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ZPM 2024\CEP\Informacje Prasowe\2024.06\Paliwa Alternatywne\"/>
    </mc:Choice>
  </mc:AlternateContent>
  <xr:revisionPtr revIDLastSave="0" documentId="13_ncr:1_{0AB13C35-EFFB-4E44-A6EA-C44B510FD178}" xr6:coauthVersionLast="47" xr6:coauthVersionMax="47" xr10:uidLastSave="{00000000-0000-0000-0000-000000000000}"/>
  <bookViews>
    <workbookView xWindow="-105" yWindow="0" windowWidth="14610" windowHeight="15585" tabRatio="807" activeTab="1" xr2:uid="{00000000-000D-0000-FFFF-FFFF00000000}"/>
  </bookViews>
  <sheets>
    <sheet name="Ogółem" sheetId="1" r:id="rId1"/>
    <sheet name="Osobowe - rankingi" sheetId="2" r:id="rId2"/>
    <sheet name="Dostawcze - rankingi" sheetId="3" r:id="rId3"/>
    <sheet name="Jednoślady - rankingi" sheetId="4" r:id="rId4"/>
    <sheet name="Paliwa_Samochody osobowe" sheetId="6" state="hidden" r:id="rId5"/>
    <sheet name="Samochody osobowe INDYW" sheetId="7" state="hidden" r:id="rId6"/>
    <sheet name="Samochody osobowe REGON" sheetId="8" state="hidden" r:id="rId7"/>
    <sheet name="Samochody dostawcze" sheetId="9" state="hidden" r:id="rId8"/>
    <sheet name="Samochody osobowe i dostawcze" sheetId="10" state="hidden" r:id="rId9"/>
  </sheets>
  <externalReferences>
    <externalReference r:id="rId10"/>
  </externalReferences>
  <definedNames>
    <definedName name="Mnth">[1]INDEX!$E$16</definedName>
    <definedName name="_xlnm.Print_Area" localSheetId="0">Ogółem!$A$1:$H$46</definedName>
    <definedName name="Yr">[1]INDEX!$E$21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2" i="4" l="1"/>
  <c r="D23" i="4"/>
  <c r="F23" i="4"/>
  <c r="M32" i="10"/>
  <c r="N32" i="10"/>
  <c r="L32" i="10"/>
  <c r="K32" i="10"/>
  <c r="O32" i="10"/>
  <c r="J32" i="10"/>
  <c r="I32" i="10"/>
  <c r="H32" i="10"/>
  <c r="G32" i="10"/>
  <c r="F32" i="10"/>
  <c r="E32" i="10"/>
  <c r="D32" i="10"/>
  <c r="M31" i="10"/>
  <c r="N31" i="10"/>
  <c r="L31" i="10"/>
  <c r="K31" i="10"/>
  <c r="O31" i="10"/>
  <c r="J31" i="10"/>
  <c r="I31" i="10"/>
  <c r="H31" i="10"/>
  <c r="G31" i="10"/>
  <c r="F31" i="10"/>
  <c r="E31" i="10"/>
  <c r="D31" i="10"/>
  <c r="J52" i="9"/>
  <c r="T51" i="9"/>
  <c r="U51" i="9"/>
  <c r="S51" i="9"/>
  <c r="R51" i="9"/>
  <c r="R52" i="9"/>
  <c r="K51" i="9"/>
  <c r="J51" i="9"/>
  <c r="H51" i="9"/>
  <c r="G51" i="9"/>
  <c r="F51" i="9"/>
  <c r="F52" i="9"/>
  <c r="G52" i="9"/>
  <c r="E51" i="9"/>
  <c r="D51" i="9"/>
  <c r="D52" i="9"/>
  <c r="M27" i="9"/>
  <c r="N27" i="9"/>
  <c r="L27" i="9"/>
  <c r="K27" i="9"/>
  <c r="O27" i="9"/>
  <c r="J27" i="9"/>
  <c r="I27" i="9"/>
  <c r="H27" i="9"/>
  <c r="G27" i="9"/>
  <c r="F27" i="9"/>
  <c r="E27" i="9"/>
  <c r="D27" i="9"/>
  <c r="M26" i="9"/>
  <c r="N26" i="9"/>
  <c r="L26" i="9"/>
  <c r="K26" i="9"/>
  <c r="O26" i="9"/>
  <c r="J26" i="9"/>
  <c r="I26" i="9"/>
  <c r="H26" i="9"/>
  <c r="G26" i="9"/>
  <c r="F26" i="9"/>
  <c r="E26" i="9"/>
  <c r="D26" i="9"/>
  <c r="S70" i="8"/>
  <c r="T70" i="8"/>
  <c r="R70" i="8"/>
  <c r="Q70" i="8"/>
  <c r="U70" i="8"/>
  <c r="K70" i="8"/>
  <c r="J70" i="8"/>
  <c r="H70" i="8"/>
  <c r="G70" i="8"/>
  <c r="F70" i="8"/>
  <c r="E70" i="8"/>
  <c r="D70" i="8"/>
  <c r="S69" i="8"/>
  <c r="T69" i="8"/>
  <c r="R69" i="8"/>
  <c r="Q69" i="8"/>
  <c r="U69" i="8"/>
  <c r="K69" i="8"/>
  <c r="J69" i="8"/>
  <c r="H69" i="8"/>
  <c r="G69" i="8"/>
  <c r="F69" i="8"/>
  <c r="E69" i="8"/>
  <c r="D69" i="8"/>
  <c r="S33" i="8"/>
  <c r="T33" i="8"/>
  <c r="R33" i="8"/>
  <c r="Q33" i="8"/>
  <c r="U33" i="8"/>
  <c r="K33" i="8"/>
  <c r="J33" i="8"/>
  <c r="H33" i="8"/>
  <c r="F33" i="8"/>
  <c r="G33" i="8"/>
  <c r="E33" i="8"/>
  <c r="D33" i="8"/>
  <c r="S32" i="8"/>
  <c r="T32" i="8"/>
  <c r="R32" i="8"/>
  <c r="Q32" i="8"/>
  <c r="U32" i="8"/>
  <c r="K32" i="8"/>
  <c r="J32" i="8"/>
  <c r="H32" i="8"/>
  <c r="F32" i="8"/>
  <c r="G32" i="8"/>
  <c r="E32" i="8"/>
  <c r="D32" i="8"/>
  <c r="S70" i="7"/>
  <c r="T70" i="7"/>
  <c r="Q70" i="7"/>
  <c r="R70" i="7"/>
  <c r="K70" i="7"/>
  <c r="J70" i="7"/>
  <c r="H70" i="7"/>
  <c r="F70" i="7"/>
  <c r="G70" i="7"/>
  <c r="E70" i="7"/>
  <c r="D70" i="7"/>
  <c r="S69" i="7"/>
  <c r="T69" i="7"/>
  <c r="Q69" i="7"/>
  <c r="R69" i="7"/>
  <c r="K69" i="7"/>
  <c r="J69" i="7"/>
  <c r="H69" i="7"/>
  <c r="F69" i="7"/>
  <c r="G69" i="7"/>
  <c r="E69" i="7"/>
  <c r="D69" i="7"/>
  <c r="S33" i="7"/>
  <c r="T33" i="7"/>
  <c r="Q33" i="7"/>
  <c r="R33" i="7"/>
  <c r="K33" i="7"/>
  <c r="J33" i="7"/>
  <c r="H33" i="7"/>
  <c r="F33" i="7"/>
  <c r="G33" i="7"/>
  <c r="E33" i="7"/>
  <c r="D33" i="7"/>
  <c r="S32" i="7"/>
  <c r="T32" i="7"/>
  <c r="Q32" i="7"/>
  <c r="R32" i="7"/>
  <c r="K32" i="7"/>
  <c r="J32" i="7"/>
  <c r="H32" i="7"/>
  <c r="F32" i="7"/>
  <c r="G32" i="7"/>
  <c r="E32" i="7"/>
  <c r="D32" i="7"/>
  <c r="F7" i="4"/>
  <c r="D7" i="4"/>
  <c r="D6" i="4"/>
  <c r="F7" i="3"/>
  <c r="N7" i="3"/>
  <c r="D7" i="3"/>
  <c r="L7" i="3"/>
  <c r="D6" i="3"/>
  <c r="L6" i="3"/>
  <c r="N53" i="2"/>
  <c r="L53" i="2"/>
  <c r="F53" i="2"/>
  <c r="D53" i="2"/>
  <c r="L52" i="2"/>
  <c r="D52" i="2"/>
  <c r="N30" i="2"/>
  <c r="L30" i="2"/>
  <c r="F30" i="2"/>
  <c r="D30" i="2"/>
  <c r="L29" i="2"/>
  <c r="D29" i="2"/>
  <c r="N7" i="2"/>
  <c r="L7" i="2"/>
  <c r="L6" i="2"/>
  <c r="S52" i="9"/>
  <c r="K52" i="9"/>
  <c r="H52" i="9"/>
  <c r="E52" i="9"/>
  <c r="T52" i="9"/>
  <c r="U52" i="9"/>
  <c r="U32" i="7"/>
  <c r="U33" i="7"/>
  <c r="U69" i="7"/>
  <c r="U70" i="7"/>
  <c r="V51" i="9"/>
  <c r="V52" i="9"/>
</calcChain>
</file>

<file path=xl/sharedStrings.xml><?xml version="1.0" encoding="utf-8"?>
<sst xmlns="http://schemas.openxmlformats.org/spreadsheetml/2006/main" count="927" uniqueCount="256">
  <si>
    <t>Pierwsze rejestracje nowych pojazdów</t>
  </si>
  <si>
    <t>Zmiana %
r/r</t>
  </si>
  <si>
    <t>Zmiana % 
r/r</t>
  </si>
  <si>
    <t>liczba</t>
  </si>
  <si>
    <t>udział</t>
  </si>
  <si>
    <t xml:space="preserve">   OSOBOWE</t>
  </si>
  <si>
    <t>Benzyna</t>
  </si>
  <si>
    <t>Diesel</t>
  </si>
  <si>
    <t xml:space="preserve"> Elektryczne</t>
  </si>
  <si>
    <t xml:space="preserve"> Wodorowe</t>
  </si>
  <si>
    <t xml:space="preserve"> Hybrydowe plug-in</t>
  </si>
  <si>
    <t xml:space="preserve"> Hybrydowe</t>
  </si>
  <si>
    <t>LPG</t>
  </si>
  <si>
    <t xml:space="preserve">   SAMOCHODY DOSTAWCZE</t>
  </si>
  <si>
    <t xml:space="preserve"> Hybrydowe / hybrydowe plug-in</t>
  </si>
  <si>
    <t xml:space="preserve">   SAMOCHODY CIĘŻAROWE POW. 3,5T</t>
  </si>
  <si>
    <t>Elektryczne</t>
  </si>
  <si>
    <t>CNG / LNG</t>
  </si>
  <si>
    <t xml:space="preserve">  AUTOBUSY</t>
  </si>
  <si>
    <t>Wodorowe</t>
  </si>
  <si>
    <t>Hybrydowe</t>
  </si>
  <si>
    <t xml:space="preserve">   MOTOCYKLE</t>
  </si>
  <si>
    <t xml:space="preserve">   MOTOROWERY</t>
  </si>
  <si>
    <t>Źródło: PZPM na podstawie CEP</t>
  </si>
  <si>
    <t>Rejestracje nowych samochodów osobowych elektrycznych, ranking marek</t>
  </si>
  <si>
    <t>Rejestracje nowych samochodów osobowych elektrycznych, ranking modeli</t>
  </si>
  <si>
    <t>Pozycja</t>
  </si>
  <si>
    <t>Marka</t>
  </si>
  <si>
    <t>Model</t>
  </si>
  <si>
    <t>Zmiana %
 r/r</t>
  </si>
  <si>
    <t>Ogółem</t>
  </si>
  <si>
    <t>Udział %</t>
  </si>
  <si>
    <t>TESLA</t>
  </si>
  <si>
    <t>KIA</t>
  </si>
  <si>
    <t>VOLKSWAGEN</t>
  </si>
  <si>
    <t>MERCEDES-BENZ</t>
  </si>
  <si>
    <t>AUDI</t>
  </si>
  <si>
    <t>BMW</t>
  </si>
  <si>
    <t>DACIA</t>
  </si>
  <si>
    <t>SKODA</t>
  </si>
  <si>
    <t>NISSAN</t>
  </si>
  <si>
    <t>RENAULT</t>
  </si>
  <si>
    <t xml:space="preserve">                             Razem 1-10</t>
  </si>
  <si>
    <t xml:space="preserve">                              Razem 1-10</t>
  </si>
  <si>
    <t xml:space="preserve">                             Pozostałe</t>
  </si>
  <si>
    <t xml:space="preserve">                              Pozostałe</t>
  </si>
  <si>
    <t>Razem</t>
  </si>
  <si>
    <t>* PZPM na podstawie CEP (Centralnej Ewidencji Pojazdów)</t>
  </si>
  <si>
    <t>Hybrydowe: HEV + MHEV</t>
  </si>
  <si>
    <t>Rejestracje nowych samochodów osobowych hybrydowych, ranking marek</t>
  </si>
  <si>
    <t>Rejestracje nowych samochodów osobowych hybrydowych, ranking modeli</t>
  </si>
  <si>
    <t>TOYOTA</t>
  </si>
  <si>
    <t>VOLVO</t>
  </si>
  <si>
    <t>HYUNDAI</t>
  </si>
  <si>
    <t>SUZUKI</t>
  </si>
  <si>
    <t>LEXUS</t>
  </si>
  <si>
    <t xml:space="preserve">                            Razem 1-10</t>
  </si>
  <si>
    <t xml:space="preserve">                            Pozostałe</t>
  </si>
  <si>
    <t>Rejestracje nowych samochodów osobowych hybrydowych plug-in, ranking marek</t>
  </si>
  <si>
    <t>Rejestracje nowych samochodów osobowych hybrydowych plug-in, ranking modeli</t>
  </si>
  <si>
    <t>MAZDA</t>
  </si>
  <si>
    <t>PORSCHE</t>
  </si>
  <si>
    <t>PEUGEOT</t>
  </si>
  <si>
    <t>Elektryczne: BEV</t>
  </si>
  <si>
    <t>Zmiana % r/r</t>
  </si>
  <si>
    <t>FORD</t>
  </si>
  <si>
    <t>OPEL</t>
  </si>
  <si>
    <t>FIAT</t>
  </si>
  <si>
    <t>Rejestracje nowych motocykli elektrycznych, ranking marek</t>
  </si>
  <si>
    <t>SURRON</t>
  </si>
  <si>
    <t>EFUN</t>
  </si>
  <si>
    <t>SUNRA</t>
  </si>
  <si>
    <t>Razem 1-5</t>
  </si>
  <si>
    <t>Pozostałe</t>
  </si>
  <si>
    <t>Rejestracje nowych motorowerów elektrycznych, ranking marek</t>
  </si>
  <si>
    <t>PZPM*</t>
  </si>
  <si>
    <t>w tys. szt.</t>
  </si>
  <si>
    <t>Pierwsze rejestracje nowych samochodów osobowych wg rodzaju napędu</t>
  </si>
  <si>
    <t>Rozaj napędu</t>
  </si>
  <si>
    <t>Sty-Lut 2022</t>
  </si>
  <si>
    <t>Sty-Lut 2023</t>
  </si>
  <si>
    <t>Zmiana udziału
r/r</t>
  </si>
  <si>
    <t>tys. szt.</t>
  </si>
  <si>
    <t>udział %</t>
  </si>
  <si>
    <t>31,1</t>
  </si>
  <si>
    <t>33,1</t>
  </si>
  <si>
    <t>-4,7 pp</t>
  </si>
  <si>
    <t>5,6</t>
  </si>
  <si>
    <t>6,8</t>
  </si>
  <si>
    <t>+0,3 pp</t>
  </si>
  <si>
    <t>Alternatywne/inne</t>
  </si>
  <si>
    <t>25,8</t>
  </si>
  <si>
    <t>33,7</t>
  </si>
  <si>
    <t>+4,5 pp</t>
  </si>
  <si>
    <t>w tym:</t>
  </si>
  <si>
    <t>BEV</t>
  </si>
  <si>
    <t>1,1</t>
  </si>
  <si>
    <t>2,2</t>
  </si>
  <si>
    <t>+1,2 pp</t>
  </si>
  <si>
    <t>PHEV</t>
  </si>
  <si>
    <t>1,6</t>
  </si>
  <si>
    <t>1,7</t>
  </si>
  <si>
    <t>-0,2 pp</t>
  </si>
  <si>
    <t>FCEV</t>
  </si>
  <si>
    <t>+0,0 pp</t>
  </si>
  <si>
    <t>HEV</t>
  </si>
  <si>
    <t>10,8</t>
  </si>
  <si>
    <t>15,8</t>
  </si>
  <si>
    <t>+4,2 pp</t>
  </si>
  <si>
    <t>MHEV</t>
  </si>
  <si>
    <t>10,0</t>
  </si>
  <si>
    <t>12,0</t>
  </si>
  <si>
    <t>2,3</t>
  </si>
  <si>
    <t>1,9</t>
  </si>
  <si>
    <t>-1,1 pp</t>
  </si>
  <si>
    <t>CNG/LNG</t>
  </si>
  <si>
    <t>Inne / b.d.</t>
  </si>
  <si>
    <t xml:space="preserve">   Source: PZPM on the basis of CEP (Central Register of Vehicles)</t>
  </si>
  <si>
    <t>Rejestracje nowych samochodów osobowych na KLIENTÓW INDYWIDUALNYCH,
ranking marek - 2023 narastająco</t>
  </si>
  <si>
    <t>Rejestracje nowych samochodów osobowych na KLIENTÓW INDYWIDUALNYCH, ranking marek - Luty 2023</t>
  </si>
  <si>
    <t>Registrations of New PC For Individual Customers, Top Makes - February 2023</t>
  </si>
  <si>
    <t>Registrations of New PC For Indywidual Customers, Top Makes - 2023 YTD</t>
  </si>
  <si>
    <t>Sztuki / Units</t>
  </si>
  <si>
    <t>Luty</t>
  </si>
  <si>
    <t>Styczeń</t>
  </si>
  <si>
    <t>Rok narastająco Styczeń -Luty</t>
  </si>
  <si>
    <t>February</t>
  </si>
  <si>
    <t>January</t>
  </si>
  <si>
    <t>YTD January - February</t>
  </si>
  <si>
    <t>Zmiana poz r/r</t>
  </si>
  <si>
    <t>Lut/Sty
Zmiana %</t>
  </si>
  <si>
    <t>Lut/Sty
Zmiana poz</t>
  </si>
  <si>
    <t>Zmiana poz
r/r</t>
  </si>
  <si>
    <t>No.</t>
  </si>
  <si>
    <t>Make</t>
  </si>
  <si>
    <t>Change % y/y</t>
  </si>
  <si>
    <t>Ch position y/y</t>
  </si>
  <si>
    <t>Feb/Jan Ch %</t>
  </si>
  <si>
    <t>Feb/Jan Ch position</t>
  </si>
  <si>
    <t>Ch. Position
y/y</t>
  </si>
  <si>
    <t>Total</t>
  </si>
  <si>
    <t>Mkt shr %</t>
  </si>
  <si>
    <t>SEAT</t>
  </si>
  <si>
    <t>HONDA</t>
  </si>
  <si>
    <t>RAZEM 1-20</t>
  </si>
  <si>
    <t>Pozostałe / Others</t>
  </si>
  <si>
    <t>RAZEM / TOTAL</t>
  </si>
  <si>
    <t>Rejestracje nowych samochodów osobowych na Inywidualnych Klentów,
ranking modeli - 2023 narastająco</t>
  </si>
  <si>
    <t>Rejestracje nowych samochodów osobowych na KLIENTÓW INDYWIDUALNYCH, ranking modeli - Luty 2023</t>
  </si>
  <si>
    <t>Registrations of New PC For Individual Customers, Top Models - February 2023</t>
  </si>
  <si>
    <t>Registrations of New PC For Individual Customers, Top Models - 2023 YTD</t>
  </si>
  <si>
    <t>Toyota Yaris Cross</t>
  </si>
  <si>
    <t>Toyota Yaris</t>
  </si>
  <si>
    <t>Toyota C-HR</t>
  </si>
  <si>
    <t>Dacia Duster</t>
  </si>
  <si>
    <t>Toyota Corolla Cross</t>
  </si>
  <si>
    <t>Kia Sportage</t>
  </si>
  <si>
    <t>Kia Stonic</t>
  </si>
  <si>
    <t>Dacia Sandero</t>
  </si>
  <si>
    <t>Hyundai Tucson</t>
  </si>
  <si>
    <t>Skoda Kamiq</t>
  </si>
  <si>
    <t>Volkswagen T-Roc</t>
  </si>
  <si>
    <t>Toyota RAV4</t>
  </si>
  <si>
    <t>Kia Xceed</t>
  </si>
  <si>
    <t>Skoda Karoq</t>
  </si>
  <si>
    <t>Skoda Fabia</t>
  </si>
  <si>
    <t>Suzuki Vitara</t>
  </si>
  <si>
    <t>Toyota Aygo X</t>
  </si>
  <si>
    <t>Hyundai i20</t>
  </si>
  <si>
    <t>Hyundai Kona</t>
  </si>
  <si>
    <t>Toyota Corolla</t>
  </si>
  <si>
    <t>Mazda CX-5</t>
  </si>
  <si>
    <t>Rejestracje nowych samochodów osobowych na REGON,
ranking marek - 2023 narastająco</t>
  </si>
  <si>
    <t>Rejestracje nowych samochodów osobowych na REGON, ranking marek - Luty 2023</t>
  </si>
  <si>
    <t>Registrations of New PC For Business Activity, Top Makes - February 2023</t>
  </si>
  <si>
    <t>Registrations of New PC For Business Activity, Top Makes - 2023 YTD</t>
  </si>
  <si>
    <t>CITROEN</t>
  </si>
  <si>
    <t>CUPRA</t>
  </si>
  <si>
    <t>Rejestracje nowych samochodów osobowych na REGON,
ranking modeli - 2023 narastająco</t>
  </si>
  <si>
    <t>Rejestracje nowych samochodów osobowych na REGON, ranking modeli - Luty 2023</t>
  </si>
  <si>
    <t>Registrations of New PC For Business Activity, Top Models - February 2023</t>
  </si>
  <si>
    <t>Skoda Octavia</t>
  </si>
  <si>
    <t>Skoda Superb</t>
  </si>
  <si>
    <t>Volvo XC60</t>
  </si>
  <si>
    <t>Hyundai i30</t>
  </si>
  <si>
    <t>Kia Ceed</t>
  </si>
  <si>
    <t>Skoda Kodiaq</t>
  </si>
  <si>
    <t>Volkswagen Passat</t>
  </si>
  <si>
    <t>Lexus NX</t>
  </si>
  <si>
    <t>Audi A4</t>
  </si>
  <si>
    <t>BMW X3</t>
  </si>
  <si>
    <t>Pierwsze rejestracje NOWYCH samochodów dostawczych o DMC&lt;=3,5T*, udział w rynku %</t>
  </si>
  <si>
    <t>First Registrations of NEW Light Commercial Vehicles up to 3.5T, Market Share %</t>
  </si>
  <si>
    <t>Rok narastająco Styczeń - luty</t>
  </si>
  <si>
    <t>IVECO</t>
  </si>
  <si>
    <t>MAN</t>
  </si>
  <si>
    <t>ISUZU</t>
  </si>
  <si>
    <t>SSANGYONG</t>
  </si>
  <si>
    <t>RAZEM 1-15</t>
  </si>
  <si>
    <t>OGÓŁEM / TOTAL</t>
  </si>
  <si>
    <t>Rejestracje nowych samochodów dostawczych do 3,5T, ranking modeli - Luty 2023</t>
  </si>
  <si>
    <t>Rejestracje nowych samochodów dostawczych do 3,5T, ranking modeli - 2023 narastająco</t>
  </si>
  <si>
    <t>Registrations of new LCV up to 3.5T, Top Models - February 2023</t>
  </si>
  <si>
    <t>Registrations of new LCV up to 3.5T, Top Models - 2023 YTD</t>
  </si>
  <si>
    <t>Renault Master</t>
  </si>
  <si>
    <t>Iveco Daily</t>
  </si>
  <si>
    <t>Mercedes-Benz Sprinter</t>
  </si>
  <si>
    <t>Fiat Ducato</t>
  </si>
  <si>
    <t>Ford Transit</t>
  </si>
  <si>
    <t>Fiat Doblo</t>
  </si>
  <si>
    <t>Toyota Proace City</t>
  </si>
  <si>
    <t>Volkswagen Crafter</t>
  </si>
  <si>
    <t>Opel Movano</t>
  </si>
  <si>
    <t>Ford Transit Connect</t>
  </si>
  <si>
    <t>Peugeot Boxer</t>
  </si>
  <si>
    <t>Renault Express</t>
  </si>
  <si>
    <t>Ford Transit Custom</t>
  </si>
  <si>
    <t>RAZEM 1-10</t>
  </si>
  <si>
    <t>Pierwsze rejestracje NOWYCH samochodów osobowych i dostawczych, udział w rynku %</t>
  </si>
  <si>
    <t>First Registrations of NEW PC and LCV up to 3.5T, Market Share %</t>
  </si>
  <si>
    <t>Tesla Model Y</t>
  </si>
  <si>
    <t/>
  </si>
  <si>
    <t>Mercedes-Benz Klasa GLC</t>
  </si>
  <si>
    <t>Lexus RX</t>
  </si>
  <si>
    <t>Volvo XC90</t>
  </si>
  <si>
    <t>Volkswagen ID. Buzz Cargo</t>
  </si>
  <si>
    <t>Opel Vivaro</t>
  </si>
  <si>
    <t>Mercedes-Benz Vito</t>
  </si>
  <si>
    <t>Rejestracje nowych samochodów dostawczych do 3,5t - elektrycznych, ranking marek</t>
  </si>
  <si>
    <t>Rejestracje nowych samochodów dostawczych do 3,5t - elektrycznych, ranking modeli</t>
  </si>
  <si>
    <t xml:space="preserve">   SAMOCHODY CIĘŻAROWE OD 6T</t>
  </si>
  <si>
    <t>Hybrydowe Plug-in: PHEV + EREV</t>
  </si>
  <si>
    <t xml:space="preserve"> CNG  / LNG</t>
  </si>
  <si>
    <t>Porsche Cayenne</t>
  </si>
  <si>
    <t>VIGOROUS</t>
  </si>
  <si>
    <t>BMW i4</t>
  </si>
  <si>
    <t>Volvo EX30</t>
  </si>
  <si>
    <t>Mercedes-Benz EQA</t>
  </si>
  <si>
    <t>Toyota Proace</t>
  </si>
  <si>
    <t>Tesla Model 3</t>
  </si>
  <si>
    <t>Nissan Qashqai</t>
  </si>
  <si>
    <t>BMW Seria 5</t>
  </si>
  <si>
    <t>Audi Q4 e-tron</t>
  </si>
  <si>
    <t>Mercedes-Benz Klasa E</t>
  </si>
  <si>
    <t>Mercedes-Benz Citan</t>
  </si>
  <si>
    <t>SUPER SOCO</t>
  </si>
  <si>
    <t>Kia Niro</t>
  </si>
  <si>
    <t>Kia EV6</t>
  </si>
  <si>
    <t>YADEA</t>
  </si>
  <si>
    <t>Czerwiec 2024</t>
  </si>
  <si>
    <t>Styczeń-Czerwiec 2024</t>
  </si>
  <si>
    <t>Rok narastająco Styczeń - Czerwiec</t>
  </si>
  <si>
    <t>MG MG4</t>
  </si>
  <si>
    <t>Nissan Leaf</t>
  </si>
  <si>
    <t>Nissan Townstar</t>
  </si>
  <si>
    <t>Citroen Berlingo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</si>
</sst>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\ _z_ł_-;\-* #,##0.00\ _z_ł_-;_-* \-??\ _z_ł_-;_-@_-"/>
    <numFmt numFmtId="165" formatCode="_(* #,##0.00_);_(* \(#,##0.00\);_(* \-??_);_(@_)"/>
    <numFmt numFmtId="166" formatCode="yyyy\-mm\-dd"/>
    <numFmt numFmtId="167" formatCode="_-* #,##0\ _z_ł_-;\-* #,##0\ _z_ł_-;_-* \-??\ _z_ł_-;_-@_-"/>
    <numFmt numFmtId="168" formatCode="0.0%"/>
    <numFmt numFmtId="169" formatCode="[Black]\+0.0%;[Red]\-0.0%"/>
    <numFmt numFmtId="170" formatCode="0.0"/>
    <numFmt numFmtId="171" formatCode="#,##0.000"/>
    <numFmt numFmtId="172" formatCode="#,##0.0"/>
  </numFmts>
  <fonts count="52" x14ac:knownFonts="1">
    <font>
      <sz val="11"/>
      <color rgb="FF000000"/>
      <name val="Calibri"/>
      <family val="2"/>
      <charset val="1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Arial Nova"/>
      <family val="2"/>
      <charset val="238"/>
    </font>
    <font>
      <i/>
      <sz val="11"/>
      <color rgb="FF000000"/>
      <name val="Arial Nova"/>
      <family val="2"/>
      <charset val="238"/>
    </font>
    <font>
      <i/>
      <sz val="11"/>
      <color rgb="FFFF0000"/>
      <name val="Arial Nova"/>
      <family val="2"/>
      <charset val="238"/>
    </font>
    <font>
      <sz val="10"/>
      <color rgb="FF666666"/>
      <name val="Barlow"/>
      <charset val="1"/>
    </font>
    <font>
      <b/>
      <sz val="24"/>
      <color rgb="FF153C8B"/>
      <name val="Barlow"/>
      <charset val="1"/>
    </font>
    <font>
      <b/>
      <sz val="10"/>
      <color rgb="FFFFFFFF"/>
      <name val="Arial Nova"/>
      <family val="2"/>
      <charset val="238"/>
    </font>
    <font>
      <b/>
      <sz val="10"/>
      <color rgb="FFFFFFFF"/>
      <name val="Barlow"/>
      <charset val="1"/>
    </font>
    <font>
      <b/>
      <sz val="10"/>
      <color rgb="FF153C8B"/>
      <name val="Barlow"/>
      <charset val="1"/>
    </font>
    <font>
      <sz val="9"/>
      <color rgb="FF666666"/>
      <name val="Barlow"/>
      <charset val="1"/>
    </font>
    <font>
      <b/>
      <sz val="10"/>
      <color rgb="FF000000"/>
      <name val="Barlow"/>
      <charset val="1"/>
    </font>
    <font>
      <i/>
      <sz val="8"/>
      <color rgb="FF666666"/>
      <name val="Barlow"/>
      <charset val="1"/>
    </font>
    <font>
      <b/>
      <sz val="12"/>
      <color rgb="FF153C8B"/>
      <name val="Barlow"/>
      <charset val="1"/>
    </font>
    <font>
      <sz val="10"/>
      <color rgb="FF153C8B"/>
      <name val="Barlow"/>
      <charset val="1"/>
    </font>
    <font>
      <u/>
      <sz val="11"/>
      <color rgb="FF0000FF"/>
      <name val="Calibri"/>
      <family val="2"/>
      <charset val="1"/>
    </font>
    <font>
      <b/>
      <sz val="20"/>
      <color rgb="FFFF0000"/>
      <name val="Arial Nova"/>
      <family val="2"/>
      <charset val="238"/>
    </font>
    <font>
      <sz val="10"/>
      <name val="Arial Nova"/>
      <family val="2"/>
      <charset val="238"/>
    </font>
    <font>
      <b/>
      <sz val="9"/>
      <color rgb="FF153C8B"/>
      <name val="Barlow"/>
      <charset val="1"/>
    </font>
    <font>
      <b/>
      <sz val="9"/>
      <color rgb="FFFFFFFF"/>
      <name val="Barlow"/>
      <charset val="1"/>
    </font>
    <font>
      <i/>
      <sz val="8"/>
      <color rgb="FFB2B2B2"/>
      <name val="Arial Nova"/>
      <family val="2"/>
      <charset val="238"/>
    </font>
    <font>
      <i/>
      <sz val="11"/>
      <color rgb="FFB2B2B2"/>
      <name val="Arial Nova"/>
      <family val="2"/>
      <charset val="238"/>
    </font>
    <font>
      <i/>
      <sz val="8"/>
      <color rgb="FFB2B2B2"/>
      <name val="Barlow"/>
      <charset val="1"/>
    </font>
    <font>
      <i/>
      <sz val="8"/>
      <color rgb="FFCCCCCC"/>
      <name val="Arial Nova"/>
      <family val="2"/>
      <charset val="238"/>
    </font>
    <font>
      <b/>
      <sz val="24"/>
      <color rgb="FF1F497D"/>
      <name val="Barlow"/>
      <charset val="1"/>
    </font>
    <font>
      <sz val="10"/>
      <color rgb="FF000000"/>
      <name val="Arial Nova"/>
      <family val="2"/>
      <charset val="238"/>
    </font>
    <font>
      <sz val="10"/>
      <color rgb="FFFF0000"/>
      <name val="Arial Nova"/>
      <family val="2"/>
      <charset val="238"/>
    </font>
    <font>
      <b/>
      <sz val="10"/>
      <name val="Arial Nova"/>
      <family val="2"/>
      <charset val="238"/>
    </font>
    <font>
      <b/>
      <i/>
      <sz val="10"/>
      <color rgb="FF7F7F7F"/>
      <name val="Arial Nova"/>
      <family val="2"/>
      <charset val="238"/>
    </font>
    <font>
      <sz val="10"/>
      <color rgb="FF7F7F7F"/>
      <name val="Arial Nova"/>
      <family val="2"/>
      <charset val="238"/>
    </font>
    <font>
      <b/>
      <i/>
      <sz val="10"/>
      <color rgb="FFA6A6A6"/>
      <name val="Arial Nova"/>
      <family val="2"/>
      <charset val="238"/>
    </font>
    <font>
      <sz val="10"/>
      <color rgb="FFFFFFFF"/>
      <name val="Arial Nova"/>
      <family val="2"/>
      <charset val="238"/>
    </font>
    <font>
      <i/>
      <sz val="10"/>
      <color rgb="FFA6A6A6"/>
      <name val="Arial Nova"/>
      <family val="2"/>
      <charset val="238"/>
    </font>
    <font>
      <b/>
      <sz val="10"/>
      <color rgb="FF000000"/>
      <name val="Arial Nova"/>
      <family val="2"/>
      <charset val="238"/>
    </font>
    <font>
      <sz val="9"/>
      <color rgb="FF000000"/>
      <name val="Arial Nova"/>
      <family val="2"/>
      <charset val="238"/>
    </font>
    <font>
      <sz val="9"/>
      <color rgb="FF7F7F7F"/>
      <name val="Arial Nova"/>
      <family val="2"/>
      <charset val="238"/>
    </font>
    <font>
      <sz val="11"/>
      <color rgb="FF7F7F7F"/>
      <name val="Arial Nova"/>
      <family val="2"/>
      <charset val="238"/>
    </font>
    <font>
      <i/>
      <sz val="11"/>
      <color rgb="FF7F7F7F"/>
      <name val="Arial Nova"/>
      <family val="2"/>
      <charset val="238"/>
    </font>
    <font>
      <sz val="11"/>
      <color rgb="FF000000"/>
      <name val="Calibri"/>
      <family val="2"/>
      <charset val="1"/>
    </font>
    <font>
      <b/>
      <sz val="10"/>
      <color rgb="FF153C8B"/>
      <name val="Arial Nova"/>
      <family val="2"/>
      <charset val="238"/>
    </font>
    <font>
      <sz val="9"/>
      <color rgb="FF666666"/>
      <name val="Arial Nova"/>
      <family val="2"/>
      <charset val="238"/>
    </font>
    <font>
      <sz val="9"/>
      <color rgb="FFFF0000"/>
      <name val="Arial Nova"/>
      <family val="2"/>
      <charset val="238"/>
    </font>
    <font>
      <b/>
      <sz val="10"/>
      <color rgb="FFFF0000"/>
      <name val="Arial Nova"/>
      <family val="2"/>
      <charset val="238"/>
    </font>
    <font>
      <b/>
      <sz val="9"/>
      <color rgb="FF153C8B"/>
      <name val="Arial Nova"/>
      <family val="2"/>
      <charset val="238"/>
    </font>
    <font>
      <b/>
      <sz val="9"/>
      <color rgb="FFFFFFFF"/>
      <name val="Arial Nova"/>
      <family val="2"/>
      <charset val="238"/>
    </font>
    <font>
      <b/>
      <sz val="10"/>
      <color rgb="FF153C8B"/>
      <name val="Barlow"/>
      <charset val="238"/>
    </font>
    <font>
      <b/>
      <sz val="10"/>
      <color theme="2"/>
      <name val="Barlow"/>
      <charset val="238"/>
    </font>
    <font>
      <b/>
      <sz val="9"/>
      <color rgb="FFFF0000"/>
      <name val="Arial Nova"/>
      <family val="2"/>
      <charset val="238"/>
    </font>
    <font>
      <sz val="9"/>
      <color rgb="FF666666"/>
      <name val="Barlow"/>
      <charset val="238"/>
    </font>
    <font>
      <b/>
      <sz val="12"/>
      <color rgb="FF153C8B"/>
      <name val="Barlow"/>
      <charset val="238"/>
    </font>
    <font>
      <b/>
      <sz val="10"/>
      <color rgb="FFFFFFFF"/>
      <name val="Barlow"/>
      <charset val="238"/>
    </font>
  </fonts>
  <fills count="8">
    <fill>
      <patternFill patternType="none"/>
    </fill>
    <fill>
      <patternFill patternType="gray125"/>
    </fill>
    <fill>
      <patternFill patternType="solid">
        <fgColor rgb="FF153C8B"/>
        <bgColor rgb="FF15448A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15448A"/>
        <bgColor rgb="FF153C8B"/>
      </patternFill>
    </fill>
    <fill>
      <patternFill patternType="solid">
        <fgColor rgb="FFE8E8E8"/>
        <bgColor rgb="FFEDEDED"/>
      </patternFill>
    </fill>
    <fill>
      <patternFill patternType="solid">
        <fgColor rgb="FF94CBEE"/>
        <bgColor rgb="FFCCCCFF"/>
      </patternFill>
    </fill>
  </fills>
  <borders count="46">
    <border>
      <left/>
      <right/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F2F2F2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/>
      <diagonal/>
    </border>
    <border>
      <left style="hair">
        <color rgb="FFF2F2F2"/>
      </left>
      <right style="hair">
        <color rgb="FFF2F2F2"/>
      </right>
      <top style="hair">
        <color rgb="FFF2F2F2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/>
      <right style="hair">
        <color rgb="FFF2F2F2"/>
      </right>
      <top style="hair">
        <color rgb="FFF2F2F2"/>
      </top>
      <bottom/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/>
      <right/>
      <top style="hair">
        <color rgb="FFF2F2F2"/>
      </top>
      <bottom style="hair">
        <color rgb="FFF2F2F2"/>
      </bottom>
      <diagonal/>
    </border>
    <border>
      <left/>
      <right style="hair">
        <color rgb="FFF2F2F2"/>
      </right>
      <top style="hair">
        <color rgb="FFF2F2F2"/>
      </top>
      <bottom style="hair">
        <color rgb="FFF2F2F2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hair">
        <color rgb="FFEDEDED"/>
      </left>
      <right style="hair">
        <color rgb="FFEDEDED"/>
      </right>
      <top style="hair">
        <color rgb="FFEDEDED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 style="hair">
        <color rgb="FFCCCCCC"/>
      </right>
      <top style="hair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/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 style="medium">
        <color rgb="FFF2F2F2"/>
      </top>
      <bottom style="medium">
        <color rgb="FFF2F2F2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F2F2F2"/>
      </left>
      <right style="medium">
        <color rgb="FFF2F2F2"/>
      </right>
      <top/>
      <bottom/>
      <diagonal/>
    </border>
    <border>
      <left style="medium">
        <color rgb="FFF2F2F2"/>
      </left>
      <right style="medium">
        <color rgb="FFF2F2F2"/>
      </right>
      <top/>
      <bottom/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 style="hair">
        <color rgb="FFF2F2F2"/>
      </left>
      <right/>
      <top style="hair">
        <color rgb="FFCCCCCC"/>
      </top>
      <bottom style="hair">
        <color rgb="FFF2F2F2"/>
      </bottom>
      <diagonal/>
    </border>
    <border>
      <left/>
      <right style="hair">
        <color rgb="FFF2F2F2"/>
      </right>
      <top style="hair">
        <color rgb="FFCCCCCC"/>
      </top>
      <bottom style="hair">
        <color rgb="FFF2F2F2"/>
      </bottom>
      <diagonal/>
    </border>
  </borders>
  <cellStyleXfs count="24">
    <xf numFmtId="0" fontId="0" fillId="0" borderId="0"/>
    <xf numFmtId="164" fontId="39" fillId="0" borderId="0" applyBorder="0" applyProtection="0"/>
    <xf numFmtId="9" fontId="39" fillId="0" borderId="0" applyBorder="0" applyProtection="0"/>
    <xf numFmtId="0" fontId="16" fillId="0" borderId="0" applyBorder="0" applyProtection="0"/>
    <xf numFmtId="164" fontId="39" fillId="0" borderId="0" applyBorder="0" applyProtection="0"/>
    <xf numFmtId="165" fontId="39" fillId="0" borderId="0" applyBorder="0" applyProtection="0"/>
    <xf numFmtId="165" fontId="39" fillId="0" borderId="0" applyBorder="0" applyProtection="0"/>
    <xf numFmtId="164" fontId="39" fillId="0" borderId="0" applyBorder="0" applyProtection="0"/>
    <xf numFmtId="165" fontId="39" fillId="0" borderId="0" applyBorder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</cellStyleXfs>
  <cellXfs count="194">
    <xf numFmtId="0" fontId="0" fillId="0" borderId="0" xfId="0"/>
    <xf numFmtId="0" fontId="9" fillId="2" borderId="1" xfId="9" applyFont="1" applyFill="1" applyBorder="1" applyAlignment="1">
      <alignment horizontal="center" vertical="center" wrapText="1"/>
    </xf>
    <xf numFmtId="167" fontId="9" fillId="2" borderId="1" xfId="1" applyNumberFormat="1" applyFont="1" applyFill="1" applyBorder="1" applyAlignment="1" applyProtection="1">
      <alignment horizontal="center" vertical="center" wrapText="1"/>
    </xf>
    <xf numFmtId="0" fontId="3" fillId="0" borderId="0" xfId="12" applyFont="1"/>
    <xf numFmtId="0" fontId="4" fillId="0" borderId="0" xfId="0" applyFont="1"/>
    <xf numFmtId="0" fontId="3" fillId="0" borderId="0" xfId="0" applyFont="1"/>
    <xf numFmtId="0" fontId="5" fillId="0" borderId="0" xfId="0" applyFont="1"/>
    <xf numFmtId="166" fontId="6" fillId="0" borderId="0" xfId="0" applyNumberFormat="1" applyFont="1"/>
    <xf numFmtId="0" fontId="10" fillId="3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left" vertical="center" wrapText="1" indent="3"/>
    </xf>
    <xf numFmtId="0" fontId="3" fillId="4" borderId="0" xfId="12" applyFont="1" applyFill="1"/>
    <xf numFmtId="168" fontId="3" fillId="0" borderId="0" xfId="2" applyNumberFormat="1" applyFont="1" applyBorder="1" applyProtection="1"/>
    <xf numFmtId="2" fontId="3" fillId="0" borderId="0" xfId="2" applyNumberFormat="1" applyFont="1" applyBorder="1" applyProtection="1"/>
    <xf numFmtId="10" fontId="3" fillId="0" borderId="0" xfId="12" applyNumberFormat="1" applyFont="1"/>
    <xf numFmtId="0" fontId="13" fillId="0" borderId="0" xfId="12" applyFont="1"/>
    <xf numFmtId="0" fontId="15" fillId="0" borderId="0" xfId="0" applyFont="1"/>
    <xf numFmtId="0" fontId="17" fillId="0" borderId="0" xfId="3" applyFont="1" applyBorder="1" applyAlignment="1" applyProtection="1">
      <alignment horizontal="center" vertical="top"/>
    </xf>
    <xf numFmtId="0" fontId="18" fillId="0" borderId="0" xfId="9" applyFont="1"/>
    <xf numFmtId="0" fontId="9" fillId="2" borderId="6" xfId="9" applyFont="1" applyFill="1" applyBorder="1" applyAlignment="1">
      <alignment horizontal="center" vertical="center" wrapText="1"/>
    </xf>
    <xf numFmtId="0" fontId="9" fillId="2" borderId="7" xfId="9" applyFont="1" applyFill="1" applyBorder="1" applyAlignment="1">
      <alignment horizontal="center" vertical="center" wrapText="1"/>
    </xf>
    <xf numFmtId="0" fontId="11" fillId="0" borderId="3" xfId="9" applyFont="1" applyBorder="1" applyAlignment="1">
      <alignment horizontal="center" vertical="center"/>
    </xf>
    <xf numFmtId="0" fontId="11" fillId="0" borderId="3" xfId="9" applyFont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/>
    </xf>
    <xf numFmtId="0" fontId="21" fillId="0" borderId="0" xfId="0" applyFont="1"/>
    <xf numFmtId="0" fontId="22" fillId="0" borderId="0" xfId="0" applyFont="1"/>
    <xf numFmtId="0" fontId="9" fillId="2" borderId="9" xfId="9" applyFont="1" applyFill="1" applyBorder="1" applyAlignment="1">
      <alignment horizontal="center" vertical="center" wrapText="1"/>
    </xf>
    <xf numFmtId="0" fontId="23" fillId="0" borderId="0" xfId="0" applyFont="1"/>
    <xf numFmtId="0" fontId="9" fillId="5" borderId="4" xfId="9" applyFont="1" applyFill="1" applyBorder="1" applyAlignment="1">
      <alignment horizontal="center" vertical="center" wrapText="1"/>
    </xf>
    <xf numFmtId="0" fontId="9" fillId="5" borderId="7" xfId="9" applyFont="1" applyFill="1" applyBorder="1" applyAlignment="1">
      <alignment horizontal="center" vertical="center" wrapText="1"/>
    </xf>
    <xf numFmtId="0" fontId="11" fillId="0" borderId="0" xfId="0" applyFont="1"/>
    <xf numFmtId="0" fontId="14" fillId="0" borderId="0" xfId="0" applyFont="1"/>
    <xf numFmtId="0" fontId="12" fillId="0" borderId="0" xfId="0" applyFont="1" applyAlignment="1">
      <alignment vertical="center"/>
    </xf>
    <xf numFmtId="0" fontId="9" fillId="5" borderId="13" xfId="9" applyFont="1" applyFill="1" applyBorder="1" applyAlignment="1">
      <alignment horizontal="center" vertical="center" wrapText="1"/>
    </xf>
    <xf numFmtId="0" fontId="24" fillId="0" borderId="0" xfId="0" applyFont="1"/>
    <xf numFmtId="0" fontId="11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/>
    </xf>
    <xf numFmtId="0" fontId="9" fillId="5" borderId="15" xfId="9" applyFont="1" applyFill="1" applyBorder="1" applyAlignment="1">
      <alignment horizontal="center" vertical="center" wrapText="1"/>
    </xf>
    <xf numFmtId="0" fontId="26" fillId="0" borderId="0" xfId="0" applyFont="1"/>
    <xf numFmtId="166" fontId="3" fillId="0" borderId="0" xfId="0" applyNumberFormat="1" applyFont="1"/>
    <xf numFmtId="0" fontId="26" fillId="0" borderId="0" xfId="0" applyFont="1" applyAlignment="1">
      <alignment horizontal="right"/>
    </xf>
    <xf numFmtId="0" fontId="8" fillId="5" borderId="17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18" fillId="0" borderId="19" xfId="0" applyFont="1" applyBorder="1" applyAlignment="1">
      <alignment horizontal="left"/>
    </xf>
    <xf numFmtId="0" fontId="18" fillId="0" borderId="20" xfId="22" applyNumberFormat="1" applyFont="1" applyBorder="1" applyAlignment="1" applyProtection="1">
      <alignment horizontal="right"/>
    </xf>
    <xf numFmtId="168" fontId="18" fillId="0" borderId="21" xfId="22" applyNumberFormat="1" applyFont="1" applyBorder="1" applyAlignment="1" applyProtection="1">
      <alignment horizontal="right"/>
    </xf>
    <xf numFmtId="169" fontId="18" fillId="0" borderId="22" xfId="18" applyNumberFormat="1" applyFont="1" applyBorder="1" applyProtection="1"/>
    <xf numFmtId="169" fontId="27" fillId="0" borderId="19" xfId="18" applyNumberFormat="1" applyFont="1" applyBorder="1" applyAlignment="1" applyProtection="1">
      <alignment horizontal="right"/>
    </xf>
    <xf numFmtId="170" fontId="18" fillId="0" borderId="20" xfId="22" applyNumberFormat="1" applyFont="1" applyBorder="1" applyAlignment="1" applyProtection="1">
      <alignment horizontal="right"/>
    </xf>
    <xf numFmtId="169" fontId="18" fillId="0" borderId="19" xfId="18" applyNumberFormat="1" applyFont="1" applyBorder="1" applyProtection="1"/>
    <xf numFmtId="169" fontId="18" fillId="0" borderId="19" xfId="18" applyNumberFormat="1" applyFont="1" applyBorder="1" applyAlignment="1" applyProtection="1">
      <alignment horizontal="right"/>
    </xf>
    <xf numFmtId="0" fontId="18" fillId="0" borderId="19" xfId="0" applyFont="1" applyBorder="1" applyAlignment="1">
      <alignment horizontal="left" indent="1"/>
    </xf>
    <xf numFmtId="3" fontId="18" fillId="0" borderId="20" xfId="22" applyNumberFormat="1" applyFont="1" applyBorder="1" applyAlignment="1" applyProtection="1">
      <alignment horizontal="right"/>
    </xf>
    <xf numFmtId="169" fontId="26" fillId="0" borderId="19" xfId="18" applyNumberFormat="1" applyFont="1" applyBorder="1" applyProtection="1"/>
    <xf numFmtId="169" fontId="26" fillId="0" borderId="19" xfId="18" applyNumberFormat="1" applyFont="1" applyBorder="1" applyAlignment="1" applyProtection="1">
      <alignment horizontal="right"/>
    </xf>
    <xf numFmtId="171" fontId="18" fillId="0" borderId="20" xfId="22" applyNumberFormat="1" applyFont="1" applyBorder="1" applyAlignment="1" applyProtection="1">
      <alignment horizontal="right"/>
    </xf>
    <xf numFmtId="172" fontId="18" fillId="0" borderId="20" xfId="22" applyNumberFormat="1" applyFont="1" applyBorder="1" applyAlignment="1" applyProtection="1">
      <alignment horizontal="right"/>
    </xf>
    <xf numFmtId="0" fontId="18" fillId="0" borderId="23" xfId="0" applyFont="1" applyBorder="1" applyAlignment="1">
      <alignment horizontal="left" indent="1"/>
    </xf>
    <xf numFmtId="171" fontId="18" fillId="0" borderId="24" xfId="22" applyNumberFormat="1" applyFont="1" applyBorder="1" applyAlignment="1" applyProtection="1">
      <alignment horizontal="right"/>
    </xf>
    <xf numFmtId="168" fontId="18" fillId="0" borderId="25" xfId="22" applyNumberFormat="1" applyFont="1" applyBorder="1" applyAlignment="1" applyProtection="1">
      <alignment horizontal="right"/>
    </xf>
    <xf numFmtId="169" fontId="18" fillId="0" borderId="23" xfId="18" applyNumberFormat="1" applyFont="1" applyBorder="1" applyProtection="1"/>
    <xf numFmtId="169" fontId="27" fillId="0" borderId="23" xfId="18" applyNumberFormat="1" applyFont="1" applyBorder="1" applyAlignment="1" applyProtection="1">
      <alignment horizontal="right"/>
    </xf>
    <xf numFmtId="166" fontId="26" fillId="0" borderId="0" xfId="0" applyNumberFormat="1" applyFont="1"/>
    <xf numFmtId="0" fontId="28" fillId="0" borderId="0" xfId="9" applyFont="1" applyAlignment="1">
      <alignment horizontal="center" vertical="center"/>
    </xf>
    <xf numFmtId="0" fontId="30" fillId="0" borderId="0" xfId="9" applyFont="1" applyAlignment="1">
      <alignment horizontal="right" vertical="center"/>
    </xf>
    <xf numFmtId="0" fontId="29" fillId="0" borderId="0" xfId="9" applyFont="1" applyAlignment="1">
      <alignment vertical="center"/>
    </xf>
    <xf numFmtId="0" fontId="32" fillId="5" borderId="26" xfId="9" applyFont="1" applyFill="1" applyBorder="1" applyAlignment="1">
      <alignment horizontal="center" vertical="center" wrapText="1"/>
    </xf>
    <xf numFmtId="0" fontId="32" fillId="5" borderId="28" xfId="9" applyFont="1" applyFill="1" applyBorder="1" applyAlignment="1">
      <alignment horizontal="center" wrapText="1"/>
    </xf>
    <xf numFmtId="0" fontId="33" fillId="5" borderId="31" xfId="9" applyFont="1" applyFill="1" applyBorder="1" applyAlignment="1">
      <alignment horizontal="center" vertical="center" wrapText="1"/>
    </xf>
    <xf numFmtId="0" fontId="33" fillId="5" borderId="30" xfId="9" applyFont="1" applyFill="1" applyBorder="1" applyAlignment="1">
      <alignment horizontal="center" vertical="top" wrapText="1"/>
    </xf>
    <xf numFmtId="0" fontId="28" fillId="0" borderId="32" xfId="9" applyFont="1" applyBorder="1" applyAlignment="1">
      <alignment horizontal="center" vertical="center"/>
    </xf>
    <xf numFmtId="0" fontId="18" fillId="0" borderId="33" xfId="9" applyFont="1" applyBorder="1" applyAlignment="1">
      <alignment vertical="center"/>
    </xf>
    <xf numFmtId="3" fontId="18" fillId="0" borderId="34" xfId="9" applyNumberFormat="1" applyFont="1" applyBorder="1" applyAlignment="1">
      <alignment vertical="center"/>
    </xf>
    <xf numFmtId="10" fontId="18" fillId="0" borderId="33" xfId="18" applyNumberFormat="1" applyFont="1" applyBorder="1" applyAlignment="1" applyProtection="1">
      <alignment vertical="center"/>
    </xf>
    <xf numFmtId="168" fontId="18" fillId="0" borderId="33" xfId="18" applyNumberFormat="1" applyFont="1" applyBorder="1" applyAlignment="1" applyProtection="1">
      <alignment vertical="center"/>
    </xf>
    <xf numFmtId="1" fontId="18" fillId="0" borderId="32" xfId="18" applyNumberFormat="1" applyFont="1" applyBorder="1" applyAlignment="1" applyProtection="1">
      <alignment horizontal="center"/>
    </xf>
    <xf numFmtId="0" fontId="34" fillId="6" borderId="32" xfId="0" applyFont="1" applyFill="1" applyBorder="1" applyAlignment="1">
      <alignment horizontal="center" vertical="center" wrapText="1"/>
    </xf>
    <xf numFmtId="0" fontId="18" fillId="6" borderId="33" xfId="9" applyFont="1" applyFill="1" applyBorder="1" applyAlignment="1">
      <alignment vertical="center"/>
    </xf>
    <xf numFmtId="3" fontId="18" fillId="6" borderId="34" xfId="9" applyNumberFormat="1" applyFont="1" applyFill="1" applyBorder="1" applyAlignment="1">
      <alignment vertical="center"/>
    </xf>
    <xf numFmtId="10" fontId="18" fillId="6" borderId="33" xfId="18" applyNumberFormat="1" applyFont="1" applyFill="1" applyBorder="1" applyAlignment="1" applyProtection="1">
      <alignment vertical="center"/>
    </xf>
    <xf numFmtId="168" fontId="18" fillId="6" borderId="33" xfId="18" applyNumberFormat="1" applyFont="1" applyFill="1" applyBorder="1" applyAlignment="1" applyProtection="1">
      <alignment vertical="center"/>
    </xf>
    <xf numFmtId="1" fontId="18" fillId="6" borderId="32" xfId="18" applyNumberFormat="1" applyFont="1" applyFill="1" applyBorder="1" applyAlignment="1" applyProtection="1">
      <alignment horizontal="center"/>
    </xf>
    <xf numFmtId="3" fontId="18" fillId="7" borderId="34" xfId="9" applyNumberFormat="1" applyFont="1" applyFill="1" applyBorder="1" applyAlignment="1">
      <alignment vertical="center"/>
    </xf>
    <xf numFmtId="10" fontId="18" fillId="7" borderId="33" xfId="18" applyNumberFormat="1" applyFont="1" applyFill="1" applyBorder="1" applyAlignment="1" applyProtection="1">
      <alignment vertical="center"/>
    </xf>
    <xf numFmtId="168" fontId="18" fillId="7" borderId="33" xfId="18" applyNumberFormat="1" applyFont="1" applyFill="1" applyBorder="1" applyAlignment="1" applyProtection="1">
      <alignment vertical="center"/>
    </xf>
    <xf numFmtId="3" fontId="18" fillId="7" borderId="32" xfId="9" applyNumberFormat="1" applyFont="1" applyFill="1" applyBorder="1" applyAlignment="1">
      <alignment vertical="center"/>
    </xf>
    <xf numFmtId="3" fontId="8" fillId="5" borderId="34" xfId="9" applyNumberFormat="1" applyFont="1" applyFill="1" applyBorder="1" applyAlignment="1">
      <alignment vertical="center"/>
    </xf>
    <xf numFmtId="9" fontId="8" fillId="5" borderId="33" xfId="18" applyFont="1" applyFill="1" applyBorder="1" applyAlignment="1" applyProtection="1">
      <alignment vertical="center"/>
    </xf>
    <xf numFmtId="168" fontId="8" fillId="5" borderId="33" xfId="9" applyNumberFormat="1" applyFont="1" applyFill="1" applyBorder="1" applyAlignment="1">
      <alignment vertical="center"/>
    </xf>
    <xf numFmtId="3" fontId="8" fillId="5" borderId="32" xfId="9" applyNumberFormat="1" applyFont="1" applyFill="1" applyBorder="1" applyAlignment="1">
      <alignment vertical="center"/>
    </xf>
    <xf numFmtId="0" fontId="35" fillId="0" borderId="0" xfId="0" applyFont="1"/>
    <xf numFmtId="0" fontId="36" fillId="0" borderId="0" xfId="0" applyFont="1"/>
    <xf numFmtId="0" fontId="18" fillId="7" borderId="34" xfId="9" applyFont="1" applyFill="1" applyBorder="1" applyAlignment="1">
      <alignment vertical="center"/>
    </xf>
    <xf numFmtId="0" fontId="32" fillId="5" borderId="42" xfId="9" applyFont="1" applyFill="1" applyBorder="1" applyAlignment="1">
      <alignment horizontal="center" vertical="center" wrapText="1"/>
    </xf>
    <xf numFmtId="0" fontId="33" fillId="5" borderId="29" xfId="9" applyFont="1" applyFill="1" applyBorder="1" applyAlignment="1">
      <alignment horizontal="center" vertical="center" wrapText="1"/>
    </xf>
    <xf numFmtId="0" fontId="37" fillId="0" borderId="0" xfId="0" applyFont="1"/>
    <xf numFmtId="0" fontId="38" fillId="0" borderId="0" xfId="0" applyFont="1"/>
    <xf numFmtId="0" fontId="18" fillId="7" borderId="32" xfId="9" applyFont="1" applyFill="1" applyBorder="1" applyAlignment="1">
      <alignment vertical="center"/>
    </xf>
    <xf numFmtId="167" fontId="40" fillId="3" borderId="3" xfId="1" applyNumberFormat="1" applyFont="1" applyFill="1" applyBorder="1" applyAlignment="1" applyProtection="1">
      <alignment horizontal="right" vertical="center"/>
    </xf>
    <xf numFmtId="9" fontId="40" fillId="3" borderId="3" xfId="2" applyFont="1" applyFill="1" applyBorder="1" applyAlignment="1" applyProtection="1">
      <alignment horizontal="right" vertical="center"/>
    </xf>
    <xf numFmtId="168" fontId="40" fillId="3" borderId="3" xfId="22" applyNumberFormat="1" applyFont="1" applyFill="1" applyBorder="1" applyAlignment="1" applyProtection="1">
      <alignment horizontal="right" vertical="center"/>
    </xf>
    <xf numFmtId="167" fontId="41" fillId="0" borderId="3" xfId="1" applyNumberFormat="1" applyFont="1" applyBorder="1" applyAlignment="1" applyProtection="1">
      <alignment horizontal="right" vertical="center"/>
    </xf>
    <xf numFmtId="168" fontId="41" fillId="0" borderId="3" xfId="2" applyNumberFormat="1" applyFont="1" applyBorder="1" applyAlignment="1" applyProtection="1">
      <alignment horizontal="right" vertical="center"/>
    </xf>
    <xf numFmtId="168" fontId="42" fillId="0" borderId="3" xfId="22" applyNumberFormat="1" applyFont="1" applyBorder="1" applyAlignment="1" applyProtection="1">
      <alignment horizontal="right" vertical="center"/>
    </xf>
    <xf numFmtId="168" fontId="41" fillId="0" borderId="3" xfId="22" applyNumberFormat="1" applyFont="1" applyBorder="1" applyAlignment="1" applyProtection="1">
      <alignment horizontal="right" vertical="center"/>
    </xf>
    <xf numFmtId="168" fontId="43" fillId="3" borderId="3" xfId="22" applyNumberFormat="1" applyFont="1" applyFill="1" applyBorder="1" applyAlignment="1" applyProtection="1">
      <alignment horizontal="right" vertical="center"/>
    </xf>
    <xf numFmtId="168" fontId="34" fillId="3" borderId="3" xfId="22" applyNumberFormat="1" applyFont="1" applyFill="1" applyBorder="1" applyAlignment="1" applyProtection="1">
      <alignment horizontal="right" vertical="center"/>
    </xf>
    <xf numFmtId="3" fontId="41" fillId="0" borderId="3" xfId="9" applyNumberFormat="1" applyFont="1" applyBorder="1" applyAlignment="1">
      <alignment vertical="center"/>
    </xf>
    <xf numFmtId="168" fontId="41" fillId="0" borderId="3" xfId="2" applyNumberFormat="1" applyFont="1" applyBorder="1" applyAlignment="1" applyProtection="1">
      <alignment vertical="center"/>
    </xf>
    <xf numFmtId="3" fontId="41" fillId="3" borderId="3" xfId="0" applyNumberFormat="1" applyFont="1" applyFill="1" applyBorder="1" applyAlignment="1">
      <alignment vertical="center" wrapText="1"/>
    </xf>
    <xf numFmtId="168" fontId="41" fillId="3" borderId="3" xfId="2" applyNumberFormat="1" applyFont="1" applyFill="1" applyBorder="1" applyAlignment="1" applyProtection="1">
      <alignment vertical="center" wrapText="1"/>
    </xf>
    <xf numFmtId="3" fontId="44" fillId="0" borderId="3" xfId="9" applyNumberFormat="1" applyFont="1" applyBorder="1" applyAlignment="1">
      <alignment vertical="center"/>
    </xf>
    <xf numFmtId="168" fontId="44" fillId="0" borderId="8" xfId="18" applyNumberFormat="1" applyFont="1" applyBorder="1" applyAlignment="1" applyProtection="1">
      <alignment vertical="center"/>
    </xf>
    <xf numFmtId="3" fontId="45" fillId="5" borderId="1" xfId="9" applyNumberFormat="1" applyFont="1" applyFill="1" applyBorder="1" applyAlignment="1">
      <alignment vertical="center"/>
    </xf>
    <xf numFmtId="9" fontId="45" fillId="5" borderId="9" xfId="18" applyFont="1" applyFill="1" applyBorder="1" applyAlignment="1" applyProtection="1">
      <alignment vertical="center"/>
    </xf>
    <xf numFmtId="168" fontId="45" fillId="5" borderId="9" xfId="9" applyNumberFormat="1" applyFont="1" applyFill="1" applyBorder="1" applyAlignment="1">
      <alignment vertical="center"/>
    </xf>
    <xf numFmtId="3" fontId="45" fillId="5" borderId="10" xfId="9" applyNumberFormat="1" applyFont="1" applyFill="1" applyBorder="1" applyAlignment="1">
      <alignment vertical="center"/>
    </xf>
    <xf numFmtId="9" fontId="45" fillId="5" borderId="1" xfId="18" applyFont="1" applyFill="1" applyBorder="1" applyAlignment="1" applyProtection="1">
      <alignment vertical="center"/>
    </xf>
    <xf numFmtId="9" fontId="45" fillId="5" borderId="11" xfId="18" applyFont="1" applyFill="1" applyBorder="1" applyAlignment="1" applyProtection="1">
      <alignment vertical="center"/>
    </xf>
    <xf numFmtId="168" fontId="45" fillId="5" borderId="11" xfId="9" applyNumberFormat="1" applyFont="1" applyFill="1" applyBorder="1" applyAlignment="1">
      <alignment vertical="center"/>
    </xf>
    <xf numFmtId="3" fontId="44" fillId="0" borderId="12" xfId="9" applyNumberFormat="1" applyFont="1" applyBorder="1" applyAlignment="1">
      <alignment vertical="center"/>
    </xf>
    <xf numFmtId="168" fontId="44" fillId="0" borderId="3" xfId="18" applyNumberFormat="1" applyFont="1" applyBorder="1" applyAlignment="1" applyProtection="1">
      <alignment vertical="center"/>
    </xf>
    <xf numFmtId="3" fontId="44" fillId="0" borderId="8" xfId="9" applyNumberFormat="1" applyFont="1" applyBorder="1" applyAlignment="1">
      <alignment vertical="center"/>
    </xf>
    <xf numFmtId="3" fontId="45" fillId="5" borderId="9" xfId="9" applyNumberFormat="1" applyFont="1" applyFill="1" applyBorder="1" applyAlignment="1">
      <alignment vertical="center"/>
    </xf>
    <xf numFmtId="3" fontId="41" fillId="6" borderId="3" xfId="0" applyNumberFormat="1" applyFont="1" applyFill="1" applyBorder="1" applyAlignment="1">
      <alignment vertical="center" wrapText="1"/>
    </xf>
    <xf numFmtId="168" fontId="41" fillId="6" borderId="3" xfId="2" applyNumberFormat="1" applyFont="1" applyFill="1" applyBorder="1" applyAlignment="1" applyProtection="1">
      <alignment vertical="center" wrapText="1"/>
    </xf>
    <xf numFmtId="9" fontId="45" fillId="5" borderId="8" xfId="18" applyFont="1" applyFill="1" applyBorder="1" applyAlignment="1" applyProtection="1">
      <alignment vertical="center"/>
    </xf>
    <xf numFmtId="168" fontId="45" fillId="5" borderId="8" xfId="9" applyNumberFormat="1" applyFont="1" applyFill="1" applyBorder="1" applyAlignment="1">
      <alignment vertical="center"/>
    </xf>
    <xf numFmtId="167" fontId="40" fillId="0" borderId="12" xfId="1" applyNumberFormat="1" applyFont="1" applyBorder="1" applyAlignment="1" applyProtection="1">
      <alignment horizontal="right" vertical="center"/>
    </xf>
    <xf numFmtId="9" fontId="40" fillId="0" borderId="12" xfId="2" applyFont="1" applyBorder="1" applyAlignment="1" applyProtection="1">
      <alignment horizontal="right" vertical="center"/>
    </xf>
    <xf numFmtId="168" fontId="40" fillId="0" borderId="12" xfId="22" applyNumberFormat="1" applyFont="1" applyBorder="1" applyAlignment="1" applyProtection="1">
      <alignment horizontal="right" vertical="center"/>
    </xf>
    <xf numFmtId="168" fontId="40" fillId="0" borderId="8" xfId="22" applyNumberFormat="1" applyFont="1" applyBorder="1" applyAlignment="1" applyProtection="1">
      <alignment horizontal="right" vertical="center"/>
    </xf>
    <xf numFmtId="0" fontId="46" fillId="0" borderId="43" xfId="0" applyFont="1" applyBorder="1" applyAlignment="1">
      <alignment horizontal="left" vertical="center" wrapText="1" indent="2"/>
    </xf>
    <xf numFmtId="168" fontId="48" fillId="0" borderId="8" xfId="18" applyNumberFormat="1" applyFont="1" applyBorder="1" applyAlignment="1" applyProtection="1">
      <alignment vertical="center"/>
    </xf>
    <xf numFmtId="0" fontId="49" fillId="3" borderId="3" xfId="0" applyFont="1" applyFill="1" applyBorder="1" applyAlignment="1">
      <alignment horizontal="left" vertical="center"/>
    </xf>
    <xf numFmtId="168" fontId="41" fillId="0" borderId="3" xfId="22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wrapText="1"/>
    </xf>
    <xf numFmtId="49" fontId="51" fillId="2" borderId="1" xfId="1" applyNumberFormat="1" applyFont="1" applyFill="1" applyBorder="1" applyAlignment="1" applyProtection="1">
      <alignment horizontal="center" vertical="center" wrapText="1"/>
    </xf>
    <xf numFmtId="49" fontId="9" fillId="2" borderId="1" xfId="1" applyNumberFormat="1" applyFont="1" applyFill="1" applyBorder="1" applyAlignment="1" applyProtection="1">
      <alignment horizontal="center" vertical="center" wrapText="1"/>
    </xf>
    <xf numFmtId="0" fontId="47" fillId="2" borderId="1" xfId="0" applyFont="1" applyFill="1" applyBorder="1" applyAlignment="1">
      <alignment horizontal="center" vertical="center" wrapText="1"/>
    </xf>
    <xf numFmtId="167" fontId="9" fillId="2" borderId="1" xfId="1" applyNumberFormat="1" applyFont="1" applyFill="1" applyBorder="1" applyAlignment="1" applyProtection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4" fillId="0" borderId="0" xfId="9" applyFont="1" applyAlignment="1">
      <alignment horizontal="center" vertical="center"/>
    </xf>
    <xf numFmtId="0" fontId="9" fillId="2" borderId="1" xfId="9" applyFont="1" applyFill="1" applyBorder="1" applyAlignment="1">
      <alignment horizontal="center" vertical="center" wrapText="1"/>
    </xf>
    <xf numFmtId="0" fontId="9" fillId="2" borderId="4" xfId="9" applyFont="1" applyFill="1" applyBorder="1" applyAlignment="1">
      <alignment horizontal="center" vertical="center"/>
    </xf>
    <xf numFmtId="0" fontId="9" fillId="2" borderId="2" xfId="9" applyFont="1" applyFill="1" applyBorder="1" applyAlignment="1">
      <alignment horizontal="center" vertical="center" wrapText="1"/>
    </xf>
    <xf numFmtId="0" fontId="9" fillId="2" borderId="5" xfId="9" applyFont="1" applyFill="1" applyBorder="1" applyAlignment="1">
      <alignment horizontal="center" vertical="center"/>
    </xf>
    <xf numFmtId="0" fontId="9" fillId="2" borderId="4" xfId="9" applyFont="1" applyFill="1" applyBorder="1" applyAlignment="1">
      <alignment horizontal="center" vertical="center" wrapText="1"/>
    </xf>
    <xf numFmtId="0" fontId="9" fillId="2" borderId="5" xfId="9" applyFont="1" applyFill="1" applyBorder="1" applyAlignment="1">
      <alignment horizontal="center" vertical="center" wrapText="1"/>
    </xf>
    <xf numFmtId="0" fontId="19" fillId="0" borderId="3" xfId="9" applyFont="1" applyBorder="1" applyAlignment="1">
      <alignment horizontal="left" vertical="center"/>
    </xf>
    <xf numFmtId="0" fontId="19" fillId="0" borderId="43" xfId="9" applyFont="1" applyBorder="1" applyAlignment="1">
      <alignment horizontal="left" vertical="center"/>
    </xf>
    <xf numFmtId="0" fontId="19" fillId="0" borderId="8" xfId="9" applyFont="1" applyBorder="1" applyAlignment="1">
      <alignment horizontal="left" vertical="center"/>
    </xf>
    <xf numFmtId="0" fontId="20" fillId="5" borderId="1" xfId="9" applyFont="1" applyFill="1" applyBorder="1" applyAlignment="1">
      <alignment horizontal="center" vertical="center"/>
    </xf>
    <xf numFmtId="0" fontId="20" fillId="5" borderId="44" xfId="9" applyFont="1" applyFill="1" applyBorder="1" applyAlignment="1">
      <alignment horizontal="center" vertical="center"/>
    </xf>
    <xf numFmtId="0" fontId="20" fillId="5" borderId="45" xfId="9" applyFont="1" applyFill="1" applyBorder="1" applyAlignment="1">
      <alignment horizontal="center" vertical="center"/>
    </xf>
    <xf numFmtId="0" fontId="9" fillId="5" borderId="2" xfId="9" applyFont="1" applyFill="1" applyBorder="1" applyAlignment="1">
      <alignment horizontal="center" vertical="center" wrapText="1"/>
    </xf>
    <xf numFmtId="0" fontId="9" fillId="5" borderId="5" xfId="9" applyFont="1" applyFill="1" applyBorder="1" applyAlignment="1">
      <alignment horizontal="center" vertical="center"/>
    </xf>
    <xf numFmtId="0" fontId="9" fillId="5" borderId="5" xfId="9" applyFont="1" applyFill="1" applyBorder="1" applyAlignment="1">
      <alignment horizontal="center" vertical="center" wrapText="1"/>
    </xf>
    <xf numFmtId="0" fontId="20" fillId="5" borderId="2" xfId="9" applyFont="1" applyFill="1" applyBorder="1" applyAlignment="1">
      <alignment horizontal="center" vertical="center"/>
    </xf>
    <xf numFmtId="0" fontId="19" fillId="0" borderId="3" xfId="9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50" fillId="0" borderId="0" xfId="9" applyFont="1" applyAlignment="1">
      <alignment horizontal="center" vertical="center"/>
    </xf>
    <xf numFmtId="0" fontId="20" fillId="5" borderId="3" xfId="9" applyFont="1" applyFill="1" applyBorder="1" applyAlignment="1">
      <alignment horizontal="center" vertical="center"/>
    </xf>
    <xf numFmtId="0" fontId="9" fillId="5" borderId="3" xfId="9" applyFont="1" applyFill="1" applyBorder="1" applyAlignment="1">
      <alignment horizontal="center" vertical="center" wrapText="1"/>
    </xf>
    <xf numFmtId="0" fontId="9" fillId="5" borderId="14" xfId="9" applyFont="1" applyFill="1" applyBorder="1" applyAlignment="1">
      <alignment horizontal="center" vertical="center"/>
    </xf>
    <xf numFmtId="0" fontId="9" fillId="5" borderId="14" xfId="9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/>
    </xf>
    <xf numFmtId="49" fontId="8" fillId="5" borderId="16" xfId="0" applyNumberFormat="1" applyFont="1" applyFill="1" applyBorder="1" applyAlignment="1">
      <alignment horizontal="center"/>
    </xf>
    <xf numFmtId="0" fontId="33" fillId="5" borderId="29" xfId="9" applyFont="1" applyFill="1" applyBorder="1" applyAlignment="1">
      <alignment horizontal="center" vertical="top" wrapText="1"/>
    </xf>
    <xf numFmtId="0" fontId="32" fillId="5" borderId="27" xfId="9" applyFont="1" applyFill="1" applyBorder="1" applyAlignment="1">
      <alignment horizontal="center" wrapText="1"/>
    </xf>
    <xf numFmtId="0" fontId="31" fillId="5" borderId="30" xfId="9" applyFont="1" applyFill="1" applyBorder="1" applyAlignment="1">
      <alignment horizontal="center" vertical="center"/>
    </xf>
    <xf numFmtId="0" fontId="31" fillId="5" borderId="29" xfId="9" applyFont="1" applyFill="1" applyBorder="1" applyAlignment="1">
      <alignment horizontal="center" vertical="center"/>
    </xf>
    <xf numFmtId="0" fontId="31" fillId="5" borderId="31" xfId="9" applyFont="1" applyFill="1" applyBorder="1" applyAlignment="1">
      <alignment horizontal="center" vertical="top"/>
    </xf>
    <xf numFmtId="0" fontId="31" fillId="5" borderId="29" xfId="9" applyFont="1" applyFill="1" applyBorder="1" applyAlignment="1">
      <alignment horizontal="center" vertical="top"/>
    </xf>
    <xf numFmtId="0" fontId="32" fillId="5" borderId="27" xfId="9" applyFont="1" applyFill="1" applyBorder="1" applyAlignment="1">
      <alignment horizontal="center" vertical="center" wrapText="1"/>
    </xf>
    <xf numFmtId="0" fontId="28" fillId="0" borderId="0" xfId="9" applyFont="1" applyAlignment="1">
      <alignment horizontal="center" wrapText="1"/>
    </xf>
    <xf numFmtId="0" fontId="28" fillId="0" borderId="0" xfId="9" applyFont="1" applyAlignment="1">
      <alignment horizontal="center" vertical="center"/>
    </xf>
    <xf numFmtId="0" fontId="29" fillId="0" borderId="0" xfId="9" applyFont="1" applyAlignment="1">
      <alignment horizontal="center" vertical="center"/>
    </xf>
    <xf numFmtId="0" fontId="28" fillId="7" borderId="35" xfId="9" applyFont="1" applyFill="1" applyBorder="1" applyAlignment="1">
      <alignment horizontal="center" vertical="center"/>
    </xf>
    <xf numFmtId="0" fontId="8" fillId="5" borderId="26" xfId="9" applyFont="1" applyFill="1" applyBorder="1" applyAlignment="1">
      <alignment horizontal="center" wrapText="1"/>
    </xf>
    <xf numFmtId="0" fontId="8" fillId="5" borderId="27" xfId="9" applyFont="1" applyFill="1" applyBorder="1" applyAlignment="1">
      <alignment horizontal="center" wrapText="1"/>
    </xf>
    <xf numFmtId="0" fontId="8" fillId="5" borderId="27" xfId="9" applyFont="1" applyFill="1" applyBorder="1" applyAlignment="1">
      <alignment horizontal="center" vertical="center"/>
    </xf>
    <xf numFmtId="0" fontId="8" fillId="5" borderId="28" xfId="9" applyFont="1" applyFill="1" applyBorder="1" applyAlignment="1">
      <alignment horizontal="center" vertical="center"/>
    </xf>
    <xf numFmtId="0" fontId="8" fillId="5" borderId="35" xfId="9" applyFont="1" applyFill="1" applyBorder="1" applyAlignment="1">
      <alignment horizontal="center" vertical="top"/>
    </xf>
    <xf numFmtId="0" fontId="8" fillId="5" borderId="36" xfId="9" applyFont="1" applyFill="1" applyBorder="1" applyAlignment="1">
      <alignment horizontal="center" vertical="center"/>
    </xf>
    <xf numFmtId="0" fontId="8" fillId="5" borderId="37" xfId="9" applyFont="1" applyFill="1" applyBorder="1" applyAlignment="1">
      <alignment horizontal="center" vertical="center"/>
    </xf>
    <xf numFmtId="0" fontId="8" fillId="5" borderId="38" xfId="9" applyFont="1" applyFill="1" applyBorder="1" applyAlignment="1">
      <alignment horizontal="center" vertical="center"/>
    </xf>
    <xf numFmtId="0" fontId="31" fillId="5" borderId="39" xfId="9" applyFont="1" applyFill="1" applyBorder="1" applyAlignment="1">
      <alignment horizontal="center" vertical="center"/>
    </xf>
    <xf numFmtId="0" fontId="31" fillId="5" borderId="40" xfId="9" applyFont="1" applyFill="1" applyBorder="1" applyAlignment="1">
      <alignment horizontal="center" vertical="center"/>
    </xf>
    <xf numFmtId="0" fontId="31" fillId="5" borderId="41" xfId="9" applyFont="1" applyFill="1" applyBorder="1" applyAlignment="1">
      <alignment horizontal="center" vertical="center"/>
    </xf>
    <xf numFmtId="0" fontId="33" fillId="5" borderId="29" xfId="9" applyFont="1" applyFill="1" applyBorder="1" applyAlignment="1">
      <alignment horizontal="center" vertical="center" wrapText="1"/>
    </xf>
  </cellXfs>
  <cellStyles count="24">
    <cellStyle name="Dziesiętny" xfId="1" builtinId="3"/>
    <cellStyle name="Dziesiętny 2" xfId="4" xr:uid="{00000000-0005-0000-0000-000006000000}"/>
    <cellStyle name="Dziesiętny 2 2" xfId="5" xr:uid="{00000000-0005-0000-0000-000007000000}"/>
    <cellStyle name="Dziesiętny 2 3" xfId="6" xr:uid="{00000000-0005-0000-0000-000008000000}"/>
    <cellStyle name="Dziesiętny 3" xfId="7" xr:uid="{00000000-0005-0000-0000-000009000000}"/>
    <cellStyle name="Dziesiętny 4" xfId="8" xr:uid="{00000000-0005-0000-0000-00000A000000}"/>
    <cellStyle name="Hiperłącze" xfId="3" builtinId="8"/>
    <cellStyle name="Normalny" xfId="0" builtinId="0"/>
    <cellStyle name="Normalny 2" xfId="9" xr:uid="{00000000-0005-0000-0000-00000B000000}"/>
    <cellStyle name="Normalny 3" xfId="10" xr:uid="{00000000-0005-0000-0000-00000C000000}"/>
    <cellStyle name="Normalny 3 2" xfId="11" xr:uid="{00000000-0005-0000-0000-00000D000000}"/>
    <cellStyle name="Normalny 4" xfId="12" xr:uid="{00000000-0005-0000-0000-00000E000000}"/>
    <cellStyle name="Normalny 4 2" xfId="13" xr:uid="{00000000-0005-0000-0000-00000F000000}"/>
    <cellStyle name="Normalny 5" xfId="14" xr:uid="{00000000-0005-0000-0000-000010000000}"/>
    <cellStyle name="Normalny 5 2" xfId="15" xr:uid="{00000000-0005-0000-0000-000011000000}"/>
    <cellStyle name="Normalny 6" xfId="16" xr:uid="{00000000-0005-0000-0000-000012000000}"/>
    <cellStyle name="Normalny 7" xfId="17" xr:uid="{00000000-0005-0000-0000-000013000000}"/>
    <cellStyle name="Procentowy" xfId="2" builtinId="5"/>
    <cellStyle name="Procentowy 2" xfId="18" xr:uid="{00000000-0005-0000-0000-000014000000}"/>
    <cellStyle name="Procentowy 3" xfId="19" xr:uid="{00000000-0005-0000-0000-000015000000}"/>
    <cellStyle name="Procentowy 3 2" xfId="20" xr:uid="{00000000-0005-0000-0000-000016000000}"/>
    <cellStyle name="Procentowy 4" xfId="21" xr:uid="{00000000-0005-0000-0000-000017000000}"/>
    <cellStyle name="Procentowy 4 2" xfId="22" xr:uid="{00000000-0005-0000-0000-000018000000}"/>
    <cellStyle name="Procentowy 5" xfId="23" xr:uid="{00000000-0005-0000-0000-000019000000}"/>
  </cellStyles>
  <dxfs count="63">
    <dxf>
      <font>
        <color rgb="FFFF0000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-"/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B2B2B2"/>
      <rgbColor rgb="FFC0504D"/>
      <rgbColor rgb="FFF2F2F2"/>
      <rgbColor rgb="FFEDED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F99"/>
      <rgbColor rgb="FF94CBE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A6A6A6"/>
      <rgbColor rgb="FF153C8B"/>
      <rgbColor rgb="FF339966"/>
      <rgbColor rgb="FF003300"/>
      <rgbColor rgb="FF333300"/>
      <rgbColor rgb="FF993300"/>
      <rgbColor rgb="FF993366"/>
      <rgbColor rgb="FF15448A"/>
      <rgbColor rgb="FF1F497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1800000</xdr:colOff>
      <xdr:row>0</xdr:row>
      <xdr:rowOff>594000</xdr:rowOff>
    </xdr:to>
    <xdr:pic>
      <xdr:nvPicPr>
        <xdr:cNvPr id="2" name="Obraz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0640" y="0"/>
          <a:ext cx="1800000" cy="594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7</xdr:col>
      <xdr:colOff>385200</xdr:colOff>
      <xdr:row>41</xdr:row>
      <xdr:rowOff>141840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2040" y="3974400"/>
          <a:ext cx="5432400" cy="37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21</xdr:row>
      <xdr:rowOff>104760</xdr:rowOff>
    </xdr:from>
    <xdr:to>
      <xdr:col>18</xdr:col>
      <xdr:colOff>187200</xdr:colOff>
      <xdr:row>41</xdr:row>
      <xdr:rowOff>66240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800040" y="4079160"/>
          <a:ext cx="5993640" cy="35809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ZPM%202023/CEP/PZPM%202019/CEP/2019.07/dane%20szczeg&#243;&#322;owe/raporty/PZPM_CEP_RAPORT_WSZYSTKIE_POJAZD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INDEXpdf"/>
      <sheetName val="INDEXpdf (2)"/>
      <sheetName val="POJAZDY - tabele i wykresy (1)"/>
      <sheetName val="Rodzaje - analiza (2)"/>
      <sheetName val="POJAZDY - tabele i wykresy (2)"/>
      <sheetName val="Rodzaje - analiza (3)"/>
      <sheetName val="POJAZDY - tabele i wykresy (3)"/>
      <sheetName val="Rodzaje - analiza (4)"/>
      <sheetName val="SO i SD - tabele i wykresy"/>
      <sheetName val="SC pow 3,5T - tabele i wykresy"/>
      <sheetName val="PRZYCZ. NACZ.-tabele i wykresy"/>
      <sheetName val="PTW i ATV - tabele i wykresy"/>
      <sheetName val="SO - tabela (1)"/>
      <sheetName val="SO - analiza1"/>
      <sheetName val="SO - tabela (2)"/>
      <sheetName val="SO - analiza2"/>
      <sheetName val="SO# - tabela (1)"/>
      <sheetName val="SO# - analiza1"/>
      <sheetName val="SO# - tabela (2)"/>
      <sheetName val="SO# - analiza2"/>
      <sheetName val="SC-DOST i SS-DOST - tabela (1)"/>
      <sheetName val="SC-DOST i SS-DOST - analiza1"/>
      <sheetName val="SC-DOST i SS-DOST - tabela (2)"/>
      <sheetName val="SC-DOST i SS-DOST - analiza2"/>
      <sheetName val="SO i SC do 3.5T - tabela (1)"/>
      <sheetName val="SO i SC do 3.5T - analiza1"/>
      <sheetName val="SO i SC do 3.5T - tabela (2)"/>
      <sheetName val="SO i SC do 3.5T - analiza2"/>
      <sheetName val="SC pow 3.5T - tabela (1)"/>
      <sheetName val="SC pow 3.5T - analiza1"/>
      <sheetName val="SC pow 3.5T - tabela (2)"/>
      <sheetName val="SC pow 3.5T - analiza2"/>
      <sheetName val="SC od 3,5T segmenty - tabela1 "/>
      <sheetName val="SC od 3,5T segmenty - tabela2"/>
      <sheetName val="SC od 3,5T seg-analiza1"/>
      <sheetName val="SC od 3,5T seg-analiza2"/>
      <sheetName val="SC od 3,5T seg-analiza3"/>
      <sheetName val="SC od 3,5T seg-analiza4"/>
      <sheetName val="SC od 3,5T seg-analiza5"/>
      <sheetName val="SC od 3,5T seg-analiza6"/>
      <sheetName val="SC od 3,5T seg-analiza7"/>
      <sheetName val="PN&gt;3.5T - tabela (1)"/>
      <sheetName val="PN&gt;3.5T - analiza1"/>
      <sheetName val="PN&gt;3.5T - tabela (2)"/>
      <sheetName val="PN&gt;3.5T - analiza2"/>
      <sheetName val="AUTOBUSY - tabela (1)"/>
      <sheetName val="AUTOBUSY - analiza1"/>
      <sheetName val="AUTOBUSY - tabela (2)"/>
      <sheetName val="AUTOBUSY - analiza2"/>
      <sheetName val="MC - tabela (1)"/>
      <sheetName val="MC - analiza1"/>
      <sheetName val="MC - tabela (2)"/>
      <sheetName val="MC - analiza2"/>
      <sheetName val="MP - tabela (1)"/>
      <sheetName val="MP - analiza1"/>
      <sheetName val="MP - tabela (2)"/>
      <sheetName val="MP - analiza2"/>
      <sheetName val="Samochodowy inny - tabela (1)"/>
      <sheetName val="Samochodowy inny - analiza1"/>
      <sheetName val="Samochodowy inny - tabela (2)"/>
      <sheetName val="Samochodowy inny - analiza2"/>
      <sheetName val="Ciągniki rolnicze - tabela (1)"/>
      <sheetName val="Ciągniki rolnicze - analiza1"/>
      <sheetName val="Ciągniki rolnicze - tabela (2)"/>
      <sheetName val="Ciągniki rolnicze - analiza2"/>
      <sheetName val="Microcar - tabela (1)"/>
      <sheetName val="Microcar - analiza1"/>
      <sheetName val="Microcar - tabela (2)"/>
      <sheetName val="Microcar - analiza2"/>
      <sheetName val="Rodzaje - analiza"/>
      <sheetName val="Rodzaje PiN - analiza"/>
      <sheetName val="Analiza - CV"/>
      <sheetName val="Analiza - CV (2)"/>
      <sheetName val="BAZA_REJESTRACJE"/>
      <sheetName val="BAZA_PRZYCZEPY_NACZE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showGridLines="0" topLeftCell="A23" zoomScaleNormal="100" workbookViewId="0"/>
  </sheetViews>
  <sheetFormatPr defaultColWidth="9.140625" defaultRowHeight="15" x14ac:dyDescent="0.25"/>
  <cols>
    <col min="1" max="1" width="1.140625" style="3" customWidth="1"/>
    <col min="2" max="2" width="32.7109375" style="3" customWidth="1"/>
    <col min="3" max="8" width="12" style="3" customWidth="1"/>
    <col min="9" max="9" width="9.140625" style="3"/>
    <col min="10" max="10" width="26.7109375" style="3" customWidth="1"/>
    <col min="11" max="16" width="15.140625" style="3" customWidth="1"/>
    <col min="17" max="1024" width="9.140625" style="3"/>
  </cols>
  <sheetData>
    <row r="1" spans="1:256" ht="56.65" customHeight="1" x14ac:dyDescent="0.25">
      <c r="A1" s="4"/>
      <c r="B1" s="5"/>
      <c r="C1" s="6"/>
      <c r="E1" s="4"/>
      <c r="F1" s="4"/>
      <c r="G1" s="4"/>
      <c r="H1" s="7">
        <v>45481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ht="36.75" customHeight="1" x14ac:dyDescent="0.25">
      <c r="B2" s="136" t="s">
        <v>0</v>
      </c>
      <c r="C2" s="136"/>
      <c r="D2" s="136"/>
      <c r="E2" s="136"/>
      <c r="F2" s="136"/>
      <c r="G2" s="136"/>
      <c r="H2" s="136"/>
    </row>
    <row r="3" spans="1:256" ht="27" customHeight="1" x14ac:dyDescent="0.25">
      <c r="B3" s="137"/>
      <c r="C3" s="138" t="s">
        <v>249</v>
      </c>
      <c r="D3" s="139"/>
      <c r="E3" s="140" t="s">
        <v>1</v>
      </c>
      <c r="F3" s="141" t="s">
        <v>250</v>
      </c>
      <c r="G3" s="141"/>
      <c r="H3" s="142" t="s">
        <v>2</v>
      </c>
    </row>
    <row r="4" spans="1:256" ht="27" customHeight="1" x14ac:dyDescent="0.25">
      <c r="B4" s="137"/>
      <c r="C4" s="2" t="s">
        <v>3</v>
      </c>
      <c r="D4" s="2" t="s">
        <v>4</v>
      </c>
      <c r="E4" s="140"/>
      <c r="F4" s="2" t="s">
        <v>3</v>
      </c>
      <c r="G4" s="2" t="s">
        <v>4</v>
      </c>
      <c r="H4" s="142"/>
    </row>
    <row r="5" spans="1:256" ht="22.7" customHeight="1" x14ac:dyDescent="0.25">
      <c r="B5" s="8" t="s">
        <v>5</v>
      </c>
      <c r="C5" s="98">
        <v>50221</v>
      </c>
      <c r="D5" s="99">
        <v>1</v>
      </c>
      <c r="E5" s="100">
        <v>0.20778721050479776</v>
      </c>
      <c r="F5" s="98">
        <v>276957</v>
      </c>
      <c r="G5" s="99">
        <v>1</v>
      </c>
      <c r="H5" s="100">
        <v>0.16039870283315327</v>
      </c>
    </row>
    <row r="6" spans="1:256" ht="17.25" customHeight="1" x14ac:dyDescent="0.25">
      <c r="B6" s="132" t="s">
        <v>94</v>
      </c>
      <c r="C6" s="128"/>
      <c r="D6" s="129"/>
      <c r="E6" s="130"/>
      <c r="F6" s="128"/>
      <c r="G6" s="129"/>
      <c r="H6" s="131"/>
    </row>
    <row r="7" spans="1:256" ht="22.7" customHeight="1" x14ac:dyDescent="0.25">
      <c r="B7" s="9" t="s">
        <v>6</v>
      </c>
      <c r="C7" s="101">
        <v>18954</v>
      </c>
      <c r="D7" s="102">
        <v>0.37741183966866448</v>
      </c>
      <c r="E7" s="103">
        <v>7.6075848756670839E-2</v>
      </c>
      <c r="F7" s="101">
        <v>100445</v>
      </c>
      <c r="G7" s="102">
        <v>0.36267362803612113</v>
      </c>
      <c r="H7" s="104">
        <v>-4.1335802092082208E-2</v>
      </c>
      <c r="I7" s="10"/>
    </row>
    <row r="8" spans="1:256" ht="22.7" customHeight="1" x14ac:dyDescent="0.25">
      <c r="B8" s="9" t="s">
        <v>7</v>
      </c>
      <c r="C8" s="101">
        <v>4963</v>
      </c>
      <c r="D8" s="102">
        <v>9.8823201449592793E-2</v>
      </c>
      <c r="E8" s="104">
        <v>7.3313148788927363E-2</v>
      </c>
      <c r="F8" s="101">
        <v>24212</v>
      </c>
      <c r="G8" s="102">
        <v>8.7421513086869088E-2</v>
      </c>
      <c r="H8" s="104">
        <v>1.7310924369747793E-2</v>
      </c>
      <c r="M8" s="11"/>
      <c r="N8" s="11"/>
      <c r="O8" s="11"/>
    </row>
    <row r="9" spans="1:256" ht="22.7" customHeight="1" x14ac:dyDescent="0.25">
      <c r="B9" s="9" t="s">
        <v>8</v>
      </c>
      <c r="C9" s="101">
        <v>2115</v>
      </c>
      <c r="D9" s="102">
        <v>4.2113856753151074E-2</v>
      </c>
      <c r="E9" s="104">
        <v>0.16915422885572129</v>
      </c>
      <c r="F9" s="101">
        <v>8861</v>
      </c>
      <c r="G9" s="102">
        <v>3.1994136273862009E-2</v>
      </c>
      <c r="H9" s="104">
        <v>4.2838648934918178E-2</v>
      </c>
      <c r="M9" s="12"/>
    </row>
    <row r="10" spans="1:256" ht="22.7" customHeight="1" x14ac:dyDescent="0.25">
      <c r="B10" s="9" t="s">
        <v>9</v>
      </c>
      <c r="C10" s="101">
        <v>1</v>
      </c>
      <c r="D10" s="102">
        <v>1.9911989008582068E-5</v>
      </c>
      <c r="E10" s="104">
        <v>-0.95833333333333337</v>
      </c>
      <c r="F10" s="101">
        <v>5</v>
      </c>
      <c r="G10" s="102">
        <v>1.8053344020912995E-5</v>
      </c>
      <c r="H10" s="104">
        <v>-0.93421052631578949</v>
      </c>
      <c r="M10" s="11"/>
      <c r="N10" s="11"/>
      <c r="O10" s="11"/>
    </row>
    <row r="11" spans="1:256" ht="22.7" customHeight="1" x14ac:dyDescent="0.25">
      <c r="B11" s="9" t="s">
        <v>10</v>
      </c>
      <c r="C11" s="101">
        <v>1252</v>
      </c>
      <c r="D11" s="102">
        <v>2.492981023874475E-2</v>
      </c>
      <c r="E11" s="104">
        <v>-1.8039215686274535E-2</v>
      </c>
      <c r="F11" s="101">
        <v>7277</v>
      </c>
      <c r="G11" s="102">
        <v>2.6274836888036772E-2</v>
      </c>
      <c r="H11" s="104">
        <v>7.504801300044317E-2</v>
      </c>
      <c r="M11" s="12"/>
    </row>
    <row r="12" spans="1:256" ht="22.7" customHeight="1" x14ac:dyDescent="0.25">
      <c r="B12" s="9" t="s">
        <v>11</v>
      </c>
      <c r="C12" s="101">
        <v>22164</v>
      </c>
      <c r="D12" s="102">
        <v>0.44132932438621292</v>
      </c>
      <c r="E12" s="104">
        <v>0.4695663705078903</v>
      </c>
      <c r="F12" s="101">
        <v>128560</v>
      </c>
      <c r="G12" s="102">
        <v>0.46418758146571487</v>
      </c>
      <c r="H12" s="104">
        <v>0.45375595083283393</v>
      </c>
    </row>
    <row r="13" spans="1:256" ht="22.7" customHeight="1" x14ac:dyDescent="0.25">
      <c r="B13" s="9" t="s">
        <v>12</v>
      </c>
      <c r="C13" s="101">
        <v>772</v>
      </c>
      <c r="D13" s="102">
        <v>1.5372055514625355E-2</v>
      </c>
      <c r="E13" s="104">
        <v>-0.33044232437120558</v>
      </c>
      <c r="F13" s="101">
        <v>7597</v>
      </c>
      <c r="G13" s="102">
        <v>2.7430250905375202E-2</v>
      </c>
      <c r="H13" s="104">
        <v>0.20148663609046347</v>
      </c>
      <c r="M13" s="11"/>
      <c r="N13" s="11"/>
    </row>
    <row r="14" spans="1:256" ht="22.7" customHeight="1" x14ac:dyDescent="0.25">
      <c r="B14" s="8" t="s">
        <v>13</v>
      </c>
      <c r="C14" s="98">
        <v>6729</v>
      </c>
      <c r="D14" s="99">
        <v>1</v>
      </c>
      <c r="E14" s="105">
        <v>0.11499585749792884</v>
      </c>
      <c r="F14" s="98">
        <v>32885</v>
      </c>
      <c r="G14" s="99">
        <v>1</v>
      </c>
      <c r="H14" s="105">
        <v>4.2578149768562445E-2</v>
      </c>
      <c r="M14" s="11"/>
      <c r="N14" s="11"/>
    </row>
    <row r="15" spans="1:256" ht="17.25" customHeight="1" x14ac:dyDescent="0.25">
      <c r="B15" s="132" t="s">
        <v>94</v>
      </c>
      <c r="C15" s="128"/>
      <c r="D15" s="129"/>
      <c r="E15" s="130"/>
      <c r="F15" s="128"/>
      <c r="G15" s="129"/>
      <c r="H15" s="131"/>
    </row>
    <row r="16" spans="1:256" ht="22.7" customHeight="1" x14ac:dyDescent="0.25">
      <c r="B16" s="9" t="s">
        <v>7</v>
      </c>
      <c r="C16" s="101">
        <v>5983</v>
      </c>
      <c r="D16" s="102">
        <v>0.88913657304205673</v>
      </c>
      <c r="E16" s="104">
        <v>0.10245070941588352</v>
      </c>
      <c r="F16" s="101">
        <v>29807</v>
      </c>
      <c r="G16" s="102">
        <v>0.90640109472403829</v>
      </c>
      <c r="H16" s="104">
        <v>5.1875639623107705E-2</v>
      </c>
      <c r="M16" s="13"/>
      <c r="N16" s="11"/>
    </row>
    <row r="17" spans="2:15" ht="22.7" customHeight="1" x14ac:dyDescent="0.25">
      <c r="B17" s="9" t="s">
        <v>6</v>
      </c>
      <c r="C17" s="101">
        <v>572</v>
      </c>
      <c r="D17" s="102">
        <v>8.5005201367216524E-2</v>
      </c>
      <c r="E17" s="104">
        <v>0.60674157303370779</v>
      </c>
      <c r="F17" s="101">
        <v>2064</v>
      </c>
      <c r="G17" s="102">
        <v>6.2764178196746234E-2</v>
      </c>
      <c r="H17" s="104">
        <v>7.6682316118935834E-2</v>
      </c>
      <c r="I17" s="10"/>
    </row>
    <row r="18" spans="2:15" ht="22.7" customHeight="1" x14ac:dyDescent="0.25">
      <c r="B18" s="9" t="s">
        <v>8</v>
      </c>
      <c r="C18" s="101">
        <v>146</v>
      </c>
      <c r="D18" s="102">
        <v>2.1697131817506318E-2</v>
      </c>
      <c r="E18" s="104">
        <v>-0.36796536796536794</v>
      </c>
      <c r="F18" s="101">
        <v>849</v>
      </c>
      <c r="G18" s="102">
        <v>2.5817241903603468E-2</v>
      </c>
      <c r="H18" s="104">
        <v>-0.28354430379746831</v>
      </c>
      <c r="M18" s="11"/>
      <c r="N18" s="11"/>
      <c r="O18" s="11"/>
    </row>
    <row r="19" spans="2:15" ht="22.7" customHeight="1" x14ac:dyDescent="0.25">
      <c r="B19" s="9" t="s">
        <v>14</v>
      </c>
      <c r="C19" s="101">
        <v>15</v>
      </c>
      <c r="D19" s="102">
        <v>2.229157378510923E-3</v>
      </c>
      <c r="E19" s="104">
        <v>1.5</v>
      </c>
      <c r="F19" s="101">
        <v>71</v>
      </c>
      <c r="G19" s="102">
        <v>2.1590390755663676E-3</v>
      </c>
      <c r="H19" s="104">
        <v>2.0869565217391304</v>
      </c>
      <c r="M19" s="12"/>
    </row>
    <row r="20" spans="2:15" ht="22.7" customHeight="1" x14ac:dyDescent="0.25">
      <c r="B20" s="9" t="s">
        <v>232</v>
      </c>
      <c r="C20" s="101">
        <v>1</v>
      </c>
      <c r="D20" s="102">
        <v>1.4861049190072819E-4</v>
      </c>
      <c r="E20" s="104">
        <v>-0.875</v>
      </c>
      <c r="F20" s="101">
        <v>4</v>
      </c>
      <c r="G20" s="102">
        <v>1.2163600425726015E-4</v>
      </c>
      <c r="H20" s="104">
        <v>-0.87096774193548387</v>
      </c>
      <c r="M20" s="11"/>
    </row>
    <row r="21" spans="2:15" ht="22.7" customHeight="1" x14ac:dyDescent="0.25">
      <c r="B21" s="8" t="s">
        <v>15</v>
      </c>
      <c r="C21" s="98">
        <v>3221</v>
      </c>
      <c r="D21" s="99">
        <v>1</v>
      </c>
      <c r="E21" s="100">
        <v>1.1620603015075393E-2</v>
      </c>
      <c r="F21" s="98">
        <v>15540</v>
      </c>
      <c r="G21" s="99">
        <v>1</v>
      </c>
      <c r="H21" s="100">
        <v>-0.10246043664086868</v>
      </c>
    </row>
    <row r="22" spans="2:15" ht="17.25" customHeight="1" x14ac:dyDescent="0.25">
      <c r="B22" s="132" t="s">
        <v>94</v>
      </c>
      <c r="C22" s="128"/>
      <c r="D22" s="129"/>
      <c r="E22" s="130"/>
      <c r="F22" s="128"/>
      <c r="G22" s="129"/>
      <c r="H22" s="131"/>
    </row>
    <row r="23" spans="2:15" ht="22.7" customHeight="1" x14ac:dyDescent="0.25">
      <c r="B23" s="9" t="s">
        <v>7</v>
      </c>
      <c r="C23" s="101">
        <v>3179</v>
      </c>
      <c r="D23" s="102">
        <v>0.98696057125116421</v>
      </c>
      <c r="E23" s="104">
        <v>8.2461148112908944E-3</v>
      </c>
      <c r="F23" s="101">
        <v>15404</v>
      </c>
      <c r="G23" s="102">
        <v>0.99124839124839126</v>
      </c>
      <c r="H23" s="104">
        <v>-9.8759653639129419E-2</v>
      </c>
      <c r="M23" s="11"/>
    </row>
    <row r="24" spans="2:15" ht="22.7" customHeight="1" x14ac:dyDescent="0.25">
      <c r="B24" s="9" t="s">
        <v>16</v>
      </c>
      <c r="C24" s="101">
        <v>15</v>
      </c>
      <c r="D24" s="102">
        <v>4.6569388388699165E-3</v>
      </c>
      <c r="E24" s="104">
        <v>2</v>
      </c>
      <c r="F24" s="101">
        <v>57</v>
      </c>
      <c r="G24" s="102">
        <v>3.6679536679536679E-3</v>
      </c>
      <c r="H24" s="104">
        <v>0.16326530612244894</v>
      </c>
    </row>
    <row r="25" spans="2:15" ht="22.7" customHeight="1" x14ac:dyDescent="0.25">
      <c r="B25" s="9" t="s">
        <v>17</v>
      </c>
      <c r="C25" s="101">
        <v>20</v>
      </c>
      <c r="D25" s="102">
        <v>6.2912865681031774E-3</v>
      </c>
      <c r="E25" s="104">
        <v>-0.23076923076923073</v>
      </c>
      <c r="F25" s="101">
        <v>68</v>
      </c>
      <c r="G25" s="102">
        <v>4.375804375804376E-3</v>
      </c>
      <c r="H25" s="104">
        <v>-0.59281437125748504</v>
      </c>
      <c r="I25" s="10"/>
    </row>
    <row r="26" spans="2:15" ht="22.7" customHeight="1" x14ac:dyDescent="0.25">
      <c r="B26" s="8" t="s">
        <v>230</v>
      </c>
      <c r="C26" s="98">
        <v>3150</v>
      </c>
      <c r="D26" s="99">
        <v>1</v>
      </c>
      <c r="E26" s="100">
        <v>8.0000000000000071E-3</v>
      </c>
      <c r="F26" s="98">
        <v>15251</v>
      </c>
      <c r="G26" s="99">
        <v>1</v>
      </c>
      <c r="H26" s="100">
        <v>-0.10240715673003353</v>
      </c>
    </row>
    <row r="27" spans="2:15" ht="17.25" customHeight="1" x14ac:dyDescent="0.25">
      <c r="B27" s="132" t="s">
        <v>94</v>
      </c>
      <c r="C27" s="128"/>
      <c r="D27" s="129"/>
      <c r="E27" s="130"/>
      <c r="F27" s="128"/>
      <c r="G27" s="129"/>
      <c r="H27" s="131"/>
    </row>
    <row r="28" spans="2:15" ht="22.7" customHeight="1" x14ac:dyDescent="0.25">
      <c r="B28" s="9" t="s">
        <v>7</v>
      </c>
      <c r="C28" s="101">
        <v>3115</v>
      </c>
      <c r="D28" s="102">
        <v>0.98888888888888893</v>
      </c>
      <c r="E28" s="104">
        <v>6.7873303167420573E-3</v>
      </c>
      <c r="F28" s="101">
        <v>15132</v>
      </c>
      <c r="G28" s="102">
        <v>0.99219723296832996</v>
      </c>
      <c r="H28" s="104">
        <v>-9.950011901928113E-2</v>
      </c>
    </row>
    <row r="29" spans="2:15" ht="22.7" customHeight="1" x14ac:dyDescent="0.25">
      <c r="B29" s="9" t="s">
        <v>16</v>
      </c>
      <c r="C29" s="101">
        <v>10</v>
      </c>
      <c r="D29" s="102">
        <v>3.1746031746031746E-3</v>
      </c>
      <c r="E29" s="104">
        <v>1</v>
      </c>
      <c r="F29" s="101">
        <v>43</v>
      </c>
      <c r="G29" s="102">
        <v>2.819487246737919E-3</v>
      </c>
      <c r="H29" s="104">
        <v>2.0714285714285716</v>
      </c>
    </row>
    <row r="30" spans="2:15" ht="22.7" customHeight="1" x14ac:dyDescent="0.25">
      <c r="B30" s="9" t="s">
        <v>17</v>
      </c>
      <c r="C30" s="101">
        <v>20</v>
      </c>
      <c r="D30" s="102">
        <v>6.3492063492063492E-3</v>
      </c>
      <c r="E30" s="104">
        <v>-0.23076923076923073</v>
      </c>
      <c r="F30" s="101">
        <v>68</v>
      </c>
      <c r="G30" s="102">
        <v>4.4587240180971738E-3</v>
      </c>
      <c r="H30" s="104">
        <v>-0.59281437125748504</v>
      </c>
    </row>
    <row r="31" spans="2:15" ht="22.7" customHeight="1" x14ac:dyDescent="0.25">
      <c r="B31" s="8" t="s">
        <v>18</v>
      </c>
      <c r="C31" s="98">
        <v>233</v>
      </c>
      <c r="D31" s="99">
        <v>1</v>
      </c>
      <c r="E31" s="100">
        <v>0.53289473684210531</v>
      </c>
      <c r="F31" s="98">
        <v>1107</v>
      </c>
      <c r="G31" s="99">
        <v>1</v>
      </c>
      <c r="H31" s="100">
        <v>0.51643835616438349</v>
      </c>
      <c r="I31" s="10"/>
    </row>
    <row r="32" spans="2:15" ht="17.25" customHeight="1" x14ac:dyDescent="0.25">
      <c r="B32" s="132" t="s">
        <v>94</v>
      </c>
      <c r="C32" s="128"/>
      <c r="D32" s="129"/>
      <c r="E32" s="130"/>
      <c r="F32" s="128"/>
      <c r="G32" s="129"/>
      <c r="H32" s="131"/>
    </row>
    <row r="33" spans="2:9" ht="22.7" customHeight="1" x14ac:dyDescent="0.25">
      <c r="B33" s="9" t="s">
        <v>7</v>
      </c>
      <c r="C33" s="101">
        <v>201</v>
      </c>
      <c r="D33" s="102">
        <v>0.86266094420600858</v>
      </c>
      <c r="E33" s="104">
        <v>1.09375</v>
      </c>
      <c r="F33" s="101">
        <v>956</v>
      </c>
      <c r="G33" s="102">
        <v>0.86359530261969286</v>
      </c>
      <c r="H33" s="104">
        <v>0.75091575091575091</v>
      </c>
    </row>
    <row r="34" spans="2:9" ht="22.7" customHeight="1" x14ac:dyDescent="0.25">
      <c r="B34" s="9" t="s">
        <v>16</v>
      </c>
      <c r="C34" s="101">
        <v>21</v>
      </c>
      <c r="D34" s="102">
        <v>9.012875536480687E-2</v>
      </c>
      <c r="E34" s="104">
        <v>0</v>
      </c>
      <c r="F34" s="101">
        <v>109</v>
      </c>
      <c r="G34" s="102">
        <v>9.8464317976513102E-2</v>
      </c>
      <c r="H34" s="104">
        <v>0.2823529411764707</v>
      </c>
    </row>
    <row r="35" spans="2:9" ht="22.7" customHeight="1" x14ac:dyDescent="0.25">
      <c r="B35" s="9" t="s">
        <v>19</v>
      </c>
      <c r="C35" s="101">
        <v>10</v>
      </c>
      <c r="D35" s="102">
        <v>4.2918454935622317E-2</v>
      </c>
      <c r="E35" s="135"/>
      <c r="F35" s="101">
        <v>10</v>
      </c>
      <c r="G35" s="102">
        <v>9.0334236675700084E-3</v>
      </c>
      <c r="H35" s="104"/>
    </row>
    <row r="36" spans="2:9" ht="22.7" customHeight="1" x14ac:dyDescent="0.25">
      <c r="B36" s="9" t="s">
        <v>20</v>
      </c>
      <c r="C36" s="101">
        <v>0</v>
      </c>
      <c r="D36" s="102">
        <v>0</v>
      </c>
      <c r="E36" s="104">
        <v>-1</v>
      </c>
      <c r="F36" s="101">
        <v>18</v>
      </c>
      <c r="G36" s="102">
        <v>1.6260162601626018E-2</v>
      </c>
      <c r="H36" s="104">
        <v>-0.64705882352941169</v>
      </c>
    </row>
    <row r="37" spans="2:9" ht="22.7" customHeight="1" x14ac:dyDescent="0.25">
      <c r="B37" s="9" t="s">
        <v>17</v>
      </c>
      <c r="C37" s="101">
        <v>0</v>
      </c>
      <c r="D37" s="102">
        <v>0</v>
      </c>
      <c r="E37" s="104">
        <v>-1</v>
      </c>
      <c r="F37" s="101">
        <v>12</v>
      </c>
      <c r="G37" s="102">
        <v>1.0840108401084011E-2</v>
      </c>
      <c r="H37" s="104">
        <v>-0.75</v>
      </c>
      <c r="I37" s="10"/>
    </row>
    <row r="38" spans="2:9" ht="22.7" customHeight="1" x14ac:dyDescent="0.25">
      <c r="B38" s="8" t="s">
        <v>21</v>
      </c>
      <c r="C38" s="98">
        <v>4236</v>
      </c>
      <c r="D38" s="99">
        <v>1</v>
      </c>
      <c r="E38" s="100">
        <v>0.23067983730389319</v>
      </c>
      <c r="F38" s="98">
        <v>22187</v>
      </c>
      <c r="G38" s="99">
        <v>1</v>
      </c>
      <c r="H38" s="100">
        <v>0.35097119892833217</v>
      </c>
    </row>
    <row r="39" spans="2:9" ht="17.25" customHeight="1" x14ac:dyDescent="0.25">
      <c r="B39" s="132" t="s">
        <v>94</v>
      </c>
      <c r="C39" s="128"/>
      <c r="D39" s="129"/>
      <c r="E39" s="130"/>
      <c r="F39" s="128"/>
      <c r="G39" s="129"/>
      <c r="H39" s="131"/>
    </row>
    <row r="40" spans="2:9" ht="22.7" customHeight="1" x14ac:dyDescent="0.25">
      <c r="B40" s="9" t="s">
        <v>6</v>
      </c>
      <c r="C40" s="101">
        <v>4180</v>
      </c>
      <c r="D40" s="102">
        <v>0.98677998111425869</v>
      </c>
      <c r="E40" s="104">
        <v>0.24330755502676982</v>
      </c>
      <c r="F40" s="101">
        <v>21911</v>
      </c>
      <c r="G40" s="102">
        <v>0.98756028304863208</v>
      </c>
      <c r="H40" s="104">
        <v>0.36076263818159227</v>
      </c>
    </row>
    <row r="41" spans="2:9" ht="22.7" customHeight="1" x14ac:dyDescent="0.25">
      <c r="B41" s="9" t="s">
        <v>16</v>
      </c>
      <c r="C41" s="101">
        <v>51</v>
      </c>
      <c r="D41" s="102">
        <v>1.2039660056657223E-2</v>
      </c>
      <c r="E41" s="104">
        <v>-0.36250000000000004</v>
      </c>
      <c r="F41" s="101">
        <v>248</v>
      </c>
      <c r="G41" s="102">
        <v>1.1177716680939288E-2</v>
      </c>
      <c r="H41" s="104">
        <v>-0.1418685121107266</v>
      </c>
    </row>
    <row r="42" spans="2:9" ht="22.7" customHeight="1" x14ac:dyDescent="0.25">
      <c r="B42" s="8" t="s">
        <v>22</v>
      </c>
      <c r="C42" s="98">
        <v>1648</v>
      </c>
      <c r="D42" s="99">
        <v>1</v>
      </c>
      <c r="E42" s="106">
        <v>0.21265636497424567</v>
      </c>
      <c r="F42" s="98">
        <v>6977</v>
      </c>
      <c r="G42" s="99">
        <v>1</v>
      </c>
      <c r="H42" s="106">
        <v>0.24190103239587035</v>
      </c>
    </row>
    <row r="43" spans="2:9" ht="17.25" customHeight="1" x14ac:dyDescent="0.25">
      <c r="B43" s="132" t="s">
        <v>94</v>
      </c>
      <c r="C43" s="128"/>
      <c r="D43" s="129"/>
      <c r="E43" s="130"/>
      <c r="F43" s="128"/>
      <c r="G43" s="129"/>
      <c r="H43" s="131"/>
    </row>
    <row r="44" spans="2:9" ht="22.7" customHeight="1" x14ac:dyDescent="0.25">
      <c r="B44" s="9" t="s">
        <v>6</v>
      </c>
      <c r="C44" s="101">
        <v>1357</v>
      </c>
      <c r="D44" s="102">
        <v>0.82342233009708743</v>
      </c>
      <c r="E44" s="104">
        <v>0.24381301558203483</v>
      </c>
      <c r="F44" s="101">
        <v>5640</v>
      </c>
      <c r="G44" s="102">
        <v>0.80837035975347571</v>
      </c>
      <c r="H44" s="104">
        <v>0.23847167325428198</v>
      </c>
    </row>
    <row r="45" spans="2:9" ht="22.7" customHeight="1" x14ac:dyDescent="0.25">
      <c r="B45" s="9" t="s">
        <v>16</v>
      </c>
      <c r="C45" s="101">
        <v>290</v>
      </c>
      <c r="D45" s="102">
        <v>0.17597087378640777</v>
      </c>
      <c r="E45" s="104">
        <v>8.2089552238805874E-2</v>
      </c>
      <c r="F45" s="101">
        <v>1331</v>
      </c>
      <c r="G45" s="102">
        <v>0.19076967177870144</v>
      </c>
      <c r="H45" s="104">
        <v>0.25211665098777036</v>
      </c>
    </row>
    <row r="46" spans="2:9" ht="13.5" customHeight="1" x14ac:dyDescent="0.25">
      <c r="B46" s="14" t="s">
        <v>23</v>
      </c>
      <c r="I46" s="10"/>
    </row>
    <row r="47" spans="2:9" ht="23.45" customHeight="1" x14ac:dyDescent="0.25">
      <c r="C47" s="11"/>
    </row>
    <row r="48" spans="2:9" ht="23.45" customHeight="1" x14ac:dyDescent="0.25"/>
    <row r="49" spans="9:9" ht="26.25" customHeight="1" x14ac:dyDescent="0.25"/>
    <row r="50" spans="9:9" ht="13.5" customHeight="1" x14ac:dyDescent="0.25">
      <c r="I50" s="10"/>
    </row>
    <row r="51" spans="9:9" ht="23.45" customHeight="1" x14ac:dyDescent="0.25"/>
    <row r="52" spans="9:9" ht="26.45" customHeight="1" x14ac:dyDescent="0.25"/>
  </sheetData>
  <mergeCells count="6">
    <mergeCell ref="B2:H2"/>
    <mergeCell ref="B3:B4"/>
    <mergeCell ref="C3:D3"/>
    <mergeCell ref="E3:E4"/>
    <mergeCell ref="F3:G3"/>
    <mergeCell ref="H3:H4"/>
  </mergeCells>
  <conditionalFormatting sqref="E1:E2 H1:H2 E5:E1048576 H5:H1048576">
    <cfRule type="cellIs" dxfId="62" priority="1" operator="greaterThanOrEqual">
      <formula>0</formula>
    </cfRule>
    <cfRule type="cellIs" dxfId="61" priority="2" operator="lessThan">
      <formula>0</formula>
    </cfRule>
  </conditionalFormatting>
  <pageMargins left="0.7" right="0.7" top="0.75" bottom="0.75" header="0.511811023622047" footer="0.511811023622047"/>
  <pageSetup paperSize="9" scale="6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MJ88"/>
  <sheetViews>
    <sheetView showGridLines="0" tabSelected="1" topLeftCell="A22" zoomScale="60" zoomScaleNormal="60" zoomScaleSheetLayoutView="85" workbookViewId="0">
      <selection activeCell="C47" sqref="C47"/>
    </sheetView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3" t="s">
        <v>63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</row>
    <row r="4" spans="2:16" ht="18.75" x14ac:dyDescent="0.25">
      <c r="B4" s="144" t="s">
        <v>24</v>
      </c>
      <c r="C4" s="144"/>
      <c r="D4" s="144"/>
      <c r="E4" s="144"/>
      <c r="F4" s="144"/>
      <c r="G4" s="144"/>
      <c r="H4" s="144"/>
      <c r="I4" s="15"/>
      <c r="J4" s="144" t="s">
        <v>25</v>
      </c>
      <c r="K4" s="144"/>
      <c r="L4" s="144"/>
      <c r="M4" s="144"/>
      <c r="N4" s="144"/>
      <c r="O4" s="144"/>
      <c r="P4" s="144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45" t="s">
        <v>26</v>
      </c>
      <c r="C6" s="145" t="s">
        <v>27</v>
      </c>
      <c r="D6" s="146" t="s">
        <v>251</v>
      </c>
      <c r="E6" s="146"/>
      <c r="F6" s="146"/>
      <c r="G6" s="146"/>
      <c r="H6" s="146"/>
      <c r="J6" s="147" t="s">
        <v>26</v>
      </c>
      <c r="K6" s="147" t="s">
        <v>28</v>
      </c>
      <c r="L6" s="148" t="str">
        <f>$D$6</f>
        <v>Rok narastająco Styczeń - Czerwiec</v>
      </c>
      <c r="M6" s="148"/>
      <c r="N6" s="148"/>
      <c r="O6" s="148"/>
      <c r="P6" s="148"/>
    </row>
    <row r="7" spans="2:16" ht="20.100000000000001" customHeight="1" x14ac:dyDescent="0.25">
      <c r="B7" s="145"/>
      <c r="C7" s="145"/>
      <c r="D7" s="149">
        <v>2024</v>
      </c>
      <c r="E7" s="149"/>
      <c r="F7" s="149">
        <v>2023</v>
      </c>
      <c r="G7" s="149"/>
      <c r="H7" s="145" t="s">
        <v>29</v>
      </c>
      <c r="J7" s="147"/>
      <c r="K7" s="147"/>
      <c r="L7" s="150">
        <f>$D$7</f>
        <v>2024</v>
      </c>
      <c r="M7" s="150"/>
      <c r="N7" s="150">
        <f>$F$7</f>
        <v>2023</v>
      </c>
      <c r="O7" s="150"/>
      <c r="P7" s="147" t="s">
        <v>2</v>
      </c>
    </row>
    <row r="8" spans="2:16" ht="20.100000000000001" customHeight="1" x14ac:dyDescent="0.25">
      <c r="B8" s="145"/>
      <c r="C8" s="145"/>
      <c r="D8" s="1" t="s">
        <v>30</v>
      </c>
      <c r="E8" s="18" t="s">
        <v>31</v>
      </c>
      <c r="F8" s="1" t="s">
        <v>30</v>
      </c>
      <c r="G8" s="18" t="s">
        <v>31</v>
      </c>
      <c r="H8" s="145"/>
      <c r="J8" s="147"/>
      <c r="K8" s="147"/>
      <c r="L8" s="1" t="s">
        <v>30</v>
      </c>
      <c r="M8" s="19" t="s">
        <v>31</v>
      </c>
      <c r="N8" s="1" t="s">
        <v>30</v>
      </c>
      <c r="O8" s="19" t="s">
        <v>31</v>
      </c>
      <c r="P8" s="147"/>
    </row>
    <row r="9" spans="2:16" ht="22.7" customHeight="1" x14ac:dyDescent="0.25">
      <c r="B9" s="20">
        <v>1</v>
      </c>
      <c r="C9" s="21" t="s">
        <v>32</v>
      </c>
      <c r="D9" s="107">
        <v>2718</v>
      </c>
      <c r="E9" s="108">
        <v>0.30673738855659632</v>
      </c>
      <c r="F9" s="107">
        <v>2317</v>
      </c>
      <c r="G9" s="108">
        <v>0.2726844768741909</v>
      </c>
      <c r="H9" s="108">
        <v>0.17306862321968053</v>
      </c>
      <c r="J9" s="20">
        <v>1</v>
      </c>
      <c r="K9" s="21" t="s">
        <v>220</v>
      </c>
      <c r="L9" s="107">
        <v>1399</v>
      </c>
      <c r="M9" s="108">
        <v>0.15788285746529737</v>
      </c>
      <c r="N9" s="107">
        <v>1270</v>
      </c>
      <c r="O9" s="108">
        <v>0.14946451688831353</v>
      </c>
      <c r="P9" s="108">
        <v>0.10157480314960621</v>
      </c>
    </row>
    <row r="10" spans="2:16" ht="22.7" customHeight="1" x14ac:dyDescent="0.25">
      <c r="B10" s="22">
        <v>2</v>
      </c>
      <c r="C10" s="23" t="s">
        <v>52</v>
      </c>
      <c r="D10" s="109">
        <v>892</v>
      </c>
      <c r="E10" s="110">
        <v>0.10066583907008238</v>
      </c>
      <c r="F10" s="109">
        <v>218</v>
      </c>
      <c r="G10" s="110">
        <v>2.5656113922560904E-2</v>
      </c>
      <c r="H10" s="110">
        <v>3.0917431192660549</v>
      </c>
      <c r="J10" s="22">
        <v>2</v>
      </c>
      <c r="K10" s="23" t="s">
        <v>239</v>
      </c>
      <c r="L10" s="109">
        <v>1294</v>
      </c>
      <c r="M10" s="110">
        <v>0.14603317909942445</v>
      </c>
      <c r="N10" s="109">
        <v>837</v>
      </c>
      <c r="O10" s="110">
        <v>9.8505354831116859E-2</v>
      </c>
      <c r="P10" s="110">
        <v>0.54599761051373963</v>
      </c>
    </row>
    <row r="11" spans="2:16" ht="22.7" customHeight="1" x14ac:dyDescent="0.25">
      <c r="B11" s="20">
        <v>3</v>
      </c>
      <c r="C11" s="21" t="s">
        <v>35</v>
      </c>
      <c r="D11" s="107">
        <v>752</v>
      </c>
      <c r="E11" s="108">
        <v>8.4866267915585145E-2</v>
      </c>
      <c r="F11" s="107">
        <v>602</v>
      </c>
      <c r="G11" s="108">
        <v>7.084853477698011E-2</v>
      </c>
      <c r="H11" s="108">
        <v>0.24916943521594681</v>
      </c>
      <c r="J11" s="20">
        <v>3</v>
      </c>
      <c r="K11" s="21" t="s">
        <v>236</v>
      </c>
      <c r="L11" s="107">
        <v>751</v>
      </c>
      <c r="M11" s="108">
        <v>8.4753413835910174E-2</v>
      </c>
      <c r="N11" s="107">
        <v>0</v>
      </c>
      <c r="O11" s="108">
        <v>0</v>
      </c>
      <c r="P11" s="108" t="s">
        <v>221</v>
      </c>
    </row>
    <row r="12" spans="2:16" ht="22.7" customHeight="1" x14ac:dyDescent="0.25">
      <c r="B12" s="22">
        <v>4</v>
      </c>
      <c r="C12" s="23" t="s">
        <v>37</v>
      </c>
      <c r="D12" s="109">
        <v>600</v>
      </c>
      <c r="E12" s="110">
        <v>6.7712447804988155E-2</v>
      </c>
      <c r="F12" s="109">
        <v>485</v>
      </c>
      <c r="G12" s="110">
        <v>5.7078969047899261E-2</v>
      </c>
      <c r="H12" s="110">
        <v>0.23711340206185572</v>
      </c>
      <c r="J12" s="22">
        <v>4</v>
      </c>
      <c r="K12" s="23" t="s">
        <v>242</v>
      </c>
      <c r="L12" s="109">
        <v>376</v>
      </c>
      <c r="M12" s="110">
        <v>4.2433133957792572E-2</v>
      </c>
      <c r="N12" s="109">
        <v>400</v>
      </c>
      <c r="O12" s="110">
        <v>4.7075438390020007E-2</v>
      </c>
      <c r="P12" s="110">
        <v>-6.0000000000000053E-2</v>
      </c>
    </row>
    <row r="13" spans="2:16" ht="22.7" customHeight="1" x14ac:dyDescent="0.25">
      <c r="B13" s="20">
        <v>5</v>
      </c>
      <c r="C13" s="21" t="s">
        <v>36</v>
      </c>
      <c r="D13" s="107">
        <v>556</v>
      </c>
      <c r="E13" s="108">
        <v>6.2746868299289021E-2</v>
      </c>
      <c r="F13" s="107">
        <v>594</v>
      </c>
      <c r="G13" s="108">
        <v>6.990702600917971E-2</v>
      </c>
      <c r="H13" s="108">
        <v>-6.3973063973064015E-2</v>
      </c>
      <c r="J13" s="20">
        <v>5</v>
      </c>
      <c r="K13" s="21" t="s">
        <v>246</v>
      </c>
      <c r="L13" s="107">
        <v>256</v>
      </c>
      <c r="M13" s="108">
        <v>2.8890644396794944E-2</v>
      </c>
      <c r="N13" s="107">
        <v>265</v>
      </c>
      <c r="O13" s="108">
        <v>3.1187477933388254E-2</v>
      </c>
      <c r="P13" s="108">
        <v>-3.3962264150943389E-2</v>
      </c>
    </row>
    <row r="14" spans="2:16" ht="22.7" customHeight="1" x14ac:dyDescent="0.25">
      <c r="B14" s="22">
        <v>6</v>
      </c>
      <c r="C14" s="23" t="s">
        <v>33</v>
      </c>
      <c r="D14" s="109">
        <v>529</v>
      </c>
      <c r="E14" s="110">
        <v>5.9699808148064554E-2</v>
      </c>
      <c r="F14" s="109">
        <v>740</v>
      </c>
      <c r="G14" s="110">
        <v>8.7089561021537018E-2</v>
      </c>
      <c r="H14" s="110">
        <v>-0.28513513513513511</v>
      </c>
      <c r="J14" s="22">
        <v>6</v>
      </c>
      <c r="K14" s="134" t="s">
        <v>247</v>
      </c>
      <c r="L14" s="109">
        <v>224</v>
      </c>
      <c r="M14" s="110">
        <v>2.5279313847195575E-2</v>
      </c>
      <c r="N14" s="109">
        <v>440</v>
      </c>
      <c r="O14" s="110">
        <v>5.1782982229022008E-2</v>
      </c>
      <c r="P14" s="110">
        <v>-0.49090909090909096</v>
      </c>
    </row>
    <row r="15" spans="2:16" ht="22.7" customHeight="1" x14ac:dyDescent="0.25">
      <c r="B15" s="20">
        <v>7</v>
      </c>
      <c r="C15" s="21" t="s">
        <v>34</v>
      </c>
      <c r="D15" s="107">
        <v>464</v>
      </c>
      <c r="E15" s="108">
        <v>5.2364292969190838E-2</v>
      </c>
      <c r="F15" s="107">
        <v>791</v>
      </c>
      <c r="G15" s="108">
        <v>9.3091679416264561E-2</v>
      </c>
      <c r="H15" s="108">
        <v>-0.41340075853350189</v>
      </c>
      <c r="J15" s="20">
        <v>7</v>
      </c>
      <c r="K15" s="21" t="s">
        <v>237</v>
      </c>
      <c r="L15" s="107">
        <v>205</v>
      </c>
      <c r="M15" s="108">
        <v>2.3135086333370952E-2</v>
      </c>
      <c r="N15" s="107">
        <v>131</v>
      </c>
      <c r="O15" s="108">
        <v>1.5417206072731553E-2</v>
      </c>
      <c r="P15" s="108">
        <v>0.56488549618320616</v>
      </c>
    </row>
    <row r="16" spans="2:16" ht="22.7" customHeight="1" x14ac:dyDescent="0.25">
      <c r="B16" s="22">
        <v>8</v>
      </c>
      <c r="C16" s="23" t="s">
        <v>40</v>
      </c>
      <c r="D16" s="109">
        <v>277</v>
      </c>
      <c r="E16" s="110">
        <v>3.1260580069969526E-2</v>
      </c>
      <c r="F16" s="109">
        <v>245</v>
      </c>
      <c r="G16" s="110">
        <v>2.8833706013887253E-2</v>
      </c>
      <c r="H16" s="110">
        <v>0.1306122448979592</v>
      </c>
      <c r="J16" s="22">
        <v>8</v>
      </c>
      <c r="K16" s="23" t="s">
        <v>252</v>
      </c>
      <c r="L16" s="109">
        <v>201</v>
      </c>
      <c r="M16" s="110">
        <v>2.2683670014671031E-2</v>
      </c>
      <c r="N16" s="109">
        <v>0</v>
      </c>
      <c r="O16" s="110">
        <v>0</v>
      </c>
      <c r="P16" s="110" t="s">
        <v>221</v>
      </c>
    </row>
    <row r="17" spans="2:16" ht="22.7" customHeight="1" x14ac:dyDescent="0.25">
      <c r="B17" s="20">
        <v>9</v>
      </c>
      <c r="C17" s="21" t="s">
        <v>67</v>
      </c>
      <c r="D17" s="107">
        <v>247</v>
      </c>
      <c r="E17" s="108">
        <v>2.7874957679720123E-2</v>
      </c>
      <c r="F17" s="107">
        <v>131</v>
      </c>
      <c r="G17" s="108">
        <v>1.5417206072731553E-2</v>
      </c>
      <c r="H17" s="108">
        <v>0.88549618320610679</v>
      </c>
      <c r="J17" s="20">
        <v>9</v>
      </c>
      <c r="K17" s="21" t="s">
        <v>253</v>
      </c>
      <c r="L17" s="107">
        <v>199</v>
      </c>
      <c r="M17" s="108">
        <v>2.2457961855321069E-2</v>
      </c>
      <c r="N17" s="107">
        <v>186</v>
      </c>
      <c r="O17" s="108">
        <v>2.1890078851359303E-2</v>
      </c>
      <c r="P17" s="108">
        <v>6.9892473118279508E-2</v>
      </c>
    </row>
    <row r="18" spans="2:16" ht="22.7" customHeight="1" x14ac:dyDescent="0.25">
      <c r="B18" s="22">
        <v>10</v>
      </c>
      <c r="C18" s="23" t="s">
        <v>53</v>
      </c>
      <c r="D18" s="109">
        <v>212</v>
      </c>
      <c r="E18" s="110">
        <v>2.3925064891095815E-2</v>
      </c>
      <c r="F18" s="109">
        <v>203</v>
      </c>
      <c r="G18" s="110">
        <v>2.3890784982935155E-2</v>
      </c>
      <c r="H18" s="110">
        <v>4.4334975369458185E-2</v>
      </c>
      <c r="J18" s="22">
        <v>10</v>
      </c>
      <c r="K18" s="134" t="s">
        <v>235</v>
      </c>
      <c r="L18" s="109">
        <v>181</v>
      </c>
      <c r="M18" s="110">
        <v>2.0426588421171427E-2</v>
      </c>
      <c r="N18" s="109">
        <v>137</v>
      </c>
      <c r="O18" s="110">
        <v>1.6123337648581853E-2</v>
      </c>
      <c r="P18" s="110">
        <v>0.32116788321167888</v>
      </c>
    </row>
    <row r="19" spans="2:16" ht="22.7" customHeight="1" x14ac:dyDescent="0.25">
      <c r="B19" s="151" t="s">
        <v>42</v>
      </c>
      <c r="C19" s="151"/>
      <c r="D19" s="111">
        <v>7247</v>
      </c>
      <c r="E19" s="112">
        <v>0.81785351540458184</v>
      </c>
      <c r="F19" s="111">
        <v>6326</v>
      </c>
      <c r="G19" s="112">
        <v>0.74449805813816639</v>
      </c>
      <c r="H19" s="112">
        <v>0.14558963009800818</v>
      </c>
      <c r="J19" s="151" t="s">
        <v>43</v>
      </c>
      <c r="K19" s="151"/>
      <c r="L19" s="111">
        <v>5086</v>
      </c>
      <c r="M19" s="112">
        <v>0.57397584922694955</v>
      </c>
      <c r="N19" s="111">
        <v>3666</v>
      </c>
      <c r="O19" s="112">
        <v>0.43144639284453334</v>
      </c>
      <c r="P19" s="112">
        <v>0.38734315330060021</v>
      </c>
    </row>
    <row r="20" spans="2:16" ht="22.7" customHeight="1" x14ac:dyDescent="0.25">
      <c r="B20" s="151" t="s">
        <v>44</v>
      </c>
      <c r="C20" s="151"/>
      <c r="D20" s="111">
        <v>1614</v>
      </c>
      <c r="E20" s="112">
        <v>0.18214648459541813</v>
      </c>
      <c r="F20" s="111">
        <v>2171</v>
      </c>
      <c r="G20" s="112">
        <v>0.25550194186183361</v>
      </c>
      <c r="H20" s="133">
        <v>-0.25656379548595121</v>
      </c>
      <c r="J20" s="152" t="s">
        <v>45</v>
      </c>
      <c r="K20" s="153"/>
      <c r="L20" s="111">
        <v>3775</v>
      </c>
      <c r="M20" s="112">
        <v>0.42602415077305045</v>
      </c>
      <c r="N20" s="111">
        <v>4831</v>
      </c>
      <c r="O20" s="112">
        <v>0.56855360715546666</v>
      </c>
      <c r="P20" s="112">
        <v>-0.21858828399917196</v>
      </c>
    </row>
    <row r="21" spans="2:16" ht="22.7" customHeight="1" x14ac:dyDescent="0.25">
      <c r="B21" s="154" t="s">
        <v>46</v>
      </c>
      <c r="C21" s="154"/>
      <c r="D21" s="113">
        <v>8861</v>
      </c>
      <c r="E21" s="114">
        <v>1</v>
      </c>
      <c r="F21" s="113">
        <v>8497</v>
      </c>
      <c r="G21" s="114">
        <v>1</v>
      </c>
      <c r="H21" s="115">
        <v>4.2838648934918178E-2</v>
      </c>
      <c r="J21" s="155" t="s">
        <v>46</v>
      </c>
      <c r="K21" s="156"/>
      <c r="L21" s="116">
        <v>8861</v>
      </c>
      <c r="M21" s="117">
        <v>1</v>
      </c>
      <c r="N21" s="113">
        <v>8497</v>
      </c>
      <c r="O21" s="118">
        <v>1</v>
      </c>
      <c r="P21" s="119">
        <v>4.2838648934918178E-2</v>
      </c>
    </row>
    <row r="22" spans="2:16" x14ac:dyDescent="0.25">
      <c r="B22" s="24" t="s">
        <v>47</v>
      </c>
      <c r="C22" s="24"/>
      <c r="D22" s="24"/>
      <c r="E22" s="24"/>
      <c r="F22" s="24"/>
      <c r="G22" s="24"/>
      <c r="H22" s="24"/>
      <c r="I22" s="24"/>
      <c r="J22" s="24" t="s">
        <v>47</v>
      </c>
      <c r="K22" s="24"/>
    </row>
    <row r="23" spans="2:16" x14ac:dyDescent="0.25">
      <c r="C23" s="25"/>
      <c r="D23" s="25"/>
      <c r="E23" s="25"/>
      <c r="F23" s="25"/>
      <c r="G23" s="25"/>
      <c r="H23" s="25"/>
      <c r="I23" s="25"/>
      <c r="J23" s="25"/>
      <c r="K23" s="25"/>
    </row>
    <row r="25" spans="2:16" ht="36.75" x14ac:dyDescent="0.65">
      <c r="B25" s="143" t="s">
        <v>48</v>
      </c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</row>
    <row r="27" spans="2:16" ht="18.75" x14ac:dyDescent="0.25">
      <c r="B27" s="144" t="s">
        <v>49</v>
      </c>
      <c r="C27" s="144"/>
      <c r="D27" s="144"/>
      <c r="E27" s="144"/>
      <c r="F27" s="144"/>
      <c r="G27" s="144"/>
      <c r="H27" s="144"/>
      <c r="J27" s="144" t="s">
        <v>50</v>
      </c>
      <c r="K27" s="144"/>
      <c r="L27" s="144"/>
      <c r="M27" s="144"/>
      <c r="N27" s="144"/>
      <c r="O27" s="144"/>
      <c r="P27" s="144"/>
    </row>
    <row r="28" spans="2:16" ht="6" customHeight="1" x14ac:dyDescent="0.25">
      <c r="B28" s="16"/>
      <c r="C28" s="16"/>
      <c r="D28" s="16"/>
      <c r="E28" s="16"/>
      <c r="F28" s="16"/>
      <c r="G28" s="16"/>
      <c r="H28" s="17"/>
      <c r="J28" s="16"/>
      <c r="K28" s="16"/>
      <c r="L28" s="16"/>
      <c r="M28" s="16"/>
      <c r="N28" s="16"/>
      <c r="O28" s="16"/>
      <c r="P28" s="17"/>
    </row>
    <row r="29" spans="2:16" ht="20.100000000000001" customHeight="1" x14ac:dyDescent="0.25">
      <c r="B29" s="145" t="s">
        <v>26</v>
      </c>
      <c r="C29" s="145" t="s">
        <v>27</v>
      </c>
      <c r="D29" s="146" t="str">
        <f>$D$6</f>
        <v>Rok narastająco Styczeń - Czerwiec</v>
      </c>
      <c r="E29" s="146"/>
      <c r="F29" s="146"/>
      <c r="G29" s="146"/>
      <c r="H29" s="146"/>
      <c r="J29" s="145" t="s">
        <v>26</v>
      </c>
      <c r="K29" s="145" t="s">
        <v>28</v>
      </c>
      <c r="L29" s="146" t="str">
        <f>$D$6</f>
        <v>Rok narastająco Styczeń - Czerwiec</v>
      </c>
      <c r="M29" s="146"/>
      <c r="N29" s="146"/>
      <c r="O29" s="146"/>
      <c r="P29" s="146"/>
    </row>
    <row r="30" spans="2:16" ht="20.100000000000001" customHeight="1" x14ac:dyDescent="0.25">
      <c r="B30" s="145"/>
      <c r="C30" s="145"/>
      <c r="D30" s="149">
        <f>$D$7</f>
        <v>2024</v>
      </c>
      <c r="E30" s="149"/>
      <c r="F30" s="149">
        <f>$F$7</f>
        <v>2023</v>
      </c>
      <c r="G30" s="149"/>
      <c r="H30" s="145" t="s">
        <v>2</v>
      </c>
      <c r="J30" s="145"/>
      <c r="K30" s="145"/>
      <c r="L30" s="149">
        <f>$D$7</f>
        <v>2024</v>
      </c>
      <c r="M30" s="149"/>
      <c r="N30" s="149">
        <f>$F$7</f>
        <v>2023</v>
      </c>
      <c r="O30" s="149"/>
      <c r="P30" s="145" t="s">
        <v>2</v>
      </c>
    </row>
    <row r="31" spans="2:16" ht="20.100000000000001" customHeight="1" x14ac:dyDescent="0.25">
      <c r="B31" s="145"/>
      <c r="C31" s="145"/>
      <c r="D31" s="1" t="s">
        <v>30</v>
      </c>
      <c r="E31" s="26" t="s">
        <v>31</v>
      </c>
      <c r="F31" s="1" t="s">
        <v>30</v>
      </c>
      <c r="G31" s="26" t="s">
        <v>31</v>
      </c>
      <c r="H31" s="145"/>
      <c r="J31" s="145"/>
      <c r="K31" s="145"/>
      <c r="L31" s="1" t="s">
        <v>30</v>
      </c>
      <c r="M31" s="18" t="s">
        <v>31</v>
      </c>
      <c r="N31" s="1" t="s">
        <v>30</v>
      </c>
      <c r="O31" s="18" t="s">
        <v>31</v>
      </c>
      <c r="P31" s="145"/>
    </row>
    <row r="32" spans="2:16" ht="22.7" customHeight="1" x14ac:dyDescent="0.25">
      <c r="B32" s="20">
        <v>1</v>
      </c>
      <c r="C32" s="21" t="s">
        <v>51</v>
      </c>
      <c r="D32" s="107">
        <v>41987</v>
      </c>
      <c r="E32" s="108">
        <v>0.32659458618543868</v>
      </c>
      <c r="F32" s="107">
        <v>30302</v>
      </c>
      <c r="G32" s="108">
        <v>0.34265489127361959</v>
      </c>
      <c r="H32" s="108">
        <v>0.38561811101577459</v>
      </c>
      <c r="J32" s="20">
        <v>1</v>
      </c>
      <c r="K32" s="21" t="s">
        <v>170</v>
      </c>
      <c r="L32" s="107">
        <v>13304</v>
      </c>
      <c r="M32" s="108">
        <v>0.10348475420037337</v>
      </c>
      <c r="N32" s="107">
        <v>5842</v>
      </c>
      <c r="O32" s="108">
        <v>6.606131195368245E-2</v>
      </c>
      <c r="P32" s="108">
        <v>1.2773022937350222</v>
      </c>
    </row>
    <row r="33" spans="2:16" ht="22.7" customHeight="1" x14ac:dyDescent="0.25">
      <c r="B33" s="22">
        <v>2</v>
      </c>
      <c r="C33" s="23" t="s">
        <v>35</v>
      </c>
      <c r="D33" s="109">
        <v>9353</v>
      </c>
      <c r="E33" s="110">
        <v>7.2752022401991287E-2</v>
      </c>
      <c r="F33" s="109">
        <v>3716</v>
      </c>
      <c r="G33" s="110">
        <v>4.2020512704533379E-2</v>
      </c>
      <c r="H33" s="110">
        <v>1.5169537136706137</v>
      </c>
      <c r="J33" s="22">
        <v>2</v>
      </c>
      <c r="K33" s="23" t="s">
        <v>151</v>
      </c>
      <c r="L33" s="109">
        <v>6786</v>
      </c>
      <c r="M33" s="110">
        <v>5.2784691972619785E-2</v>
      </c>
      <c r="N33" s="109">
        <v>6460</v>
      </c>
      <c r="O33" s="110">
        <v>7.3049653409926155E-2</v>
      </c>
      <c r="P33" s="110">
        <v>5.0464396284829682E-2</v>
      </c>
    </row>
    <row r="34" spans="2:16" ht="22.7" customHeight="1" x14ac:dyDescent="0.25">
      <c r="B34" s="20">
        <v>3</v>
      </c>
      <c r="C34" s="21" t="s">
        <v>37</v>
      </c>
      <c r="D34" s="107">
        <v>8503</v>
      </c>
      <c r="E34" s="108">
        <v>6.6140323584318608E-2</v>
      </c>
      <c r="F34" s="107">
        <v>6376</v>
      </c>
      <c r="G34" s="108">
        <v>7.2099781755679437E-2</v>
      </c>
      <c r="H34" s="108">
        <v>0.33359473023839392</v>
      </c>
      <c r="J34" s="20">
        <v>3</v>
      </c>
      <c r="K34" s="21" t="s">
        <v>162</v>
      </c>
      <c r="L34" s="107">
        <v>6495</v>
      </c>
      <c r="M34" s="108">
        <v>5.0521157436216553E-2</v>
      </c>
      <c r="N34" s="107">
        <v>3314</v>
      </c>
      <c r="O34" s="108">
        <v>3.7474698359209795E-2</v>
      </c>
      <c r="P34" s="108">
        <v>0.95986722993361506</v>
      </c>
    </row>
    <row r="35" spans="2:16" ht="22.7" customHeight="1" x14ac:dyDescent="0.25">
      <c r="B35" s="22">
        <v>4</v>
      </c>
      <c r="C35" s="23" t="s">
        <v>36</v>
      </c>
      <c r="D35" s="109">
        <v>8333</v>
      </c>
      <c r="E35" s="110">
        <v>6.4817983820784075E-2</v>
      </c>
      <c r="F35" s="109">
        <v>8641</v>
      </c>
      <c r="G35" s="110">
        <v>9.7712392432689157E-2</v>
      </c>
      <c r="H35" s="110">
        <v>-3.5644022682559839E-2</v>
      </c>
      <c r="J35" s="22">
        <v>4</v>
      </c>
      <c r="K35" s="23" t="s">
        <v>153</v>
      </c>
      <c r="L35" s="109">
        <v>6486</v>
      </c>
      <c r="M35" s="110">
        <v>5.0451151213441195E-2</v>
      </c>
      <c r="N35" s="109">
        <v>5016</v>
      </c>
      <c r="O35" s="110">
        <v>5.6720907353589721E-2</v>
      </c>
      <c r="P35" s="110">
        <v>0.29306220095693769</v>
      </c>
    </row>
    <row r="36" spans="2:16" ht="22.7" customHeight="1" x14ac:dyDescent="0.25">
      <c r="B36" s="20">
        <v>5</v>
      </c>
      <c r="C36" s="21" t="s">
        <v>52</v>
      </c>
      <c r="D36" s="107">
        <v>7734</v>
      </c>
      <c r="E36" s="108">
        <v>6.0158680771624146E-2</v>
      </c>
      <c r="F36" s="107">
        <v>5572</v>
      </c>
      <c r="G36" s="108">
        <v>6.3008153065032282E-2</v>
      </c>
      <c r="H36" s="108">
        <v>0.38801148600143565</v>
      </c>
      <c r="J36" s="20">
        <v>5</v>
      </c>
      <c r="K36" s="21" t="s">
        <v>181</v>
      </c>
      <c r="L36" s="107">
        <v>4500</v>
      </c>
      <c r="M36" s="108">
        <v>3.5003111387678906E-2</v>
      </c>
      <c r="N36" s="107">
        <v>2300</v>
      </c>
      <c r="O36" s="108">
        <v>2.6008390532945846E-2</v>
      </c>
      <c r="P36" s="108">
        <v>0.95652173913043481</v>
      </c>
    </row>
    <row r="37" spans="2:16" ht="22.7" customHeight="1" x14ac:dyDescent="0.25">
      <c r="B37" s="22">
        <v>6</v>
      </c>
      <c r="C37" s="23" t="s">
        <v>53</v>
      </c>
      <c r="D37" s="109">
        <v>6935</v>
      </c>
      <c r="E37" s="110">
        <v>5.3943683883011823E-2</v>
      </c>
      <c r="F37" s="109">
        <v>4189</v>
      </c>
      <c r="G37" s="110">
        <v>4.7369194757613108E-2</v>
      </c>
      <c r="H37" s="110">
        <v>0.65552637861064689</v>
      </c>
      <c r="J37" s="22">
        <v>6</v>
      </c>
      <c r="K37" s="23" t="s">
        <v>159</v>
      </c>
      <c r="L37" s="109">
        <v>4476</v>
      </c>
      <c r="M37" s="110">
        <v>3.4816428126944618E-2</v>
      </c>
      <c r="N37" s="109">
        <v>2528</v>
      </c>
      <c r="O37" s="110">
        <v>2.8586613594472652E-2</v>
      </c>
      <c r="P37" s="110">
        <v>0.77056962025316467</v>
      </c>
    </row>
    <row r="38" spans="2:16" ht="22.7" customHeight="1" x14ac:dyDescent="0.25">
      <c r="B38" s="20">
        <v>7</v>
      </c>
      <c r="C38" s="21" t="s">
        <v>55</v>
      </c>
      <c r="D38" s="107">
        <v>6174</v>
      </c>
      <c r="E38" s="108">
        <v>4.8024268823895461E-2</v>
      </c>
      <c r="F38" s="107">
        <v>3752</v>
      </c>
      <c r="G38" s="108">
        <v>4.2427600556353397E-2</v>
      </c>
      <c r="H38" s="108">
        <v>0.64552238805970141</v>
      </c>
      <c r="J38" s="20">
        <v>7</v>
      </c>
      <c r="K38" s="21" t="s">
        <v>152</v>
      </c>
      <c r="L38" s="107">
        <v>3836</v>
      </c>
      <c r="M38" s="108">
        <v>2.9838207840696952E-2</v>
      </c>
      <c r="N38" s="107">
        <v>5361</v>
      </c>
      <c r="O38" s="108">
        <v>6.0622165933531598E-2</v>
      </c>
      <c r="P38" s="108">
        <v>-0.28446185413169189</v>
      </c>
    </row>
    <row r="39" spans="2:16" ht="22.7" customHeight="1" x14ac:dyDescent="0.25">
      <c r="B39" s="22">
        <v>8</v>
      </c>
      <c r="C39" s="23" t="s">
        <v>54</v>
      </c>
      <c r="D39" s="109">
        <v>5181</v>
      </c>
      <c r="E39" s="110">
        <v>4.0300248911014309E-2</v>
      </c>
      <c r="F39" s="109">
        <v>3711</v>
      </c>
      <c r="G39" s="110">
        <v>4.1963972725113929E-2</v>
      </c>
      <c r="H39" s="110">
        <v>0.39611964430072755</v>
      </c>
      <c r="J39" s="22">
        <v>8</v>
      </c>
      <c r="K39" s="23" t="s">
        <v>240</v>
      </c>
      <c r="L39" s="109">
        <v>3723</v>
      </c>
      <c r="M39" s="110">
        <v>2.8959240821406346E-2</v>
      </c>
      <c r="N39" s="109">
        <v>2195</v>
      </c>
      <c r="O39" s="110">
        <v>2.482105096513745E-2</v>
      </c>
      <c r="P39" s="110">
        <v>0.69612756264236908</v>
      </c>
    </row>
    <row r="40" spans="2:16" ht="22.7" customHeight="1" x14ac:dyDescent="0.25">
      <c r="B40" s="20">
        <v>9</v>
      </c>
      <c r="C40" s="21" t="s">
        <v>40</v>
      </c>
      <c r="D40" s="107">
        <v>4876</v>
      </c>
      <c r="E40" s="108">
        <v>3.7927815805849412E-2</v>
      </c>
      <c r="F40" s="107">
        <v>2730</v>
      </c>
      <c r="G40" s="108">
        <v>3.0870828763018329E-2</v>
      </c>
      <c r="H40" s="108">
        <v>0.78608058608058617</v>
      </c>
      <c r="J40" s="20">
        <v>9</v>
      </c>
      <c r="K40" s="21" t="s">
        <v>156</v>
      </c>
      <c r="L40" s="107">
        <v>3389</v>
      </c>
      <c r="M40" s="108">
        <v>2.6361232109520846E-2</v>
      </c>
      <c r="N40" s="107">
        <v>3790</v>
      </c>
      <c r="O40" s="108">
        <v>4.2857304399941197E-2</v>
      </c>
      <c r="P40" s="108">
        <v>-0.10580474934036943</v>
      </c>
    </row>
    <row r="41" spans="2:16" ht="22.7" customHeight="1" x14ac:dyDescent="0.25">
      <c r="B41" s="22">
        <v>10</v>
      </c>
      <c r="C41" s="23" t="s">
        <v>39</v>
      </c>
      <c r="D41" s="109">
        <v>4699</v>
      </c>
      <c r="E41" s="110">
        <v>3.6551026757934035E-2</v>
      </c>
      <c r="F41" s="109">
        <v>2301</v>
      </c>
      <c r="G41" s="110">
        <v>2.6019698528829734E-2</v>
      </c>
      <c r="H41" s="110">
        <v>1.0421555845284658</v>
      </c>
      <c r="J41" s="22">
        <v>10</v>
      </c>
      <c r="K41" s="23" t="s">
        <v>183</v>
      </c>
      <c r="L41" s="109">
        <v>3171</v>
      </c>
      <c r="M41" s="110">
        <v>2.4665525824517736E-2</v>
      </c>
      <c r="N41" s="109">
        <v>2709</v>
      </c>
      <c r="O41" s="110">
        <v>3.0633360849456649E-2</v>
      </c>
      <c r="P41" s="110">
        <v>0.17054263565891481</v>
      </c>
    </row>
    <row r="42" spans="2:16" ht="22.7" customHeight="1" x14ac:dyDescent="0.25">
      <c r="B42" s="151" t="s">
        <v>43</v>
      </c>
      <c r="C42" s="151"/>
      <c r="D42" s="120">
        <v>103775</v>
      </c>
      <c r="E42" s="121">
        <v>0.80721064094586181</v>
      </c>
      <c r="F42" s="111">
        <v>71290</v>
      </c>
      <c r="G42" s="112">
        <v>0.80614702656248238</v>
      </c>
      <c r="H42" s="112">
        <v>0.45567400757469501</v>
      </c>
      <c r="J42" s="151" t="s">
        <v>56</v>
      </c>
      <c r="K42" s="151"/>
      <c r="L42" s="111">
        <v>56166</v>
      </c>
      <c r="M42" s="112">
        <v>0.43688550093341633</v>
      </c>
      <c r="N42" s="111">
        <v>39515</v>
      </c>
      <c r="O42" s="112">
        <v>0.44683545735189351</v>
      </c>
      <c r="P42" s="112">
        <v>0.42138428444894349</v>
      </c>
    </row>
    <row r="43" spans="2:16" ht="22.7" customHeight="1" x14ac:dyDescent="0.25">
      <c r="B43" s="151" t="s">
        <v>45</v>
      </c>
      <c r="C43" s="151"/>
      <c r="D43" s="111">
        <v>24785</v>
      </c>
      <c r="E43" s="112">
        <v>0.19278935905413813</v>
      </c>
      <c r="F43" s="111">
        <v>17143</v>
      </c>
      <c r="G43" s="112">
        <v>0.19385297343751767</v>
      </c>
      <c r="H43" s="112">
        <v>0.44577961850317904</v>
      </c>
      <c r="J43" s="151" t="s">
        <v>57</v>
      </c>
      <c r="K43" s="151"/>
      <c r="L43" s="111">
        <v>72394</v>
      </c>
      <c r="M43" s="112">
        <v>0.56311449906658373</v>
      </c>
      <c r="N43" s="111">
        <v>48918</v>
      </c>
      <c r="O43" s="112">
        <v>0.55316454264810644</v>
      </c>
      <c r="P43" s="112">
        <v>0.47990514738950907</v>
      </c>
    </row>
    <row r="44" spans="2:16" ht="22.7" customHeight="1" x14ac:dyDescent="0.25">
      <c r="B44" s="154" t="s">
        <v>46</v>
      </c>
      <c r="C44" s="154"/>
      <c r="D44" s="113">
        <v>128560</v>
      </c>
      <c r="E44" s="114">
        <v>1</v>
      </c>
      <c r="F44" s="113">
        <v>88433</v>
      </c>
      <c r="G44" s="114">
        <v>1</v>
      </c>
      <c r="H44" s="115">
        <v>0.45375595083283393</v>
      </c>
      <c r="J44" s="154" t="s">
        <v>46</v>
      </c>
      <c r="K44" s="154"/>
      <c r="L44" s="113">
        <v>128560</v>
      </c>
      <c r="M44" s="114">
        <v>1</v>
      </c>
      <c r="N44" s="113">
        <v>88433</v>
      </c>
      <c r="O44" s="114">
        <v>1</v>
      </c>
      <c r="P44" s="115">
        <v>0.45375595083283393</v>
      </c>
    </row>
    <row r="45" spans="2:16" x14ac:dyDescent="0.25">
      <c r="B45" s="27" t="s">
        <v>47</v>
      </c>
      <c r="J45" s="27" t="s">
        <v>47</v>
      </c>
    </row>
    <row r="46" spans="2:16" x14ac:dyDescent="0.25">
      <c r="K46" s="27"/>
    </row>
    <row r="48" spans="2:16" ht="36.75" x14ac:dyDescent="0.65">
      <c r="B48" s="143" t="s">
        <v>231</v>
      </c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</row>
    <row r="50" spans="2:16" ht="18.75" x14ac:dyDescent="0.25">
      <c r="B50" s="144" t="s">
        <v>58</v>
      </c>
      <c r="C50" s="144"/>
      <c r="D50" s="144"/>
      <c r="E50" s="144"/>
      <c r="F50" s="144"/>
      <c r="G50" s="144"/>
      <c r="H50" s="144"/>
      <c r="J50" s="144" t="s">
        <v>59</v>
      </c>
      <c r="K50" s="144"/>
      <c r="L50" s="144"/>
      <c r="M50" s="144"/>
      <c r="N50" s="144"/>
      <c r="O50" s="144"/>
      <c r="P50" s="144"/>
    </row>
    <row r="51" spans="2:16" ht="6" customHeight="1" x14ac:dyDescent="0.25">
      <c r="B51" s="16"/>
      <c r="C51" s="16"/>
      <c r="D51" s="16"/>
      <c r="E51" s="16"/>
      <c r="F51" s="16"/>
      <c r="G51" s="16"/>
      <c r="H51" s="17"/>
      <c r="J51" s="16"/>
      <c r="K51" s="16"/>
      <c r="L51" s="16"/>
      <c r="M51" s="16"/>
      <c r="N51" s="16"/>
      <c r="O51" s="16"/>
      <c r="P51" s="17"/>
    </row>
    <row r="52" spans="2:16" ht="20.100000000000001" customHeight="1" x14ac:dyDescent="0.25">
      <c r="B52" s="157" t="s">
        <v>26</v>
      </c>
      <c r="C52" s="157" t="s">
        <v>27</v>
      </c>
      <c r="D52" s="158" t="str">
        <f>$D$6</f>
        <v>Rok narastająco Styczeń - Czerwiec</v>
      </c>
      <c r="E52" s="158"/>
      <c r="F52" s="158"/>
      <c r="G52" s="158"/>
      <c r="H52" s="158"/>
      <c r="J52" s="157" t="s">
        <v>26</v>
      </c>
      <c r="K52" s="157" t="s">
        <v>28</v>
      </c>
      <c r="L52" s="158" t="str">
        <f>$D$6</f>
        <v>Rok narastająco Styczeń - Czerwiec</v>
      </c>
      <c r="M52" s="158"/>
      <c r="N52" s="158"/>
      <c r="O52" s="158"/>
      <c r="P52" s="158"/>
    </row>
    <row r="53" spans="2:16" ht="20.100000000000001" customHeight="1" x14ac:dyDescent="0.25">
      <c r="B53" s="157"/>
      <c r="C53" s="157"/>
      <c r="D53" s="159">
        <f>$D$7</f>
        <v>2024</v>
      </c>
      <c r="E53" s="159"/>
      <c r="F53" s="159">
        <f>$F$7</f>
        <v>2023</v>
      </c>
      <c r="G53" s="159"/>
      <c r="H53" s="157" t="s">
        <v>2</v>
      </c>
      <c r="J53" s="157"/>
      <c r="K53" s="157"/>
      <c r="L53" s="159">
        <f>$D$7</f>
        <v>2024</v>
      </c>
      <c r="M53" s="159"/>
      <c r="N53" s="159">
        <f>$F$7</f>
        <v>2023</v>
      </c>
      <c r="O53" s="159"/>
      <c r="P53" s="157" t="s">
        <v>2</v>
      </c>
    </row>
    <row r="54" spans="2:16" ht="20.100000000000001" customHeight="1" x14ac:dyDescent="0.25">
      <c r="B54" s="157"/>
      <c r="C54" s="157"/>
      <c r="D54" s="28" t="s">
        <v>30</v>
      </c>
      <c r="E54" s="29" t="s">
        <v>31</v>
      </c>
      <c r="F54" s="28" t="s">
        <v>30</v>
      </c>
      <c r="G54" s="29" t="s">
        <v>31</v>
      </c>
      <c r="H54" s="157"/>
      <c r="J54" s="157"/>
      <c r="K54" s="157"/>
      <c r="L54" s="28" t="s">
        <v>30</v>
      </c>
      <c r="M54" s="29" t="s">
        <v>31</v>
      </c>
      <c r="N54" s="28" t="s">
        <v>30</v>
      </c>
      <c r="O54" s="29" t="s">
        <v>31</v>
      </c>
      <c r="P54" s="157"/>
    </row>
    <row r="55" spans="2:16" ht="22.7" customHeight="1" x14ac:dyDescent="0.25">
      <c r="B55" s="20">
        <v>1</v>
      </c>
      <c r="C55" s="21" t="s">
        <v>35</v>
      </c>
      <c r="D55" s="107">
        <v>1056</v>
      </c>
      <c r="E55" s="108">
        <v>0.14511474508726124</v>
      </c>
      <c r="F55" s="107">
        <v>657</v>
      </c>
      <c r="G55" s="108">
        <v>9.7060127049785783E-2</v>
      </c>
      <c r="H55" s="108">
        <v>0.60730593607305927</v>
      </c>
      <c r="I55" s="30"/>
      <c r="J55" s="20">
        <v>1</v>
      </c>
      <c r="K55" s="21" t="s">
        <v>162</v>
      </c>
      <c r="L55" s="107">
        <v>533</v>
      </c>
      <c r="M55" s="108">
        <v>7.3244468874536214E-2</v>
      </c>
      <c r="N55" s="107">
        <v>107</v>
      </c>
      <c r="O55" s="108">
        <v>1.5807357068990988E-2</v>
      </c>
      <c r="P55" s="108">
        <v>3.981308411214953</v>
      </c>
    </row>
    <row r="56" spans="2:16" ht="22.7" customHeight="1" x14ac:dyDescent="0.25">
      <c r="B56" s="22">
        <v>2</v>
      </c>
      <c r="C56" s="23" t="s">
        <v>51</v>
      </c>
      <c r="D56" s="109">
        <v>835</v>
      </c>
      <c r="E56" s="110">
        <v>0.11474508726123403</v>
      </c>
      <c r="F56" s="109">
        <v>130</v>
      </c>
      <c r="G56" s="110">
        <v>1.920520017727877E-2</v>
      </c>
      <c r="H56" s="110">
        <v>5.4230769230769234</v>
      </c>
      <c r="I56" s="30"/>
      <c r="J56" s="22">
        <v>2</v>
      </c>
      <c r="K56" s="23" t="s">
        <v>222</v>
      </c>
      <c r="L56" s="109">
        <v>488</v>
      </c>
      <c r="M56" s="110">
        <v>6.706060189638588E-2</v>
      </c>
      <c r="N56" s="109">
        <v>296</v>
      </c>
      <c r="O56" s="110">
        <v>4.3728763480573203E-2</v>
      </c>
      <c r="P56" s="110">
        <v>0.64864864864864868</v>
      </c>
    </row>
    <row r="57" spans="2:16" ht="22.7" customHeight="1" x14ac:dyDescent="0.25">
      <c r="B57" s="20">
        <v>3</v>
      </c>
      <c r="C57" s="21" t="s">
        <v>52</v>
      </c>
      <c r="D57" s="107">
        <v>754</v>
      </c>
      <c r="E57" s="108">
        <v>0.10361412670056341</v>
      </c>
      <c r="F57" s="107">
        <v>784</v>
      </c>
      <c r="G57" s="108">
        <v>0.11582213029989659</v>
      </c>
      <c r="H57" s="108">
        <v>-3.8265306122448939E-2</v>
      </c>
      <c r="I57" s="30"/>
      <c r="J57" s="20">
        <v>3</v>
      </c>
      <c r="K57" s="21" t="s">
        <v>233</v>
      </c>
      <c r="L57" s="107">
        <v>423</v>
      </c>
      <c r="M57" s="108">
        <v>5.8128349594613167E-2</v>
      </c>
      <c r="N57" s="107">
        <v>172</v>
      </c>
      <c r="O57" s="108">
        <v>2.5409957157630374E-2</v>
      </c>
      <c r="P57" s="108">
        <v>1.4593023255813953</v>
      </c>
    </row>
    <row r="58" spans="2:16" ht="22.7" customHeight="1" x14ac:dyDescent="0.25">
      <c r="B58" s="22">
        <v>4</v>
      </c>
      <c r="C58" s="23" t="s">
        <v>37</v>
      </c>
      <c r="D58" s="109">
        <v>705</v>
      </c>
      <c r="E58" s="110">
        <v>9.6880582657688605E-2</v>
      </c>
      <c r="F58" s="109">
        <v>622</v>
      </c>
      <c r="G58" s="110">
        <v>9.1889496232826121E-2</v>
      </c>
      <c r="H58" s="110">
        <v>0.13344051446945349</v>
      </c>
      <c r="I58" s="30"/>
      <c r="J58" s="22">
        <v>4</v>
      </c>
      <c r="K58" s="23" t="s">
        <v>183</v>
      </c>
      <c r="L58" s="109">
        <v>335</v>
      </c>
      <c r="M58" s="110">
        <v>4.6035454170674728E-2</v>
      </c>
      <c r="N58" s="109">
        <v>470</v>
      </c>
      <c r="O58" s="110">
        <v>6.9434185256315561E-2</v>
      </c>
      <c r="P58" s="110">
        <v>-0.28723404255319152</v>
      </c>
    </row>
    <row r="59" spans="2:16" ht="22.7" customHeight="1" x14ac:dyDescent="0.25">
      <c r="B59" s="20">
        <v>5</v>
      </c>
      <c r="C59" s="21" t="s">
        <v>55</v>
      </c>
      <c r="D59" s="107">
        <v>614</v>
      </c>
      <c r="E59" s="108">
        <v>8.4375429435206817E-2</v>
      </c>
      <c r="F59" s="107">
        <v>1006</v>
      </c>
      <c r="G59" s="108">
        <v>0.1486187029103265</v>
      </c>
      <c r="H59" s="108">
        <v>-0.38966202783300197</v>
      </c>
      <c r="I59" s="30"/>
      <c r="J59" s="20">
        <v>5</v>
      </c>
      <c r="K59" s="21" t="s">
        <v>223</v>
      </c>
      <c r="L59" s="107">
        <v>320</v>
      </c>
      <c r="M59" s="108">
        <v>4.397416517795795E-2</v>
      </c>
      <c r="N59" s="107">
        <v>236</v>
      </c>
      <c r="O59" s="108">
        <v>3.4864824937213768E-2</v>
      </c>
      <c r="P59" s="108">
        <v>0.35593220338983045</v>
      </c>
    </row>
    <row r="60" spans="2:16" ht="22.7" customHeight="1" x14ac:dyDescent="0.25">
      <c r="B60" s="22">
        <v>6</v>
      </c>
      <c r="C60" s="23" t="s">
        <v>36</v>
      </c>
      <c r="D60" s="109">
        <v>531</v>
      </c>
      <c r="E60" s="110">
        <v>7.2969630342173977E-2</v>
      </c>
      <c r="F60" s="109">
        <v>305</v>
      </c>
      <c r="G60" s="110">
        <v>4.5058354262077119E-2</v>
      </c>
      <c r="H60" s="110">
        <v>0.74098360655737694</v>
      </c>
      <c r="I60" s="30"/>
      <c r="J60" s="22">
        <v>6</v>
      </c>
      <c r="K60" s="23" t="s">
        <v>188</v>
      </c>
      <c r="L60" s="109">
        <v>294</v>
      </c>
      <c r="M60" s="110">
        <v>4.0401264257248867E-2</v>
      </c>
      <c r="N60" s="109">
        <v>770</v>
      </c>
      <c r="O60" s="110">
        <v>0.11375387797311272</v>
      </c>
      <c r="P60" s="110">
        <v>-0.61818181818181817</v>
      </c>
    </row>
    <row r="61" spans="2:16" ht="22.7" customHeight="1" x14ac:dyDescent="0.25">
      <c r="B61" s="20">
        <v>7</v>
      </c>
      <c r="C61" s="21" t="s">
        <v>33</v>
      </c>
      <c r="D61" s="107">
        <v>525</v>
      </c>
      <c r="E61" s="108">
        <v>7.2145114745087266E-2</v>
      </c>
      <c r="F61" s="107">
        <v>650</v>
      </c>
      <c r="G61" s="108">
        <v>9.6026000886393847E-2</v>
      </c>
      <c r="H61" s="108">
        <v>-0.19230769230769229</v>
      </c>
      <c r="I61" s="30"/>
      <c r="J61" s="20">
        <v>7</v>
      </c>
      <c r="K61" s="21" t="s">
        <v>224</v>
      </c>
      <c r="L61" s="107">
        <v>272</v>
      </c>
      <c r="M61" s="108">
        <v>3.7378040401264259E-2</v>
      </c>
      <c r="N61" s="107">
        <v>185</v>
      </c>
      <c r="O61" s="108">
        <v>2.7330477175358251E-2</v>
      </c>
      <c r="P61" s="108">
        <v>0.47027027027027035</v>
      </c>
    </row>
    <row r="62" spans="2:16" ht="22.7" customHeight="1" x14ac:dyDescent="0.25">
      <c r="B62" s="22">
        <v>8</v>
      </c>
      <c r="C62" s="23" t="s">
        <v>61</v>
      </c>
      <c r="D62" s="109">
        <v>492</v>
      </c>
      <c r="E62" s="110">
        <v>6.7610278961110354E-2</v>
      </c>
      <c r="F62" s="109">
        <v>273</v>
      </c>
      <c r="G62" s="110">
        <v>4.0330920372285417E-2</v>
      </c>
      <c r="H62" s="110">
        <v>0.80219780219780223</v>
      </c>
      <c r="I62" s="30"/>
      <c r="J62" s="22">
        <v>8</v>
      </c>
      <c r="K62" s="23" t="s">
        <v>243</v>
      </c>
      <c r="L62" s="109">
        <v>222</v>
      </c>
      <c r="M62" s="110">
        <v>3.0507077092208328E-2</v>
      </c>
      <c r="N62" s="109">
        <v>14</v>
      </c>
      <c r="O62" s="110">
        <v>2.0682523267838678E-3</v>
      </c>
      <c r="P62" s="110">
        <v>14.857142857142858</v>
      </c>
    </row>
    <row r="63" spans="2:16" ht="22.7" customHeight="1" x14ac:dyDescent="0.25">
      <c r="B63" s="20">
        <v>9</v>
      </c>
      <c r="C63" s="21" t="s">
        <v>60</v>
      </c>
      <c r="D63" s="107">
        <v>245</v>
      </c>
      <c r="E63" s="108">
        <v>3.3667720214374058E-2</v>
      </c>
      <c r="F63" s="107">
        <v>507</v>
      </c>
      <c r="G63" s="108">
        <v>7.4900280691387211E-2</v>
      </c>
      <c r="H63" s="108">
        <v>-0.5167652859960552</v>
      </c>
      <c r="I63" s="30"/>
      <c r="J63" s="20">
        <v>9</v>
      </c>
      <c r="K63" s="21" t="s">
        <v>241</v>
      </c>
      <c r="L63" s="107">
        <v>222</v>
      </c>
      <c r="M63" s="108">
        <v>3.0507077092208328E-2</v>
      </c>
      <c r="N63" s="107">
        <v>128</v>
      </c>
      <c r="O63" s="108">
        <v>1.890973555916679E-2</v>
      </c>
      <c r="P63" s="108">
        <v>0.734375</v>
      </c>
    </row>
    <row r="64" spans="2:16" ht="22.7" customHeight="1" x14ac:dyDescent="0.25">
      <c r="B64" s="22">
        <v>10</v>
      </c>
      <c r="C64" s="23" t="s">
        <v>62</v>
      </c>
      <c r="D64" s="109">
        <v>202</v>
      </c>
      <c r="E64" s="110">
        <v>2.7758691768585957E-2</v>
      </c>
      <c r="F64" s="109">
        <v>178</v>
      </c>
      <c r="G64" s="110">
        <v>2.6296351011966316E-2</v>
      </c>
      <c r="H64" s="110">
        <v>0.13483146067415741</v>
      </c>
      <c r="I64" s="30"/>
      <c r="J64" s="22">
        <v>10</v>
      </c>
      <c r="K64" s="23" t="s">
        <v>153</v>
      </c>
      <c r="L64" s="109">
        <v>197</v>
      </c>
      <c r="M64" s="110">
        <v>2.7071595437680361E-2</v>
      </c>
      <c r="N64" s="109">
        <v>0</v>
      </c>
      <c r="O64" s="110">
        <v>0</v>
      </c>
      <c r="P64" s="110" t="s">
        <v>221</v>
      </c>
    </row>
    <row r="65" spans="2:16" ht="22.7" customHeight="1" x14ac:dyDescent="0.25">
      <c r="B65" s="151" t="s">
        <v>42</v>
      </c>
      <c r="C65" s="151"/>
      <c r="D65" s="111">
        <v>5959</v>
      </c>
      <c r="E65" s="112">
        <v>0.81888140717328572</v>
      </c>
      <c r="F65" s="122">
        <v>5112</v>
      </c>
      <c r="G65" s="112">
        <v>0.75520756389422372</v>
      </c>
      <c r="H65" s="112">
        <v>0.16568857589984343</v>
      </c>
      <c r="J65" s="151" t="s">
        <v>56</v>
      </c>
      <c r="K65" s="151"/>
      <c r="L65" s="122">
        <v>3306</v>
      </c>
      <c r="M65" s="112">
        <v>0.45430809399477806</v>
      </c>
      <c r="N65" s="122">
        <v>2378</v>
      </c>
      <c r="O65" s="112">
        <v>0.35130743093514549</v>
      </c>
      <c r="P65" s="112">
        <v>0.39024390243902429</v>
      </c>
    </row>
    <row r="66" spans="2:16" ht="22.7" customHeight="1" x14ac:dyDescent="0.25">
      <c r="B66" s="151" t="s">
        <v>44</v>
      </c>
      <c r="C66" s="151"/>
      <c r="D66" s="111">
        <v>1318</v>
      </c>
      <c r="E66" s="112">
        <v>0.1811185928267143</v>
      </c>
      <c r="F66" s="122">
        <v>1657</v>
      </c>
      <c r="G66" s="112">
        <v>0.24479243610577633</v>
      </c>
      <c r="H66" s="112">
        <v>-0.20458660229330117</v>
      </c>
      <c r="J66" s="151" t="s">
        <v>57</v>
      </c>
      <c r="K66" s="151"/>
      <c r="L66" s="122">
        <v>3971</v>
      </c>
      <c r="M66" s="112">
        <v>0.54569190600522188</v>
      </c>
      <c r="N66" s="122">
        <v>4391</v>
      </c>
      <c r="O66" s="112">
        <v>0.64869256906485451</v>
      </c>
      <c r="P66" s="112">
        <v>-9.5650193577772713E-2</v>
      </c>
    </row>
    <row r="67" spans="2:16" ht="22.7" customHeight="1" x14ac:dyDescent="0.25">
      <c r="B67" s="160" t="s">
        <v>46</v>
      </c>
      <c r="C67" s="160"/>
      <c r="D67" s="113">
        <v>7277</v>
      </c>
      <c r="E67" s="118">
        <v>1</v>
      </c>
      <c r="F67" s="123">
        <v>6769</v>
      </c>
      <c r="G67" s="118">
        <v>1</v>
      </c>
      <c r="H67" s="119">
        <v>7.504801300044317E-2</v>
      </c>
      <c r="J67" s="160" t="s">
        <v>46</v>
      </c>
      <c r="K67" s="160"/>
      <c r="L67" s="123">
        <v>7277</v>
      </c>
      <c r="M67" s="118">
        <v>1</v>
      </c>
      <c r="N67" s="123">
        <v>6769</v>
      </c>
      <c r="O67" s="118">
        <v>1</v>
      </c>
      <c r="P67" s="119">
        <v>7.504801300044317E-2</v>
      </c>
    </row>
    <row r="68" spans="2:16" x14ac:dyDescent="0.25">
      <c r="B68" s="27" t="s">
        <v>47</v>
      </c>
      <c r="J68" s="27" t="s">
        <v>47</v>
      </c>
    </row>
    <row r="72" spans="2:16" ht="6" customHeight="1" x14ac:dyDescent="0.25"/>
    <row r="73" spans="2:16" ht="20.100000000000001" customHeight="1" x14ac:dyDescent="0.25"/>
    <row r="74" spans="2:16" ht="20.100000000000001" customHeight="1" x14ac:dyDescent="0.25"/>
    <row r="75" spans="2:16" ht="20.100000000000001" customHeight="1" x14ac:dyDescent="0.25"/>
    <row r="77" spans="2:16" ht="15" customHeight="1" x14ac:dyDescent="0.25"/>
    <row r="78" spans="2:16" ht="15" customHeight="1" x14ac:dyDescent="0.25"/>
    <row r="80" spans="2:16" ht="15" customHeight="1" x14ac:dyDescent="0.25"/>
    <row r="88" ht="20.100000000000001" customHeight="1" x14ac:dyDescent="0.25"/>
  </sheetData>
  <mergeCells count="63">
    <mergeCell ref="B65:C65"/>
    <mergeCell ref="J65:K65"/>
    <mergeCell ref="B66:C66"/>
    <mergeCell ref="J66:K66"/>
    <mergeCell ref="B67:C67"/>
    <mergeCell ref="J67:K67"/>
    <mergeCell ref="B48:P48"/>
    <mergeCell ref="B50:H50"/>
    <mergeCell ref="J50:P50"/>
    <mergeCell ref="B52:B54"/>
    <mergeCell ref="C52:C54"/>
    <mergeCell ref="D52:H52"/>
    <mergeCell ref="J52:J54"/>
    <mergeCell ref="K52:K54"/>
    <mergeCell ref="L52:P52"/>
    <mergeCell ref="D53:E53"/>
    <mergeCell ref="F53:G53"/>
    <mergeCell ref="H53:H54"/>
    <mergeCell ref="L53:M53"/>
    <mergeCell ref="N53:O53"/>
    <mergeCell ref="P53:P54"/>
    <mergeCell ref="B42:C42"/>
    <mergeCell ref="J42:K42"/>
    <mergeCell ref="B43:C43"/>
    <mergeCell ref="J43:K43"/>
    <mergeCell ref="B44:C44"/>
    <mergeCell ref="J44:K44"/>
    <mergeCell ref="B25:P25"/>
    <mergeCell ref="B27:H27"/>
    <mergeCell ref="J27:P27"/>
    <mergeCell ref="B29:B31"/>
    <mergeCell ref="C29:C31"/>
    <mergeCell ref="D29:H29"/>
    <mergeCell ref="J29:J31"/>
    <mergeCell ref="K29:K31"/>
    <mergeCell ref="L29:P29"/>
    <mergeCell ref="D30:E30"/>
    <mergeCell ref="F30:G30"/>
    <mergeCell ref="H30:H31"/>
    <mergeCell ref="L30:M30"/>
    <mergeCell ref="N30:O30"/>
    <mergeCell ref="P30:P31"/>
    <mergeCell ref="B19:C19"/>
    <mergeCell ref="J19:K19"/>
    <mergeCell ref="B20:C20"/>
    <mergeCell ref="J20:K20"/>
    <mergeCell ref="B21:C21"/>
    <mergeCell ref="J21:K21"/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</mergeCells>
  <conditionalFormatting sqref="H1">
    <cfRule type="cellIs" dxfId="60" priority="3" operator="lessThan">
      <formula>0</formula>
    </cfRule>
  </conditionalFormatting>
  <conditionalFormatting sqref="H3:H7 P4:P7 H9:H19 P9:P22 H21:H24 H26:H30 P27:P30 P32:P45 H32:H47 H49:H53 P50:P53 P55:P68 H55:H70 H90:H1048576">
    <cfRule type="cellIs" dxfId="59" priority="2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scale="4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42"/>
  <sheetViews>
    <sheetView showGridLines="0" zoomScaleNormal="100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3" t="s">
        <v>63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</row>
    <row r="4" spans="2:16" ht="18.75" x14ac:dyDescent="0.35">
      <c r="B4" s="144" t="s">
        <v>228</v>
      </c>
      <c r="C4" s="144"/>
      <c r="D4" s="144"/>
      <c r="E4" s="144"/>
      <c r="F4" s="144"/>
      <c r="G4" s="144"/>
      <c r="H4" s="144"/>
      <c r="I4" s="31"/>
      <c r="J4" s="144" t="s">
        <v>229</v>
      </c>
      <c r="K4" s="144"/>
      <c r="L4" s="144"/>
      <c r="M4" s="144"/>
      <c r="N4" s="144"/>
      <c r="O4" s="144"/>
      <c r="P4" s="144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57" t="s">
        <v>26</v>
      </c>
      <c r="C6" s="157" t="s">
        <v>27</v>
      </c>
      <c r="D6" s="158" t="str">
        <f>'Osobowe - rankingi'!D6</f>
        <v>Rok narastająco Styczeń - Czerwiec</v>
      </c>
      <c r="E6" s="158"/>
      <c r="F6" s="158"/>
      <c r="G6" s="158"/>
      <c r="H6" s="158"/>
      <c r="I6" s="32"/>
      <c r="J6" s="157" t="s">
        <v>26</v>
      </c>
      <c r="K6" s="157" t="s">
        <v>28</v>
      </c>
      <c r="L6" s="158" t="str">
        <f>D6</f>
        <v>Rok narastająco Styczeń - Czerwiec</v>
      </c>
      <c r="M6" s="158"/>
      <c r="N6" s="158"/>
      <c r="O6" s="158"/>
      <c r="P6" s="158"/>
    </row>
    <row r="7" spans="2:16" ht="20.100000000000001" customHeight="1" x14ac:dyDescent="0.25">
      <c r="B7" s="157"/>
      <c r="C7" s="157"/>
      <c r="D7" s="159">
        <f>'Osobowe - rankingi'!D7</f>
        <v>2024</v>
      </c>
      <c r="E7" s="159"/>
      <c r="F7" s="159">
        <f>'Osobowe - rankingi'!F7</f>
        <v>2023</v>
      </c>
      <c r="G7" s="159"/>
      <c r="H7" s="157" t="s">
        <v>64</v>
      </c>
      <c r="I7" s="32"/>
      <c r="J7" s="157"/>
      <c r="K7" s="157"/>
      <c r="L7" s="159">
        <f>D7</f>
        <v>2024</v>
      </c>
      <c r="M7" s="159"/>
      <c r="N7" s="159">
        <f>F7</f>
        <v>2023</v>
      </c>
      <c r="O7" s="159"/>
      <c r="P7" s="157" t="s">
        <v>64</v>
      </c>
    </row>
    <row r="8" spans="2:16" ht="20.100000000000001" customHeight="1" x14ac:dyDescent="0.25">
      <c r="B8" s="157"/>
      <c r="C8" s="157"/>
      <c r="D8" s="33" t="s">
        <v>30</v>
      </c>
      <c r="E8" s="29" t="s">
        <v>31</v>
      </c>
      <c r="F8" s="28" t="s">
        <v>30</v>
      </c>
      <c r="G8" s="29" t="s">
        <v>31</v>
      </c>
      <c r="H8" s="157"/>
      <c r="I8" s="32"/>
      <c r="J8" s="157"/>
      <c r="K8" s="157"/>
      <c r="L8" s="28" t="s">
        <v>30</v>
      </c>
      <c r="M8" s="29" t="s">
        <v>31</v>
      </c>
      <c r="N8" s="28" t="s">
        <v>30</v>
      </c>
      <c r="O8" s="29" t="s">
        <v>31</v>
      </c>
      <c r="P8" s="157"/>
    </row>
    <row r="9" spans="2:16" ht="22.7" customHeight="1" x14ac:dyDescent="0.25">
      <c r="B9" s="20">
        <v>1</v>
      </c>
      <c r="C9" s="21" t="s">
        <v>65</v>
      </c>
      <c r="D9" s="107">
        <v>273</v>
      </c>
      <c r="E9" s="108">
        <v>0.32155477031802121</v>
      </c>
      <c r="F9" s="107">
        <v>455</v>
      </c>
      <c r="G9" s="108">
        <v>0.38396624472573837</v>
      </c>
      <c r="H9" s="108">
        <v>-0.4</v>
      </c>
      <c r="J9" s="20">
        <v>1</v>
      </c>
      <c r="K9" s="21" t="s">
        <v>208</v>
      </c>
      <c r="L9" s="107">
        <v>273</v>
      </c>
      <c r="M9" s="108">
        <v>0.32155477031802121</v>
      </c>
      <c r="N9" s="107">
        <v>455</v>
      </c>
      <c r="O9" s="108">
        <v>0.38396624472573837</v>
      </c>
      <c r="P9" s="108">
        <v>-0.4</v>
      </c>
    </row>
    <row r="10" spans="2:16" ht="22.7" customHeight="1" x14ac:dyDescent="0.25">
      <c r="B10" s="22">
        <v>2</v>
      </c>
      <c r="C10" s="23" t="s">
        <v>51</v>
      </c>
      <c r="D10" s="109">
        <v>111</v>
      </c>
      <c r="E10" s="110">
        <v>0.13074204946996468</v>
      </c>
      <c r="F10" s="109">
        <v>64</v>
      </c>
      <c r="G10" s="110">
        <v>5.4008438818565402E-2</v>
      </c>
      <c r="H10" s="110">
        <v>0.734375</v>
      </c>
      <c r="J10" s="22">
        <v>2</v>
      </c>
      <c r="K10" s="23" t="s">
        <v>225</v>
      </c>
      <c r="L10" s="109">
        <v>98</v>
      </c>
      <c r="M10" s="110">
        <v>0.11542991755005889</v>
      </c>
      <c r="N10" s="109">
        <v>74</v>
      </c>
      <c r="O10" s="110">
        <v>6.2447257383966247E-2</v>
      </c>
      <c r="P10" s="110">
        <v>0.32432432432432434</v>
      </c>
    </row>
    <row r="11" spans="2:16" ht="22.7" customHeight="1" x14ac:dyDescent="0.25">
      <c r="B11" s="20">
        <v>3</v>
      </c>
      <c r="C11" s="21" t="s">
        <v>34</v>
      </c>
      <c r="D11" s="107">
        <v>99</v>
      </c>
      <c r="E11" s="108">
        <v>0.1166077738515901</v>
      </c>
      <c r="F11" s="107">
        <v>76</v>
      </c>
      <c r="G11" s="108">
        <v>6.4135021097046413E-2</v>
      </c>
      <c r="H11" s="108">
        <v>0.30263157894736836</v>
      </c>
      <c r="J11" s="20">
        <v>3</v>
      </c>
      <c r="K11" s="21" t="s">
        <v>238</v>
      </c>
      <c r="L11" s="107">
        <v>57</v>
      </c>
      <c r="M11" s="108">
        <v>6.7137809187279157E-2</v>
      </c>
      <c r="N11" s="107">
        <v>18</v>
      </c>
      <c r="O11" s="108">
        <v>1.5189873417721518E-2</v>
      </c>
      <c r="P11" s="108">
        <v>2.1666666666666665</v>
      </c>
    </row>
    <row r="12" spans="2:16" ht="22.7" customHeight="1" x14ac:dyDescent="0.25">
      <c r="B12" s="22">
        <v>4</v>
      </c>
      <c r="C12" s="23" t="s">
        <v>35</v>
      </c>
      <c r="D12" s="109">
        <v>95</v>
      </c>
      <c r="E12" s="110">
        <v>0.11189634864546526</v>
      </c>
      <c r="F12" s="109">
        <v>192</v>
      </c>
      <c r="G12" s="110">
        <v>0.16202531645569621</v>
      </c>
      <c r="H12" s="110">
        <v>-0.50520833333333326</v>
      </c>
      <c r="J12" s="22">
        <v>4</v>
      </c>
      <c r="K12" s="23" t="s">
        <v>210</v>
      </c>
      <c r="L12" s="109">
        <v>54</v>
      </c>
      <c r="M12" s="110">
        <v>6.3604240282685506E-2</v>
      </c>
      <c r="N12" s="109">
        <v>46</v>
      </c>
      <c r="O12" s="110">
        <v>3.8818565400843885E-2</v>
      </c>
      <c r="P12" s="110">
        <v>0.17391304347826098</v>
      </c>
    </row>
    <row r="13" spans="2:16" ht="22.7" customHeight="1" x14ac:dyDescent="0.25">
      <c r="B13" s="20">
        <v>5</v>
      </c>
      <c r="C13" s="21" t="s">
        <v>66</v>
      </c>
      <c r="D13" s="107">
        <v>57</v>
      </c>
      <c r="E13" s="108">
        <v>6.7137809187279157E-2</v>
      </c>
      <c r="F13" s="107">
        <v>116</v>
      </c>
      <c r="G13" s="108">
        <v>9.7890295358649793E-2</v>
      </c>
      <c r="H13" s="108">
        <v>-0.50862068965517238</v>
      </c>
      <c r="J13" s="20">
        <v>5</v>
      </c>
      <c r="K13" s="21" t="s">
        <v>227</v>
      </c>
      <c r="L13" s="107">
        <v>50</v>
      </c>
      <c r="M13" s="108">
        <v>5.8892815076560662E-2</v>
      </c>
      <c r="N13" s="107">
        <v>60</v>
      </c>
      <c r="O13" s="108">
        <v>5.0632911392405063E-2</v>
      </c>
      <c r="P13" s="108">
        <v>-0.16666666666666663</v>
      </c>
    </row>
    <row r="14" spans="2:16" ht="22.7" customHeight="1" x14ac:dyDescent="0.25">
      <c r="B14" s="22">
        <v>6</v>
      </c>
      <c r="C14" s="23" t="s">
        <v>67</v>
      </c>
      <c r="D14" s="109">
        <v>40</v>
      </c>
      <c r="E14" s="110">
        <v>4.7114252061248529E-2</v>
      </c>
      <c r="F14" s="109">
        <v>45</v>
      </c>
      <c r="G14" s="110">
        <v>3.7974683544303799E-2</v>
      </c>
      <c r="H14" s="110">
        <v>-0.11111111111111116</v>
      </c>
      <c r="J14" s="22">
        <v>6</v>
      </c>
      <c r="K14" s="23" t="s">
        <v>226</v>
      </c>
      <c r="L14" s="109">
        <v>41</v>
      </c>
      <c r="M14" s="110">
        <v>4.8292108362779744E-2</v>
      </c>
      <c r="N14" s="109">
        <v>78</v>
      </c>
      <c r="O14" s="110">
        <v>6.5822784810126586E-2</v>
      </c>
      <c r="P14" s="110">
        <v>-0.47435897435897434</v>
      </c>
    </row>
    <row r="15" spans="2:16" ht="22.7" customHeight="1" x14ac:dyDescent="0.25">
      <c r="B15" s="20">
        <v>7</v>
      </c>
      <c r="C15" s="21" t="s">
        <v>62</v>
      </c>
      <c r="D15" s="107">
        <v>31</v>
      </c>
      <c r="E15" s="108">
        <v>3.6513545347467612E-2</v>
      </c>
      <c r="F15" s="107">
        <v>72</v>
      </c>
      <c r="G15" s="108">
        <v>6.0759493670886074E-2</v>
      </c>
      <c r="H15" s="108">
        <v>-0.56944444444444442</v>
      </c>
      <c r="J15" s="20">
        <v>7</v>
      </c>
      <c r="K15" s="21" t="s">
        <v>244</v>
      </c>
      <c r="L15" s="107">
        <v>30</v>
      </c>
      <c r="M15" s="108">
        <v>3.5335689045936397E-2</v>
      </c>
      <c r="N15" s="107">
        <v>0</v>
      </c>
      <c r="O15" s="108">
        <v>0</v>
      </c>
      <c r="P15" s="108" t="s">
        <v>221</v>
      </c>
    </row>
    <row r="16" spans="2:16" ht="22.7" customHeight="1" x14ac:dyDescent="0.25">
      <c r="B16" s="22">
        <v>8</v>
      </c>
      <c r="C16" s="23" t="s">
        <v>41</v>
      </c>
      <c r="D16" s="109">
        <v>29</v>
      </c>
      <c r="E16" s="110">
        <v>3.4157832744405182E-2</v>
      </c>
      <c r="F16" s="109">
        <v>34</v>
      </c>
      <c r="G16" s="110">
        <v>2.8691983122362871E-2</v>
      </c>
      <c r="H16" s="110">
        <v>-0.1470588235294118</v>
      </c>
      <c r="J16" s="22">
        <v>8</v>
      </c>
      <c r="K16" s="23" t="s">
        <v>254</v>
      </c>
      <c r="L16" s="109">
        <v>21</v>
      </c>
      <c r="M16" s="110">
        <v>2.4734982332155476E-2</v>
      </c>
      <c r="N16" s="109">
        <v>23</v>
      </c>
      <c r="O16" s="110">
        <v>1.9409282700421943E-2</v>
      </c>
      <c r="P16" s="110">
        <v>-8.6956521739130488E-2</v>
      </c>
    </row>
    <row r="17" spans="2:16" ht="22.7" customHeight="1" x14ac:dyDescent="0.25">
      <c r="B17" s="20">
        <v>9</v>
      </c>
      <c r="C17" s="21" t="s">
        <v>176</v>
      </c>
      <c r="D17" s="107">
        <v>22</v>
      </c>
      <c r="E17" s="108">
        <v>2.591283863368669E-2</v>
      </c>
      <c r="F17" s="107">
        <v>21</v>
      </c>
      <c r="G17" s="108">
        <v>1.7721518987341773E-2</v>
      </c>
      <c r="H17" s="108">
        <v>4.7619047619047672E-2</v>
      </c>
      <c r="J17" s="20">
        <v>9</v>
      </c>
      <c r="K17" s="21" t="s">
        <v>209</v>
      </c>
      <c r="L17" s="107">
        <v>21</v>
      </c>
      <c r="M17" s="108">
        <v>2.4734982332155476E-2</v>
      </c>
      <c r="N17" s="107">
        <v>21</v>
      </c>
      <c r="O17" s="108">
        <v>1.7721518987341773E-2</v>
      </c>
      <c r="P17" s="108">
        <v>0</v>
      </c>
    </row>
    <row r="18" spans="2:16" ht="22.7" customHeight="1" x14ac:dyDescent="0.25">
      <c r="B18" s="22">
        <v>10</v>
      </c>
      <c r="C18" s="23" t="s">
        <v>40</v>
      </c>
      <c r="D18" s="109">
        <v>21</v>
      </c>
      <c r="E18" s="110">
        <v>2.4734982332155476E-2</v>
      </c>
      <c r="F18" s="109">
        <v>23</v>
      </c>
      <c r="G18" s="110">
        <v>1.9409282700421943E-2</v>
      </c>
      <c r="H18" s="110">
        <v>-8.6956521739130488E-2</v>
      </c>
      <c r="J18" s="22">
        <v>10</v>
      </c>
      <c r="K18" s="23" t="s">
        <v>255</v>
      </c>
      <c r="L18" s="109">
        <v>17</v>
      </c>
      <c r="M18" s="110">
        <v>2.0023557126030624E-2</v>
      </c>
      <c r="N18" s="109">
        <v>10</v>
      </c>
      <c r="O18" s="110">
        <v>8.4388185654008432E-3</v>
      </c>
      <c r="P18" s="110">
        <v>0.7</v>
      </c>
    </row>
    <row r="19" spans="2:16" ht="22.7" customHeight="1" x14ac:dyDescent="0.25">
      <c r="B19" s="151" t="s">
        <v>56</v>
      </c>
      <c r="C19" s="151"/>
      <c r="D19" s="122">
        <v>778</v>
      </c>
      <c r="E19" s="112">
        <v>0.91637220259128382</v>
      </c>
      <c r="F19" s="122">
        <v>1098</v>
      </c>
      <c r="G19" s="112">
        <v>0.92658227848101271</v>
      </c>
      <c r="H19" s="112">
        <v>-0.29143897996357016</v>
      </c>
      <c r="J19" s="151" t="s">
        <v>42</v>
      </c>
      <c r="K19" s="151"/>
      <c r="L19" s="122">
        <v>662</v>
      </c>
      <c r="M19" s="112">
        <v>0.77974087161366312</v>
      </c>
      <c r="N19" s="122">
        <v>785</v>
      </c>
      <c r="O19" s="112">
        <v>0.66244725738396626</v>
      </c>
      <c r="P19" s="112">
        <v>-0.15668789808917194</v>
      </c>
    </row>
    <row r="20" spans="2:16" ht="22.7" customHeight="1" x14ac:dyDescent="0.25">
      <c r="B20" s="151" t="s">
        <v>57</v>
      </c>
      <c r="C20" s="151"/>
      <c r="D20" s="122">
        <v>71</v>
      </c>
      <c r="E20" s="112">
        <v>8.3627797408716134E-2</v>
      </c>
      <c r="F20" s="122">
        <v>87</v>
      </c>
      <c r="G20" s="112">
        <v>7.3417721518987344E-2</v>
      </c>
      <c r="H20" s="112">
        <v>-0.18390804597701149</v>
      </c>
      <c r="J20" s="151" t="s">
        <v>44</v>
      </c>
      <c r="K20" s="151"/>
      <c r="L20" s="122">
        <v>187</v>
      </c>
      <c r="M20" s="112">
        <v>0.22025912838633688</v>
      </c>
      <c r="N20" s="122">
        <v>400</v>
      </c>
      <c r="O20" s="112">
        <v>0.33755274261603374</v>
      </c>
      <c r="P20" s="112">
        <v>-0.53249999999999997</v>
      </c>
    </row>
    <row r="21" spans="2:16" ht="22.7" customHeight="1" x14ac:dyDescent="0.25">
      <c r="B21" s="160" t="s">
        <v>46</v>
      </c>
      <c r="C21" s="160"/>
      <c r="D21" s="123">
        <v>849</v>
      </c>
      <c r="E21" s="118">
        <v>1</v>
      </c>
      <c r="F21" s="123">
        <v>1185</v>
      </c>
      <c r="G21" s="118">
        <v>1</v>
      </c>
      <c r="H21" s="119">
        <v>-0.28354430379746831</v>
      </c>
      <c r="J21" s="160" t="s">
        <v>46</v>
      </c>
      <c r="K21" s="160"/>
      <c r="L21" s="123">
        <v>849</v>
      </c>
      <c r="M21" s="118">
        <v>1</v>
      </c>
      <c r="N21" s="123">
        <v>1185</v>
      </c>
      <c r="O21" s="118">
        <v>1</v>
      </c>
      <c r="P21" s="119">
        <v>-0.28354430379746831</v>
      </c>
    </row>
    <row r="22" spans="2:16" x14ac:dyDescent="0.25">
      <c r="B22" s="27" t="s">
        <v>47</v>
      </c>
      <c r="J22" s="34" t="s">
        <v>47</v>
      </c>
    </row>
    <row r="26" spans="2:16" ht="6" customHeight="1" x14ac:dyDescent="0.25"/>
    <row r="27" spans="2:16" ht="20.100000000000001" customHeight="1" x14ac:dyDescent="0.25"/>
    <row r="28" spans="2:16" ht="20.100000000000001" customHeight="1" x14ac:dyDescent="0.25"/>
    <row r="29" spans="2:16" ht="20.100000000000001" customHeight="1" x14ac:dyDescent="0.25"/>
    <row r="31" spans="2:16" ht="15" customHeight="1" x14ac:dyDescent="0.25"/>
    <row r="32" spans="2:16" ht="15" customHeight="1" x14ac:dyDescent="0.25"/>
    <row r="34" ht="15" customHeight="1" x14ac:dyDescent="0.25"/>
    <row r="42" ht="20.100000000000001" customHeight="1" x14ac:dyDescent="0.25"/>
  </sheetData>
  <mergeCells count="21">
    <mergeCell ref="B19:C19"/>
    <mergeCell ref="J19:K19"/>
    <mergeCell ref="B20:C20"/>
    <mergeCell ref="J20:K20"/>
    <mergeCell ref="B21:C21"/>
    <mergeCell ref="J21:K21"/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</mergeCells>
  <conditionalFormatting sqref="H1">
    <cfRule type="cellIs" dxfId="58" priority="3" operator="lessThan">
      <formula>0</formula>
    </cfRule>
  </conditionalFormatting>
  <conditionalFormatting sqref="H3:H7 P4:P7 P9:P22 H9:H24 H44:H1048576">
    <cfRule type="cellIs" dxfId="57" priority="2" operator="lessThan">
      <formula>0</formula>
    </cfRule>
  </conditionalFormatting>
  <pageMargins left="0.7" right="0.7" top="0.75" bottom="0.75" header="0.511811023622047" footer="0.511811023622047"/>
  <pageSetup paperSize="9" scale="4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33"/>
  <sheetViews>
    <sheetView showGridLines="0" zoomScaleNormal="100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17.140625" style="5" customWidth="1"/>
    <col min="4" max="8" width="10.7109375" style="5" customWidth="1"/>
    <col min="9" max="9" width="11.28515625" style="5" customWidth="1"/>
    <col min="10" max="1024" width="9.140625" style="5"/>
  </cols>
  <sheetData>
    <row r="2" spans="2:8" ht="36.75" x14ac:dyDescent="0.65">
      <c r="B2" s="162" t="s">
        <v>63</v>
      </c>
      <c r="C2" s="162"/>
      <c r="D2" s="162"/>
      <c r="E2" s="162"/>
      <c r="F2" s="162"/>
      <c r="G2" s="162"/>
      <c r="H2" s="162"/>
    </row>
    <row r="4" spans="2:8" ht="18.75" x14ac:dyDescent="0.25">
      <c r="B4" s="163" t="s">
        <v>68</v>
      </c>
      <c r="C4" s="144"/>
      <c r="D4" s="144"/>
      <c r="E4" s="144"/>
      <c r="F4" s="144"/>
      <c r="G4" s="144"/>
      <c r="H4" s="144"/>
    </row>
    <row r="5" spans="2:8" ht="6" customHeight="1" x14ac:dyDescent="0.25">
      <c r="B5" s="16"/>
      <c r="C5" s="16"/>
      <c r="D5" s="16"/>
      <c r="E5" s="16"/>
      <c r="F5" s="16"/>
      <c r="G5" s="16"/>
      <c r="H5" s="17"/>
    </row>
    <row r="6" spans="2:8" ht="20.100000000000001" customHeight="1" x14ac:dyDescent="0.25">
      <c r="B6" s="157" t="s">
        <v>26</v>
      </c>
      <c r="C6" s="157" t="s">
        <v>27</v>
      </c>
      <c r="D6" s="158" t="str">
        <f>'Osobowe - rankingi'!D6</f>
        <v>Rok narastająco Styczeń - Czerwiec</v>
      </c>
      <c r="E6" s="158"/>
      <c r="F6" s="158"/>
      <c r="G6" s="158"/>
      <c r="H6" s="158"/>
    </row>
    <row r="7" spans="2:8" ht="20.100000000000001" customHeight="1" x14ac:dyDescent="0.25">
      <c r="B7" s="157"/>
      <c r="C7" s="157"/>
      <c r="D7" s="159">
        <f>'Osobowe - rankingi'!D7</f>
        <v>2024</v>
      </c>
      <c r="E7" s="159"/>
      <c r="F7" s="159">
        <f>'Osobowe - rankingi'!F7</f>
        <v>2023</v>
      </c>
      <c r="G7" s="159"/>
      <c r="H7" s="157" t="s">
        <v>2</v>
      </c>
    </row>
    <row r="8" spans="2:8" ht="20.100000000000001" customHeight="1" x14ac:dyDescent="0.25">
      <c r="B8" s="157"/>
      <c r="C8" s="157"/>
      <c r="D8" s="28" t="s">
        <v>30</v>
      </c>
      <c r="E8" s="29" t="s">
        <v>31</v>
      </c>
      <c r="F8" s="28" t="s">
        <v>30</v>
      </c>
      <c r="G8" s="29" t="s">
        <v>31</v>
      </c>
      <c r="H8" s="157"/>
    </row>
    <row r="9" spans="2:8" ht="22.7" customHeight="1" x14ac:dyDescent="0.25">
      <c r="B9" s="20">
        <v>1</v>
      </c>
      <c r="C9" s="21" t="s">
        <v>69</v>
      </c>
      <c r="D9" s="107">
        <v>72</v>
      </c>
      <c r="E9" s="108">
        <v>0.29032258064516131</v>
      </c>
      <c r="F9" s="107">
        <v>52</v>
      </c>
      <c r="G9" s="108">
        <v>0.17993079584775087</v>
      </c>
      <c r="H9" s="108">
        <v>0.38461538461538458</v>
      </c>
    </row>
    <row r="10" spans="2:8" ht="22.7" customHeight="1" x14ac:dyDescent="0.25">
      <c r="B10" s="35">
        <v>2</v>
      </c>
      <c r="C10" s="36" t="s">
        <v>37</v>
      </c>
      <c r="D10" s="124">
        <v>54</v>
      </c>
      <c r="E10" s="125">
        <v>0.21774193548387097</v>
      </c>
      <c r="F10" s="124">
        <v>47</v>
      </c>
      <c r="G10" s="125">
        <v>0.16262975778546712</v>
      </c>
      <c r="H10" s="125">
        <v>0.14893617021276606</v>
      </c>
    </row>
    <row r="11" spans="2:8" ht="22.7" customHeight="1" x14ac:dyDescent="0.25">
      <c r="B11" s="20">
        <v>3</v>
      </c>
      <c r="C11" s="21" t="s">
        <v>245</v>
      </c>
      <c r="D11" s="107">
        <v>20</v>
      </c>
      <c r="E11" s="108">
        <v>8.0645161290322578E-2</v>
      </c>
      <c r="F11" s="107">
        <v>37</v>
      </c>
      <c r="G11" s="108">
        <v>0.12802768166089964</v>
      </c>
      <c r="H11" s="108">
        <v>-0.45945945945945943</v>
      </c>
    </row>
    <row r="12" spans="2:8" ht="22.7" customHeight="1" x14ac:dyDescent="0.25">
      <c r="B12" s="35">
        <v>4</v>
      </c>
      <c r="C12" s="36" t="s">
        <v>71</v>
      </c>
      <c r="D12" s="124">
        <v>20</v>
      </c>
      <c r="E12" s="125">
        <v>8.0645161290322578E-2</v>
      </c>
      <c r="F12" s="124">
        <v>23</v>
      </c>
      <c r="G12" s="125">
        <v>7.9584775086505188E-2</v>
      </c>
      <c r="H12" s="125">
        <v>-0.13043478260869568</v>
      </c>
    </row>
    <row r="13" spans="2:8" ht="22.7" customHeight="1" x14ac:dyDescent="0.25">
      <c r="B13" s="20">
        <v>5</v>
      </c>
      <c r="C13" s="21" t="s">
        <v>70</v>
      </c>
      <c r="D13" s="107">
        <v>14</v>
      </c>
      <c r="E13" s="108">
        <v>5.6451612903225805E-2</v>
      </c>
      <c r="F13" s="107">
        <v>39</v>
      </c>
      <c r="G13" s="108">
        <v>0.13494809688581316</v>
      </c>
      <c r="H13" s="108">
        <v>-0.64102564102564097</v>
      </c>
    </row>
    <row r="14" spans="2:8" ht="22.7" customHeight="1" x14ac:dyDescent="0.25">
      <c r="B14" s="161" t="s">
        <v>72</v>
      </c>
      <c r="C14" s="161"/>
      <c r="D14" s="122">
        <v>180</v>
      </c>
      <c r="E14" s="112">
        <v>0.72580645161290325</v>
      </c>
      <c r="F14" s="122">
        <v>198</v>
      </c>
      <c r="G14" s="112">
        <v>0.68512110726643594</v>
      </c>
      <c r="H14" s="112">
        <v>-9.0909090909090939E-2</v>
      </c>
    </row>
    <row r="15" spans="2:8" ht="22.7" customHeight="1" x14ac:dyDescent="0.25">
      <c r="B15" s="161" t="s">
        <v>73</v>
      </c>
      <c r="C15" s="161"/>
      <c r="D15" s="122">
        <v>68</v>
      </c>
      <c r="E15" s="112">
        <v>0.27419354838709675</v>
      </c>
      <c r="F15" s="122">
        <v>91</v>
      </c>
      <c r="G15" s="112">
        <v>0.31487889273356401</v>
      </c>
      <c r="H15" s="112">
        <v>-0.25274725274725274</v>
      </c>
    </row>
    <row r="16" spans="2:8" ht="22.7" customHeight="1" x14ac:dyDescent="0.25">
      <c r="B16" s="160" t="s">
        <v>46</v>
      </c>
      <c r="C16" s="160"/>
      <c r="D16" s="123">
        <v>248</v>
      </c>
      <c r="E16" s="118">
        <v>1</v>
      </c>
      <c r="F16" s="123">
        <v>289</v>
      </c>
      <c r="G16" s="118">
        <v>1</v>
      </c>
      <c r="H16" s="119">
        <v>-0.1418685121107266</v>
      </c>
    </row>
    <row r="17" spans="2:8" x14ac:dyDescent="0.25">
      <c r="B17" s="27" t="s">
        <v>47</v>
      </c>
    </row>
    <row r="20" spans="2:8" ht="18.75" x14ac:dyDescent="0.25">
      <c r="B20" s="144" t="s">
        <v>74</v>
      </c>
      <c r="C20" s="144"/>
      <c r="D20" s="144"/>
      <c r="E20" s="144"/>
      <c r="F20" s="144"/>
      <c r="G20" s="144"/>
      <c r="H20" s="144"/>
    </row>
    <row r="21" spans="2:8" ht="6" customHeight="1" x14ac:dyDescent="0.25">
      <c r="B21" s="16"/>
      <c r="C21" s="16"/>
      <c r="D21" s="16"/>
      <c r="E21" s="16"/>
      <c r="F21" s="16"/>
      <c r="G21" s="16"/>
      <c r="H21" s="17"/>
    </row>
    <row r="22" spans="2:8" ht="20.100000000000001" customHeight="1" x14ac:dyDescent="0.25">
      <c r="B22" s="165" t="s">
        <v>26</v>
      </c>
      <c r="C22" s="165" t="s">
        <v>27</v>
      </c>
      <c r="D22" s="166" t="str">
        <f>'Osobowe - rankingi'!D6</f>
        <v>Rok narastająco Styczeń - Czerwiec</v>
      </c>
      <c r="E22" s="166"/>
      <c r="F22" s="166"/>
      <c r="G22" s="166"/>
      <c r="H22" s="166"/>
    </row>
    <row r="23" spans="2:8" ht="20.100000000000001" customHeight="1" x14ac:dyDescent="0.25">
      <c r="B23" s="165"/>
      <c r="C23" s="165"/>
      <c r="D23" s="167">
        <f>'Osobowe - rankingi'!D7</f>
        <v>2024</v>
      </c>
      <c r="E23" s="167"/>
      <c r="F23" s="167">
        <f>'Osobowe - rankingi'!F7</f>
        <v>2023</v>
      </c>
      <c r="G23" s="167"/>
      <c r="H23" s="165" t="s">
        <v>2</v>
      </c>
    </row>
    <row r="24" spans="2:8" ht="20.100000000000001" customHeight="1" x14ac:dyDescent="0.25">
      <c r="B24" s="165"/>
      <c r="C24" s="165"/>
      <c r="D24" s="28" t="s">
        <v>30</v>
      </c>
      <c r="E24" s="37" t="s">
        <v>31</v>
      </c>
      <c r="F24" s="28" t="s">
        <v>30</v>
      </c>
      <c r="G24" s="37" t="s">
        <v>31</v>
      </c>
      <c r="H24" s="165"/>
    </row>
    <row r="25" spans="2:8" ht="22.7" customHeight="1" x14ac:dyDescent="0.25">
      <c r="B25" s="20">
        <v>1</v>
      </c>
      <c r="C25" s="21" t="s">
        <v>234</v>
      </c>
      <c r="D25" s="107">
        <v>142</v>
      </c>
      <c r="E25" s="108">
        <v>0.10668670172802404</v>
      </c>
      <c r="F25" s="107">
        <v>56</v>
      </c>
      <c r="G25" s="108">
        <v>5.268109125117592E-2</v>
      </c>
      <c r="H25" s="108">
        <v>1.5357142857142856</v>
      </c>
    </row>
    <row r="26" spans="2:8" ht="22.7" customHeight="1" x14ac:dyDescent="0.25">
      <c r="B26" s="35">
        <v>2</v>
      </c>
      <c r="C26" s="36" t="s">
        <v>71</v>
      </c>
      <c r="D26" s="124">
        <v>141</v>
      </c>
      <c r="E26" s="125">
        <v>0.10593538692712247</v>
      </c>
      <c r="F26" s="124">
        <v>117</v>
      </c>
      <c r="G26" s="125">
        <v>0.11006585136406397</v>
      </c>
      <c r="H26" s="125">
        <v>0.20512820512820507</v>
      </c>
    </row>
    <row r="27" spans="2:8" ht="22.7" customHeight="1" x14ac:dyDescent="0.25">
      <c r="B27" s="20">
        <v>3</v>
      </c>
      <c r="C27" s="21" t="s">
        <v>70</v>
      </c>
      <c r="D27" s="107">
        <v>72</v>
      </c>
      <c r="E27" s="108">
        <v>5.4094665664913597E-2</v>
      </c>
      <c r="F27" s="107">
        <v>72</v>
      </c>
      <c r="G27" s="108">
        <v>6.7732831608654745E-2</v>
      </c>
      <c r="H27" s="108">
        <v>0</v>
      </c>
    </row>
    <row r="28" spans="2:8" ht="22.7" customHeight="1" x14ac:dyDescent="0.25">
      <c r="B28" s="35">
        <v>4</v>
      </c>
      <c r="C28" s="36" t="s">
        <v>248</v>
      </c>
      <c r="D28" s="124">
        <v>65</v>
      </c>
      <c r="E28" s="125">
        <v>4.8835462058602556E-2</v>
      </c>
      <c r="F28" s="124">
        <v>6</v>
      </c>
      <c r="G28" s="125">
        <v>5.6444026340545629E-3</v>
      </c>
      <c r="H28" s="125">
        <v>9.8333333333333339</v>
      </c>
    </row>
    <row r="29" spans="2:8" ht="22.7" customHeight="1" x14ac:dyDescent="0.25">
      <c r="B29" s="20">
        <v>5</v>
      </c>
      <c r="C29" s="21" t="s">
        <v>69</v>
      </c>
      <c r="D29" s="107">
        <v>63</v>
      </c>
      <c r="E29" s="108">
        <v>4.7332832456799402E-2</v>
      </c>
      <c r="F29" s="107">
        <v>134</v>
      </c>
      <c r="G29" s="108">
        <v>0.12605832549388524</v>
      </c>
      <c r="H29" s="108">
        <v>-0.52985074626865669</v>
      </c>
    </row>
    <row r="30" spans="2:8" ht="22.7" customHeight="1" x14ac:dyDescent="0.25">
      <c r="B30" s="161" t="s">
        <v>72</v>
      </c>
      <c r="C30" s="161"/>
      <c r="D30" s="122">
        <v>483</v>
      </c>
      <c r="E30" s="112">
        <v>0.36288504883546208</v>
      </c>
      <c r="F30" s="122">
        <v>385</v>
      </c>
      <c r="G30" s="112">
        <v>0.36218250235183441</v>
      </c>
      <c r="H30" s="112">
        <v>0.25454545454545463</v>
      </c>
    </row>
    <row r="31" spans="2:8" ht="22.7" customHeight="1" x14ac:dyDescent="0.25">
      <c r="B31" s="161" t="s">
        <v>73</v>
      </c>
      <c r="C31" s="161"/>
      <c r="D31" s="122">
        <v>848</v>
      </c>
      <c r="E31" s="112">
        <v>0.63711495116453798</v>
      </c>
      <c r="F31" s="122">
        <v>678</v>
      </c>
      <c r="G31" s="112">
        <v>0.63781749764816553</v>
      </c>
      <c r="H31" s="112">
        <v>0.25073746312684375</v>
      </c>
    </row>
    <row r="32" spans="2:8" ht="22.7" customHeight="1" x14ac:dyDescent="0.25">
      <c r="B32" s="164" t="s">
        <v>46</v>
      </c>
      <c r="C32" s="164"/>
      <c r="D32" s="123">
        <v>1331</v>
      </c>
      <c r="E32" s="126">
        <v>1</v>
      </c>
      <c r="F32" s="123">
        <v>1063</v>
      </c>
      <c r="G32" s="126">
        <v>1</v>
      </c>
      <c r="H32" s="127">
        <v>0.25211665098777036</v>
      </c>
    </row>
    <row r="33" spans="2:2" x14ac:dyDescent="0.25">
      <c r="B33" s="27" t="s">
        <v>47</v>
      </c>
    </row>
  </sheetData>
  <mergeCells count="21">
    <mergeCell ref="B30:C30"/>
    <mergeCell ref="B31:C31"/>
    <mergeCell ref="B32:C32"/>
    <mergeCell ref="B20:H20"/>
    <mergeCell ref="B22:B24"/>
    <mergeCell ref="C22:C24"/>
    <mergeCell ref="D22:H22"/>
    <mergeCell ref="D23:E23"/>
    <mergeCell ref="F23:G23"/>
    <mergeCell ref="H23:H24"/>
    <mergeCell ref="B14:C14"/>
    <mergeCell ref="B15:C15"/>
    <mergeCell ref="B16:C16"/>
    <mergeCell ref="B2:H2"/>
    <mergeCell ref="B4:H4"/>
    <mergeCell ref="B6:B8"/>
    <mergeCell ref="C6:C8"/>
    <mergeCell ref="D6:H6"/>
    <mergeCell ref="D7:E7"/>
    <mergeCell ref="F7:G7"/>
    <mergeCell ref="H7:H8"/>
  </mergeCells>
  <conditionalFormatting sqref="H1 H3:H7 H9:H19 H34:H1048576">
    <cfRule type="cellIs" dxfId="56" priority="4" operator="lessThan">
      <formula>0</formula>
    </cfRule>
  </conditionalFormatting>
  <conditionalFormatting sqref="H22:H23">
    <cfRule type="cellIs" dxfId="55" priority="1" operator="lessThan">
      <formula>0</formula>
    </cfRule>
  </conditionalFormatting>
  <conditionalFormatting sqref="H25:H32">
    <cfRule type="cellIs" dxfId="54" priority="2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0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4.28515625" style="5" customWidth="1"/>
    <col min="2" max="2" width="19.42578125" style="5" customWidth="1"/>
    <col min="3" max="7" width="10.42578125" style="5" customWidth="1"/>
    <col min="8" max="8" width="11.42578125" style="5" customWidth="1"/>
    <col min="9" max="1024" width="9.140625" style="5"/>
  </cols>
  <sheetData>
    <row r="1" spans="1:8" x14ac:dyDescent="0.25">
      <c r="A1" s="5" t="s">
        <v>75</v>
      </c>
      <c r="B1" s="38"/>
      <c r="C1" s="38"/>
      <c r="D1" s="38"/>
      <c r="E1" s="38"/>
      <c r="F1" s="38"/>
      <c r="G1" s="38"/>
      <c r="H1" s="39">
        <v>44987</v>
      </c>
    </row>
    <row r="2" spans="1:8" x14ac:dyDescent="0.25">
      <c r="A2" s="38"/>
      <c r="B2" s="38"/>
      <c r="C2" s="38"/>
      <c r="D2" s="38"/>
      <c r="E2" s="38"/>
      <c r="F2" s="38"/>
      <c r="G2" s="38"/>
      <c r="H2" s="40" t="s">
        <v>76</v>
      </c>
    </row>
    <row r="3" spans="1:8" ht="14.45" customHeight="1" x14ac:dyDescent="0.25">
      <c r="A3" s="38"/>
      <c r="B3" s="168" t="s">
        <v>77</v>
      </c>
      <c r="C3" s="168"/>
      <c r="D3" s="168"/>
      <c r="E3" s="168"/>
      <c r="F3" s="168"/>
      <c r="G3" s="168"/>
      <c r="H3" s="168"/>
    </row>
    <row r="4" spans="1:8" x14ac:dyDescent="0.25">
      <c r="A4" s="38"/>
      <c r="B4" s="168"/>
      <c r="C4" s="168"/>
      <c r="D4" s="168"/>
      <c r="E4" s="168"/>
      <c r="F4" s="168"/>
      <c r="G4" s="168"/>
      <c r="H4" s="168"/>
    </row>
    <row r="5" spans="1:8" ht="21" customHeight="1" x14ac:dyDescent="0.25">
      <c r="A5" s="38"/>
      <c r="B5" s="169" t="s">
        <v>78</v>
      </c>
      <c r="C5" s="170" t="s">
        <v>79</v>
      </c>
      <c r="D5" s="170"/>
      <c r="E5" s="170" t="s">
        <v>80</v>
      </c>
      <c r="F5" s="170"/>
      <c r="G5" s="168" t="s">
        <v>1</v>
      </c>
      <c r="H5" s="168" t="s">
        <v>81</v>
      </c>
    </row>
    <row r="6" spans="1:8" ht="21" customHeight="1" x14ac:dyDescent="0.25">
      <c r="A6" s="38"/>
      <c r="B6" s="169"/>
      <c r="C6" s="41" t="s">
        <v>82</v>
      </c>
      <c r="D6" s="42" t="s">
        <v>83</v>
      </c>
      <c r="E6" s="41" t="s">
        <v>82</v>
      </c>
      <c r="F6" s="42" t="s">
        <v>83</v>
      </c>
      <c r="G6" s="168"/>
      <c r="H6" s="168"/>
    </row>
    <row r="7" spans="1:8" x14ac:dyDescent="0.25">
      <c r="A7" s="38"/>
      <c r="B7" s="43" t="s">
        <v>6</v>
      </c>
      <c r="C7" s="44" t="s">
        <v>84</v>
      </c>
      <c r="D7" s="45">
        <v>0.49744853070561301</v>
      </c>
      <c r="E7" s="44" t="s">
        <v>85</v>
      </c>
      <c r="F7" s="45">
        <v>0.45025893354718599</v>
      </c>
      <c r="G7" s="46">
        <v>6.4308681672025803E-2</v>
      </c>
      <c r="H7" s="47" t="s">
        <v>86</v>
      </c>
    </row>
    <row r="8" spans="1:8" x14ac:dyDescent="0.25">
      <c r="A8" s="38"/>
      <c r="B8" s="43" t="s">
        <v>7</v>
      </c>
      <c r="C8" s="48" t="s">
        <v>87</v>
      </c>
      <c r="D8" s="45">
        <v>8.9261433621806704E-2</v>
      </c>
      <c r="E8" s="44" t="s">
        <v>88</v>
      </c>
      <c r="F8" s="45">
        <v>9.1924807328974706E-2</v>
      </c>
      <c r="G8" s="49">
        <v>0.214285714285714</v>
      </c>
      <c r="H8" s="47" t="s">
        <v>89</v>
      </c>
    </row>
    <row r="9" spans="1:8" x14ac:dyDescent="0.25">
      <c r="A9" s="38"/>
      <c r="B9" s="43" t="s">
        <v>90</v>
      </c>
      <c r="C9" s="44" t="s">
        <v>91</v>
      </c>
      <c r="D9" s="45">
        <v>0.41329003567257999</v>
      </c>
      <c r="E9" s="44" t="s">
        <v>92</v>
      </c>
      <c r="F9" s="45">
        <v>0.45781625912384</v>
      </c>
      <c r="G9" s="49">
        <v>0.306201550387597</v>
      </c>
      <c r="H9" s="50" t="s">
        <v>93</v>
      </c>
    </row>
    <row r="10" spans="1:8" x14ac:dyDescent="0.25">
      <c r="A10" s="38"/>
      <c r="B10" s="51" t="s">
        <v>94</v>
      </c>
      <c r="C10" s="52"/>
      <c r="D10" s="45"/>
      <c r="E10" s="52"/>
      <c r="F10" s="45"/>
      <c r="G10" s="53"/>
      <c r="H10" s="54"/>
    </row>
    <row r="11" spans="1:8" x14ac:dyDescent="0.25">
      <c r="A11" s="38"/>
      <c r="B11" s="51" t="s">
        <v>95</v>
      </c>
      <c r="C11" s="55" t="s">
        <v>96</v>
      </c>
      <c r="D11" s="45">
        <v>1.76123366339801E-2</v>
      </c>
      <c r="E11" s="55" t="s">
        <v>97</v>
      </c>
      <c r="F11" s="45">
        <v>2.96584251947099E-2</v>
      </c>
      <c r="G11" s="49">
        <v>1</v>
      </c>
      <c r="H11" s="50" t="s">
        <v>98</v>
      </c>
    </row>
    <row r="12" spans="1:8" x14ac:dyDescent="0.25">
      <c r="A12" s="38"/>
      <c r="B12" s="51" t="s">
        <v>99</v>
      </c>
      <c r="C12" s="55" t="s">
        <v>100</v>
      </c>
      <c r="D12" s="45">
        <v>2.5130772799257801E-2</v>
      </c>
      <c r="E12" s="55" t="s">
        <v>101</v>
      </c>
      <c r="F12" s="45">
        <v>2.3419553900314E-2</v>
      </c>
      <c r="G12" s="49">
        <v>6.25E-2</v>
      </c>
      <c r="H12" s="50" t="s">
        <v>102</v>
      </c>
    </row>
    <row r="13" spans="1:8" x14ac:dyDescent="0.25">
      <c r="A13" s="38"/>
      <c r="B13" s="51" t="s">
        <v>103</v>
      </c>
      <c r="C13" s="55">
        <v>3.6999999999999998E-2</v>
      </c>
      <c r="D13" s="45">
        <v>5.9187688960696196E-4</v>
      </c>
      <c r="E13" s="55">
        <v>0.05</v>
      </c>
      <c r="F13" s="45">
        <v>6.7961560941131704E-4</v>
      </c>
      <c r="G13" s="49">
        <v>0.35135135135135198</v>
      </c>
      <c r="H13" s="50" t="s">
        <v>104</v>
      </c>
    </row>
    <row r="14" spans="1:8" x14ac:dyDescent="0.25">
      <c r="A14" s="38"/>
      <c r="B14" s="51" t="s">
        <v>105</v>
      </c>
      <c r="C14" s="55" t="s">
        <v>106</v>
      </c>
      <c r="D14" s="45">
        <v>0.172844048437925</v>
      </c>
      <c r="E14" s="55" t="s">
        <v>107</v>
      </c>
      <c r="F14" s="45">
        <v>0.21503037881774101</v>
      </c>
      <c r="G14" s="49">
        <v>0.46296296296296302</v>
      </c>
      <c r="H14" s="50" t="s">
        <v>108</v>
      </c>
    </row>
    <row r="15" spans="1:8" x14ac:dyDescent="0.25">
      <c r="A15" s="38"/>
      <c r="B15" s="51" t="s">
        <v>109</v>
      </c>
      <c r="C15" s="55" t="s">
        <v>110</v>
      </c>
      <c r="D15" s="45">
        <v>0.160254667029258</v>
      </c>
      <c r="E15" s="55" t="s">
        <v>111</v>
      </c>
      <c r="F15" s="45">
        <v>0.16280871539057501</v>
      </c>
      <c r="G15" s="49">
        <v>0.2</v>
      </c>
      <c r="H15" s="50" t="s">
        <v>89</v>
      </c>
    </row>
    <row r="16" spans="1:8" x14ac:dyDescent="0.25">
      <c r="A16" s="38"/>
      <c r="B16" s="51" t="s">
        <v>12</v>
      </c>
      <c r="C16" s="56" t="s">
        <v>112</v>
      </c>
      <c r="D16" s="45">
        <v>3.68243405371683E-2</v>
      </c>
      <c r="E16" s="56" t="s">
        <v>113</v>
      </c>
      <c r="F16" s="45">
        <v>2.6219570211088599E-2</v>
      </c>
      <c r="G16" s="49">
        <v>-0.173913043478261</v>
      </c>
      <c r="H16" s="47" t="s">
        <v>114</v>
      </c>
    </row>
    <row r="17" spans="1:8" x14ac:dyDescent="0.25">
      <c r="A17" s="38"/>
      <c r="B17" s="51" t="s">
        <v>115</v>
      </c>
      <c r="C17" s="55">
        <v>0</v>
      </c>
      <c r="D17" s="45">
        <v>0</v>
      </c>
      <c r="E17" s="55">
        <v>0</v>
      </c>
      <c r="F17" s="45">
        <v>0</v>
      </c>
      <c r="G17" s="49"/>
      <c r="H17" s="50" t="s">
        <v>104</v>
      </c>
    </row>
    <row r="18" spans="1:8" x14ac:dyDescent="0.25">
      <c r="A18" s="38"/>
      <c r="B18" s="57" t="s">
        <v>116</v>
      </c>
      <c r="C18" s="58">
        <v>0</v>
      </c>
      <c r="D18" s="59">
        <v>3.1993345384062601E-5</v>
      </c>
      <c r="E18" s="58">
        <v>0</v>
      </c>
      <c r="F18" s="59">
        <v>0</v>
      </c>
      <c r="G18" s="60"/>
      <c r="H18" s="61" t="s">
        <v>104</v>
      </c>
    </row>
    <row r="19" spans="1:8" x14ac:dyDescent="0.25">
      <c r="A19" s="38"/>
      <c r="B19" s="38" t="s">
        <v>47</v>
      </c>
      <c r="C19" s="38"/>
      <c r="D19" s="38"/>
      <c r="E19" s="38"/>
      <c r="F19" s="38"/>
      <c r="G19" s="38"/>
      <c r="H19" s="38"/>
    </row>
    <row r="20" spans="1:8" x14ac:dyDescent="0.25">
      <c r="B20" s="5" t="s">
        <v>117</v>
      </c>
    </row>
  </sheetData>
  <mergeCells count="6">
    <mergeCell ref="B3:H4"/>
    <mergeCell ref="B5:B6"/>
    <mergeCell ref="C5:D5"/>
    <mergeCell ref="E5:F5"/>
    <mergeCell ref="G5:G6"/>
    <mergeCell ref="H5:H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74"/>
  <sheetViews>
    <sheetView showGridLines="0" topLeftCell="A24" zoomScale="83" zoomScaleNormal="83" workbookViewId="0">
      <selection activeCell="H1" sqref="H1"/>
    </sheetView>
  </sheetViews>
  <sheetFormatPr defaultColWidth="9.140625" defaultRowHeight="15" x14ac:dyDescent="0.25"/>
  <cols>
    <col min="1" max="1" width="2.5703125" style="5" customWidth="1"/>
    <col min="2" max="2" width="8.140625" style="5" customWidth="1"/>
    <col min="3" max="3" width="20.140625" style="5" customWidth="1"/>
    <col min="4" max="12" width="10.5703125" style="5" customWidth="1"/>
    <col min="13" max="13" width="1.7109375" style="5" customWidth="1"/>
    <col min="14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23" width="12" style="5" customWidth="1"/>
    <col min="24" max="24" width="11.140625" style="5" customWidth="1"/>
    <col min="25" max="25" width="16.42578125" style="5" customWidth="1"/>
    <col min="26" max="30" width="9.140625" style="5"/>
    <col min="31" max="31" width="12.140625" style="5" customWidth="1"/>
    <col min="32" max="32" width="11.42578125" style="5" customWidth="1"/>
    <col min="33" max="1024" width="9.140625" style="5"/>
  </cols>
  <sheetData>
    <row r="1" spans="2:22" x14ac:dyDescent="0.25">
      <c r="B1" s="38" t="s">
        <v>75</v>
      </c>
      <c r="D1" s="6"/>
      <c r="L1" s="39"/>
      <c r="P1" s="4"/>
      <c r="V1" s="62">
        <v>44987</v>
      </c>
    </row>
    <row r="2" spans="2:22" ht="14.25" customHeight="1" x14ac:dyDescent="0.25">
      <c r="D2" s="6"/>
      <c r="L2" s="39"/>
      <c r="O2" s="178" t="s">
        <v>118</v>
      </c>
      <c r="P2" s="178"/>
      <c r="Q2" s="178"/>
      <c r="R2" s="178"/>
      <c r="S2" s="178"/>
      <c r="T2" s="178"/>
      <c r="U2" s="178"/>
      <c r="V2" s="178"/>
    </row>
    <row r="3" spans="2:22" ht="14.45" customHeight="1" x14ac:dyDescent="0.25">
      <c r="B3" s="179" t="s">
        <v>119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"/>
      <c r="N3" s="38"/>
      <c r="O3" s="178"/>
      <c r="P3" s="178"/>
      <c r="Q3" s="178"/>
      <c r="R3" s="178"/>
      <c r="S3" s="178"/>
      <c r="T3" s="178"/>
      <c r="U3" s="178"/>
      <c r="V3" s="178"/>
    </row>
    <row r="4" spans="2:22" ht="14.45" customHeight="1" x14ac:dyDescent="0.25">
      <c r="B4" s="180" t="s">
        <v>120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7"/>
      <c r="N4" s="38"/>
      <c r="O4" s="180" t="s">
        <v>121</v>
      </c>
      <c r="P4" s="180"/>
      <c r="Q4" s="180"/>
      <c r="R4" s="180"/>
      <c r="S4" s="180"/>
      <c r="T4" s="180"/>
      <c r="U4" s="180"/>
      <c r="V4" s="180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122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122</v>
      </c>
    </row>
    <row r="6" spans="2:22" ht="14.45" customHeight="1" x14ac:dyDescent="0.25">
      <c r="B6" s="182" t="s">
        <v>26</v>
      </c>
      <c r="C6" s="183" t="s">
        <v>27</v>
      </c>
      <c r="D6" s="184" t="s">
        <v>123</v>
      </c>
      <c r="E6" s="184"/>
      <c r="F6" s="184"/>
      <c r="G6" s="184"/>
      <c r="H6" s="184"/>
      <c r="I6" s="184"/>
      <c r="J6" s="185" t="s">
        <v>124</v>
      </c>
      <c r="K6" s="185"/>
      <c r="L6" s="185"/>
      <c r="M6" s="17"/>
      <c r="N6" s="17"/>
      <c r="O6" s="182" t="s">
        <v>26</v>
      </c>
      <c r="P6" s="183" t="s">
        <v>27</v>
      </c>
      <c r="Q6" s="184" t="s">
        <v>125</v>
      </c>
      <c r="R6" s="184"/>
      <c r="S6" s="184"/>
      <c r="T6" s="184"/>
      <c r="U6" s="184"/>
      <c r="V6" s="184"/>
    </row>
    <row r="7" spans="2:22" ht="14.45" customHeight="1" x14ac:dyDescent="0.25">
      <c r="B7" s="182"/>
      <c r="C7" s="183"/>
      <c r="D7" s="174" t="s">
        <v>126</v>
      </c>
      <c r="E7" s="174"/>
      <c r="F7" s="174"/>
      <c r="G7" s="174"/>
      <c r="H7" s="174"/>
      <c r="I7" s="174"/>
      <c r="J7" s="173" t="s">
        <v>127</v>
      </c>
      <c r="K7" s="173"/>
      <c r="L7" s="173"/>
      <c r="M7" s="17"/>
      <c r="N7" s="17"/>
      <c r="O7" s="182"/>
      <c r="P7" s="183"/>
      <c r="Q7" s="174" t="s">
        <v>128</v>
      </c>
      <c r="R7" s="174"/>
      <c r="S7" s="174"/>
      <c r="T7" s="174"/>
      <c r="U7" s="174"/>
      <c r="V7" s="174"/>
    </row>
    <row r="8" spans="2:22" ht="14.45" customHeight="1" x14ac:dyDescent="0.25">
      <c r="B8" s="182"/>
      <c r="C8" s="183"/>
      <c r="D8" s="177">
        <v>2023</v>
      </c>
      <c r="E8" s="177"/>
      <c r="F8" s="177">
        <v>2022</v>
      </c>
      <c r="G8" s="177"/>
      <c r="H8" s="172" t="s">
        <v>64</v>
      </c>
      <c r="I8" s="172" t="s">
        <v>129</v>
      </c>
      <c r="J8" s="172">
        <v>2022</v>
      </c>
      <c r="K8" s="172" t="s">
        <v>130</v>
      </c>
      <c r="L8" s="172" t="s">
        <v>131</v>
      </c>
      <c r="M8" s="17"/>
      <c r="N8" s="17"/>
      <c r="O8" s="182"/>
      <c r="P8" s="183"/>
      <c r="Q8" s="177">
        <v>2023</v>
      </c>
      <c r="R8" s="177"/>
      <c r="S8" s="177">
        <v>2022</v>
      </c>
      <c r="T8" s="177"/>
      <c r="U8" s="172" t="s">
        <v>64</v>
      </c>
      <c r="V8" s="172" t="s">
        <v>132</v>
      </c>
    </row>
    <row r="9" spans="2:22" ht="14.45" customHeight="1" x14ac:dyDescent="0.25">
      <c r="B9" s="175" t="s">
        <v>133</v>
      </c>
      <c r="C9" s="176" t="s">
        <v>134</v>
      </c>
      <c r="D9" s="177"/>
      <c r="E9" s="177"/>
      <c r="F9" s="177"/>
      <c r="G9" s="177"/>
      <c r="H9" s="172"/>
      <c r="I9" s="172"/>
      <c r="J9" s="172"/>
      <c r="K9" s="172"/>
      <c r="L9" s="172"/>
      <c r="M9" s="17"/>
      <c r="N9" s="17"/>
      <c r="O9" s="175" t="s">
        <v>133</v>
      </c>
      <c r="P9" s="176" t="s">
        <v>134</v>
      </c>
      <c r="Q9" s="177"/>
      <c r="R9" s="177"/>
      <c r="S9" s="177"/>
      <c r="T9" s="177"/>
      <c r="U9" s="172"/>
      <c r="V9" s="172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1" t="s">
        <v>135</v>
      </c>
      <c r="I10" s="171" t="s">
        <v>136</v>
      </c>
      <c r="J10" s="171" t="s">
        <v>30</v>
      </c>
      <c r="K10" s="171" t="s">
        <v>137</v>
      </c>
      <c r="L10" s="171" t="s">
        <v>138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1" t="s">
        <v>135</v>
      </c>
      <c r="V10" s="171" t="s">
        <v>139</v>
      </c>
    </row>
    <row r="11" spans="2:22" ht="14.45" customHeight="1" x14ac:dyDescent="0.25">
      <c r="B11" s="175"/>
      <c r="C11" s="176"/>
      <c r="D11" s="68" t="s">
        <v>140</v>
      </c>
      <c r="E11" s="69" t="s">
        <v>141</v>
      </c>
      <c r="F11" s="68" t="s">
        <v>140</v>
      </c>
      <c r="G11" s="69" t="s">
        <v>141</v>
      </c>
      <c r="H11" s="171"/>
      <c r="I11" s="171"/>
      <c r="J11" s="171" t="s">
        <v>140</v>
      </c>
      <c r="K11" s="171"/>
      <c r="L11" s="171"/>
      <c r="M11" s="17"/>
      <c r="N11" s="17"/>
      <c r="O11" s="175"/>
      <c r="P11" s="176"/>
      <c r="Q11" s="68" t="s">
        <v>140</v>
      </c>
      <c r="R11" s="69" t="s">
        <v>141</v>
      </c>
      <c r="S11" s="68" t="s">
        <v>140</v>
      </c>
      <c r="T11" s="69" t="s">
        <v>141</v>
      </c>
      <c r="U11" s="171"/>
      <c r="V11" s="171"/>
    </row>
    <row r="12" spans="2:22" ht="14.45" customHeight="1" x14ac:dyDescent="0.25">
      <c r="B12" s="70">
        <v>1</v>
      </c>
      <c r="C12" s="71" t="s">
        <v>51</v>
      </c>
      <c r="D12" s="72">
        <v>3032</v>
      </c>
      <c r="E12" s="73">
        <v>0.25996741833147602</v>
      </c>
      <c r="F12" s="72">
        <v>2081</v>
      </c>
      <c r="G12" s="73">
        <v>0.20470194766870001</v>
      </c>
      <c r="H12" s="74">
        <v>0.456991830850553</v>
      </c>
      <c r="I12" s="75">
        <v>0</v>
      </c>
      <c r="J12" s="72">
        <v>2681</v>
      </c>
      <c r="K12" s="74">
        <v>0.13092129802312599</v>
      </c>
      <c r="L12" s="75">
        <v>0</v>
      </c>
      <c r="M12" s="17"/>
      <c r="N12" s="17"/>
      <c r="O12" s="70">
        <v>1</v>
      </c>
      <c r="P12" s="71" t="s">
        <v>51</v>
      </c>
      <c r="Q12" s="72">
        <v>5713</v>
      </c>
      <c r="R12" s="73">
        <v>0.25544377375363297</v>
      </c>
      <c r="S12" s="72">
        <v>3870</v>
      </c>
      <c r="T12" s="73">
        <v>0.198390321423079</v>
      </c>
      <c r="U12" s="74">
        <v>0.47622739018087801</v>
      </c>
      <c r="V12" s="75">
        <v>0</v>
      </c>
    </row>
    <row r="13" spans="2:22" ht="14.45" customHeight="1" x14ac:dyDescent="0.25">
      <c r="B13" s="76">
        <v>2</v>
      </c>
      <c r="C13" s="77" t="s">
        <v>33</v>
      </c>
      <c r="D13" s="78">
        <v>1325</v>
      </c>
      <c r="E13" s="79">
        <v>0.11360713367058201</v>
      </c>
      <c r="F13" s="78">
        <v>1432</v>
      </c>
      <c r="G13" s="79">
        <v>0.14086169584890801</v>
      </c>
      <c r="H13" s="80">
        <v>-7.4720670391061506E-2</v>
      </c>
      <c r="I13" s="81">
        <v>0</v>
      </c>
      <c r="J13" s="78">
        <v>1329</v>
      </c>
      <c r="K13" s="80">
        <v>-3.0097817908201199E-3</v>
      </c>
      <c r="L13" s="81">
        <v>0</v>
      </c>
      <c r="M13" s="17"/>
      <c r="N13" s="17"/>
      <c r="O13" s="76">
        <v>2</v>
      </c>
      <c r="P13" s="77" t="s">
        <v>33</v>
      </c>
      <c r="Q13" s="78">
        <v>2654</v>
      </c>
      <c r="R13" s="79">
        <v>0.11866756092108199</v>
      </c>
      <c r="S13" s="78">
        <v>2952</v>
      </c>
      <c r="T13" s="79">
        <v>0.15133029169016299</v>
      </c>
      <c r="U13" s="80">
        <v>-0.100948509485095</v>
      </c>
      <c r="V13" s="81">
        <v>0</v>
      </c>
    </row>
    <row r="14" spans="2:22" ht="14.45" customHeight="1" x14ac:dyDescent="0.25">
      <c r="B14" s="70">
        <v>3</v>
      </c>
      <c r="C14" s="71" t="s">
        <v>39</v>
      </c>
      <c r="D14" s="72">
        <v>1058</v>
      </c>
      <c r="E14" s="73">
        <v>9.0714224470547902E-2</v>
      </c>
      <c r="F14" s="72">
        <v>832</v>
      </c>
      <c r="G14" s="73">
        <v>8.1841432225063904E-2</v>
      </c>
      <c r="H14" s="74">
        <v>0.27163461538461497</v>
      </c>
      <c r="I14" s="75">
        <v>2</v>
      </c>
      <c r="J14" s="72">
        <v>892</v>
      </c>
      <c r="K14" s="74">
        <v>0.18609865470851999</v>
      </c>
      <c r="L14" s="75">
        <v>0</v>
      </c>
      <c r="M14" s="17"/>
      <c r="N14" s="17"/>
      <c r="O14" s="70">
        <v>3</v>
      </c>
      <c r="P14" s="71" t="s">
        <v>39</v>
      </c>
      <c r="Q14" s="72">
        <v>1950</v>
      </c>
      <c r="R14" s="73">
        <v>8.7189805499664694E-2</v>
      </c>
      <c r="S14" s="72">
        <v>1519</v>
      </c>
      <c r="T14" s="73">
        <v>7.7869482749782101E-2</v>
      </c>
      <c r="U14" s="74">
        <v>0.283739302172482</v>
      </c>
      <c r="V14" s="75">
        <v>2</v>
      </c>
    </row>
    <row r="15" spans="2:22" ht="14.45" customHeight="1" x14ac:dyDescent="0.25">
      <c r="B15" s="76">
        <v>4</v>
      </c>
      <c r="C15" s="77" t="s">
        <v>53</v>
      </c>
      <c r="D15" s="78">
        <v>831</v>
      </c>
      <c r="E15" s="79">
        <v>7.1250964588870799E-2</v>
      </c>
      <c r="F15" s="78">
        <v>854</v>
      </c>
      <c r="G15" s="79">
        <v>8.4005508557938202E-2</v>
      </c>
      <c r="H15" s="80">
        <v>-2.6932084309133499E-2</v>
      </c>
      <c r="I15" s="81">
        <v>0</v>
      </c>
      <c r="J15" s="78">
        <v>728</v>
      </c>
      <c r="K15" s="80">
        <v>0.14148351648351601</v>
      </c>
      <c r="L15" s="81">
        <v>1</v>
      </c>
      <c r="M15" s="17"/>
      <c r="N15" s="17"/>
      <c r="O15" s="76">
        <v>4</v>
      </c>
      <c r="P15" s="77" t="s">
        <v>53</v>
      </c>
      <c r="Q15" s="78">
        <v>1559</v>
      </c>
      <c r="R15" s="79">
        <v>6.9707131678962697E-2</v>
      </c>
      <c r="S15" s="78">
        <v>1548</v>
      </c>
      <c r="T15" s="79">
        <v>7.9356128569231604E-2</v>
      </c>
      <c r="U15" s="80">
        <v>7.1059431524547198E-3</v>
      </c>
      <c r="V15" s="81">
        <v>0</v>
      </c>
    </row>
    <row r="16" spans="2:22" ht="14.45" customHeight="1" x14ac:dyDescent="0.25">
      <c r="B16" s="70">
        <v>5</v>
      </c>
      <c r="C16" s="71" t="s">
        <v>38</v>
      </c>
      <c r="D16" s="72">
        <v>763</v>
      </c>
      <c r="E16" s="73">
        <v>6.5420560747663503E-2</v>
      </c>
      <c r="F16" s="72">
        <v>940</v>
      </c>
      <c r="G16" s="73">
        <v>9.2465079677355899E-2</v>
      </c>
      <c r="H16" s="74">
        <v>-0.188297872340426</v>
      </c>
      <c r="I16" s="75">
        <v>-2</v>
      </c>
      <c r="J16" s="72">
        <v>790</v>
      </c>
      <c r="K16" s="74">
        <v>-3.4177215189873399E-2</v>
      </c>
      <c r="L16" s="75">
        <v>-1</v>
      </c>
      <c r="M16" s="17"/>
      <c r="N16" s="17"/>
      <c r="O16" s="70">
        <v>5</v>
      </c>
      <c r="P16" s="71" t="s">
        <v>38</v>
      </c>
      <c r="Q16" s="72">
        <v>1553</v>
      </c>
      <c r="R16" s="73">
        <v>6.9438855354348294E-2</v>
      </c>
      <c r="S16" s="72">
        <v>1883</v>
      </c>
      <c r="T16" s="73">
        <v>9.6529450966319805E-2</v>
      </c>
      <c r="U16" s="74">
        <v>-0.17525225703664399</v>
      </c>
      <c r="V16" s="75">
        <v>-2</v>
      </c>
    </row>
    <row r="17" spans="2:22" ht="14.45" customHeight="1" x14ac:dyDescent="0.25">
      <c r="B17" s="76">
        <v>6</v>
      </c>
      <c r="C17" s="77" t="s">
        <v>34</v>
      </c>
      <c r="D17" s="78">
        <v>669</v>
      </c>
      <c r="E17" s="79">
        <v>5.7360884849524098E-2</v>
      </c>
      <c r="F17" s="78">
        <v>512</v>
      </c>
      <c r="G17" s="79">
        <v>5.0363958292347001E-2</v>
      </c>
      <c r="H17" s="80">
        <v>0.306640625</v>
      </c>
      <c r="I17" s="81">
        <v>0</v>
      </c>
      <c r="J17" s="78">
        <v>526</v>
      </c>
      <c r="K17" s="80">
        <v>0.27186311787072198</v>
      </c>
      <c r="L17" s="81">
        <v>0</v>
      </c>
      <c r="M17" s="17"/>
      <c r="N17" s="17"/>
      <c r="O17" s="76">
        <v>6</v>
      </c>
      <c r="P17" s="77" t="s">
        <v>34</v>
      </c>
      <c r="Q17" s="78">
        <v>1195</v>
      </c>
      <c r="R17" s="79">
        <v>5.3431701319025297E-2</v>
      </c>
      <c r="S17" s="78">
        <v>1260</v>
      </c>
      <c r="T17" s="79">
        <v>6.4592197672630303E-2</v>
      </c>
      <c r="U17" s="80">
        <v>-5.1587301587301598E-2</v>
      </c>
      <c r="V17" s="81">
        <v>0</v>
      </c>
    </row>
    <row r="18" spans="2:22" ht="14.45" customHeight="1" x14ac:dyDescent="0.25">
      <c r="B18" s="70">
        <v>7</v>
      </c>
      <c r="C18" s="71" t="s">
        <v>54</v>
      </c>
      <c r="D18" s="72">
        <v>407</v>
      </c>
      <c r="E18" s="73">
        <v>3.48966818142845E-2</v>
      </c>
      <c r="F18" s="72">
        <v>217</v>
      </c>
      <c r="G18" s="73">
        <v>2.1345662010623601E-2</v>
      </c>
      <c r="H18" s="74">
        <v>0.87557603686635899</v>
      </c>
      <c r="I18" s="75">
        <v>5</v>
      </c>
      <c r="J18" s="72">
        <v>384</v>
      </c>
      <c r="K18" s="74">
        <v>5.9895833333333301E-2</v>
      </c>
      <c r="L18" s="75">
        <v>1</v>
      </c>
      <c r="M18" s="17"/>
      <c r="N18" s="17"/>
      <c r="O18" s="70">
        <v>7</v>
      </c>
      <c r="P18" s="71" t="s">
        <v>54</v>
      </c>
      <c r="Q18" s="72">
        <v>791</v>
      </c>
      <c r="R18" s="73">
        <v>3.53677621283255E-2</v>
      </c>
      <c r="S18" s="72">
        <v>487</v>
      </c>
      <c r="T18" s="73">
        <v>2.4965397036961101E-2</v>
      </c>
      <c r="U18" s="74">
        <v>0.62422997946611902</v>
      </c>
      <c r="V18" s="75">
        <v>3</v>
      </c>
    </row>
    <row r="19" spans="2:22" ht="14.45" customHeight="1" x14ac:dyDescent="0.25">
      <c r="B19" s="76">
        <v>8</v>
      </c>
      <c r="C19" s="77" t="s">
        <v>60</v>
      </c>
      <c r="D19" s="78">
        <v>372</v>
      </c>
      <c r="E19" s="79">
        <v>3.1895738660721901E-2</v>
      </c>
      <c r="F19" s="78">
        <v>241</v>
      </c>
      <c r="G19" s="79">
        <v>2.3706472555577399E-2</v>
      </c>
      <c r="H19" s="80">
        <v>0.54356846473029097</v>
      </c>
      <c r="I19" s="81">
        <v>3</v>
      </c>
      <c r="J19" s="78">
        <v>309</v>
      </c>
      <c r="K19" s="80">
        <v>0.20388349514563101</v>
      </c>
      <c r="L19" s="81">
        <v>2</v>
      </c>
      <c r="M19" s="17"/>
      <c r="N19" s="17"/>
      <c r="O19" s="76">
        <v>8</v>
      </c>
      <c r="P19" s="77" t="s">
        <v>41</v>
      </c>
      <c r="Q19" s="78">
        <v>710</v>
      </c>
      <c r="R19" s="79">
        <v>3.1746031746031703E-2</v>
      </c>
      <c r="S19" s="78">
        <v>611</v>
      </c>
      <c r="T19" s="79">
        <v>3.1322089506331099E-2</v>
      </c>
      <c r="U19" s="80">
        <v>0.16202945990180001</v>
      </c>
      <c r="V19" s="81">
        <v>0</v>
      </c>
    </row>
    <row r="20" spans="2:22" ht="14.45" customHeight="1" x14ac:dyDescent="0.25">
      <c r="B20" s="70">
        <v>9</v>
      </c>
      <c r="C20" s="71" t="s">
        <v>41</v>
      </c>
      <c r="D20" s="72">
        <v>324</v>
      </c>
      <c r="E20" s="73">
        <v>2.7780159478693299E-2</v>
      </c>
      <c r="F20" s="72">
        <v>310</v>
      </c>
      <c r="G20" s="73">
        <v>3.0493802872319498E-2</v>
      </c>
      <c r="H20" s="74">
        <v>4.5161290322580698E-2</v>
      </c>
      <c r="I20" s="75">
        <v>-1</v>
      </c>
      <c r="J20" s="72">
        <v>386</v>
      </c>
      <c r="K20" s="74">
        <v>-0.16062176165803099</v>
      </c>
      <c r="L20" s="75">
        <v>-2</v>
      </c>
      <c r="M20" s="17"/>
      <c r="N20" s="17"/>
      <c r="O20" s="70">
        <v>9</v>
      </c>
      <c r="P20" s="71" t="s">
        <v>60</v>
      </c>
      <c r="Q20" s="72">
        <v>681</v>
      </c>
      <c r="R20" s="73">
        <v>3.0449362843729001E-2</v>
      </c>
      <c r="S20" s="72">
        <v>456</v>
      </c>
      <c r="T20" s="73">
        <v>2.3376223919618602E-2</v>
      </c>
      <c r="U20" s="74">
        <v>0.49342105263157898</v>
      </c>
      <c r="V20" s="75">
        <v>2</v>
      </c>
    </row>
    <row r="21" spans="2:22" ht="14.45" customHeight="1" x14ac:dyDescent="0.25">
      <c r="B21" s="76">
        <v>10</v>
      </c>
      <c r="C21" s="77" t="s">
        <v>36</v>
      </c>
      <c r="D21" s="78">
        <v>287</v>
      </c>
      <c r="E21" s="79">
        <v>2.4607733859212898E-2</v>
      </c>
      <c r="F21" s="78">
        <v>154</v>
      </c>
      <c r="G21" s="79">
        <v>1.5148534330120001E-2</v>
      </c>
      <c r="H21" s="80">
        <v>0.86363636363636398</v>
      </c>
      <c r="I21" s="81">
        <v>8</v>
      </c>
      <c r="J21" s="78">
        <v>339</v>
      </c>
      <c r="K21" s="80">
        <v>-0.15339233038348099</v>
      </c>
      <c r="L21" s="81">
        <v>-1</v>
      </c>
      <c r="M21" s="17"/>
      <c r="N21" s="17"/>
      <c r="O21" s="76">
        <v>10</v>
      </c>
      <c r="P21" s="77" t="s">
        <v>36</v>
      </c>
      <c r="Q21" s="78">
        <v>626</v>
      </c>
      <c r="R21" s="79">
        <v>2.7990163201430801E-2</v>
      </c>
      <c r="S21" s="78">
        <v>287</v>
      </c>
      <c r="T21" s="79">
        <v>1.4712667247654699E-2</v>
      </c>
      <c r="U21" s="80">
        <v>1.18118466898955</v>
      </c>
      <c r="V21" s="81">
        <v>7</v>
      </c>
    </row>
    <row r="22" spans="2:22" ht="14.45" customHeight="1" x14ac:dyDescent="0.25">
      <c r="B22" s="70">
        <v>11</v>
      </c>
      <c r="C22" s="71" t="s">
        <v>35</v>
      </c>
      <c r="D22" s="72">
        <v>281</v>
      </c>
      <c r="E22" s="73">
        <v>2.40932864614593E-2</v>
      </c>
      <c r="F22" s="72">
        <v>260</v>
      </c>
      <c r="G22" s="73">
        <v>2.5575447570332501E-2</v>
      </c>
      <c r="H22" s="74">
        <v>8.0769230769230704E-2</v>
      </c>
      <c r="I22" s="75">
        <v>-1</v>
      </c>
      <c r="J22" s="72">
        <v>244</v>
      </c>
      <c r="K22" s="74">
        <v>0.151639344262295</v>
      </c>
      <c r="L22" s="75">
        <v>1</v>
      </c>
      <c r="M22" s="17"/>
      <c r="N22" s="17"/>
      <c r="O22" s="70">
        <v>11</v>
      </c>
      <c r="P22" s="71" t="s">
        <v>35</v>
      </c>
      <c r="Q22" s="72">
        <v>525</v>
      </c>
      <c r="R22" s="73">
        <v>2.3474178403755899E-2</v>
      </c>
      <c r="S22" s="72">
        <v>432</v>
      </c>
      <c r="T22" s="73">
        <v>2.21458963449018E-2</v>
      </c>
      <c r="U22" s="74">
        <v>0.21527777777777801</v>
      </c>
      <c r="V22" s="75">
        <v>1</v>
      </c>
    </row>
    <row r="23" spans="2:22" ht="14.45" customHeight="1" x14ac:dyDescent="0.25">
      <c r="B23" s="76">
        <v>12</v>
      </c>
      <c r="C23" s="77" t="s">
        <v>37</v>
      </c>
      <c r="D23" s="78">
        <v>245</v>
      </c>
      <c r="E23" s="79">
        <v>2.1006602074937802E-2</v>
      </c>
      <c r="F23" s="78">
        <v>163</v>
      </c>
      <c r="G23" s="79">
        <v>1.60338382844777E-2</v>
      </c>
      <c r="H23" s="80">
        <v>0.503067484662577</v>
      </c>
      <c r="I23" s="81">
        <v>5</v>
      </c>
      <c r="J23" s="78">
        <v>229</v>
      </c>
      <c r="K23" s="80">
        <v>6.98689956331877E-2</v>
      </c>
      <c r="L23" s="81">
        <v>1</v>
      </c>
      <c r="M23" s="17"/>
      <c r="N23" s="17"/>
      <c r="O23" s="76">
        <v>12</v>
      </c>
      <c r="P23" s="77" t="s">
        <v>55</v>
      </c>
      <c r="Q23" s="78">
        <v>514</v>
      </c>
      <c r="R23" s="79">
        <v>2.29823384752962E-2</v>
      </c>
      <c r="S23" s="78">
        <v>124</v>
      </c>
      <c r="T23" s="79">
        <v>6.3566924693699697E-3</v>
      </c>
      <c r="U23" s="80">
        <v>3.1451612903225801</v>
      </c>
      <c r="V23" s="81">
        <v>12</v>
      </c>
    </row>
    <row r="24" spans="2:22" ht="14.45" customHeight="1" x14ac:dyDescent="0.25">
      <c r="B24" s="70">
        <v>13</v>
      </c>
      <c r="C24" s="71" t="s">
        <v>55</v>
      </c>
      <c r="D24" s="72">
        <v>209</v>
      </c>
      <c r="E24" s="73">
        <v>1.7919917688416401E-2</v>
      </c>
      <c r="F24" s="72">
        <v>73</v>
      </c>
      <c r="G24" s="73">
        <v>7.1807987409010397E-3</v>
      </c>
      <c r="H24" s="74">
        <v>1.86301369863014</v>
      </c>
      <c r="I24" s="75">
        <v>10</v>
      </c>
      <c r="J24" s="72">
        <v>305</v>
      </c>
      <c r="K24" s="74">
        <v>-0.31475409836065599</v>
      </c>
      <c r="L24" s="75">
        <v>-2</v>
      </c>
      <c r="M24" s="17"/>
      <c r="N24" s="17"/>
      <c r="O24" s="70">
        <v>13</v>
      </c>
      <c r="P24" s="71" t="s">
        <v>37</v>
      </c>
      <c r="Q24" s="72">
        <v>474</v>
      </c>
      <c r="R24" s="73">
        <v>2.1193829644533899E-2</v>
      </c>
      <c r="S24" s="72">
        <v>302</v>
      </c>
      <c r="T24" s="73">
        <v>1.5481621981852701E-2</v>
      </c>
      <c r="U24" s="74">
        <v>0.56953642384105996</v>
      </c>
      <c r="V24" s="75">
        <v>2</v>
      </c>
    </row>
    <row r="25" spans="2:22" ht="14.45" customHeight="1" x14ac:dyDescent="0.25">
      <c r="B25" s="76">
        <v>14</v>
      </c>
      <c r="C25" s="77" t="s">
        <v>66</v>
      </c>
      <c r="D25" s="78">
        <v>208</v>
      </c>
      <c r="E25" s="79">
        <v>1.7834176455457401E-2</v>
      </c>
      <c r="F25" s="78">
        <v>124</v>
      </c>
      <c r="G25" s="79">
        <v>1.21975211489278E-2</v>
      </c>
      <c r="H25" s="80">
        <v>0.67741935483870996</v>
      </c>
      <c r="I25" s="81">
        <v>5</v>
      </c>
      <c r="J25" s="78">
        <v>146</v>
      </c>
      <c r="K25" s="80">
        <v>0.42465753424657499</v>
      </c>
      <c r="L25" s="81">
        <v>1</v>
      </c>
      <c r="M25" s="17"/>
      <c r="N25" s="17"/>
      <c r="O25" s="76">
        <v>14</v>
      </c>
      <c r="P25" s="77" t="s">
        <v>66</v>
      </c>
      <c r="Q25" s="78">
        <v>354</v>
      </c>
      <c r="R25" s="79">
        <v>1.58283031522468E-2</v>
      </c>
      <c r="S25" s="78">
        <v>185</v>
      </c>
      <c r="T25" s="79">
        <v>9.4837750551084194E-3</v>
      </c>
      <c r="U25" s="80">
        <v>0.91351351351351395</v>
      </c>
      <c r="V25" s="81">
        <v>7</v>
      </c>
    </row>
    <row r="26" spans="2:22" ht="14.45" customHeight="1" x14ac:dyDescent="0.25">
      <c r="B26" s="70">
        <v>15</v>
      </c>
      <c r="C26" s="71" t="s">
        <v>52</v>
      </c>
      <c r="D26" s="72">
        <v>193</v>
      </c>
      <c r="E26" s="73">
        <v>1.65480579610735E-2</v>
      </c>
      <c r="F26" s="72">
        <v>175</v>
      </c>
      <c r="G26" s="73">
        <v>1.7214243556954601E-2</v>
      </c>
      <c r="H26" s="74">
        <v>0.10285714285714299</v>
      </c>
      <c r="I26" s="75">
        <v>-1</v>
      </c>
      <c r="J26" s="72">
        <v>135</v>
      </c>
      <c r="K26" s="74">
        <v>0.42962962962963003</v>
      </c>
      <c r="L26" s="75">
        <v>2</v>
      </c>
      <c r="M26" s="17"/>
      <c r="N26" s="17"/>
      <c r="O26" s="70">
        <v>15</v>
      </c>
      <c r="P26" s="71" t="s">
        <v>65</v>
      </c>
      <c r="Q26" s="72">
        <v>341</v>
      </c>
      <c r="R26" s="73">
        <v>1.5247037782249E-2</v>
      </c>
      <c r="S26" s="72">
        <v>720</v>
      </c>
      <c r="T26" s="73">
        <v>3.6909827241502997E-2</v>
      </c>
      <c r="U26" s="74">
        <v>-0.52638888888888902</v>
      </c>
      <c r="V26" s="75">
        <v>-8</v>
      </c>
    </row>
    <row r="27" spans="2:22" ht="14.45" customHeight="1" x14ac:dyDescent="0.25">
      <c r="B27" s="76">
        <v>16</v>
      </c>
      <c r="C27" s="77" t="s">
        <v>40</v>
      </c>
      <c r="D27" s="78">
        <v>173</v>
      </c>
      <c r="E27" s="79">
        <v>1.4833233301894899E-2</v>
      </c>
      <c r="F27" s="78">
        <v>172</v>
      </c>
      <c r="G27" s="79">
        <v>1.69191422388353E-2</v>
      </c>
      <c r="H27" s="80">
        <v>5.8139534883720999E-3</v>
      </c>
      <c r="I27" s="81">
        <v>0</v>
      </c>
      <c r="J27" s="78">
        <v>124</v>
      </c>
      <c r="K27" s="80">
        <v>0.39516129032258102</v>
      </c>
      <c r="L27" s="81">
        <v>2</v>
      </c>
      <c r="M27" s="17"/>
      <c r="N27" s="17"/>
      <c r="O27" s="76">
        <v>16</v>
      </c>
      <c r="P27" s="77" t="s">
        <v>52</v>
      </c>
      <c r="Q27" s="78">
        <v>328</v>
      </c>
      <c r="R27" s="79">
        <v>1.46657724122513E-2</v>
      </c>
      <c r="S27" s="78">
        <v>244</v>
      </c>
      <c r="T27" s="79">
        <v>1.2508330342953801E-2</v>
      </c>
      <c r="U27" s="80">
        <v>0.34426229508196698</v>
      </c>
      <c r="V27" s="81">
        <v>3</v>
      </c>
    </row>
    <row r="28" spans="2:22" ht="14.45" customHeight="1" x14ac:dyDescent="0.25">
      <c r="B28" s="70">
        <v>17</v>
      </c>
      <c r="C28" s="71" t="s">
        <v>67</v>
      </c>
      <c r="D28" s="72">
        <v>166</v>
      </c>
      <c r="E28" s="73">
        <v>1.42330446711824E-2</v>
      </c>
      <c r="F28" s="72">
        <v>102</v>
      </c>
      <c r="G28" s="73">
        <v>1.00334448160535E-2</v>
      </c>
      <c r="H28" s="74">
        <v>0.62745098039215697</v>
      </c>
      <c r="I28" s="75">
        <v>4</v>
      </c>
      <c r="J28" s="72">
        <v>138</v>
      </c>
      <c r="K28" s="74">
        <v>0.202898550724638</v>
      </c>
      <c r="L28" s="75">
        <v>-1</v>
      </c>
      <c r="M28" s="17"/>
      <c r="N28" s="17"/>
      <c r="O28" s="70">
        <v>17</v>
      </c>
      <c r="P28" s="71" t="s">
        <v>67</v>
      </c>
      <c r="Q28" s="72">
        <v>304</v>
      </c>
      <c r="R28" s="73">
        <v>1.3592667113793901E-2</v>
      </c>
      <c r="S28" s="72">
        <v>301</v>
      </c>
      <c r="T28" s="73">
        <v>1.54303583329061E-2</v>
      </c>
      <c r="U28" s="74">
        <v>9.9667774086378298E-3</v>
      </c>
      <c r="V28" s="75">
        <v>-1</v>
      </c>
    </row>
    <row r="29" spans="2:22" ht="14.45" customHeight="1" x14ac:dyDescent="0.25">
      <c r="B29" s="76">
        <v>18</v>
      </c>
      <c r="C29" s="77" t="s">
        <v>65</v>
      </c>
      <c r="D29" s="78">
        <v>161</v>
      </c>
      <c r="E29" s="79">
        <v>1.38043385063877E-2</v>
      </c>
      <c r="F29" s="78">
        <v>394</v>
      </c>
      <c r="G29" s="79">
        <v>3.8756639779657702E-2</v>
      </c>
      <c r="H29" s="80">
        <v>-0.59137055837563501</v>
      </c>
      <c r="I29" s="81">
        <v>-11</v>
      </c>
      <c r="J29" s="78">
        <v>180</v>
      </c>
      <c r="K29" s="80">
        <v>-0.105555555555556</v>
      </c>
      <c r="L29" s="81">
        <v>-4</v>
      </c>
      <c r="M29" s="17"/>
      <c r="N29" s="17"/>
      <c r="O29" s="76">
        <v>18</v>
      </c>
      <c r="P29" s="77" t="s">
        <v>40</v>
      </c>
      <c r="Q29" s="78">
        <v>297</v>
      </c>
      <c r="R29" s="79">
        <v>1.3279678068410501E-2</v>
      </c>
      <c r="S29" s="78">
        <v>376</v>
      </c>
      <c r="T29" s="79">
        <v>1.9275132003895998E-2</v>
      </c>
      <c r="U29" s="80">
        <v>-0.210106382978723</v>
      </c>
      <c r="V29" s="81">
        <v>-5</v>
      </c>
    </row>
    <row r="30" spans="2:22" ht="14.45" customHeight="1" x14ac:dyDescent="0.25">
      <c r="B30" s="70">
        <v>19</v>
      </c>
      <c r="C30" s="71" t="s">
        <v>142</v>
      </c>
      <c r="D30" s="72">
        <v>145</v>
      </c>
      <c r="E30" s="73">
        <v>1.2432478779044799E-2</v>
      </c>
      <c r="F30" s="72">
        <v>124</v>
      </c>
      <c r="G30" s="73">
        <v>1.21975211489278E-2</v>
      </c>
      <c r="H30" s="74">
        <v>0.16935483870967799</v>
      </c>
      <c r="I30" s="75">
        <v>0</v>
      </c>
      <c r="J30" s="72">
        <v>116</v>
      </c>
      <c r="K30" s="74">
        <v>0.25</v>
      </c>
      <c r="L30" s="75">
        <v>0</v>
      </c>
      <c r="O30" s="70">
        <v>19</v>
      </c>
      <c r="P30" s="71" t="s">
        <v>142</v>
      </c>
      <c r="Q30" s="72">
        <v>261</v>
      </c>
      <c r="R30" s="73">
        <v>1.16700201207243E-2</v>
      </c>
      <c r="S30" s="72">
        <v>216</v>
      </c>
      <c r="T30" s="73">
        <v>1.10729481724509E-2</v>
      </c>
      <c r="U30" s="74">
        <v>0.20833333333333301</v>
      </c>
      <c r="V30" s="75">
        <v>1</v>
      </c>
    </row>
    <row r="31" spans="2:22" ht="14.45" customHeight="1" x14ac:dyDescent="0.25">
      <c r="B31" s="76">
        <v>20</v>
      </c>
      <c r="C31" s="77" t="s">
        <v>143</v>
      </c>
      <c r="D31" s="78">
        <v>125</v>
      </c>
      <c r="E31" s="79">
        <v>1.07176541198662E-2</v>
      </c>
      <c r="F31" s="78">
        <v>173</v>
      </c>
      <c r="G31" s="79">
        <v>1.7017509344875101E-2</v>
      </c>
      <c r="H31" s="80">
        <v>-0.27745664739884401</v>
      </c>
      <c r="I31" s="81">
        <v>-5</v>
      </c>
      <c r="J31" s="78">
        <v>114</v>
      </c>
      <c r="K31" s="80">
        <v>9.6491228070175503E-2</v>
      </c>
      <c r="L31" s="81">
        <v>0</v>
      </c>
      <c r="O31" s="76">
        <v>20</v>
      </c>
      <c r="P31" s="77" t="s">
        <v>143</v>
      </c>
      <c r="Q31" s="78">
        <v>239</v>
      </c>
      <c r="R31" s="79">
        <v>1.06863402638051E-2</v>
      </c>
      <c r="S31" s="78">
        <v>262</v>
      </c>
      <c r="T31" s="79">
        <v>1.3431076023991399E-2</v>
      </c>
      <c r="U31" s="80">
        <v>-8.7786259541984699E-2</v>
      </c>
      <c r="V31" s="81">
        <v>-2</v>
      </c>
    </row>
    <row r="32" spans="2:22" ht="14.45" customHeight="1" x14ac:dyDescent="0.25">
      <c r="B32" s="181" t="s">
        <v>144</v>
      </c>
      <c r="C32" s="181"/>
      <c r="D32" s="82">
        <f>SUM(D12:D31)</f>
        <v>10974</v>
      </c>
      <c r="E32" s="83">
        <f>D32/D34</f>
        <v>0.94092429049129722</v>
      </c>
      <c r="F32" s="82">
        <f>SUM(F12:F31)</f>
        <v>9333</v>
      </c>
      <c r="G32" s="83">
        <f>F32/F34</f>
        <v>0.91806020066889638</v>
      </c>
      <c r="H32" s="84">
        <f>D32/F32-1</f>
        <v>0.17582770813243331</v>
      </c>
      <c r="I32" s="85"/>
      <c r="J32" s="82">
        <f>SUM(J12:J31)</f>
        <v>10095</v>
      </c>
      <c r="K32" s="83">
        <f>D32/J32-1</f>
        <v>8.7072808320950879E-2</v>
      </c>
      <c r="L32" s="82"/>
      <c r="O32" s="181" t="s">
        <v>144</v>
      </c>
      <c r="P32" s="181"/>
      <c r="Q32" s="82">
        <f>SUM(Q12:Q31)</f>
        <v>21069</v>
      </c>
      <c r="R32" s="83">
        <f>Q32/Q34</f>
        <v>0.9420523138832998</v>
      </c>
      <c r="S32" s="82">
        <f>SUM(S12:S31)</f>
        <v>18035</v>
      </c>
      <c r="T32" s="83">
        <f>S32/S34</f>
        <v>0.92453990875070491</v>
      </c>
      <c r="U32" s="84">
        <f>Q32/S32-1</f>
        <v>0.16822844469087883</v>
      </c>
      <c r="V32" s="85"/>
    </row>
    <row r="33" spans="2:23" ht="14.45" customHeight="1" x14ac:dyDescent="0.25">
      <c r="B33" s="181" t="s">
        <v>145</v>
      </c>
      <c r="C33" s="181"/>
      <c r="D33" s="82">
        <f>D34-SUM(D12:D31)</f>
        <v>689</v>
      </c>
      <c r="E33" s="83">
        <f>D33/D34</f>
        <v>5.9075709508702737E-2</v>
      </c>
      <c r="F33" s="82">
        <f>F34-SUM(F12:F31)</f>
        <v>833</v>
      </c>
      <c r="G33" s="83">
        <f>F33/F34</f>
        <v>8.193979933110368E-2</v>
      </c>
      <c r="H33" s="84">
        <f>D33/F33-1</f>
        <v>-0.17286914765906358</v>
      </c>
      <c r="I33" s="85"/>
      <c r="J33" s="82">
        <f>J34-SUM(J12:J31)</f>
        <v>607</v>
      </c>
      <c r="K33" s="83">
        <f>D33/J33-1</f>
        <v>0.13509060955518937</v>
      </c>
      <c r="L33" s="82"/>
      <c r="O33" s="181" t="s">
        <v>145</v>
      </c>
      <c r="P33" s="181"/>
      <c r="Q33" s="82">
        <f>Q34-SUM(Q12:Q31)</f>
        <v>1296</v>
      </c>
      <c r="R33" s="83">
        <f>Q33/Q34</f>
        <v>5.7947686116700203E-2</v>
      </c>
      <c r="S33" s="82">
        <f>S34-SUM(S12:S31)</f>
        <v>1472</v>
      </c>
      <c r="T33" s="83">
        <f>S33/S34</f>
        <v>7.5460091249295119E-2</v>
      </c>
      <c r="U33" s="84">
        <f>Q33/S33-1</f>
        <v>-0.11956521739130432</v>
      </c>
      <c r="V33" s="85"/>
    </row>
    <row r="34" spans="2:23" ht="14.45" customHeight="1" x14ac:dyDescent="0.25">
      <c r="B34" s="186" t="s">
        <v>146</v>
      </c>
      <c r="C34" s="186"/>
      <c r="D34" s="86">
        <v>11663</v>
      </c>
      <c r="E34" s="87">
        <v>1</v>
      </c>
      <c r="F34" s="86">
        <v>10166</v>
      </c>
      <c r="G34" s="87">
        <v>0.99980326578792</v>
      </c>
      <c r="H34" s="88">
        <v>0.14725555774149099</v>
      </c>
      <c r="I34" s="89"/>
      <c r="J34" s="86">
        <v>10702</v>
      </c>
      <c r="K34" s="88">
        <v>8.9796299757054707E-2</v>
      </c>
      <c r="L34" s="86"/>
      <c r="M34" s="17"/>
      <c r="N34" s="17"/>
      <c r="O34" s="186" t="s">
        <v>146</v>
      </c>
      <c r="P34" s="186"/>
      <c r="Q34" s="86">
        <v>22365</v>
      </c>
      <c r="R34" s="87">
        <v>1</v>
      </c>
      <c r="S34" s="86">
        <v>19507</v>
      </c>
      <c r="T34" s="87">
        <v>1</v>
      </c>
      <c r="U34" s="88">
        <v>0.146511508689188</v>
      </c>
      <c r="V34" s="89"/>
    </row>
    <row r="35" spans="2:23" ht="14.45" customHeight="1" x14ac:dyDescent="0.25">
      <c r="B35" s="90" t="s">
        <v>47</v>
      </c>
      <c r="O35" s="90" t="s">
        <v>47</v>
      </c>
    </row>
    <row r="36" spans="2:23" x14ac:dyDescent="0.25">
      <c r="B36" s="91" t="s">
        <v>117</v>
      </c>
      <c r="O36" s="91" t="s">
        <v>117</v>
      </c>
    </row>
    <row r="38" spans="2:23" x14ac:dyDescent="0.25">
      <c r="W38" s="39"/>
    </row>
    <row r="39" spans="2:23" ht="15" customHeight="1" x14ac:dyDescent="0.25">
      <c r="O39" s="178" t="s">
        <v>147</v>
      </c>
      <c r="P39" s="178"/>
      <c r="Q39" s="178"/>
      <c r="R39" s="178"/>
      <c r="S39" s="178"/>
      <c r="T39" s="178"/>
      <c r="U39" s="178"/>
      <c r="V39" s="178"/>
    </row>
    <row r="40" spans="2:23" ht="15" customHeight="1" x14ac:dyDescent="0.25">
      <c r="B40" s="179" t="s">
        <v>148</v>
      </c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"/>
      <c r="N40" s="38"/>
      <c r="O40" s="178"/>
      <c r="P40" s="178"/>
      <c r="Q40" s="178"/>
      <c r="R40" s="178"/>
      <c r="S40" s="178"/>
      <c r="T40" s="178"/>
      <c r="U40" s="178"/>
      <c r="V40" s="178"/>
    </row>
    <row r="41" spans="2:23" x14ac:dyDescent="0.25">
      <c r="B41" s="180" t="s">
        <v>149</v>
      </c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7"/>
      <c r="N41" s="38"/>
      <c r="O41" s="180" t="s">
        <v>150</v>
      </c>
      <c r="P41" s="180"/>
      <c r="Q41" s="180"/>
      <c r="R41" s="180"/>
      <c r="S41" s="180"/>
      <c r="T41" s="180"/>
      <c r="U41" s="180"/>
      <c r="V41" s="180"/>
    </row>
    <row r="42" spans="2:23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122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122</v>
      </c>
    </row>
    <row r="43" spans="2:23" ht="14.25" customHeight="1" x14ac:dyDescent="0.25">
      <c r="B43" s="182" t="s">
        <v>26</v>
      </c>
      <c r="C43" s="183" t="s">
        <v>28</v>
      </c>
      <c r="D43" s="184" t="s">
        <v>123</v>
      </c>
      <c r="E43" s="184"/>
      <c r="F43" s="184"/>
      <c r="G43" s="184"/>
      <c r="H43" s="184"/>
      <c r="I43" s="184"/>
      <c r="J43" s="185" t="s">
        <v>124</v>
      </c>
      <c r="K43" s="185"/>
      <c r="L43" s="185"/>
      <c r="M43" s="17"/>
      <c r="N43" s="17"/>
      <c r="O43" s="182" t="s">
        <v>26</v>
      </c>
      <c r="P43" s="183" t="s">
        <v>28</v>
      </c>
      <c r="Q43" s="184" t="s">
        <v>125</v>
      </c>
      <c r="R43" s="184"/>
      <c r="S43" s="184"/>
      <c r="T43" s="184"/>
      <c r="U43" s="184"/>
      <c r="V43" s="184"/>
    </row>
    <row r="44" spans="2:23" x14ac:dyDescent="0.25">
      <c r="B44" s="182"/>
      <c r="C44" s="183"/>
      <c r="D44" s="174" t="s">
        <v>126</v>
      </c>
      <c r="E44" s="174"/>
      <c r="F44" s="174"/>
      <c r="G44" s="174"/>
      <c r="H44" s="174"/>
      <c r="I44" s="174"/>
      <c r="J44" s="173" t="s">
        <v>127</v>
      </c>
      <c r="K44" s="173"/>
      <c r="L44" s="173"/>
      <c r="M44" s="17"/>
      <c r="N44" s="17"/>
      <c r="O44" s="182"/>
      <c r="P44" s="183"/>
      <c r="Q44" s="174" t="s">
        <v>128</v>
      </c>
      <c r="R44" s="174"/>
      <c r="S44" s="174"/>
      <c r="T44" s="174"/>
      <c r="U44" s="174"/>
      <c r="V44" s="174"/>
    </row>
    <row r="45" spans="2:23" ht="15" customHeight="1" x14ac:dyDescent="0.25">
      <c r="B45" s="182"/>
      <c r="C45" s="183"/>
      <c r="D45" s="177">
        <v>2023</v>
      </c>
      <c r="E45" s="177"/>
      <c r="F45" s="177">
        <v>2022</v>
      </c>
      <c r="G45" s="177"/>
      <c r="H45" s="172" t="s">
        <v>64</v>
      </c>
      <c r="I45" s="172" t="s">
        <v>129</v>
      </c>
      <c r="J45" s="172">
        <v>2022</v>
      </c>
      <c r="K45" s="172" t="s">
        <v>130</v>
      </c>
      <c r="L45" s="172" t="s">
        <v>131</v>
      </c>
      <c r="M45" s="17"/>
      <c r="N45" s="17"/>
      <c r="O45" s="182"/>
      <c r="P45" s="183"/>
      <c r="Q45" s="177">
        <v>2023</v>
      </c>
      <c r="R45" s="177"/>
      <c r="S45" s="177">
        <v>2022</v>
      </c>
      <c r="T45" s="177"/>
      <c r="U45" s="172" t="s">
        <v>64</v>
      </c>
      <c r="V45" s="172" t="s">
        <v>132</v>
      </c>
    </row>
    <row r="46" spans="2:23" ht="15" customHeight="1" x14ac:dyDescent="0.25">
      <c r="B46" s="175" t="s">
        <v>133</v>
      </c>
      <c r="C46" s="176" t="s">
        <v>28</v>
      </c>
      <c r="D46" s="177"/>
      <c r="E46" s="177"/>
      <c r="F46" s="177"/>
      <c r="G46" s="177"/>
      <c r="H46" s="172"/>
      <c r="I46" s="172"/>
      <c r="J46" s="172"/>
      <c r="K46" s="172"/>
      <c r="L46" s="172"/>
      <c r="M46" s="17"/>
      <c r="N46" s="17"/>
      <c r="O46" s="175" t="s">
        <v>133</v>
      </c>
      <c r="P46" s="176" t="s">
        <v>28</v>
      </c>
      <c r="Q46" s="177"/>
      <c r="R46" s="177"/>
      <c r="S46" s="177"/>
      <c r="T46" s="177"/>
      <c r="U46" s="172"/>
      <c r="V46" s="172"/>
    </row>
    <row r="47" spans="2:23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1" t="s">
        <v>135</v>
      </c>
      <c r="I47" s="171" t="s">
        <v>136</v>
      </c>
      <c r="J47" s="171" t="s">
        <v>30</v>
      </c>
      <c r="K47" s="171" t="s">
        <v>137</v>
      </c>
      <c r="L47" s="171" t="s">
        <v>138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1" t="s">
        <v>135</v>
      </c>
      <c r="V47" s="171" t="s">
        <v>139</v>
      </c>
    </row>
    <row r="48" spans="2:23" ht="15" customHeight="1" x14ac:dyDescent="0.25">
      <c r="B48" s="175"/>
      <c r="C48" s="176"/>
      <c r="D48" s="68" t="s">
        <v>140</v>
      </c>
      <c r="E48" s="69" t="s">
        <v>141</v>
      </c>
      <c r="F48" s="68" t="s">
        <v>140</v>
      </c>
      <c r="G48" s="69" t="s">
        <v>141</v>
      </c>
      <c r="H48" s="171"/>
      <c r="I48" s="171"/>
      <c r="J48" s="171" t="s">
        <v>140</v>
      </c>
      <c r="K48" s="171"/>
      <c r="L48" s="171"/>
      <c r="M48" s="17"/>
      <c r="N48" s="17"/>
      <c r="O48" s="175"/>
      <c r="P48" s="176"/>
      <c r="Q48" s="68" t="s">
        <v>140</v>
      </c>
      <c r="R48" s="69" t="s">
        <v>141</v>
      </c>
      <c r="S48" s="68" t="s">
        <v>140</v>
      </c>
      <c r="T48" s="69" t="s">
        <v>141</v>
      </c>
      <c r="U48" s="171"/>
      <c r="V48" s="171"/>
    </row>
    <row r="49" spans="2:22" x14ac:dyDescent="0.25">
      <c r="B49" s="70">
        <v>1</v>
      </c>
      <c r="C49" s="71" t="s">
        <v>151</v>
      </c>
      <c r="D49" s="72">
        <v>820</v>
      </c>
      <c r="E49" s="73">
        <v>7.0307811026322595E-2</v>
      </c>
      <c r="F49" s="72">
        <v>383</v>
      </c>
      <c r="G49" s="73">
        <v>3.7674601613220497E-2</v>
      </c>
      <c r="H49" s="74">
        <v>1.1409921671018299</v>
      </c>
      <c r="I49" s="75">
        <v>6</v>
      </c>
      <c r="J49" s="72">
        <v>852</v>
      </c>
      <c r="K49" s="74">
        <v>-3.7558685446009397E-2</v>
      </c>
      <c r="L49" s="75">
        <v>0</v>
      </c>
      <c r="M49" s="17"/>
      <c r="N49" s="17"/>
      <c r="O49" s="70">
        <v>1</v>
      </c>
      <c r="P49" s="71" t="s">
        <v>151</v>
      </c>
      <c r="Q49" s="72">
        <v>1672</v>
      </c>
      <c r="R49" s="73">
        <v>7.4759669125866304E-2</v>
      </c>
      <c r="S49" s="72">
        <v>767</v>
      </c>
      <c r="T49" s="73">
        <v>3.9319218741990097E-2</v>
      </c>
      <c r="U49" s="74">
        <v>1.1799217731421101</v>
      </c>
      <c r="V49" s="75">
        <v>6</v>
      </c>
    </row>
    <row r="50" spans="2:22" x14ac:dyDescent="0.25">
      <c r="B50" s="76">
        <v>2</v>
      </c>
      <c r="C50" s="77" t="s">
        <v>152</v>
      </c>
      <c r="D50" s="78">
        <v>696</v>
      </c>
      <c r="E50" s="79">
        <v>5.9675898139415297E-2</v>
      </c>
      <c r="F50" s="78">
        <v>664</v>
      </c>
      <c r="G50" s="79">
        <v>6.53157584103876E-2</v>
      </c>
      <c r="H50" s="80">
        <v>4.8192771084337303E-2</v>
      </c>
      <c r="I50" s="81">
        <v>-1</v>
      </c>
      <c r="J50" s="78">
        <v>494</v>
      </c>
      <c r="K50" s="80">
        <v>0.40890688259109298</v>
      </c>
      <c r="L50" s="81">
        <v>0</v>
      </c>
      <c r="M50" s="17"/>
      <c r="N50" s="17"/>
      <c r="O50" s="76">
        <v>2</v>
      </c>
      <c r="P50" s="77" t="s">
        <v>152</v>
      </c>
      <c r="Q50" s="78">
        <v>1190</v>
      </c>
      <c r="R50" s="79">
        <v>5.3208137715180001E-2</v>
      </c>
      <c r="S50" s="78">
        <v>1163</v>
      </c>
      <c r="T50" s="79">
        <v>5.9619623724816703E-2</v>
      </c>
      <c r="U50" s="80">
        <v>2.32158211521927E-2</v>
      </c>
      <c r="V50" s="81">
        <v>-1</v>
      </c>
    </row>
    <row r="51" spans="2:22" x14ac:dyDescent="0.25">
      <c r="B51" s="70">
        <v>3</v>
      </c>
      <c r="C51" s="71" t="s">
        <v>153</v>
      </c>
      <c r="D51" s="72">
        <v>562</v>
      </c>
      <c r="E51" s="73">
        <v>4.81865729229186E-2</v>
      </c>
      <c r="F51" s="72">
        <v>208</v>
      </c>
      <c r="G51" s="73">
        <v>2.0460358056266E-2</v>
      </c>
      <c r="H51" s="74">
        <v>1.70192307692308</v>
      </c>
      <c r="I51" s="75">
        <v>8</v>
      </c>
      <c r="J51" s="72">
        <v>234</v>
      </c>
      <c r="K51" s="74">
        <v>1.4017094017094001</v>
      </c>
      <c r="L51" s="75">
        <v>7</v>
      </c>
      <c r="M51" s="17"/>
      <c r="N51" s="17"/>
      <c r="O51" s="70">
        <v>3</v>
      </c>
      <c r="P51" s="71" t="s">
        <v>153</v>
      </c>
      <c r="Q51" s="72">
        <v>796</v>
      </c>
      <c r="R51" s="73">
        <v>3.5591325732170803E-2</v>
      </c>
      <c r="S51" s="72">
        <v>339</v>
      </c>
      <c r="T51" s="73">
        <v>1.7378376992874402E-2</v>
      </c>
      <c r="U51" s="74">
        <v>1.3480825958702101</v>
      </c>
      <c r="V51" s="75">
        <v>11</v>
      </c>
    </row>
    <row r="52" spans="2:22" x14ac:dyDescent="0.25">
      <c r="B52" s="76">
        <v>4</v>
      </c>
      <c r="C52" s="77" t="s">
        <v>154</v>
      </c>
      <c r="D52" s="78">
        <v>451</v>
      </c>
      <c r="E52" s="79">
        <v>3.8669296064477401E-2</v>
      </c>
      <c r="F52" s="78">
        <v>460</v>
      </c>
      <c r="G52" s="79">
        <v>4.52488687782805E-2</v>
      </c>
      <c r="H52" s="80">
        <v>-1.9565217391304301E-2</v>
      </c>
      <c r="I52" s="81">
        <v>0</v>
      </c>
      <c r="J52" s="78">
        <v>297</v>
      </c>
      <c r="K52" s="80">
        <v>0.51851851851851904</v>
      </c>
      <c r="L52" s="81">
        <v>2</v>
      </c>
      <c r="M52" s="17"/>
      <c r="N52" s="17"/>
      <c r="O52" s="76">
        <v>4</v>
      </c>
      <c r="P52" s="77" t="s">
        <v>155</v>
      </c>
      <c r="Q52" s="78">
        <v>753</v>
      </c>
      <c r="R52" s="79">
        <v>3.3668678739101301E-2</v>
      </c>
      <c r="S52" s="78">
        <v>0</v>
      </c>
      <c r="T52" s="79">
        <v>0</v>
      </c>
      <c r="U52" s="80"/>
      <c r="V52" s="81"/>
    </row>
    <row r="53" spans="2:22" x14ac:dyDescent="0.25">
      <c r="B53" s="70">
        <v>5</v>
      </c>
      <c r="C53" s="71" t="s">
        <v>156</v>
      </c>
      <c r="D53" s="72">
        <v>358</v>
      </c>
      <c r="E53" s="73">
        <v>3.0695361399296898E-2</v>
      </c>
      <c r="F53" s="72">
        <v>479</v>
      </c>
      <c r="G53" s="73">
        <v>4.7117843793035602E-2</v>
      </c>
      <c r="H53" s="74">
        <v>-0.25260960334029198</v>
      </c>
      <c r="I53" s="75">
        <v>-3</v>
      </c>
      <c r="J53" s="72">
        <v>389</v>
      </c>
      <c r="K53" s="74">
        <v>-7.9691516709511606E-2</v>
      </c>
      <c r="L53" s="75">
        <v>-1</v>
      </c>
      <c r="M53" s="17"/>
      <c r="N53" s="17"/>
      <c r="O53" s="70">
        <v>5</v>
      </c>
      <c r="P53" s="71" t="s">
        <v>154</v>
      </c>
      <c r="Q53" s="72">
        <v>748</v>
      </c>
      <c r="R53" s="73">
        <v>3.3445115135255998E-2</v>
      </c>
      <c r="S53" s="72">
        <v>794</v>
      </c>
      <c r="T53" s="73">
        <v>4.0703337263546399E-2</v>
      </c>
      <c r="U53" s="74">
        <v>-5.7934508816120903E-2</v>
      </c>
      <c r="V53" s="75">
        <v>1</v>
      </c>
    </row>
    <row r="54" spans="2:22" x14ac:dyDescent="0.25">
      <c r="B54" s="76">
        <v>6</v>
      </c>
      <c r="C54" s="77" t="s">
        <v>157</v>
      </c>
      <c r="D54" s="78">
        <v>319</v>
      </c>
      <c r="E54" s="79">
        <v>2.73514533138987E-2</v>
      </c>
      <c r="F54" s="78">
        <v>208</v>
      </c>
      <c r="G54" s="79">
        <v>2.0460358056266E-2</v>
      </c>
      <c r="H54" s="80">
        <v>0.53365384615384603</v>
      </c>
      <c r="I54" s="81">
        <v>5</v>
      </c>
      <c r="J54" s="78">
        <v>219</v>
      </c>
      <c r="K54" s="80">
        <v>0.45662100456621002</v>
      </c>
      <c r="L54" s="81">
        <v>6</v>
      </c>
      <c r="M54" s="17"/>
      <c r="N54" s="17"/>
      <c r="O54" s="76">
        <v>6</v>
      </c>
      <c r="P54" s="77" t="s">
        <v>156</v>
      </c>
      <c r="Q54" s="78">
        <v>747</v>
      </c>
      <c r="R54" s="79">
        <v>3.3400402414486899E-2</v>
      </c>
      <c r="S54" s="78">
        <v>936</v>
      </c>
      <c r="T54" s="79">
        <v>4.7982775413954001E-2</v>
      </c>
      <c r="U54" s="80">
        <v>-0.20192307692307701</v>
      </c>
      <c r="V54" s="81">
        <v>-3</v>
      </c>
    </row>
    <row r="55" spans="2:22" x14ac:dyDescent="0.25">
      <c r="B55" s="70">
        <v>7</v>
      </c>
      <c r="C55" s="71" t="s">
        <v>155</v>
      </c>
      <c r="D55" s="72">
        <v>314</v>
      </c>
      <c r="E55" s="73">
        <v>2.6922747149104E-2</v>
      </c>
      <c r="F55" s="72">
        <v>0</v>
      </c>
      <c r="G55" s="73">
        <v>0</v>
      </c>
      <c r="H55" s="74">
        <v>0</v>
      </c>
      <c r="I55" s="75">
        <v>0</v>
      </c>
      <c r="J55" s="72">
        <v>439</v>
      </c>
      <c r="K55" s="74">
        <v>-0.28473804100227801</v>
      </c>
      <c r="L55" s="75">
        <v>-4</v>
      </c>
      <c r="M55" s="17"/>
      <c r="N55" s="17"/>
      <c r="O55" s="70">
        <v>7</v>
      </c>
      <c r="P55" s="71" t="s">
        <v>158</v>
      </c>
      <c r="Q55" s="72">
        <v>579</v>
      </c>
      <c r="R55" s="73">
        <v>2.5888665325284999E-2</v>
      </c>
      <c r="S55" s="72">
        <v>974</v>
      </c>
      <c r="T55" s="73">
        <v>4.9930794073922202E-2</v>
      </c>
      <c r="U55" s="74">
        <v>-0.40554414784394299</v>
      </c>
      <c r="V55" s="75">
        <v>-5</v>
      </c>
    </row>
    <row r="56" spans="2:22" x14ac:dyDescent="0.25">
      <c r="B56" s="76">
        <v>8</v>
      </c>
      <c r="C56" s="77" t="s">
        <v>159</v>
      </c>
      <c r="D56" s="78">
        <v>302</v>
      </c>
      <c r="E56" s="79">
        <v>2.58938523535968E-2</v>
      </c>
      <c r="F56" s="78">
        <v>466</v>
      </c>
      <c r="G56" s="79">
        <v>4.5839071414518998E-2</v>
      </c>
      <c r="H56" s="80">
        <v>-0.35193133047210301</v>
      </c>
      <c r="I56" s="81">
        <v>-5</v>
      </c>
      <c r="J56" s="78">
        <v>235</v>
      </c>
      <c r="K56" s="80">
        <v>0.28510638297872298</v>
      </c>
      <c r="L56" s="81">
        <v>1</v>
      </c>
      <c r="M56" s="17"/>
      <c r="N56" s="17"/>
      <c r="O56" s="76">
        <v>8</v>
      </c>
      <c r="P56" s="77" t="s">
        <v>160</v>
      </c>
      <c r="Q56" s="78">
        <v>565</v>
      </c>
      <c r="R56" s="79">
        <v>2.5262687234518199E-2</v>
      </c>
      <c r="S56" s="78">
        <v>389</v>
      </c>
      <c r="T56" s="79">
        <v>1.9941559440201002E-2</v>
      </c>
      <c r="U56" s="80">
        <v>0.452442159383033</v>
      </c>
      <c r="V56" s="81">
        <v>4</v>
      </c>
    </row>
    <row r="57" spans="2:22" x14ac:dyDescent="0.25">
      <c r="B57" s="70">
        <v>9</v>
      </c>
      <c r="C57" s="71" t="s">
        <v>160</v>
      </c>
      <c r="D57" s="72">
        <v>285</v>
      </c>
      <c r="E57" s="73">
        <v>2.4436251393295E-2</v>
      </c>
      <c r="F57" s="72">
        <v>215</v>
      </c>
      <c r="G57" s="73">
        <v>2.1148927798544201E-2</v>
      </c>
      <c r="H57" s="74">
        <v>0.32558139534883701</v>
      </c>
      <c r="I57" s="75">
        <v>1</v>
      </c>
      <c r="J57" s="72">
        <v>280</v>
      </c>
      <c r="K57" s="74">
        <v>1.7857142857142801E-2</v>
      </c>
      <c r="L57" s="75">
        <v>-2</v>
      </c>
      <c r="M57" s="17"/>
      <c r="N57" s="17"/>
      <c r="O57" s="70">
        <v>9</v>
      </c>
      <c r="P57" s="71" t="s">
        <v>157</v>
      </c>
      <c r="Q57" s="72">
        <v>538</v>
      </c>
      <c r="R57" s="73">
        <v>2.4055443773753599E-2</v>
      </c>
      <c r="S57" s="72">
        <v>403</v>
      </c>
      <c r="T57" s="73">
        <v>2.0659250525452401E-2</v>
      </c>
      <c r="U57" s="74">
        <v>0.33498759305210901</v>
      </c>
      <c r="V57" s="75">
        <v>2</v>
      </c>
    </row>
    <row r="58" spans="2:22" x14ac:dyDescent="0.25">
      <c r="B58" s="76">
        <v>10</v>
      </c>
      <c r="C58" s="77" t="s">
        <v>161</v>
      </c>
      <c r="D58" s="78">
        <v>276</v>
      </c>
      <c r="E58" s="79">
        <v>2.3664580296664701E-2</v>
      </c>
      <c r="F58" s="78">
        <v>143</v>
      </c>
      <c r="G58" s="79">
        <v>1.40664961636829E-2</v>
      </c>
      <c r="H58" s="80">
        <v>0.93006993006993</v>
      </c>
      <c r="I58" s="81">
        <v>7</v>
      </c>
      <c r="J58" s="78">
        <v>215</v>
      </c>
      <c r="K58" s="80">
        <v>0.28372093023255801</v>
      </c>
      <c r="L58" s="81">
        <v>3</v>
      </c>
      <c r="M58" s="17"/>
      <c r="N58" s="17"/>
      <c r="O58" s="76">
        <v>10</v>
      </c>
      <c r="P58" s="77" t="s">
        <v>159</v>
      </c>
      <c r="Q58" s="78">
        <v>537</v>
      </c>
      <c r="R58" s="79">
        <v>2.40107310529846E-2</v>
      </c>
      <c r="S58" s="78">
        <v>854</v>
      </c>
      <c r="T58" s="79">
        <v>4.3779156200338301E-2</v>
      </c>
      <c r="U58" s="80">
        <v>-0.371194379391101</v>
      </c>
      <c r="V58" s="81">
        <v>-6</v>
      </c>
    </row>
    <row r="59" spans="2:22" x14ac:dyDescent="0.25">
      <c r="B59" s="70">
        <v>11</v>
      </c>
      <c r="C59" s="71" t="s">
        <v>158</v>
      </c>
      <c r="D59" s="72">
        <v>237</v>
      </c>
      <c r="E59" s="73">
        <v>2.0320672211266402E-2</v>
      </c>
      <c r="F59" s="72">
        <v>409</v>
      </c>
      <c r="G59" s="73">
        <v>4.0232146370253803E-2</v>
      </c>
      <c r="H59" s="74">
        <v>-0.420537897310514</v>
      </c>
      <c r="I59" s="75">
        <v>-5</v>
      </c>
      <c r="J59" s="72">
        <v>342</v>
      </c>
      <c r="K59" s="74">
        <v>-0.30701754385964902</v>
      </c>
      <c r="L59" s="75">
        <v>-6</v>
      </c>
      <c r="M59" s="17"/>
      <c r="N59" s="17"/>
      <c r="O59" s="70">
        <v>11</v>
      </c>
      <c r="P59" s="71" t="s">
        <v>162</v>
      </c>
      <c r="Q59" s="72">
        <v>498</v>
      </c>
      <c r="R59" s="73">
        <v>2.2266934942991298E-2</v>
      </c>
      <c r="S59" s="72">
        <v>801</v>
      </c>
      <c r="T59" s="73">
        <v>4.1062182806172097E-2</v>
      </c>
      <c r="U59" s="74">
        <v>-0.37827715355805203</v>
      </c>
      <c r="V59" s="75">
        <v>-6</v>
      </c>
    </row>
    <row r="60" spans="2:22" x14ac:dyDescent="0.25">
      <c r="B60" s="76">
        <v>0</v>
      </c>
      <c r="C60" s="77" t="s">
        <v>162</v>
      </c>
      <c r="D60" s="78">
        <v>237</v>
      </c>
      <c r="E60" s="79">
        <v>2.0320672211266402E-2</v>
      </c>
      <c r="F60" s="78">
        <v>448</v>
      </c>
      <c r="G60" s="79">
        <v>4.40684635058037E-2</v>
      </c>
      <c r="H60" s="80">
        <v>-0.47098214285714302</v>
      </c>
      <c r="I60" s="81">
        <v>-6</v>
      </c>
      <c r="J60" s="78">
        <v>261</v>
      </c>
      <c r="K60" s="80">
        <v>-9.1954022988505704E-2</v>
      </c>
      <c r="L60" s="81">
        <v>-3</v>
      </c>
      <c r="M60" s="17"/>
      <c r="N60" s="17"/>
      <c r="O60" s="76">
        <v>12</v>
      </c>
      <c r="P60" s="77" t="s">
        <v>161</v>
      </c>
      <c r="Q60" s="78">
        <v>491</v>
      </c>
      <c r="R60" s="79">
        <v>2.19539458976079E-2</v>
      </c>
      <c r="S60" s="78">
        <v>720</v>
      </c>
      <c r="T60" s="79">
        <v>3.6909827241502997E-2</v>
      </c>
      <c r="U60" s="80">
        <v>-0.31805555555555598</v>
      </c>
      <c r="V60" s="81">
        <v>-4</v>
      </c>
    </row>
    <row r="61" spans="2:22" x14ac:dyDescent="0.25">
      <c r="B61" s="70">
        <v>13</v>
      </c>
      <c r="C61" s="71" t="s">
        <v>163</v>
      </c>
      <c r="D61" s="72">
        <v>221</v>
      </c>
      <c r="E61" s="73">
        <v>1.8948812483923501E-2</v>
      </c>
      <c r="F61" s="72">
        <v>260</v>
      </c>
      <c r="G61" s="73">
        <v>2.5575447570332501E-2</v>
      </c>
      <c r="H61" s="74">
        <v>-0.15</v>
      </c>
      <c r="I61" s="75">
        <v>-5</v>
      </c>
      <c r="J61" s="72">
        <v>232</v>
      </c>
      <c r="K61" s="74">
        <v>-4.7413793103448301E-2</v>
      </c>
      <c r="L61" s="75">
        <v>-2</v>
      </c>
      <c r="M61" s="17"/>
      <c r="N61" s="17"/>
      <c r="O61" s="70">
        <v>13</v>
      </c>
      <c r="P61" s="71" t="s">
        <v>163</v>
      </c>
      <c r="Q61" s="72">
        <v>453</v>
      </c>
      <c r="R61" s="73">
        <v>2.0254862508383601E-2</v>
      </c>
      <c r="S61" s="72">
        <v>602</v>
      </c>
      <c r="T61" s="73">
        <v>3.0860716665812301E-2</v>
      </c>
      <c r="U61" s="74">
        <v>-0.24750830564784099</v>
      </c>
      <c r="V61" s="75">
        <v>-4</v>
      </c>
    </row>
    <row r="62" spans="2:22" x14ac:dyDescent="0.25">
      <c r="B62" s="76">
        <v>14</v>
      </c>
      <c r="C62" s="77" t="s">
        <v>164</v>
      </c>
      <c r="D62" s="78">
        <v>203</v>
      </c>
      <c r="E62" s="79">
        <v>1.7405470290662799E-2</v>
      </c>
      <c r="F62" s="78">
        <v>174</v>
      </c>
      <c r="G62" s="79">
        <v>1.7115876450914801E-2</v>
      </c>
      <c r="H62" s="80">
        <v>0.16666666666666699</v>
      </c>
      <c r="I62" s="81">
        <v>-1</v>
      </c>
      <c r="J62" s="78">
        <v>126</v>
      </c>
      <c r="K62" s="80">
        <v>0.61111111111111105</v>
      </c>
      <c r="L62" s="81">
        <v>8</v>
      </c>
      <c r="M62" s="17"/>
      <c r="N62" s="17"/>
      <c r="O62" s="76">
        <v>14</v>
      </c>
      <c r="P62" s="77" t="s">
        <v>165</v>
      </c>
      <c r="Q62" s="78">
        <v>382</v>
      </c>
      <c r="R62" s="79">
        <v>1.70802593337805E-2</v>
      </c>
      <c r="S62" s="78">
        <v>270</v>
      </c>
      <c r="T62" s="79">
        <v>1.3841185215563601E-2</v>
      </c>
      <c r="U62" s="80">
        <v>0.41481481481481502</v>
      </c>
      <c r="V62" s="81">
        <v>2</v>
      </c>
    </row>
    <row r="63" spans="2:22" x14ac:dyDescent="0.25">
      <c r="B63" s="70">
        <v>15</v>
      </c>
      <c r="C63" s="71" t="s">
        <v>166</v>
      </c>
      <c r="D63" s="72">
        <v>202</v>
      </c>
      <c r="E63" s="73">
        <v>1.73197290577039E-2</v>
      </c>
      <c r="F63" s="72">
        <v>108</v>
      </c>
      <c r="G63" s="73">
        <v>1.0623647452292001E-2</v>
      </c>
      <c r="H63" s="74">
        <v>0.87037037037037002</v>
      </c>
      <c r="I63" s="75">
        <v>8</v>
      </c>
      <c r="J63" s="72">
        <v>154</v>
      </c>
      <c r="K63" s="74">
        <v>0.31168831168831201</v>
      </c>
      <c r="L63" s="75">
        <v>5</v>
      </c>
      <c r="M63" s="17"/>
      <c r="N63" s="17"/>
      <c r="O63" s="70">
        <v>15</v>
      </c>
      <c r="P63" s="71" t="s">
        <v>166</v>
      </c>
      <c r="Q63" s="72">
        <v>356</v>
      </c>
      <c r="R63" s="73">
        <v>1.5917728593784899E-2</v>
      </c>
      <c r="S63" s="72">
        <v>210</v>
      </c>
      <c r="T63" s="73">
        <v>1.07653662787717E-2</v>
      </c>
      <c r="U63" s="74">
        <v>0.69523809523809499</v>
      </c>
      <c r="V63" s="75">
        <v>5</v>
      </c>
    </row>
    <row r="64" spans="2:22" x14ac:dyDescent="0.25">
      <c r="B64" s="76">
        <v>16</v>
      </c>
      <c r="C64" s="77" t="s">
        <v>167</v>
      </c>
      <c r="D64" s="78">
        <v>196</v>
      </c>
      <c r="E64" s="79">
        <v>1.6805281659950301E-2</v>
      </c>
      <c r="F64" s="78">
        <v>0</v>
      </c>
      <c r="G64" s="79">
        <v>0</v>
      </c>
      <c r="H64" s="80">
        <v>0</v>
      </c>
      <c r="I64" s="81">
        <v>0</v>
      </c>
      <c r="J64" s="78">
        <v>124</v>
      </c>
      <c r="K64" s="80">
        <v>0.58064516129032295</v>
      </c>
      <c r="L64" s="81">
        <v>7</v>
      </c>
      <c r="M64" s="17"/>
      <c r="N64" s="17"/>
      <c r="O64" s="76">
        <v>16</v>
      </c>
      <c r="P64" s="77" t="s">
        <v>168</v>
      </c>
      <c r="Q64" s="78">
        <v>329</v>
      </c>
      <c r="R64" s="79">
        <v>1.47104851330203E-2</v>
      </c>
      <c r="S64" s="78">
        <v>94</v>
      </c>
      <c r="T64" s="79">
        <v>4.81878300097401E-3</v>
      </c>
      <c r="U64" s="80">
        <v>2.5</v>
      </c>
      <c r="V64" s="81">
        <v>33</v>
      </c>
    </row>
    <row r="65" spans="2:22" x14ac:dyDescent="0.25">
      <c r="B65" s="70">
        <v>17</v>
      </c>
      <c r="C65" s="71" t="s">
        <v>165</v>
      </c>
      <c r="D65" s="72">
        <v>178</v>
      </c>
      <c r="E65" s="73">
        <v>1.52619394666895E-2</v>
      </c>
      <c r="F65" s="72">
        <v>149</v>
      </c>
      <c r="G65" s="73">
        <v>1.46566987999213E-2</v>
      </c>
      <c r="H65" s="74">
        <v>0.194630872483222</v>
      </c>
      <c r="I65" s="75">
        <v>-2</v>
      </c>
      <c r="J65" s="72">
        <v>204</v>
      </c>
      <c r="K65" s="74">
        <v>-0.12745098039215699</v>
      </c>
      <c r="L65" s="75">
        <v>-3</v>
      </c>
      <c r="M65" s="17"/>
      <c r="N65" s="17"/>
      <c r="O65" s="70"/>
      <c r="P65" s="71" t="s">
        <v>164</v>
      </c>
      <c r="Q65" s="72">
        <v>329</v>
      </c>
      <c r="R65" s="73">
        <v>1.47104851330203E-2</v>
      </c>
      <c r="S65" s="72">
        <v>298</v>
      </c>
      <c r="T65" s="73">
        <v>1.52765673860665E-2</v>
      </c>
      <c r="U65" s="74">
        <v>0.10402684563758401</v>
      </c>
      <c r="V65" s="75">
        <v>-1</v>
      </c>
    </row>
    <row r="66" spans="2:22" x14ac:dyDescent="0.25">
      <c r="B66" s="76">
        <v>18</v>
      </c>
      <c r="C66" s="77" t="s">
        <v>168</v>
      </c>
      <c r="D66" s="78">
        <v>173</v>
      </c>
      <c r="E66" s="79">
        <v>1.4833233301894899E-2</v>
      </c>
      <c r="F66" s="78">
        <v>29</v>
      </c>
      <c r="G66" s="79">
        <v>2.8526460751524701E-3</v>
      </c>
      <c r="H66" s="80">
        <v>4.9655172413793096</v>
      </c>
      <c r="I66" s="81">
        <v>54</v>
      </c>
      <c r="J66" s="78">
        <v>156</v>
      </c>
      <c r="K66" s="80">
        <v>0.108974358974359</v>
      </c>
      <c r="L66" s="81">
        <v>0</v>
      </c>
      <c r="M66" s="17"/>
      <c r="N66" s="17"/>
      <c r="O66" s="76">
        <v>18</v>
      </c>
      <c r="P66" s="77" t="s">
        <v>167</v>
      </c>
      <c r="Q66" s="78">
        <v>320</v>
      </c>
      <c r="R66" s="79">
        <v>1.43080706460988E-2</v>
      </c>
      <c r="S66" s="78">
        <v>0</v>
      </c>
      <c r="T66" s="79">
        <v>0</v>
      </c>
      <c r="U66" s="80"/>
      <c r="V66" s="81"/>
    </row>
    <row r="67" spans="2:22" x14ac:dyDescent="0.25">
      <c r="B67" s="70">
        <v>19</v>
      </c>
      <c r="C67" s="71" t="s">
        <v>169</v>
      </c>
      <c r="D67" s="72">
        <v>150</v>
      </c>
      <c r="E67" s="73">
        <v>1.2861184943839501E-2</v>
      </c>
      <c r="F67" s="72">
        <v>127</v>
      </c>
      <c r="G67" s="73">
        <v>1.2492622467047E-2</v>
      </c>
      <c r="H67" s="74">
        <v>0.181102362204724</v>
      </c>
      <c r="I67" s="75">
        <v>2</v>
      </c>
      <c r="J67" s="72">
        <v>112</v>
      </c>
      <c r="K67" s="74">
        <v>0.33928571428571402</v>
      </c>
      <c r="L67" s="75">
        <v>6</v>
      </c>
      <c r="O67" s="70">
        <v>19</v>
      </c>
      <c r="P67" s="71" t="s">
        <v>170</v>
      </c>
      <c r="Q67" s="72">
        <v>313</v>
      </c>
      <c r="R67" s="73">
        <v>1.3995081600715401E-2</v>
      </c>
      <c r="S67" s="72">
        <v>492</v>
      </c>
      <c r="T67" s="73">
        <v>2.5221715281693698E-2</v>
      </c>
      <c r="U67" s="74">
        <v>-0.36382113821138201</v>
      </c>
      <c r="V67" s="75">
        <v>-9</v>
      </c>
    </row>
    <row r="68" spans="2:22" x14ac:dyDescent="0.25">
      <c r="B68" s="76">
        <v>20</v>
      </c>
      <c r="C68" s="77" t="s">
        <v>171</v>
      </c>
      <c r="D68" s="78">
        <v>146</v>
      </c>
      <c r="E68" s="79">
        <v>1.2518220012003801E-2</v>
      </c>
      <c r="F68" s="78">
        <v>96</v>
      </c>
      <c r="G68" s="79">
        <v>9.4432421798150701E-3</v>
      </c>
      <c r="H68" s="80">
        <v>0.52083333333333304</v>
      </c>
      <c r="I68" s="81">
        <v>7</v>
      </c>
      <c r="J68" s="78">
        <v>156</v>
      </c>
      <c r="K68" s="80">
        <v>-6.4102564102564097E-2</v>
      </c>
      <c r="L68" s="81">
        <v>-2</v>
      </c>
      <c r="O68" s="76">
        <v>20</v>
      </c>
      <c r="P68" s="77" t="s">
        <v>171</v>
      </c>
      <c r="Q68" s="78">
        <v>302</v>
      </c>
      <c r="R68" s="79">
        <v>1.3503241672255801E-2</v>
      </c>
      <c r="S68" s="78">
        <v>174</v>
      </c>
      <c r="T68" s="79">
        <v>8.9198749166965706E-3</v>
      </c>
      <c r="U68" s="80">
        <v>0.73563218390804597</v>
      </c>
      <c r="V68" s="81">
        <v>9</v>
      </c>
    </row>
    <row r="69" spans="2:22" x14ac:dyDescent="0.25">
      <c r="B69" s="181" t="s">
        <v>144</v>
      </c>
      <c r="C69" s="181"/>
      <c r="D69" s="82">
        <f>SUM(D49:D68)</f>
        <v>6326</v>
      </c>
      <c r="E69" s="83">
        <f>D69/D71</f>
        <v>0.54239903969819081</v>
      </c>
      <c r="F69" s="82">
        <f>SUM(F49:F68)</f>
        <v>5026</v>
      </c>
      <c r="G69" s="83">
        <f>F69/F71</f>
        <v>0.49439307495573481</v>
      </c>
      <c r="H69" s="84">
        <f>D69/F69-1</f>
        <v>0.25865499403103853</v>
      </c>
      <c r="I69" s="85"/>
      <c r="J69" s="82">
        <f>SUM(J49:J68)</f>
        <v>5521</v>
      </c>
      <c r="K69" s="83">
        <f>D69/J69-1</f>
        <v>0.14580691903640641</v>
      </c>
      <c r="L69" s="82"/>
      <c r="O69" s="181" t="s">
        <v>144</v>
      </c>
      <c r="P69" s="181"/>
      <c r="Q69" s="82">
        <f>SUM(Q49:Q68)</f>
        <v>11898</v>
      </c>
      <c r="R69" s="83">
        <f>Q69/Q71</f>
        <v>0.53199195171026159</v>
      </c>
      <c r="S69" s="82">
        <f>SUM(S49:S68)</f>
        <v>10280</v>
      </c>
      <c r="T69" s="83">
        <f>S69/S71</f>
        <v>0.52699031117034911</v>
      </c>
      <c r="U69" s="84">
        <f>Q69/S69-1</f>
        <v>0.15739299610894952</v>
      </c>
      <c r="V69" s="85"/>
    </row>
    <row r="70" spans="2:22" x14ac:dyDescent="0.25">
      <c r="B70" s="181" t="s">
        <v>145</v>
      </c>
      <c r="C70" s="181"/>
      <c r="D70" s="82">
        <f>D71-SUM(D49:D68)</f>
        <v>5337</v>
      </c>
      <c r="E70" s="83">
        <f>D70/D71</f>
        <v>0.45760096030180913</v>
      </c>
      <c r="F70" s="82">
        <f>F71-SUM(F49:F68)</f>
        <v>5140</v>
      </c>
      <c r="G70" s="83">
        <f>F70/F71</f>
        <v>0.50560692504426519</v>
      </c>
      <c r="H70" s="84">
        <f>D70/F70-1</f>
        <v>3.8326848249027323E-2</v>
      </c>
      <c r="I70" s="85"/>
      <c r="J70" s="82">
        <f>J71-SUM(J49:J68)</f>
        <v>5181</v>
      </c>
      <c r="K70" s="83">
        <f>D70/J70-1</f>
        <v>3.0110017371163922E-2</v>
      </c>
      <c r="L70" s="82"/>
      <c r="O70" s="181" t="s">
        <v>145</v>
      </c>
      <c r="P70" s="181"/>
      <c r="Q70" s="82">
        <f>Q71-SUM(Q49:Q68)</f>
        <v>10467</v>
      </c>
      <c r="R70" s="83">
        <f>Q70/Q71</f>
        <v>0.46800804828973841</v>
      </c>
      <c r="S70" s="82">
        <f>S71-SUM(S49:S68)</f>
        <v>9227</v>
      </c>
      <c r="T70" s="83">
        <f>S70/S71</f>
        <v>0.47300968882965089</v>
      </c>
      <c r="U70" s="84">
        <f>Q70/S70-1</f>
        <v>0.13438820851847844</v>
      </c>
      <c r="V70" s="85"/>
    </row>
    <row r="71" spans="2:22" x14ac:dyDescent="0.25">
      <c r="B71" s="186" t="s">
        <v>146</v>
      </c>
      <c r="C71" s="186"/>
      <c r="D71" s="86">
        <v>11663</v>
      </c>
      <c r="E71" s="87">
        <v>1</v>
      </c>
      <c r="F71" s="86">
        <v>10166</v>
      </c>
      <c r="G71" s="87">
        <v>1</v>
      </c>
      <c r="H71" s="88">
        <v>0.14725555774149099</v>
      </c>
      <c r="I71" s="89"/>
      <c r="J71" s="86">
        <v>10702</v>
      </c>
      <c r="K71" s="88">
        <v>8.9796299757054707E-2</v>
      </c>
      <c r="L71" s="86"/>
      <c r="M71" s="17"/>
      <c r="O71" s="186" t="s">
        <v>146</v>
      </c>
      <c r="P71" s="186"/>
      <c r="Q71" s="86">
        <v>22365</v>
      </c>
      <c r="R71" s="87">
        <v>1</v>
      </c>
      <c r="S71" s="86">
        <v>19507</v>
      </c>
      <c r="T71" s="87">
        <v>1</v>
      </c>
      <c r="U71" s="88">
        <v>0.146511508689188</v>
      </c>
      <c r="V71" s="89"/>
    </row>
    <row r="72" spans="2:22" x14ac:dyDescent="0.25">
      <c r="B72" s="90" t="s">
        <v>47</v>
      </c>
    </row>
    <row r="73" spans="2:22" ht="15" customHeight="1" x14ac:dyDescent="0.25">
      <c r="B73" s="91" t="s">
        <v>117</v>
      </c>
      <c r="O73" s="90" t="s">
        <v>47</v>
      </c>
    </row>
    <row r="74" spans="2:22" x14ac:dyDescent="0.25">
      <c r="O74" s="91" t="s">
        <v>117</v>
      </c>
    </row>
  </sheetData>
  <mergeCells count="84">
    <mergeCell ref="B70:C70"/>
    <mergeCell ref="O70:P70"/>
    <mergeCell ref="B71:C71"/>
    <mergeCell ref="O71:P71"/>
    <mergeCell ref="U47:U48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33:C33"/>
    <mergeCell ref="O33:P33"/>
    <mergeCell ref="B34:C34"/>
    <mergeCell ref="O34:P34"/>
    <mergeCell ref="D44:I44"/>
    <mergeCell ref="J44:L44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K45:K46"/>
    <mergeCell ref="L45:L46"/>
    <mergeCell ref="O39:V40"/>
    <mergeCell ref="B40:L40"/>
    <mergeCell ref="B41:L41"/>
    <mergeCell ref="O41:V41"/>
    <mergeCell ref="I8:I9"/>
    <mergeCell ref="J8:J9"/>
    <mergeCell ref="K8:K9"/>
    <mergeCell ref="H8:H9"/>
    <mergeCell ref="K10:K11"/>
    <mergeCell ref="H10:H11"/>
    <mergeCell ref="I10:I11"/>
    <mergeCell ref="J10:J11"/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</mergeCells>
  <conditionalFormatting sqref="D12:L31">
    <cfRule type="cellIs" dxfId="53" priority="2" operator="equal">
      <formula>0</formula>
    </cfRule>
  </conditionalFormatting>
  <conditionalFormatting sqref="D49:L68">
    <cfRule type="cellIs" dxfId="52" priority="3" operator="equal">
      <formula>0</formula>
    </cfRule>
  </conditionalFormatting>
  <conditionalFormatting sqref="H12:H33">
    <cfRule type="cellIs" dxfId="51" priority="4" operator="lessThan">
      <formula>0</formula>
    </cfRule>
  </conditionalFormatting>
  <conditionalFormatting sqref="H49:H70">
    <cfRule type="cellIs" dxfId="50" priority="5" operator="lessThan">
      <formula>0</formula>
    </cfRule>
  </conditionalFormatting>
  <conditionalFormatting sqref="I12:I31 V49:V68">
    <cfRule type="cellIs" dxfId="49" priority="6" operator="lessThan">
      <formula>0</formula>
    </cfRule>
    <cfRule type="cellIs" dxfId="48" priority="8" operator="greaterThan">
      <formula>0</formula>
    </cfRule>
  </conditionalFormatting>
  <conditionalFormatting sqref="I49:I68">
    <cfRule type="cellIs" dxfId="47" priority="9" operator="lessThan">
      <formula>0</formula>
    </cfRule>
    <cfRule type="cellIs" dxfId="46" priority="11" operator="greaterThan">
      <formula>0</formula>
    </cfRule>
  </conditionalFormatting>
  <conditionalFormatting sqref="K12:L31">
    <cfRule type="cellIs" dxfId="45" priority="14" operator="lessThan">
      <formula>0</formula>
    </cfRule>
  </conditionalFormatting>
  <conditionalFormatting sqref="K49:L68">
    <cfRule type="cellIs" dxfId="44" priority="15" operator="lessThan">
      <formula>0</formula>
    </cfRule>
  </conditionalFormatting>
  <conditionalFormatting sqref="L12:L31">
    <cfRule type="cellIs" dxfId="43" priority="17" operator="greaterThan">
      <formula>0</formula>
    </cfRule>
  </conditionalFormatting>
  <conditionalFormatting sqref="L49:L68">
    <cfRule type="cellIs" dxfId="42" priority="19" operator="greaterThan">
      <formula>0</formula>
    </cfRule>
  </conditionalFormatting>
  <conditionalFormatting sqref="Q12:V31">
    <cfRule type="cellIs" dxfId="41" priority="20" operator="equal">
      <formula>0</formula>
    </cfRule>
  </conditionalFormatting>
  <conditionalFormatting sqref="Q49:V68">
    <cfRule type="cellIs" dxfId="40" priority="7" operator="equal">
      <formula>0</formula>
    </cfRule>
  </conditionalFormatting>
  <conditionalFormatting sqref="U12:U33">
    <cfRule type="cellIs" dxfId="39" priority="22" operator="lessThan">
      <formula>0</formula>
    </cfRule>
  </conditionalFormatting>
  <conditionalFormatting sqref="U49:U70">
    <cfRule type="cellIs" dxfId="38" priority="23" operator="lessThan">
      <formula>0</formula>
    </cfRule>
  </conditionalFormatting>
  <conditionalFormatting sqref="V12:V31">
    <cfRule type="cellIs" dxfId="37" priority="24" operator="lessThan">
      <formula>0</formula>
    </cfRule>
    <cfRule type="cellIs" dxfId="36" priority="26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73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3" style="5" customWidth="1"/>
    <col min="2" max="2" width="8.140625" style="5" customWidth="1"/>
    <col min="3" max="3" width="23.28515625" style="5" customWidth="1"/>
    <col min="4" max="12" width="10.42578125" style="5" customWidth="1"/>
    <col min="13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1024" width="9.140625" style="5"/>
  </cols>
  <sheetData>
    <row r="1" spans="2:22" x14ac:dyDescent="0.25">
      <c r="B1" s="38" t="s">
        <v>75</v>
      </c>
      <c r="D1" s="6"/>
      <c r="L1" s="39"/>
      <c r="P1" s="4"/>
      <c r="V1" s="62">
        <v>44987</v>
      </c>
    </row>
    <row r="2" spans="2:22" ht="15" customHeight="1" x14ac:dyDescent="0.25">
      <c r="D2" s="6"/>
      <c r="L2" s="39"/>
      <c r="O2" s="178" t="s">
        <v>172</v>
      </c>
      <c r="P2" s="178"/>
      <c r="Q2" s="178"/>
      <c r="R2" s="178"/>
      <c r="S2" s="178"/>
      <c r="T2" s="178"/>
      <c r="U2" s="178"/>
      <c r="V2" s="178"/>
    </row>
    <row r="3" spans="2:22" ht="14.45" customHeight="1" x14ac:dyDescent="0.25">
      <c r="B3" s="179" t="s">
        <v>173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"/>
      <c r="N3" s="38"/>
      <c r="O3" s="178"/>
      <c r="P3" s="178"/>
      <c r="Q3" s="178"/>
      <c r="R3" s="178"/>
      <c r="S3" s="178"/>
      <c r="T3" s="178"/>
      <c r="U3" s="178"/>
      <c r="V3" s="178"/>
    </row>
    <row r="4" spans="2:22" ht="14.45" customHeight="1" x14ac:dyDescent="0.25">
      <c r="B4" s="180" t="s">
        <v>174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7"/>
      <c r="N4" s="38"/>
      <c r="O4" s="180" t="s">
        <v>175</v>
      </c>
      <c r="P4" s="180"/>
      <c r="Q4" s="180"/>
      <c r="R4" s="180"/>
      <c r="S4" s="180"/>
      <c r="T4" s="180"/>
      <c r="U4" s="180"/>
      <c r="V4" s="180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122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122</v>
      </c>
    </row>
    <row r="6" spans="2:22" ht="14.45" customHeight="1" x14ac:dyDescent="0.25">
      <c r="B6" s="182" t="s">
        <v>26</v>
      </c>
      <c r="C6" s="183" t="s">
        <v>27</v>
      </c>
      <c r="D6" s="184" t="s">
        <v>123</v>
      </c>
      <c r="E6" s="184"/>
      <c r="F6" s="184"/>
      <c r="G6" s="184"/>
      <c r="H6" s="184"/>
      <c r="I6" s="184"/>
      <c r="J6" s="185" t="s">
        <v>124</v>
      </c>
      <c r="K6" s="185"/>
      <c r="L6" s="185"/>
      <c r="M6" s="17"/>
      <c r="N6" s="17"/>
      <c r="O6" s="182" t="s">
        <v>26</v>
      </c>
      <c r="P6" s="183" t="s">
        <v>27</v>
      </c>
      <c r="Q6" s="184" t="s">
        <v>125</v>
      </c>
      <c r="R6" s="184"/>
      <c r="S6" s="184"/>
      <c r="T6" s="184"/>
      <c r="U6" s="184"/>
      <c r="V6" s="184"/>
    </row>
    <row r="7" spans="2:22" ht="14.45" customHeight="1" x14ac:dyDescent="0.25">
      <c r="B7" s="182"/>
      <c r="C7" s="183"/>
      <c r="D7" s="174" t="s">
        <v>126</v>
      </c>
      <c r="E7" s="174"/>
      <c r="F7" s="174"/>
      <c r="G7" s="174"/>
      <c r="H7" s="174"/>
      <c r="I7" s="174"/>
      <c r="J7" s="173" t="s">
        <v>127</v>
      </c>
      <c r="K7" s="173"/>
      <c r="L7" s="173"/>
      <c r="M7" s="17"/>
      <c r="N7" s="17"/>
      <c r="O7" s="182"/>
      <c r="P7" s="183"/>
      <c r="Q7" s="174" t="s">
        <v>128</v>
      </c>
      <c r="R7" s="174"/>
      <c r="S7" s="174"/>
      <c r="T7" s="174"/>
      <c r="U7" s="174"/>
      <c r="V7" s="174"/>
    </row>
    <row r="8" spans="2:22" ht="14.45" customHeight="1" x14ac:dyDescent="0.25">
      <c r="B8" s="182"/>
      <c r="C8" s="183"/>
      <c r="D8" s="177">
        <v>2023</v>
      </c>
      <c r="E8" s="177"/>
      <c r="F8" s="177">
        <v>2022</v>
      </c>
      <c r="G8" s="177"/>
      <c r="H8" s="172" t="s">
        <v>64</v>
      </c>
      <c r="I8" s="172" t="s">
        <v>129</v>
      </c>
      <c r="J8" s="172">
        <v>2022</v>
      </c>
      <c r="K8" s="172" t="s">
        <v>130</v>
      </c>
      <c r="L8" s="172" t="s">
        <v>131</v>
      </c>
      <c r="M8" s="17"/>
      <c r="N8" s="17"/>
      <c r="O8" s="182"/>
      <c r="P8" s="183"/>
      <c r="Q8" s="177">
        <v>2023</v>
      </c>
      <c r="R8" s="177"/>
      <c r="S8" s="177">
        <v>2022</v>
      </c>
      <c r="T8" s="177"/>
      <c r="U8" s="172" t="s">
        <v>64</v>
      </c>
      <c r="V8" s="172" t="s">
        <v>132</v>
      </c>
    </row>
    <row r="9" spans="2:22" ht="14.45" customHeight="1" x14ac:dyDescent="0.25">
      <c r="B9" s="175" t="s">
        <v>133</v>
      </c>
      <c r="C9" s="176" t="s">
        <v>134</v>
      </c>
      <c r="D9" s="177"/>
      <c r="E9" s="177"/>
      <c r="F9" s="177"/>
      <c r="G9" s="177"/>
      <c r="H9" s="172"/>
      <c r="I9" s="172"/>
      <c r="J9" s="172"/>
      <c r="K9" s="172"/>
      <c r="L9" s="172"/>
      <c r="M9" s="17"/>
      <c r="N9" s="17"/>
      <c r="O9" s="175" t="s">
        <v>133</v>
      </c>
      <c r="P9" s="176" t="s">
        <v>134</v>
      </c>
      <c r="Q9" s="177"/>
      <c r="R9" s="177"/>
      <c r="S9" s="177"/>
      <c r="T9" s="177"/>
      <c r="U9" s="172"/>
      <c r="V9" s="172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1" t="s">
        <v>135</v>
      </c>
      <c r="I10" s="171" t="s">
        <v>136</v>
      </c>
      <c r="J10" s="171" t="s">
        <v>30</v>
      </c>
      <c r="K10" s="171" t="s">
        <v>137</v>
      </c>
      <c r="L10" s="171" t="s">
        <v>138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1" t="s">
        <v>135</v>
      </c>
      <c r="V10" s="171" t="s">
        <v>139</v>
      </c>
    </row>
    <row r="11" spans="2:22" ht="14.45" customHeight="1" x14ac:dyDescent="0.25">
      <c r="B11" s="175"/>
      <c r="C11" s="176"/>
      <c r="D11" s="68" t="s">
        <v>140</v>
      </c>
      <c r="E11" s="69" t="s">
        <v>141</v>
      </c>
      <c r="F11" s="68" t="s">
        <v>140</v>
      </c>
      <c r="G11" s="69" t="s">
        <v>141</v>
      </c>
      <c r="H11" s="171"/>
      <c r="I11" s="171"/>
      <c r="J11" s="171" t="s">
        <v>140</v>
      </c>
      <c r="K11" s="171"/>
      <c r="L11" s="171"/>
      <c r="M11" s="17"/>
      <c r="N11" s="17"/>
      <c r="O11" s="175"/>
      <c r="P11" s="176"/>
      <c r="Q11" s="68" t="s">
        <v>140</v>
      </c>
      <c r="R11" s="69" t="s">
        <v>141</v>
      </c>
      <c r="S11" s="68" t="s">
        <v>140</v>
      </c>
      <c r="T11" s="69" t="s">
        <v>141</v>
      </c>
      <c r="U11" s="171"/>
      <c r="V11" s="171"/>
    </row>
    <row r="12" spans="2:22" ht="14.45" customHeight="1" x14ac:dyDescent="0.25">
      <c r="B12" s="70">
        <v>1</v>
      </c>
      <c r="C12" s="71" t="s">
        <v>51</v>
      </c>
      <c r="D12" s="72">
        <v>5690</v>
      </c>
      <c r="E12" s="73">
        <v>0.21182339364157499</v>
      </c>
      <c r="F12" s="72">
        <v>4448</v>
      </c>
      <c r="G12" s="73">
        <v>0.19031319527639901</v>
      </c>
      <c r="H12" s="74">
        <v>0.27922661870503601</v>
      </c>
      <c r="I12" s="75">
        <v>0</v>
      </c>
      <c r="J12" s="72">
        <v>5310</v>
      </c>
      <c r="K12" s="74">
        <v>7.1563088512241094E-2</v>
      </c>
      <c r="L12" s="75">
        <v>0</v>
      </c>
      <c r="M12" s="17"/>
      <c r="N12" s="17"/>
      <c r="O12" s="70">
        <v>1</v>
      </c>
      <c r="P12" s="71" t="s">
        <v>51</v>
      </c>
      <c r="Q12" s="72">
        <v>11000</v>
      </c>
      <c r="R12" s="73">
        <v>0.214818575948131</v>
      </c>
      <c r="S12" s="72">
        <v>8385</v>
      </c>
      <c r="T12" s="73">
        <v>0.19497279449379201</v>
      </c>
      <c r="U12" s="74">
        <v>0.31186642814549798</v>
      </c>
      <c r="V12" s="75">
        <v>0</v>
      </c>
    </row>
    <row r="13" spans="2:22" ht="14.45" customHeight="1" x14ac:dyDescent="0.25">
      <c r="B13" s="76">
        <v>2</v>
      </c>
      <c r="C13" s="77" t="s">
        <v>39</v>
      </c>
      <c r="D13" s="78">
        <v>2748</v>
      </c>
      <c r="E13" s="79">
        <v>0.102300647755193</v>
      </c>
      <c r="F13" s="78">
        <v>1990</v>
      </c>
      <c r="G13" s="79">
        <v>8.5144617491014901E-2</v>
      </c>
      <c r="H13" s="80">
        <v>0.38090452261306501</v>
      </c>
      <c r="I13" s="81">
        <v>0</v>
      </c>
      <c r="J13" s="78">
        <v>2703</v>
      </c>
      <c r="K13" s="80">
        <v>1.6648168701442801E-2</v>
      </c>
      <c r="L13" s="81">
        <v>0</v>
      </c>
      <c r="M13" s="17"/>
      <c r="N13" s="17"/>
      <c r="O13" s="76">
        <v>2</v>
      </c>
      <c r="P13" s="77" t="s">
        <v>39</v>
      </c>
      <c r="Q13" s="78">
        <v>5451</v>
      </c>
      <c r="R13" s="79">
        <v>0.10645236886302401</v>
      </c>
      <c r="S13" s="78">
        <v>3995</v>
      </c>
      <c r="T13" s="79">
        <v>9.2894014788634099E-2</v>
      </c>
      <c r="U13" s="80">
        <v>0.364455569461827</v>
      </c>
      <c r="V13" s="81">
        <v>0</v>
      </c>
    </row>
    <row r="14" spans="2:22" ht="14.45" customHeight="1" x14ac:dyDescent="0.25">
      <c r="B14" s="70">
        <v>3</v>
      </c>
      <c r="C14" s="71" t="s">
        <v>34</v>
      </c>
      <c r="D14" s="72">
        <v>1642</v>
      </c>
      <c r="E14" s="73">
        <v>6.1127242945424799E-2</v>
      </c>
      <c r="F14" s="72">
        <v>1260</v>
      </c>
      <c r="G14" s="73">
        <v>5.3910662330994397E-2</v>
      </c>
      <c r="H14" s="74">
        <v>0.30317460317460299</v>
      </c>
      <c r="I14" s="75">
        <v>4</v>
      </c>
      <c r="J14" s="72">
        <v>1497</v>
      </c>
      <c r="K14" s="74">
        <v>9.6860387441549706E-2</v>
      </c>
      <c r="L14" s="75">
        <v>1</v>
      </c>
      <c r="M14" s="17"/>
      <c r="N14" s="17"/>
      <c r="O14" s="70">
        <v>3</v>
      </c>
      <c r="P14" s="71" t="s">
        <v>34</v>
      </c>
      <c r="Q14" s="72">
        <v>3139</v>
      </c>
      <c r="R14" s="73">
        <v>6.13014099910167E-2</v>
      </c>
      <c r="S14" s="72">
        <v>2548</v>
      </c>
      <c r="T14" s="73">
        <v>5.9247546853927399E-2</v>
      </c>
      <c r="U14" s="74">
        <v>0.23194662480376799</v>
      </c>
      <c r="V14" s="75">
        <v>3</v>
      </c>
    </row>
    <row r="15" spans="2:22" ht="14.45" customHeight="1" x14ac:dyDescent="0.25">
      <c r="B15" s="76">
        <v>4</v>
      </c>
      <c r="C15" s="77" t="s">
        <v>33</v>
      </c>
      <c r="D15" s="78">
        <v>1585</v>
      </c>
      <c r="E15" s="79">
        <v>5.9005286278013602E-2</v>
      </c>
      <c r="F15" s="78">
        <v>1663</v>
      </c>
      <c r="G15" s="79">
        <v>7.1153517028923502E-2</v>
      </c>
      <c r="H15" s="80">
        <v>-4.69031870114252E-2</v>
      </c>
      <c r="I15" s="81">
        <v>0</v>
      </c>
      <c r="J15" s="78">
        <v>1312</v>
      </c>
      <c r="K15" s="80">
        <v>0.208079268292683</v>
      </c>
      <c r="L15" s="81">
        <v>2</v>
      </c>
      <c r="M15" s="17"/>
      <c r="N15" s="17"/>
      <c r="O15" s="76">
        <v>4</v>
      </c>
      <c r="P15" s="77" t="s">
        <v>36</v>
      </c>
      <c r="Q15" s="78">
        <v>3015</v>
      </c>
      <c r="R15" s="79">
        <v>5.8879818771237699E-2</v>
      </c>
      <c r="S15" s="78">
        <v>2262</v>
      </c>
      <c r="T15" s="79">
        <v>5.25973120029763E-2</v>
      </c>
      <c r="U15" s="80">
        <v>0.33289124668435</v>
      </c>
      <c r="V15" s="81">
        <v>4</v>
      </c>
    </row>
    <row r="16" spans="2:22" ht="14.45" customHeight="1" x14ac:dyDescent="0.25">
      <c r="B16" s="70">
        <v>5</v>
      </c>
      <c r="C16" s="71" t="s">
        <v>36</v>
      </c>
      <c r="D16" s="72">
        <v>1499</v>
      </c>
      <c r="E16" s="73">
        <v>5.5803737621919397E-2</v>
      </c>
      <c r="F16" s="72">
        <v>1230</v>
      </c>
      <c r="G16" s="73">
        <v>5.2627075132637299E-2</v>
      </c>
      <c r="H16" s="74">
        <v>0.21869918699186999</v>
      </c>
      <c r="I16" s="75">
        <v>4</v>
      </c>
      <c r="J16" s="72">
        <v>1516</v>
      </c>
      <c r="K16" s="74">
        <v>-1.12137203166227E-2</v>
      </c>
      <c r="L16" s="75">
        <v>-2</v>
      </c>
      <c r="M16" s="17"/>
      <c r="N16" s="17"/>
      <c r="O16" s="70">
        <v>5</v>
      </c>
      <c r="P16" s="71" t="s">
        <v>33</v>
      </c>
      <c r="Q16" s="72">
        <v>2897</v>
      </c>
      <c r="R16" s="73">
        <v>5.65754013201578E-2</v>
      </c>
      <c r="S16" s="72">
        <v>3389</v>
      </c>
      <c r="T16" s="73">
        <v>7.8802957726828798E-2</v>
      </c>
      <c r="U16" s="74">
        <v>-0.14517556801416301</v>
      </c>
      <c r="V16" s="75">
        <v>-2</v>
      </c>
    </row>
    <row r="17" spans="2:22" ht="14.45" customHeight="1" x14ac:dyDescent="0.25">
      <c r="B17" s="76">
        <v>6</v>
      </c>
      <c r="C17" s="77" t="s">
        <v>37</v>
      </c>
      <c r="D17" s="78">
        <v>1488</v>
      </c>
      <c r="E17" s="79">
        <v>5.5394237212418998E-2</v>
      </c>
      <c r="F17" s="78">
        <v>1527</v>
      </c>
      <c r="G17" s="79">
        <v>6.5334588396371698E-2</v>
      </c>
      <c r="H17" s="80">
        <v>-2.55402750491159E-2</v>
      </c>
      <c r="I17" s="81">
        <v>-1</v>
      </c>
      <c r="J17" s="78">
        <v>1320</v>
      </c>
      <c r="K17" s="80">
        <v>0.12727272727272701</v>
      </c>
      <c r="L17" s="81">
        <v>-1</v>
      </c>
      <c r="M17" s="17"/>
      <c r="N17" s="17"/>
      <c r="O17" s="76">
        <v>6</v>
      </c>
      <c r="P17" s="77" t="s">
        <v>37</v>
      </c>
      <c r="Q17" s="78">
        <v>2808</v>
      </c>
      <c r="R17" s="79">
        <v>5.48373237511229E-2</v>
      </c>
      <c r="S17" s="78">
        <v>2978</v>
      </c>
      <c r="T17" s="79">
        <v>6.9246151699762795E-2</v>
      </c>
      <c r="U17" s="80">
        <v>-5.7085292142377501E-2</v>
      </c>
      <c r="V17" s="81">
        <v>-2</v>
      </c>
    </row>
    <row r="18" spans="2:22" ht="14.45" customHeight="1" x14ac:dyDescent="0.25">
      <c r="B18" s="70">
        <v>7</v>
      </c>
      <c r="C18" s="71" t="s">
        <v>53</v>
      </c>
      <c r="D18" s="72">
        <v>1432</v>
      </c>
      <c r="E18" s="73">
        <v>5.3309507854962399E-2</v>
      </c>
      <c r="F18" s="72">
        <v>1800</v>
      </c>
      <c r="G18" s="73">
        <v>7.7015231901420497E-2</v>
      </c>
      <c r="H18" s="74">
        <v>-0.20444444444444401</v>
      </c>
      <c r="I18" s="75">
        <v>-4</v>
      </c>
      <c r="J18" s="72">
        <v>1006</v>
      </c>
      <c r="K18" s="74">
        <v>0.42345924453280298</v>
      </c>
      <c r="L18" s="75">
        <v>1</v>
      </c>
      <c r="M18" s="17"/>
      <c r="N18" s="17"/>
      <c r="O18" s="70">
        <v>7</v>
      </c>
      <c r="P18" s="71" t="s">
        <v>53</v>
      </c>
      <c r="Q18" s="72">
        <v>2438</v>
      </c>
      <c r="R18" s="73">
        <v>4.7611608014685801E-2</v>
      </c>
      <c r="S18" s="72">
        <v>2633</v>
      </c>
      <c r="T18" s="73">
        <v>6.1224015253685503E-2</v>
      </c>
      <c r="U18" s="74">
        <v>-7.40600075958983E-2</v>
      </c>
      <c r="V18" s="75">
        <v>-2</v>
      </c>
    </row>
    <row r="19" spans="2:22" ht="14.45" customHeight="1" x14ac:dyDescent="0.25">
      <c r="B19" s="76">
        <v>8</v>
      </c>
      <c r="C19" s="77" t="s">
        <v>38</v>
      </c>
      <c r="D19" s="78">
        <v>986</v>
      </c>
      <c r="E19" s="79">
        <v>3.6706127615218499E-2</v>
      </c>
      <c r="F19" s="78">
        <v>711</v>
      </c>
      <c r="G19" s="79">
        <v>3.0421016601061099E-2</v>
      </c>
      <c r="H19" s="80">
        <v>0.38677918424753899</v>
      </c>
      <c r="I19" s="81">
        <v>5</v>
      </c>
      <c r="J19" s="78">
        <v>922</v>
      </c>
      <c r="K19" s="80">
        <v>6.9414316702820097E-2</v>
      </c>
      <c r="L19" s="81">
        <v>1</v>
      </c>
      <c r="M19" s="17"/>
      <c r="N19" s="17"/>
      <c r="O19" s="76">
        <v>8</v>
      </c>
      <c r="P19" s="77" t="s">
        <v>35</v>
      </c>
      <c r="Q19" s="78">
        <v>1994</v>
      </c>
      <c r="R19" s="79">
        <v>3.8940749130961197E-2</v>
      </c>
      <c r="S19" s="78">
        <v>2202</v>
      </c>
      <c r="T19" s="79">
        <v>5.1202157838441197E-2</v>
      </c>
      <c r="U19" s="80">
        <v>-9.4459582198001796E-2</v>
      </c>
      <c r="V19" s="81">
        <v>1</v>
      </c>
    </row>
    <row r="20" spans="2:22" ht="14.45" customHeight="1" x14ac:dyDescent="0.25">
      <c r="B20" s="70">
        <v>9</v>
      </c>
      <c r="C20" s="71" t="s">
        <v>52</v>
      </c>
      <c r="D20" s="72">
        <v>968</v>
      </c>
      <c r="E20" s="73">
        <v>3.6036036036036001E-2</v>
      </c>
      <c r="F20" s="72">
        <v>832</v>
      </c>
      <c r="G20" s="73">
        <v>3.5598151634434402E-2</v>
      </c>
      <c r="H20" s="74">
        <v>0.16346153846153899</v>
      </c>
      <c r="I20" s="75">
        <v>1</v>
      </c>
      <c r="J20" s="72">
        <v>631</v>
      </c>
      <c r="K20" s="74">
        <v>0.53407290015847897</v>
      </c>
      <c r="L20" s="75">
        <v>5</v>
      </c>
      <c r="M20" s="17"/>
      <c r="N20" s="17"/>
      <c r="O20" s="70">
        <v>9</v>
      </c>
      <c r="P20" s="71" t="s">
        <v>38</v>
      </c>
      <c r="Q20" s="72">
        <v>1908</v>
      </c>
      <c r="R20" s="73">
        <v>3.72612584462758E-2</v>
      </c>
      <c r="S20" s="72">
        <v>1222</v>
      </c>
      <c r="T20" s="73">
        <v>2.8414639817699899E-2</v>
      </c>
      <c r="U20" s="74">
        <v>0.56137479541734903</v>
      </c>
      <c r="V20" s="75">
        <v>4</v>
      </c>
    </row>
    <row r="21" spans="2:22" ht="14.45" customHeight="1" x14ac:dyDescent="0.25">
      <c r="B21" s="76">
        <v>10</v>
      </c>
      <c r="C21" s="77" t="s">
        <v>65</v>
      </c>
      <c r="D21" s="78">
        <v>950</v>
      </c>
      <c r="E21" s="79">
        <v>3.5365944456853503E-2</v>
      </c>
      <c r="F21" s="78">
        <v>1308</v>
      </c>
      <c r="G21" s="79">
        <v>5.5964401848365597E-2</v>
      </c>
      <c r="H21" s="80">
        <v>-0.273700305810397</v>
      </c>
      <c r="I21" s="81">
        <v>-4</v>
      </c>
      <c r="J21" s="78">
        <v>857</v>
      </c>
      <c r="K21" s="80">
        <v>0.108518086347725</v>
      </c>
      <c r="L21" s="81">
        <v>0</v>
      </c>
      <c r="M21" s="17"/>
      <c r="N21" s="17"/>
      <c r="O21" s="76">
        <v>10</v>
      </c>
      <c r="P21" s="77" t="s">
        <v>65</v>
      </c>
      <c r="Q21" s="78">
        <v>1807</v>
      </c>
      <c r="R21" s="79">
        <v>3.5288833339843E-2</v>
      </c>
      <c r="S21" s="78">
        <v>2440</v>
      </c>
      <c r="T21" s="79">
        <v>5.6736269357763998E-2</v>
      </c>
      <c r="U21" s="80">
        <v>-0.25942622950819699</v>
      </c>
      <c r="V21" s="81">
        <v>-3</v>
      </c>
    </row>
    <row r="22" spans="2:22" ht="14.45" customHeight="1" x14ac:dyDescent="0.25">
      <c r="B22" s="70">
        <v>11</v>
      </c>
      <c r="C22" s="71" t="s">
        <v>35</v>
      </c>
      <c r="D22" s="72">
        <v>949</v>
      </c>
      <c r="E22" s="73">
        <v>3.5328717146899002E-2</v>
      </c>
      <c r="F22" s="72">
        <v>1233</v>
      </c>
      <c r="G22" s="73">
        <v>5.2755433852473103E-2</v>
      </c>
      <c r="H22" s="74">
        <v>-0.23033252230332499</v>
      </c>
      <c r="I22" s="75">
        <v>-3</v>
      </c>
      <c r="J22" s="72">
        <v>1045</v>
      </c>
      <c r="K22" s="74">
        <v>-9.1866028708133998E-2</v>
      </c>
      <c r="L22" s="75">
        <v>-4</v>
      </c>
      <c r="M22" s="17"/>
      <c r="N22" s="17"/>
      <c r="O22" s="70">
        <v>11</v>
      </c>
      <c r="P22" s="71" t="s">
        <v>41</v>
      </c>
      <c r="Q22" s="72">
        <v>1610</v>
      </c>
      <c r="R22" s="73">
        <v>3.1441627934226501E-2</v>
      </c>
      <c r="S22" s="72">
        <v>1174</v>
      </c>
      <c r="T22" s="73">
        <v>2.7298516486071699E-2</v>
      </c>
      <c r="U22" s="74">
        <v>0.37137989778534902</v>
      </c>
      <c r="V22" s="75">
        <v>3</v>
      </c>
    </row>
    <row r="23" spans="2:22" ht="14.45" customHeight="1" x14ac:dyDescent="0.25">
      <c r="B23" s="76">
        <v>12</v>
      </c>
      <c r="C23" s="77" t="s">
        <v>66</v>
      </c>
      <c r="D23" s="78">
        <v>866</v>
      </c>
      <c r="E23" s="79">
        <v>3.2238850420668597E-2</v>
      </c>
      <c r="F23" s="78">
        <v>824</v>
      </c>
      <c r="G23" s="79">
        <v>3.5255861714872501E-2</v>
      </c>
      <c r="H23" s="80">
        <v>5.0970873786407897E-2</v>
      </c>
      <c r="I23" s="81">
        <v>-1</v>
      </c>
      <c r="J23" s="78">
        <v>602</v>
      </c>
      <c r="K23" s="80">
        <v>0.43853820598006599</v>
      </c>
      <c r="L23" s="81">
        <v>3</v>
      </c>
      <c r="M23" s="17"/>
      <c r="N23" s="17"/>
      <c r="O23" s="76">
        <v>12</v>
      </c>
      <c r="P23" s="77" t="s">
        <v>52</v>
      </c>
      <c r="Q23" s="78">
        <v>1599</v>
      </c>
      <c r="R23" s="79">
        <v>3.1226809358278301E-2</v>
      </c>
      <c r="S23" s="78">
        <v>1246</v>
      </c>
      <c r="T23" s="79">
        <v>2.8972701483513899E-2</v>
      </c>
      <c r="U23" s="80">
        <v>0.28330658105938999</v>
      </c>
      <c r="V23" s="81">
        <v>0</v>
      </c>
    </row>
    <row r="24" spans="2:22" ht="14.45" customHeight="1" x14ac:dyDescent="0.25">
      <c r="B24" s="70">
        <v>13</v>
      </c>
      <c r="C24" s="71" t="s">
        <v>62</v>
      </c>
      <c r="D24" s="72">
        <v>809</v>
      </c>
      <c r="E24" s="73">
        <v>3.01168937532574E-2</v>
      </c>
      <c r="F24" s="72">
        <v>719</v>
      </c>
      <c r="G24" s="73">
        <v>3.0763306520623E-2</v>
      </c>
      <c r="H24" s="74">
        <v>0.125173852573018</v>
      </c>
      <c r="I24" s="75">
        <v>-1</v>
      </c>
      <c r="J24" s="72">
        <v>680</v>
      </c>
      <c r="K24" s="74">
        <v>0.189705882352941</v>
      </c>
      <c r="L24" s="75">
        <v>-1</v>
      </c>
      <c r="M24" s="17"/>
      <c r="N24" s="17"/>
      <c r="O24" s="70">
        <v>13</v>
      </c>
      <c r="P24" s="71" t="s">
        <v>62</v>
      </c>
      <c r="Q24" s="72">
        <v>1489</v>
      </c>
      <c r="R24" s="73">
        <v>2.9078623598796999E-2</v>
      </c>
      <c r="S24" s="72">
        <v>1250</v>
      </c>
      <c r="T24" s="73">
        <v>2.9065711761149599E-2</v>
      </c>
      <c r="U24" s="74">
        <v>0.19120000000000001</v>
      </c>
      <c r="V24" s="75">
        <v>-2</v>
      </c>
    </row>
    <row r="25" spans="2:22" ht="14.45" customHeight="1" x14ac:dyDescent="0.25">
      <c r="B25" s="76">
        <v>14</v>
      </c>
      <c r="C25" s="77" t="s">
        <v>41</v>
      </c>
      <c r="D25" s="78">
        <v>762</v>
      </c>
      <c r="E25" s="79">
        <v>2.8367210185392001E-2</v>
      </c>
      <c r="F25" s="78">
        <v>705</v>
      </c>
      <c r="G25" s="79">
        <v>3.0164299161389699E-2</v>
      </c>
      <c r="H25" s="80">
        <v>8.0851063829787198E-2</v>
      </c>
      <c r="I25" s="81">
        <v>0</v>
      </c>
      <c r="J25" s="78">
        <v>848</v>
      </c>
      <c r="K25" s="80">
        <v>-0.10141509433962299</v>
      </c>
      <c r="L25" s="81">
        <v>-3</v>
      </c>
      <c r="M25" s="17"/>
      <c r="N25" s="17"/>
      <c r="O25" s="76">
        <v>14</v>
      </c>
      <c r="P25" s="77" t="s">
        <v>66</v>
      </c>
      <c r="Q25" s="78">
        <v>1468</v>
      </c>
      <c r="R25" s="79">
        <v>2.8668515408350598E-2</v>
      </c>
      <c r="S25" s="78">
        <v>1434</v>
      </c>
      <c r="T25" s="79">
        <v>3.3344184532390797E-2</v>
      </c>
      <c r="U25" s="80">
        <v>2.3709902370990101E-2</v>
      </c>
      <c r="V25" s="81">
        <v>-4</v>
      </c>
    </row>
    <row r="26" spans="2:22" ht="14.45" customHeight="1" x14ac:dyDescent="0.25">
      <c r="B26" s="70">
        <v>15</v>
      </c>
      <c r="C26" s="71" t="s">
        <v>55</v>
      </c>
      <c r="D26" s="72">
        <v>636</v>
      </c>
      <c r="E26" s="73">
        <v>2.36765691311146E-2</v>
      </c>
      <c r="F26" s="72">
        <v>330</v>
      </c>
      <c r="G26" s="73">
        <v>1.4119459181927099E-2</v>
      </c>
      <c r="H26" s="74">
        <v>0.92727272727272703</v>
      </c>
      <c r="I26" s="75">
        <v>1</v>
      </c>
      <c r="J26" s="72">
        <v>638</v>
      </c>
      <c r="K26" s="74">
        <v>-3.13479623824453E-3</v>
      </c>
      <c r="L26" s="75">
        <v>-2</v>
      </c>
      <c r="M26" s="17"/>
      <c r="N26" s="17"/>
      <c r="O26" s="70">
        <v>15</v>
      </c>
      <c r="P26" s="71" t="s">
        <v>55</v>
      </c>
      <c r="Q26" s="72">
        <v>1274</v>
      </c>
      <c r="R26" s="73">
        <v>2.4879896887083499E-2</v>
      </c>
      <c r="S26" s="72">
        <v>564</v>
      </c>
      <c r="T26" s="73">
        <v>1.3114449146630699E-2</v>
      </c>
      <c r="U26" s="74">
        <v>1.25886524822695</v>
      </c>
      <c r="V26" s="75">
        <v>1</v>
      </c>
    </row>
    <row r="27" spans="2:22" ht="14.45" customHeight="1" x14ac:dyDescent="0.25">
      <c r="B27" s="76">
        <v>16</v>
      </c>
      <c r="C27" s="77" t="s">
        <v>60</v>
      </c>
      <c r="D27" s="78">
        <v>506</v>
      </c>
      <c r="E27" s="79">
        <v>1.8837018837018799E-2</v>
      </c>
      <c r="F27" s="78">
        <v>303</v>
      </c>
      <c r="G27" s="79">
        <v>1.2964230703405801E-2</v>
      </c>
      <c r="H27" s="80">
        <v>0.66996699669966997</v>
      </c>
      <c r="I27" s="81">
        <v>1</v>
      </c>
      <c r="J27" s="78">
        <v>422</v>
      </c>
      <c r="K27" s="80">
        <v>0.199052132701422</v>
      </c>
      <c r="L27" s="81">
        <v>1</v>
      </c>
      <c r="M27" s="17"/>
      <c r="N27" s="17"/>
      <c r="O27" s="76">
        <v>16</v>
      </c>
      <c r="P27" s="77" t="s">
        <v>176</v>
      </c>
      <c r="Q27" s="78">
        <v>937</v>
      </c>
      <c r="R27" s="79">
        <v>1.8298636878490801E-2</v>
      </c>
      <c r="S27" s="78">
        <v>668</v>
      </c>
      <c r="T27" s="79">
        <v>1.55327163651584E-2</v>
      </c>
      <c r="U27" s="80">
        <v>0.40269461077844299</v>
      </c>
      <c r="V27" s="81">
        <v>-1</v>
      </c>
    </row>
    <row r="28" spans="2:22" ht="14.45" customHeight="1" x14ac:dyDescent="0.25">
      <c r="B28" s="70">
        <v>17</v>
      </c>
      <c r="C28" s="71" t="s">
        <v>176</v>
      </c>
      <c r="D28" s="72">
        <v>461</v>
      </c>
      <c r="E28" s="73">
        <v>1.7161789889062602E-2</v>
      </c>
      <c r="F28" s="72">
        <v>394</v>
      </c>
      <c r="G28" s="73">
        <v>1.6857778538421998E-2</v>
      </c>
      <c r="H28" s="74">
        <v>0.17005076142132</v>
      </c>
      <c r="I28" s="75">
        <v>-2</v>
      </c>
      <c r="J28" s="72">
        <v>476</v>
      </c>
      <c r="K28" s="74">
        <v>-3.1512605042016799E-2</v>
      </c>
      <c r="L28" s="75">
        <v>-1</v>
      </c>
      <c r="M28" s="17"/>
      <c r="N28" s="17"/>
      <c r="O28" s="70">
        <v>17</v>
      </c>
      <c r="P28" s="71" t="s">
        <v>60</v>
      </c>
      <c r="Q28" s="72">
        <v>928</v>
      </c>
      <c r="R28" s="73">
        <v>1.81228762254423E-2</v>
      </c>
      <c r="S28" s="72">
        <v>530</v>
      </c>
      <c r="T28" s="73">
        <v>1.23238617867274E-2</v>
      </c>
      <c r="U28" s="74">
        <v>0.75094339622641504</v>
      </c>
      <c r="V28" s="75">
        <v>0</v>
      </c>
    </row>
    <row r="29" spans="2:22" ht="14.45" customHeight="1" x14ac:dyDescent="0.25">
      <c r="B29" s="76">
        <v>18</v>
      </c>
      <c r="C29" s="77" t="s">
        <v>67</v>
      </c>
      <c r="D29" s="78">
        <v>343</v>
      </c>
      <c r="E29" s="79">
        <v>1.2768967314421901E-2</v>
      </c>
      <c r="F29" s="78">
        <v>199</v>
      </c>
      <c r="G29" s="79">
        <v>8.5144617491014901E-3</v>
      </c>
      <c r="H29" s="80">
        <v>0.723618090452261</v>
      </c>
      <c r="I29" s="81">
        <v>4</v>
      </c>
      <c r="J29" s="78">
        <v>321</v>
      </c>
      <c r="K29" s="80">
        <v>6.8535825545171403E-2</v>
      </c>
      <c r="L29" s="81">
        <v>0</v>
      </c>
      <c r="M29" s="17"/>
      <c r="N29" s="17"/>
      <c r="O29" s="76">
        <v>18</v>
      </c>
      <c r="P29" s="77" t="s">
        <v>67</v>
      </c>
      <c r="Q29" s="78">
        <v>664</v>
      </c>
      <c r="R29" s="79">
        <v>1.2967230402687199E-2</v>
      </c>
      <c r="S29" s="78">
        <v>370</v>
      </c>
      <c r="T29" s="79">
        <v>8.6034506813002804E-3</v>
      </c>
      <c r="U29" s="80">
        <v>0.79459459459459503</v>
      </c>
      <c r="V29" s="81">
        <v>4</v>
      </c>
    </row>
    <row r="30" spans="2:22" ht="14.45" customHeight="1" x14ac:dyDescent="0.25">
      <c r="B30" s="70">
        <v>19</v>
      </c>
      <c r="C30" s="71" t="s">
        <v>61</v>
      </c>
      <c r="D30" s="72">
        <v>288</v>
      </c>
      <c r="E30" s="73">
        <v>1.07214652669198E-2</v>
      </c>
      <c r="F30" s="72">
        <v>109</v>
      </c>
      <c r="G30" s="73">
        <v>4.6637001540304601E-3</v>
      </c>
      <c r="H30" s="74">
        <v>1.6422018348623899</v>
      </c>
      <c r="I30" s="75">
        <v>5</v>
      </c>
      <c r="J30" s="72">
        <v>246</v>
      </c>
      <c r="K30" s="74">
        <v>0.17073170731707299</v>
      </c>
      <c r="L30" s="75">
        <v>2</v>
      </c>
      <c r="O30" s="70">
        <v>19</v>
      </c>
      <c r="P30" s="71" t="s">
        <v>142</v>
      </c>
      <c r="Q30" s="72">
        <v>580</v>
      </c>
      <c r="R30" s="73">
        <v>1.13267976409015E-2</v>
      </c>
      <c r="S30" s="72">
        <v>488</v>
      </c>
      <c r="T30" s="73">
        <v>1.13472538715528E-2</v>
      </c>
      <c r="U30" s="74">
        <v>0.188524590163935</v>
      </c>
      <c r="V30" s="75">
        <v>-1</v>
      </c>
    </row>
    <row r="31" spans="2:22" ht="14.45" customHeight="1" x14ac:dyDescent="0.25">
      <c r="B31" s="76">
        <v>20</v>
      </c>
      <c r="C31" s="77" t="s">
        <v>40</v>
      </c>
      <c r="D31" s="78">
        <v>282</v>
      </c>
      <c r="E31" s="79">
        <v>1.04981014071923E-2</v>
      </c>
      <c r="F31" s="78">
        <v>242</v>
      </c>
      <c r="G31" s="79">
        <v>1.0354270066746499E-2</v>
      </c>
      <c r="H31" s="80">
        <v>0.165289256198347</v>
      </c>
      <c r="I31" s="81">
        <v>0</v>
      </c>
      <c r="J31" s="78">
        <v>212</v>
      </c>
      <c r="K31" s="80">
        <v>0.330188679245283</v>
      </c>
      <c r="L31" s="81">
        <v>2</v>
      </c>
      <c r="O31" s="76">
        <v>20</v>
      </c>
      <c r="P31" s="77" t="s">
        <v>177</v>
      </c>
      <c r="Q31" s="78">
        <v>534</v>
      </c>
      <c r="R31" s="79">
        <v>1.04284654142093E-2</v>
      </c>
      <c r="S31" s="78">
        <v>224</v>
      </c>
      <c r="T31" s="79">
        <v>5.2085755475980103E-3</v>
      </c>
      <c r="U31" s="80">
        <v>1.3839285714285701</v>
      </c>
      <c r="V31" s="81">
        <v>6</v>
      </c>
    </row>
    <row r="32" spans="2:22" ht="14.45" customHeight="1" x14ac:dyDescent="0.25">
      <c r="B32" s="181" t="s">
        <v>144</v>
      </c>
      <c r="C32" s="181"/>
      <c r="D32" s="82">
        <f>SUM(D12:D31)</f>
        <v>24890</v>
      </c>
      <c r="E32" s="83">
        <f>D32/D34</f>
        <v>0.92658774476956296</v>
      </c>
      <c r="F32" s="82">
        <f>SUM(F12:F31)</f>
        <v>21827</v>
      </c>
      <c r="G32" s="83">
        <f>F32/F34</f>
        <v>0.93389525928461403</v>
      </c>
      <c r="H32" s="84">
        <f>D32/F32-1</f>
        <v>0.14033078297521429</v>
      </c>
      <c r="I32" s="85"/>
      <c r="J32" s="82">
        <f>SUM(J12:J31)</f>
        <v>22564</v>
      </c>
      <c r="K32" s="83">
        <f>D32/J32-1</f>
        <v>0.10308455947527029</v>
      </c>
      <c r="L32" s="82"/>
      <c r="O32" s="181" t="s">
        <v>144</v>
      </c>
      <c r="P32" s="181"/>
      <c r="Q32" s="82">
        <f>SUM(Q12:Q31)</f>
        <v>47540</v>
      </c>
      <c r="R32" s="83">
        <f>Q32/Q34</f>
        <v>0.92840682732492286</v>
      </c>
      <c r="S32" s="82">
        <f>SUM(S12:S31)</f>
        <v>40002</v>
      </c>
      <c r="T32" s="83">
        <f>S32/S34</f>
        <v>0.93014928149560527</v>
      </c>
      <c r="U32" s="84">
        <f>Q32/S32-1</f>
        <v>0.18844057797110136</v>
      </c>
      <c r="V32" s="85"/>
    </row>
    <row r="33" spans="2:22" ht="14.45" customHeight="1" x14ac:dyDescent="0.25">
      <c r="B33" s="181" t="s">
        <v>145</v>
      </c>
      <c r="C33" s="181"/>
      <c r="D33" s="82">
        <f>D34-SUM(D12:D31)</f>
        <v>1972</v>
      </c>
      <c r="E33" s="83">
        <f>D33/D34</f>
        <v>7.3412255230437054E-2</v>
      </c>
      <c r="F33" s="82">
        <f>F34-SUM(F12:F31)</f>
        <v>1545</v>
      </c>
      <c r="G33" s="83">
        <f>F33/F34</f>
        <v>6.6104740715385926E-2</v>
      </c>
      <c r="H33" s="84">
        <f>D33/F33-1</f>
        <v>0.27637540453074427</v>
      </c>
      <c r="I33" s="85"/>
      <c r="J33" s="82">
        <f>J34-SUM(J12:J31)</f>
        <v>1780</v>
      </c>
      <c r="K33" s="83">
        <f>D33/J33-1</f>
        <v>0.10786516853932593</v>
      </c>
      <c r="L33" s="82"/>
      <c r="O33" s="181" t="s">
        <v>145</v>
      </c>
      <c r="P33" s="181"/>
      <c r="Q33" s="82">
        <f>Q34-SUM(Q12:Q31)</f>
        <v>3666</v>
      </c>
      <c r="R33" s="83">
        <f>Q33/Q34</f>
        <v>7.1593172675077144E-2</v>
      </c>
      <c r="S33" s="82">
        <f>S34-SUM(S12:S31)</f>
        <v>3004</v>
      </c>
      <c r="T33" s="83">
        <f>S33/S34</f>
        <v>6.985071850439474E-2</v>
      </c>
      <c r="U33" s="84">
        <f>Q33/S33-1</f>
        <v>0.22037283621837545</v>
      </c>
      <c r="V33" s="85"/>
    </row>
    <row r="34" spans="2:22" ht="14.45" customHeight="1" x14ac:dyDescent="0.25">
      <c r="B34" s="186" t="s">
        <v>146</v>
      </c>
      <c r="C34" s="186"/>
      <c r="D34" s="86">
        <v>26862</v>
      </c>
      <c r="E34" s="87">
        <v>1</v>
      </c>
      <c r="F34" s="86">
        <v>23372</v>
      </c>
      <c r="G34" s="87">
        <v>1</v>
      </c>
      <c r="H34" s="88">
        <v>0.14932397740886499</v>
      </c>
      <c r="I34" s="89"/>
      <c r="J34" s="86">
        <v>24344</v>
      </c>
      <c r="K34" s="88">
        <v>0.103434111074598</v>
      </c>
      <c r="L34" s="86"/>
      <c r="M34" s="17"/>
      <c r="N34" s="17"/>
      <c r="O34" s="186" t="s">
        <v>146</v>
      </c>
      <c r="P34" s="186"/>
      <c r="Q34" s="86">
        <v>51206</v>
      </c>
      <c r="R34" s="87">
        <v>1</v>
      </c>
      <c r="S34" s="86">
        <v>43006</v>
      </c>
      <c r="T34" s="87">
        <v>1</v>
      </c>
      <c r="U34" s="88">
        <v>0.190671069153141</v>
      </c>
      <c r="V34" s="89"/>
    </row>
    <row r="35" spans="2:22" ht="14.45" customHeight="1" x14ac:dyDescent="0.25">
      <c r="B35" s="90" t="s">
        <v>47</v>
      </c>
      <c r="O35" s="90" t="s">
        <v>47</v>
      </c>
    </row>
    <row r="36" spans="2:22" x14ac:dyDescent="0.25">
      <c r="B36" s="91" t="s">
        <v>117</v>
      </c>
      <c r="O36" s="91" t="s">
        <v>117</v>
      </c>
    </row>
    <row r="39" spans="2:22" ht="15" customHeight="1" x14ac:dyDescent="0.25">
      <c r="O39" s="178" t="s">
        <v>178</v>
      </c>
      <c r="P39" s="178"/>
      <c r="Q39" s="178"/>
      <c r="R39" s="178"/>
      <c r="S39" s="178"/>
      <c r="T39" s="178"/>
      <c r="U39" s="178"/>
      <c r="V39" s="178"/>
    </row>
    <row r="40" spans="2:22" ht="15" customHeight="1" x14ac:dyDescent="0.25">
      <c r="B40" s="179" t="s">
        <v>179</v>
      </c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"/>
      <c r="N40" s="38"/>
      <c r="O40" s="178"/>
      <c r="P40" s="178"/>
      <c r="Q40" s="178"/>
      <c r="R40" s="178"/>
      <c r="S40" s="178"/>
      <c r="T40" s="178"/>
      <c r="U40" s="178"/>
      <c r="V40" s="178"/>
    </row>
    <row r="41" spans="2:22" x14ac:dyDescent="0.25">
      <c r="B41" s="180" t="s">
        <v>180</v>
      </c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7"/>
      <c r="N41" s="38"/>
      <c r="O41" s="180" t="s">
        <v>150</v>
      </c>
      <c r="P41" s="180"/>
      <c r="Q41" s="180"/>
      <c r="R41" s="180"/>
      <c r="S41" s="180"/>
      <c r="T41" s="180"/>
      <c r="U41" s="180"/>
      <c r="V41" s="180"/>
    </row>
    <row r="42" spans="2:22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122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122</v>
      </c>
    </row>
    <row r="43" spans="2:22" ht="15" customHeight="1" x14ac:dyDescent="0.25">
      <c r="B43" s="182" t="s">
        <v>26</v>
      </c>
      <c r="C43" s="183" t="s">
        <v>28</v>
      </c>
      <c r="D43" s="184" t="s">
        <v>123</v>
      </c>
      <c r="E43" s="184"/>
      <c r="F43" s="184"/>
      <c r="G43" s="184"/>
      <c r="H43" s="184"/>
      <c r="I43" s="184"/>
      <c r="J43" s="185" t="s">
        <v>124</v>
      </c>
      <c r="K43" s="185"/>
      <c r="L43" s="185"/>
      <c r="M43" s="17"/>
      <c r="N43" s="17"/>
      <c r="O43" s="182" t="s">
        <v>26</v>
      </c>
      <c r="P43" s="183" t="s">
        <v>28</v>
      </c>
      <c r="Q43" s="184" t="s">
        <v>125</v>
      </c>
      <c r="R43" s="184"/>
      <c r="S43" s="184"/>
      <c r="T43" s="184"/>
      <c r="U43" s="184"/>
      <c r="V43" s="184"/>
    </row>
    <row r="44" spans="2:22" ht="15" customHeight="1" x14ac:dyDescent="0.25">
      <c r="B44" s="182"/>
      <c r="C44" s="183"/>
      <c r="D44" s="174" t="s">
        <v>126</v>
      </c>
      <c r="E44" s="174"/>
      <c r="F44" s="174"/>
      <c r="G44" s="174"/>
      <c r="H44" s="174"/>
      <c r="I44" s="174"/>
      <c r="J44" s="173" t="s">
        <v>127</v>
      </c>
      <c r="K44" s="173"/>
      <c r="L44" s="173"/>
      <c r="M44" s="17"/>
      <c r="N44" s="17"/>
      <c r="O44" s="182"/>
      <c r="P44" s="183"/>
      <c r="Q44" s="174" t="s">
        <v>128</v>
      </c>
      <c r="R44" s="174"/>
      <c r="S44" s="174"/>
      <c r="T44" s="174"/>
      <c r="U44" s="174"/>
      <c r="V44" s="174"/>
    </row>
    <row r="45" spans="2:22" ht="15" customHeight="1" x14ac:dyDescent="0.25">
      <c r="B45" s="182"/>
      <c r="C45" s="183"/>
      <c r="D45" s="177">
        <v>2023</v>
      </c>
      <c r="E45" s="177"/>
      <c r="F45" s="177">
        <v>2022</v>
      </c>
      <c r="G45" s="177"/>
      <c r="H45" s="172" t="s">
        <v>64</v>
      </c>
      <c r="I45" s="172" t="s">
        <v>129</v>
      </c>
      <c r="J45" s="172">
        <v>2022</v>
      </c>
      <c r="K45" s="172" t="s">
        <v>130</v>
      </c>
      <c r="L45" s="172" t="s">
        <v>131</v>
      </c>
      <c r="M45" s="17"/>
      <c r="N45" s="17"/>
      <c r="O45" s="182"/>
      <c r="P45" s="183"/>
      <c r="Q45" s="177">
        <v>2023</v>
      </c>
      <c r="R45" s="177"/>
      <c r="S45" s="177">
        <v>2022</v>
      </c>
      <c r="T45" s="177"/>
      <c r="U45" s="172" t="s">
        <v>64</v>
      </c>
      <c r="V45" s="172" t="s">
        <v>132</v>
      </c>
    </row>
    <row r="46" spans="2:22" ht="15" customHeight="1" x14ac:dyDescent="0.25">
      <c r="B46" s="175" t="s">
        <v>133</v>
      </c>
      <c r="C46" s="176" t="s">
        <v>28</v>
      </c>
      <c r="D46" s="177"/>
      <c r="E46" s="177"/>
      <c r="F46" s="177"/>
      <c r="G46" s="177"/>
      <c r="H46" s="172"/>
      <c r="I46" s="172"/>
      <c r="J46" s="172"/>
      <c r="K46" s="172"/>
      <c r="L46" s="172"/>
      <c r="M46" s="17"/>
      <c r="N46" s="17"/>
      <c r="O46" s="175" t="s">
        <v>133</v>
      </c>
      <c r="P46" s="176" t="s">
        <v>28</v>
      </c>
      <c r="Q46" s="177"/>
      <c r="R46" s="177"/>
      <c r="S46" s="177"/>
      <c r="T46" s="177"/>
      <c r="U46" s="172"/>
      <c r="V46" s="172"/>
    </row>
    <row r="47" spans="2:22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1" t="s">
        <v>135</v>
      </c>
      <c r="I47" s="171" t="s">
        <v>136</v>
      </c>
      <c r="J47" s="171" t="s">
        <v>30</v>
      </c>
      <c r="K47" s="171" t="s">
        <v>137</v>
      </c>
      <c r="L47" s="171" t="s">
        <v>138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1" t="s">
        <v>135</v>
      </c>
      <c r="V47" s="171" t="s">
        <v>139</v>
      </c>
    </row>
    <row r="48" spans="2:22" ht="15" customHeight="1" x14ac:dyDescent="0.25">
      <c r="B48" s="175"/>
      <c r="C48" s="176"/>
      <c r="D48" s="68" t="s">
        <v>140</v>
      </c>
      <c r="E48" s="69" t="s">
        <v>141</v>
      </c>
      <c r="F48" s="68" t="s">
        <v>140</v>
      </c>
      <c r="G48" s="69" t="s">
        <v>141</v>
      </c>
      <c r="H48" s="171"/>
      <c r="I48" s="171"/>
      <c r="J48" s="171" t="s">
        <v>140</v>
      </c>
      <c r="K48" s="171"/>
      <c r="L48" s="171"/>
      <c r="M48" s="17"/>
      <c r="N48" s="17"/>
      <c r="O48" s="175"/>
      <c r="P48" s="176"/>
      <c r="Q48" s="68" t="s">
        <v>140</v>
      </c>
      <c r="R48" s="69" t="s">
        <v>141</v>
      </c>
      <c r="S48" s="68" t="s">
        <v>140</v>
      </c>
      <c r="T48" s="69" t="s">
        <v>141</v>
      </c>
      <c r="U48" s="171"/>
      <c r="V48" s="171"/>
    </row>
    <row r="49" spans="2:22" x14ac:dyDescent="0.25">
      <c r="B49" s="70">
        <v>1</v>
      </c>
      <c r="C49" s="71" t="s">
        <v>152</v>
      </c>
      <c r="D49" s="72">
        <v>1434</v>
      </c>
      <c r="E49" s="73">
        <v>5.33839624748716E-2</v>
      </c>
      <c r="F49" s="72">
        <v>694</v>
      </c>
      <c r="G49" s="73">
        <v>2.9693650521992101E-2</v>
      </c>
      <c r="H49" s="74">
        <v>1.06628242074928</v>
      </c>
      <c r="I49" s="75">
        <v>4</v>
      </c>
      <c r="J49" s="72">
        <v>916</v>
      </c>
      <c r="K49" s="74">
        <v>0.56550218340611402</v>
      </c>
      <c r="L49" s="75">
        <v>1</v>
      </c>
      <c r="M49" s="17"/>
      <c r="N49" s="17"/>
      <c r="O49" s="70">
        <v>1</v>
      </c>
      <c r="P49" s="71" t="s">
        <v>170</v>
      </c>
      <c r="Q49" s="72">
        <v>2875</v>
      </c>
      <c r="R49" s="73">
        <v>5.6145764168261503E-2</v>
      </c>
      <c r="S49" s="72">
        <v>2794</v>
      </c>
      <c r="T49" s="73">
        <v>6.4967678928521594E-2</v>
      </c>
      <c r="U49" s="74">
        <v>2.89906943450251E-2</v>
      </c>
      <c r="V49" s="75">
        <v>0</v>
      </c>
    </row>
    <row r="50" spans="2:22" x14ac:dyDescent="0.25">
      <c r="B50" s="76">
        <v>2</v>
      </c>
      <c r="C50" s="77" t="s">
        <v>170</v>
      </c>
      <c r="D50" s="78">
        <v>1328</v>
      </c>
      <c r="E50" s="79">
        <v>4.9437867619685799E-2</v>
      </c>
      <c r="F50" s="78">
        <v>1364</v>
      </c>
      <c r="G50" s="79">
        <v>5.8360431285298699E-2</v>
      </c>
      <c r="H50" s="80">
        <v>-2.63929618768328E-2</v>
      </c>
      <c r="I50" s="81">
        <v>-1</v>
      </c>
      <c r="J50" s="78">
        <v>1547</v>
      </c>
      <c r="K50" s="80">
        <v>-0.14156431803490599</v>
      </c>
      <c r="L50" s="81">
        <v>-1</v>
      </c>
      <c r="M50" s="17"/>
      <c r="N50" s="17"/>
      <c r="O50" s="76">
        <v>2</v>
      </c>
      <c r="P50" s="77" t="s">
        <v>152</v>
      </c>
      <c r="Q50" s="78">
        <v>2350</v>
      </c>
      <c r="R50" s="79">
        <v>4.58930594071007E-2</v>
      </c>
      <c r="S50" s="78">
        <v>1129</v>
      </c>
      <c r="T50" s="79">
        <v>2.6252150862670302E-2</v>
      </c>
      <c r="U50" s="80">
        <v>1.0814880425155</v>
      </c>
      <c r="V50" s="81">
        <v>3</v>
      </c>
    </row>
    <row r="51" spans="2:22" x14ac:dyDescent="0.25">
      <c r="B51" s="70">
        <v>3</v>
      </c>
      <c r="C51" s="71" t="s">
        <v>181</v>
      </c>
      <c r="D51" s="72">
        <v>778</v>
      </c>
      <c r="E51" s="73">
        <v>2.89628471446653E-2</v>
      </c>
      <c r="F51" s="72">
        <v>738</v>
      </c>
      <c r="G51" s="73">
        <v>3.1576245079582399E-2</v>
      </c>
      <c r="H51" s="74">
        <v>5.4200542005420099E-2</v>
      </c>
      <c r="I51" s="75">
        <v>1</v>
      </c>
      <c r="J51" s="72">
        <v>576</v>
      </c>
      <c r="K51" s="74">
        <v>0.35069444444444398</v>
      </c>
      <c r="L51" s="75">
        <v>1</v>
      </c>
      <c r="M51" s="17"/>
      <c r="N51" s="17"/>
      <c r="O51" s="70">
        <v>3</v>
      </c>
      <c r="P51" s="71" t="s">
        <v>151</v>
      </c>
      <c r="Q51" s="72">
        <v>1679</v>
      </c>
      <c r="R51" s="73">
        <v>3.2789126274264703E-2</v>
      </c>
      <c r="S51" s="72">
        <v>394</v>
      </c>
      <c r="T51" s="73">
        <v>9.16151234711436E-3</v>
      </c>
      <c r="U51" s="74">
        <v>3.2614213197969502</v>
      </c>
      <c r="V51" s="75">
        <v>25</v>
      </c>
    </row>
    <row r="52" spans="2:22" x14ac:dyDescent="0.25">
      <c r="B52" s="76">
        <v>4</v>
      </c>
      <c r="C52" s="77" t="s">
        <v>151</v>
      </c>
      <c r="D52" s="78">
        <v>770</v>
      </c>
      <c r="E52" s="79">
        <v>2.8665028665028701E-2</v>
      </c>
      <c r="F52" s="78">
        <v>187</v>
      </c>
      <c r="G52" s="79">
        <v>8.0010268697586796E-3</v>
      </c>
      <c r="H52" s="80">
        <v>3.1176470588235299</v>
      </c>
      <c r="I52" s="81">
        <v>27</v>
      </c>
      <c r="J52" s="78">
        <v>909</v>
      </c>
      <c r="K52" s="80">
        <v>-0.15291529152915301</v>
      </c>
      <c r="L52" s="81">
        <v>-1</v>
      </c>
      <c r="M52" s="17"/>
      <c r="N52" s="17"/>
      <c r="O52" s="76">
        <v>4</v>
      </c>
      <c r="P52" s="77" t="s">
        <v>181</v>
      </c>
      <c r="Q52" s="78">
        <v>1354</v>
      </c>
      <c r="R52" s="79">
        <v>2.6442213803069999E-2</v>
      </c>
      <c r="S52" s="78">
        <v>1530</v>
      </c>
      <c r="T52" s="79">
        <v>3.5576431195647101E-2</v>
      </c>
      <c r="U52" s="80">
        <v>-0.115032679738562</v>
      </c>
      <c r="V52" s="81">
        <v>-1</v>
      </c>
    </row>
    <row r="53" spans="2:22" x14ac:dyDescent="0.25">
      <c r="B53" s="70">
        <v>5</v>
      </c>
      <c r="C53" s="71" t="s">
        <v>153</v>
      </c>
      <c r="D53" s="72">
        <v>707</v>
      </c>
      <c r="E53" s="73">
        <v>2.6319708137889999E-2</v>
      </c>
      <c r="F53" s="72">
        <v>286</v>
      </c>
      <c r="G53" s="73">
        <v>1.2236864624336799E-2</v>
      </c>
      <c r="H53" s="74">
        <v>1.4720279720279701</v>
      </c>
      <c r="I53" s="75">
        <v>12</v>
      </c>
      <c r="J53" s="72">
        <v>326</v>
      </c>
      <c r="K53" s="74">
        <v>1.1687116564417199</v>
      </c>
      <c r="L53" s="75">
        <v>12</v>
      </c>
      <c r="M53" s="17"/>
      <c r="N53" s="17"/>
      <c r="O53" s="70">
        <v>5</v>
      </c>
      <c r="P53" s="71" t="s">
        <v>153</v>
      </c>
      <c r="Q53" s="72">
        <v>1033</v>
      </c>
      <c r="R53" s="73">
        <v>2.0173417177674499E-2</v>
      </c>
      <c r="S53" s="72">
        <v>508</v>
      </c>
      <c r="T53" s="73">
        <v>1.18123052597312E-2</v>
      </c>
      <c r="U53" s="74">
        <v>1.03346456692913</v>
      </c>
      <c r="V53" s="75">
        <v>13</v>
      </c>
    </row>
    <row r="54" spans="2:22" x14ac:dyDescent="0.25">
      <c r="B54" s="76">
        <v>6</v>
      </c>
      <c r="C54" s="77" t="s">
        <v>182</v>
      </c>
      <c r="D54" s="78">
        <v>512</v>
      </c>
      <c r="E54" s="79">
        <v>1.90603826967463E-2</v>
      </c>
      <c r="F54" s="78">
        <v>294</v>
      </c>
      <c r="G54" s="79">
        <v>1.2579154543898701E-2</v>
      </c>
      <c r="H54" s="80">
        <v>0.74149659863945605</v>
      </c>
      <c r="I54" s="81">
        <v>8</v>
      </c>
      <c r="J54" s="78">
        <v>450</v>
      </c>
      <c r="K54" s="80">
        <v>0.137777777777778</v>
      </c>
      <c r="L54" s="81">
        <v>1</v>
      </c>
      <c r="M54" s="17"/>
      <c r="N54" s="17"/>
      <c r="O54" s="76">
        <v>6</v>
      </c>
      <c r="P54" s="77" t="s">
        <v>182</v>
      </c>
      <c r="Q54" s="78">
        <v>962</v>
      </c>
      <c r="R54" s="79">
        <v>1.8786860914736601E-2</v>
      </c>
      <c r="S54" s="78">
        <v>560</v>
      </c>
      <c r="T54" s="79">
        <v>1.3021438868995001E-2</v>
      </c>
      <c r="U54" s="80">
        <v>0.71785714285714297</v>
      </c>
      <c r="V54" s="81">
        <v>8</v>
      </c>
    </row>
    <row r="55" spans="2:22" x14ac:dyDescent="0.25">
      <c r="B55" s="70">
        <v>7</v>
      </c>
      <c r="C55" s="71" t="s">
        <v>183</v>
      </c>
      <c r="D55" s="72">
        <v>498</v>
      </c>
      <c r="E55" s="73">
        <v>1.8539200357382199E-2</v>
      </c>
      <c r="F55" s="72">
        <v>423</v>
      </c>
      <c r="G55" s="73">
        <v>1.80985794968338E-2</v>
      </c>
      <c r="H55" s="74">
        <v>0.17730496453900699</v>
      </c>
      <c r="I55" s="75">
        <v>2</v>
      </c>
      <c r="J55" s="72">
        <v>368</v>
      </c>
      <c r="K55" s="74">
        <v>0.35326086956521702</v>
      </c>
      <c r="L55" s="75">
        <v>5</v>
      </c>
      <c r="M55" s="17"/>
      <c r="N55" s="17"/>
      <c r="O55" s="70">
        <v>7</v>
      </c>
      <c r="P55" s="71" t="s">
        <v>162</v>
      </c>
      <c r="Q55" s="72">
        <v>926</v>
      </c>
      <c r="R55" s="73">
        <v>1.8083818302542701E-2</v>
      </c>
      <c r="S55" s="72">
        <v>1830</v>
      </c>
      <c r="T55" s="73">
        <v>4.2552202018323E-2</v>
      </c>
      <c r="U55" s="74">
        <v>-0.49398907103825102</v>
      </c>
      <c r="V55" s="75">
        <v>-5</v>
      </c>
    </row>
    <row r="56" spans="2:22" x14ac:dyDescent="0.25">
      <c r="B56" s="76">
        <v>8</v>
      </c>
      <c r="C56" s="77" t="s">
        <v>159</v>
      </c>
      <c r="D56" s="78">
        <v>476</v>
      </c>
      <c r="E56" s="79">
        <v>1.7720199538381401E-2</v>
      </c>
      <c r="F56" s="78">
        <v>742</v>
      </c>
      <c r="G56" s="79">
        <v>3.1747390039363298E-2</v>
      </c>
      <c r="H56" s="80">
        <v>-0.35849056603773599</v>
      </c>
      <c r="I56" s="81">
        <v>-5</v>
      </c>
      <c r="J56" s="78">
        <v>253</v>
      </c>
      <c r="K56" s="80">
        <v>0.88142292490118601</v>
      </c>
      <c r="L56" s="81">
        <v>18</v>
      </c>
      <c r="M56" s="17"/>
      <c r="N56" s="17"/>
      <c r="O56" s="76">
        <v>8</v>
      </c>
      <c r="P56" s="77" t="s">
        <v>183</v>
      </c>
      <c r="Q56" s="78">
        <v>866</v>
      </c>
      <c r="R56" s="79">
        <v>1.69120806155529E-2</v>
      </c>
      <c r="S56" s="78">
        <v>567</v>
      </c>
      <c r="T56" s="79">
        <v>1.3184206854857499E-2</v>
      </c>
      <c r="U56" s="80">
        <v>0.52733686067019403</v>
      </c>
      <c r="V56" s="81">
        <v>5</v>
      </c>
    </row>
    <row r="57" spans="2:22" x14ac:dyDescent="0.25">
      <c r="B57" s="70">
        <v>9</v>
      </c>
      <c r="C57" s="71" t="s">
        <v>154</v>
      </c>
      <c r="D57" s="72">
        <v>473</v>
      </c>
      <c r="E57" s="73">
        <v>1.7608517608517602E-2</v>
      </c>
      <c r="F57" s="72">
        <v>343</v>
      </c>
      <c r="G57" s="73">
        <v>1.46756803012151E-2</v>
      </c>
      <c r="H57" s="74">
        <v>0.37900874635568499</v>
      </c>
      <c r="I57" s="75">
        <v>3</v>
      </c>
      <c r="J57" s="72">
        <v>300</v>
      </c>
      <c r="K57" s="74">
        <v>0.57666666666666699</v>
      </c>
      <c r="L57" s="75">
        <v>12</v>
      </c>
      <c r="M57" s="17"/>
      <c r="N57" s="17"/>
      <c r="O57" s="70">
        <v>9</v>
      </c>
      <c r="P57" s="71" t="s">
        <v>184</v>
      </c>
      <c r="Q57" s="72">
        <v>857</v>
      </c>
      <c r="R57" s="73">
        <v>1.6736319962504399E-2</v>
      </c>
      <c r="S57" s="72">
        <v>928</v>
      </c>
      <c r="T57" s="73">
        <v>2.15783844114775E-2</v>
      </c>
      <c r="U57" s="74">
        <v>-7.6508620689655096E-2</v>
      </c>
      <c r="V57" s="75">
        <v>-2</v>
      </c>
    </row>
    <row r="58" spans="2:22" x14ac:dyDescent="0.25">
      <c r="B58" s="76">
        <v>10</v>
      </c>
      <c r="C58" s="77" t="s">
        <v>184</v>
      </c>
      <c r="D58" s="78">
        <v>464</v>
      </c>
      <c r="E58" s="79">
        <v>1.7273471818926401E-2</v>
      </c>
      <c r="F58" s="78">
        <v>620</v>
      </c>
      <c r="G58" s="79">
        <v>2.6527468766044799E-2</v>
      </c>
      <c r="H58" s="80">
        <v>-0.25161290322580598</v>
      </c>
      <c r="I58" s="81">
        <v>-4</v>
      </c>
      <c r="J58" s="78">
        <v>393</v>
      </c>
      <c r="K58" s="80">
        <v>0.180661577608142</v>
      </c>
      <c r="L58" s="81">
        <v>0</v>
      </c>
      <c r="M58" s="17"/>
      <c r="N58" s="17"/>
      <c r="O58" s="76">
        <v>10</v>
      </c>
      <c r="P58" s="77" t="s">
        <v>165</v>
      </c>
      <c r="Q58" s="78">
        <v>839</v>
      </c>
      <c r="R58" s="79">
        <v>1.63847986564075E-2</v>
      </c>
      <c r="S58" s="78">
        <v>516</v>
      </c>
      <c r="T58" s="79">
        <v>1.1998325815002601E-2</v>
      </c>
      <c r="U58" s="80">
        <v>0.62596899224806202</v>
      </c>
      <c r="V58" s="81">
        <v>7</v>
      </c>
    </row>
    <row r="59" spans="2:22" x14ac:dyDescent="0.25">
      <c r="B59" s="70">
        <v>11</v>
      </c>
      <c r="C59" s="71" t="s">
        <v>185</v>
      </c>
      <c r="D59" s="72">
        <v>454</v>
      </c>
      <c r="E59" s="73">
        <v>1.6901198719380499E-2</v>
      </c>
      <c r="F59" s="72">
        <v>503</v>
      </c>
      <c r="G59" s="73">
        <v>2.1521478692452502E-2</v>
      </c>
      <c r="H59" s="74">
        <v>-9.7415506958250506E-2</v>
      </c>
      <c r="I59" s="75">
        <v>-4</v>
      </c>
      <c r="J59" s="72">
        <v>349</v>
      </c>
      <c r="K59" s="74">
        <v>0.30085959885386798</v>
      </c>
      <c r="L59" s="75">
        <v>4</v>
      </c>
      <c r="M59" s="17"/>
      <c r="N59" s="17"/>
      <c r="O59" s="70">
        <v>11</v>
      </c>
      <c r="P59" s="71" t="s">
        <v>185</v>
      </c>
      <c r="Q59" s="72">
        <v>803</v>
      </c>
      <c r="R59" s="73">
        <v>1.56817560442136E-2</v>
      </c>
      <c r="S59" s="72">
        <v>1144</v>
      </c>
      <c r="T59" s="73">
        <v>2.6600939403804098E-2</v>
      </c>
      <c r="U59" s="74">
        <v>-0.29807692307692302</v>
      </c>
      <c r="V59" s="75">
        <v>-7</v>
      </c>
    </row>
    <row r="60" spans="2:22" x14ac:dyDescent="0.25">
      <c r="B60" s="76">
        <v>12</v>
      </c>
      <c r="C60" s="77" t="s">
        <v>162</v>
      </c>
      <c r="D60" s="78">
        <v>408</v>
      </c>
      <c r="E60" s="79">
        <v>1.5188742461469701E-2</v>
      </c>
      <c r="F60" s="78">
        <v>1066</v>
      </c>
      <c r="G60" s="79">
        <v>4.5610131781618997E-2</v>
      </c>
      <c r="H60" s="80">
        <v>-0.61726078799249495</v>
      </c>
      <c r="I60" s="81">
        <v>-10</v>
      </c>
      <c r="J60" s="78">
        <v>518</v>
      </c>
      <c r="K60" s="80">
        <v>-0.21235521235521199</v>
      </c>
      <c r="L60" s="81">
        <v>-7</v>
      </c>
      <c r="M60" s="17"/>
      <c r="N60" s="17"/>
      <c r="O60" s="76">
        <v>12</v>
      </c>
      <c r="P60" s="77" t="s">
        <v>154</v>
      </c>
      <c r="Q60" s="78">
        <v>773</v>
      </c>
      <c r="R60" s="79">
        <v>1.5095887200718699E-2</v>
      </c>
      <c r="S60" s="78">
        <v>550</v>
      </c>
      <c r="T60" s="79">
        <v>1.2788913174905801E-2</v>
      </c>
      <c r="U60" s="80">
        <v>0.40545454545454601</v>
      </c>
      <c r="V60" s="81">
        <v>3</v>
      </c>
    </row>
    <row r="61" spans="2:22" x14ac:dyDescent="0.25">
      <c r="B61" s="70">
        <v>13</v>
      </c>
      <c r="C61" s="71" t="s">
        <v>156</v>
      </c>
      <c r="D61" s="72">
        <v>383</v>
      </c>
      <c r="E61" s="73">
        <v>1.4258059712605201E-2</v>
      </c>
      <c r="F61" s="72">
        <v>465</v>
      </c>
      <c r="G61" s="73">
        <v>1.98956015745336E-2</v>
      </c>
      <c r="H61" s="74">
        <v>-0.176344086021505</v>
      </c>
      <c r="I61" s="75">
        <v>-5</v>
      </c>
      <c r="J61" s="72">
        <v>335</v>
      </c>
      <c r="K61" s="74">
        <v>0.143283582089552</v>
      </c>
      <c r="L61" s="75">
        <v>3</v>
      </c>
      <c r="M61" s="17"/>
      <c r="N61" s="17"/>
      <c r="O61" s="70">
        <v>13</v>
      </c>
      <c r="P61" s="71" t="s">
        <v>160</v>
      </c>
      <c r="Q61" s="72">
        <v>744</v>
      </c>
      <c r="R61" s="73">
        <v>1.45295473186736E-2</v>
      </c>
      <c r="S61" s="72">
        <v>229</v>
      </c>
      <c r="T61" s="73">
        <v>5.3248383946426104E-3</v>
      </c>
      <c r="U61" s="74">
        <v>2.2489082969432301</v>
      </c>
      <c r="V61" s="75">
        <v>45</v>
      </c>
    </row>
    <row r="62" spans="2:22" x14ac:dyDescent="0.25">
      <c r="B62" s="76">
        <v>14</v>
      </c>
      <c r="C62" s="77" t="s">
        <v>155</v>
      </c>
      <c r="D62" s="78">
        <v>374</v>
      </c>
      <c r="E62" s="79">
        <v>1.3923013923013899E-2</v>
      </c>
      <c r="F62" s="78">
        <v>0</v>
      </c>
      <c r="G62" s="79">
        <v>0</v>
      </c>
      <c r="H62" s="80"/>
      <c r="I62" s="81"/>
      <c r="J62" s="78">
        <v>350</v>
      </c>
      <c r="K62" s="80">
        <v>6.8571428571428505E-2</v>
      </c>
      <c r="L62" s="81">
        <v>0</v>
      </c>
      <c r="M62" s="17"/>
      <c r="N62" s="17"/>
      <c r="O62" s="76">
        <v>14</v>
      </c>
      <c r="P62" s="77" t="s">
        <v>159</v>
      </c>
      <c r="Q62" s="78">
        <v>729</v>
      </c>
      <c r="R62" s="79">
        <v>1.42366128969261E-2</v>
      </c>
      <c r="S62" s="78">
        <v>1047</v>
      </c>
      <c r="T62" s="79">
        <v>2.4345440171138901E-2</v>
      </c>
      <c r="U62" s="80">
        <v>-0.30372492836676201</v>
      </c>
      <c r="V62" s="81">
        <v>-8</v>
      </c>
    </row>
    <row r="63" spans="2:22" x14ac:dyDescent="0.25">
      <c r="B63" s="70">
        <v>15</v>
      </c>
      <c r="C63" s="71" t="s">
        <v>165</v>
      </c>
      <c r="D63" s="72">
        <v>347</v>
      </c>
      <c r="E63" s="73">
        <v>1.2917876554240201E-2</v>
      </c>
      <c r="F63" s="72">
        <v>238</v>
      </c>
      <c r="G63" s="73">
        <v>1.0183125106965601E-2</v>
      </c>
      <c r="H63" s="74">
        <v>0.45798319327731102</v>
      </c>
      <c r="I63" s="75">
        <v>6</v>
      </c>
      <c r="J63" s="72">
        <v>492</v>
      </c>
      <c r="K63" s="74">
        <v>-0.29471544715447101</v>
      </c>
      <c r="L63" s="75">
        <v>-9</v>
      </c>
      <c r="M63" s="17"/>
      <c r="N63" s="17"/>
      <c r="O63" s="70">
        <v>15</v>
      </c>
      <c r="P63" s="71" t="s">
        <v>155</v>
      </c>
      <c r="Q63" s="72">
        <v>724</v>
      </c>
      <c r="R63" s="73">
        <v>1.4138968089677E-2</v>
      </c>
      <c r="S63" s="72">
        <v>0</v>
      </c>
      <c r="T63" s="73">
        <v>0</v>
      </c>
      <c r="U63" s="74"/>
      <c r="V63" s="75"/>
    </row>
    <row r="64" spans="2:22" x14ac:dyDescent="0.25">
      <c r="B64" s="76">
        <v>16</v>
      </c>
      <c r="C64" s="77" t="s">
        <v>186</v>
      </c>
      <c r="D64" s="78">
        <v>343</v>
      </c>
      <c r="E64" s="79">
        <v>1.2768967314421901E-2</v>
      </c>
      <c r="F64" s="78">
        <v>252</v>
      </c>
      <c r="G64" s="79">
        <v>1.07821324661989E-2</v>
      </c>
      <c r="H64" s="80">
        <v>0.36111111111111099</v>
      </c>
      <c r="I64" s="81">
        <v>3</v>
      </c>
      <c r="J64" s="78">
        <v>296</v>
      </c>
      <c r="K64" s="80">
        <v>0.15878378378378399</v>
      </c>
      <c r="L64" s="81">
        <v>6</v>
      </c>
      <c r="M64" s="17"/>
      <c r="N64" s="17"/>
      <c r="O64" s="76">
        <v>16</v>
      </c>
      <c r="P64" s="77" t="s">
        <v>156</v>
      </c>
      <c r="Q64" s="78">
        <v>718</v>
      </c>
      <c r="R64" s="79">
        <v>1.4021794320978E-2</v>
      </c>
      <c r="S64" s="78">
        <v>868</v>
      </c>
      <c r="T64" s="79">
        <v>2.01832302469423E-2</v>
      </c>
      <c r="U64" s="80">
        <v>-0.17281105990783399</v>
      </c>
      <c r="V64" s="81">
        <v>-8</v>
      </c>
    </row>
    <row r="65" spans="2:22" x14ac:dyDescent="0.25">
      <c r="B65" s="70">
        <v>17</v>
      </c>
      <c r="C65" s="71" t="s">
        <v>187</v>
      </c>
      <c r="D65" s="72">
        <v>336</v>
      </c>
      <c r="E65" s="73">
        <v>1.25083761447398E-2</v>
      </c>
      <c r="F65" s="72">
        <v>166</v>
      </c>
      <c r="G65" s="73">
        <v>7.1025158309087804E-3</v>
      </c>
      <c r="H65" s="74">
        <v>1.0240963855421701</v>
      </c>
      <c r="I65" s="75">
        <v>22</v>
      </c>
      <c r="J65" s="72">
        <v>190</v>
      </c>
      <c r="K65" s="74">
        <v>0.768421052631579</v>
      </c>
      <c r="L65" s="75">
        <v>20</v>
      </c>
      <c r="M65" s="17"/>
      <c r="N65" s="17"/>
      <c r="O65" s="70">
        <v>17</v>
      </c>
      <c r="P65" s="71" t="s">
        <v>158</v>
      </c>
      <c r="Q65" s="72">
        <v>717</v>
      </c>
      <c r="R65" s="73">
        <v>1.40022653595282E-2</v>
      </c>
      <c r="S65" s="72">
        <v>402</v>
      </c>
      <c r="T65" s="73">
        <v>9.34753290238571E-3</v>
      </c>
      <c r="U65" s="74">
        <v>0.78358208955223896</v>
      </c>
      <c r="V65" s="75">
        <v>10</v>
      </c>
    </row>
    <row r="66" spans="2:22" x14ac:dyDescent="0.25">
      <c r="B66" s="76">
        <v>18</v>
      </c>
      <c r="C66" s="77" t="s">
        <v>158</v>
      </c>
      <c r="D66" s="78">
        <v>313</v>
      </c>
      <c r="E66" s="79">
        <v>1.1652148015784399E-2</v>
      </c>
      <c r="F66" s="78">
        <v>219</v>
      </c>
      <c r="G66" s="79">
        <v>9.3701865480061604E-3</v>
      </c>
      <c r="H66" s="80">
        <v>0.42922374429223797</v>
      </c>
      <c r="I66" s="81">
        <v>5</v>
      </c>
      <c r="J66" s="78">
        <v>404</v>
      </c>
      <c r="K66" s="80">
        <v>-0.225247524752475</v>
      </c>
      <c r="L66" s="81">
        <v>-9</v>
      </c>
      <c r="M66" s="17"/>
      <c r="N66" s="17"/>
      <c r="O66" s="76">
        <v>18</v>
      </c>
      <c r="P66" s="77" t="s">
        <v>186</v>
      </c>
      <c r="Q66" s="78">
        <v>639</v>
      </c>
      <c r="R66" s="79">
        <v>1.2479006366441401E-2</v>
      </c>
      <c r="S66" s="78">
        <v>410</v>
      </c>
      <c r="T66" s="79">
        <v>9.5335534576570704E-3</v>
      </c>
      <c r="U66" s="80">
        <v>0.55853658536585404</v>
      </c>
      <c r="V66" s="81">
        <v>7</v>
      </c>
    </row>
    <row r="67" spans="2:22" x14ac:dyDescent="0.25">
      <c r="B67" s="70">
        <v>19</v>
      </c>
      <c r="C67" s="71" t="s">
        <v>160</v>
      </c>
      <c r="D67" s="72">
        <v>294</v>
      </c>
      <c r="E67" s="73">
        <v>1.09448291266473E-2</v>
      </c>
      <c r="F67" s="72">
        <v>123</v>
      </c>
      <c r="G67" s="73">
        <v>5.2627075132637303E-3</v>
      </c>
      <c r="H67" s="74">
        <v>1.3902439024390201</v>
      </c>
      <c r="I67" s="75">
        <v>39</v>
      </c>
      <c r="J67" s="72">
        <v>450</v>
      </c>
      <c r="K67" s="74">
        <v>-0.34666666666666701</v>
      </c>
      <c r="L67" s="75">
        <v>-12</v>
      </c>
      <c r="O67" s="70">
        <v>19</v>
      </c>
      <c r="P67" s="71" t="s">
        <v>188</v>
      </c>
      <c r="Q67" s="72">
        <v>627</v>
      </c>
      <c r="R67" s="73">
        <v>1.2244658829043501E-2</v>
      </c>
      <c r="S67" s="72">
        <v>158</v>
      </c>
      <c r="T67" s="73">
        <v>3.6739059666093098E-3</v>
      </c>
      <c r="U67" s="74">
        <v>2.9683544303797502</v>
      </c>
      <c r="V67" s="75">
        <v>62</v>
      </c>
    </row>
    <row r="68" spans="2:22" x14ac:dyDescent="0.25">
      <c r="B68" s="76">
        <v>20</v>
      </c>
      <c r="C68" s="77" t="s">
        <v>189</v>
      </c>
      <c r="D68" s="78">
        <v>273</v>
      </c>
      <c r="E68" s="79">
        <v>1.0163055617601099E-2</v>
      </c>
      <c r="F68" s="78">
        <v>193</v>
      </c>
      <c r="G68" s="79">
        <v>8.2577443094300901E-3</v>
      </c>
      <c r="H68" s="80">
        <v>0.41450777202072497</v>
      </c>
      <c r="I68" s="81">
        <v>9</v>
      </c>
      <c r="J68" s="78">
        <v>213</v>
      </c>
      <c r="K68" s="80">
        <v>0.28169014084506999</v>
      </c>
      <c r="L68" s="81">
        <v>9</v>
      </c>
      <c r="O68" s="76">
        <v>20</v>
      </c>
      <c r="P68" s="77" t="s">
        <v>190</v>
      </c>
      <c r="Q68" s="78">
        <v>597</v>
      </c>
      <c r="R68" s="79">
        <v>1.16587899855486E-2</v>
      </c>
      <c r="S68" s="78">
        <v>414</v>
      </c>
      <c r="T68" s="79">
        <v>9.6265637352927497E-3</v>
      </c>
      <c r="U68" s="80">
        <v>0.44202898550724601</v>
      </c>
      <c r="V68" s="81">
        <v>3</v>
      </c>
    </row>
    <row r="69" spans="2:22" x14ac:dyDescent="0.25">
      <c r="B69" s="181" t="s">
        <v>144</v>
      </c>
      <c r="C69" s="181"/>
      <c r="D69" s="82">
        <f>SUM(D49:D68)</f>
        <v>10965</v>
      </c>
      <c r="E69" s="83">
        <f>D69/D71</f>
        <v>0.40819745365199911</v>
      </c>
      <c r="F69" s="82">
        <f>SUM(F49:F68)</f>
        <v>8916</v>
      </c>
      <c r="G69" s="83">
        <f>F69/F71</f>
        <v>0.3814821153517029</v>
      </c>
      <c r="H69" s="84">
        <f>D69/F69-1</f>
        <v>0.22981157469717362</v>
      </c>
      <c r="I69" s="85"/>
      <c r="J69" s="82">
        <f>SUM(J49:J68)</f>
        <v>9635</v>
      </c>
      <c r="K69" s="83">
        <f>D69/J69-1</f>
        <v>0.13803840166061243</v>
      </c>
      <c r="L69" s="82"/>
      <c r="O69" s="181" t="s">
        <v>144</v>
      </c>
      <c r="P69" s="181"/>
      <c r="Q69" s="82">
        <f>SUM(Q49:Q68)</f>
        <v>20812</v>
      </c>
      <c r="R69" s="83">
        <f>Q69/Q71</f>
        <v>0.40643674569386401</v>
      </c>
      <c r="S69" s="82">
        <f>SUM(S49:S68)</f>
        <v>15978</v>
      </c>
      <c r="T69" s="83">
        <f>S69/S71</f>
        <v>0.37152955401571874</v>
      </c>
      <c r="U69" s="84">
        <f>Q69/S69-1</f>
        <v>0.30254099386656663</v>
      </c>
      <c r="V69" s="85"/>
    </row>
    <row r="70" spans="2:22" x14ac:dyDescent="0.25">
      <c r="B70" s="181" t="s">
        <v>145</v>
      </c>
      <c r="C70" s="181"/>
      <c r="D70" s="82">
        <f>D71-SUM(D49:D68)</f>
        <v>15897</v>
      </c>
      <c r="E70" s="83">
        <f>D70/D71</f>
        <v>0.59180254634800089</v>
      </c>
      <c r="F70" s="82">
        <f>F71-SUM(F49:F68)</f>
        <v>14456</v>
      </c>
      <c r="G70" s="83">
        <f>F70/F71</f>
        <v>0.61851788464829716</v>
      </c>
      <c r="H70" s="84">
        <f>D70/F70-1</f>
        <v>9.9681793027116772E-2</v>
      </c>
      <c r="I70" s="85"/>
      <c r="J70" s="82">
        <f>J71-SUM(J49:J68)</f>
        <v>14709</v>
      </c>
      <c r="K70" s="83">
        <f>D70/J70-1</f>
        <v>8.0766877421986516E-2</v>
      </c>
      <c r="L70" s="92"/>
      <c r="O70" s="181" t="s">
        <v>145</v>
      </c>
      <c r="P70" s="181"/>
      <c r="Q70" s="82">
        <f>Q71-SUM(Q49:Q68)</f>
        <v>30394</v>
      </c>
      <c r="R70" s="83">
        <f>Q70/Q71</f>
        <v>0.59356325430613599</v>
      </c>
      <c r="S70" s="82">
        <f>S71-SUM(S49:S68)</f>
        <v>27028</v>
      </c>
      <c r="T70" s="83">
        <f>S70/S71</f>
        <v>0.62847044598428126</v>
      </c>
      <c r="U70" s="84">
        <f>Q70/S70-1</f>
        <v>0.12453751664940071</v>
      </c>
      <c r="V70" s="85"/>
    </row>
    <row r="71" spans="2:22" x14ac:dyDescent="0.25">
      <c r="B71" s="186" t="s">
        <v>146</v>
      </c>
      <c r="C71" s="186"/>
      <c r="D71" s="86">
        <v>26862</v>
      </c>
      <c r="E71" s="87">
        <v>1</v>
      </c>
      <c r="F71" s="86">
        <v>23372</v>
      </c>
      <c r="G71" s="87">
        <v>1</v>
      </c>
      <c r="H71" s="88">
        <v>0.14932397740886499</v>
      </c>
      <c r="I71" s="89"/>
      <c r="J71" s="86">
        <v>24344</v>
      </c>
      <c r="K71" s="88">
        <v>0.103434111074598</v>
      </c>
      <c r="L71" s="86"/>
      <c r="M71" s="17"/>
      <c r="O71" s="186" t="s">
        <v>146</v>
      </c>
      <c r="P71" s="186"/>
      <c r="Q71" s="86">
        <v>51206</v>
      </c>
      <c r="R71" s="87">
        <v>1</v>
      </c>
      <c r="S71" s="86">
        <v>43006</v>
      </c>
      <c r="T71" s="87">
        <v>1</v>
      </c>
      <c r="U71" s="88">
        <v>0.190671069153141</v>
      </c>
      <c r="V71" s="89"/>
    </row>
    <row r="72" spans="2:22" x14ac:dyDescent="0.25">
      <c r="B72" s="90" t="s">
        <v>47</v>
      </c>
      <c r="O72" s="90" t="s">
        <v>47</v>
      </c>
    </row>
    <row r="73" spans="2:22" x14ac:dyDescent="0.25">
      <c r="B73" s="91" t="s">
        <v>117</v>
      </c>
      <c r="O73" s="91" t="s">
        <v>117</v>
      </c>
    </row>
  </sheetData>
  <mergeCells count="84">
    <mergeCell ref="B70:C70"/>
    <mergeCell ref="O70:P70"/>
    <mergeCell ref="B71:C71"/>
    <mergeCell ref="O71:P71"/>
    <mergeCell ref="U47:U48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33:C33"/>
    <mergeCell ref="O33:P33"/>
    <mergeCell ref="B34:C34"/>
    <mergeCell ref="O34:P34"/>
    <mergeCell ref="D44:I44"/>
    <mergeCell ref="J44:L44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K45:K46"/>
    <mergeCell ref="L45:L46"/>
    <mergeCell ref="O39:V40"/>
    <mergeCell ref="B40:L40"/>
    <mergeCell ref="B41:L41"/>
    <mergeCell ref="O41:V41"/>
    <mergeCell ref="I8:I9"/>
    <mergeCell ref="J8:J9"/>
    <mergeCell ref="K8:K9"/>
    <mergeCell ref="H8:H9"/>
    <mergeCell ref="K10:K11"/>
    <mergeCell ref="H10:H11"/>
    <mergeCell ref="I10:I11"/>
    <mergeCell ref="J10:J11"/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</mergeCells>
  <conditionalFormatting sqref="D12:L31">
    <cfRule type="cellIs" dxfId="35" priority="2" operator="equal">
      <formula>0</formula>
    </cfRule>
  </conditionalFormatting>
  <conditionalFormatting sqref="D49:L68">
    <cfRule type="cellIs" dxfId="34" priority="3" operator="equal">
      <formula>0</formula>
    </cfRule>
  </conditionalFormatting>
  <conditionalFormatting sqref="H12:H33">
    <cfRule type="cellIs" dxfId="33" priority="4" operator="lessThan">
      <formula>0</formula>
    </cfRule>
  </conditionalFormatting>
  <conditionalFormatting sqref="H49:H70">
    <cfRule type="cellIs" dxfId="32" priority="5" operator="lessThan">
      <formula>0</formula>
    </cfRule>
  </conditionalFormatting>
  <conditionalFormatting sqref="I12:I31">
    <cfRule type="cellIs" dxfId="31" priority="6" operator="lessThan">
      <formula>0</formula>
    </cfRule>
    <cfRule type="cellIs" dxfId="30" priority="8" operator="greaterThan">
      <formula>0</formula>
    </cfRule>
  </conditionalFormatting>
  <conditionalFormatting sqref="I49:I68">
    <cfRule type="cellIs" dxfId="29" priority="9" operator="lessThan">
      <formula>0</formula>
    </cfRule>
    <cfRule type="cellIs" dxfId="28" priority="11" operator="greaterThan">
      <formula>0</formula>
    </cfRule>
  </conditionalFormatting>
  <conditionalFormatting sqref="K12:L31">
    <cfRule type="cellIs" dxfId="27" priority="14" operator="lessThan">
      <formula>0</formula>
    </cfRule>
  </conditionalFormatting>
  <conditionalFormatting sqref="K49:L68">
    <cfRule type="cellIs" dxfId="26" priority="15" operator="lessThan">
      <formula>0</formula>
    </cfRule>
  </conditionalFormatting>
  <conditionalFormatting sqref="L12:L31">
    <cfRule type="cellIs" dxfId="25" priority="17" operator="greaterThan">
      <formula>0</formula>
    </cfRule>
  </conditionalFormatting>
  <conditionalFormatting sqref="L49:L68">
    <cfRule type="cellIs" dxfId="24" priority="19" operator="greaterThan">
      <formula>0</formula>
    </cfRule>
  </conditionalFormatting>
  <conditionalFormatting sqref="Q12:V31">
    <cfRule type="cellIs" dxfId="23" priority="20" operator="equal">
      <formula>0</formula>
    </cfRule>
  </conditionalFormatting>
  <conditionalFormatting sqref="Q49:V68">
    <cfRule type="cellIs" dxfId="22" priority="21" operator="equal">
      <formula>0</formula>
    </cfRule>
  </conditionalFormatting>
  <conditionalFormatting sqref="U12:U33">
    <cfRule type="cellIs" dxfId="21" priority="22" operator="lessThan">
      <formula>0</formula>
    </cfRule>
  </conditionalFormatting>
  <conditionalFormatting sqref="U49:U70">
    <cfRule type="cellIs" dxfId="20" priority="23" operator="lessThan">
      <formula>0</formula>
    </cfRule>
  </conditionalFormatting>
  <conditionalFormatting sqref="V12:V31">
    <cfRule type="cellIs" dxfId="19" priority="24" operator="lessThan">
      <formula>0</formula>
    </cfRule>
    <cfRule type="cellIs" dxfId="18" priority="26" operator="greaterThan">
      <formula>0</formula>
    </cfRule>
  </conditionalFormatting>
  <conditionalFormatting sqref="V49:V68">
    <cfRule type="cellIs" dxfId="17" priority="27" operator="lessThan">
      <formula>0</formula>
    </cfRule>
    <cfRule type="cellIs" dxfId="16" priority="2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6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2" style="5" customWidth="1"/>
    <col min="2" max="2" width="8.140625" style="5" customWidth="1"/>
    <col min="3" max="3" width="20.28515625" style="5" customWidth="1"/>
    <col min="4" max="9" width="8.85546875" style="5" customWidth="1"/>
    <col min="10" max="10" width="9.42578125" style="5" customWidth="1"/>
    <col min="11" max="12" width="11.28515625" style="5" customWidth="1"/>
    <col min="13" max="14" width="8.85546875" style="5" customWidth="1"/>
    <col min="15" max="15" width="13.28515625" style="5" customWidth="1"/>
    <col min="16" max="16" width="9.42578125" style="5" customWidth="1"/>
    <col min="17" max="17" width="20.85546875" style="5" customWidth="1"/>
    <col min="18" max="22" width="11" style="5" customWidth="1"/>
    <col min="23" max="23" width="11.7109375" style="5" customWidth="1"/>
    <col min="24" max="1024" width="9.140625" style="5"/>
  </cols>
  <sheetData>
    <row r="1" spans="2:15" x14ac:dyDescent="0.25">
      <c r="B1" s="5" t="s">
        <v>75</v>
      </c>
      <c r="D1" s="6"/>
      <c r="O1" s="62">
        <v>44987</v>
      </c>
    </row>
    <row r="2" spans="2:15" ht="14.45" customHeight="1" x14ac:dyDescent="0.25">
      <c r="B2" s="179" t="s">
        <v>191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</row>
    <row r="3" spans="2:15" ht="14.45" customHeight="1" x14ac:dyDescent="0.25">
      <c r="B3" s="180" t="s">
        <v>192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122</v>
      </c>
    </row>
    <row r="5" spans="2:15" ht="14.45" customHeight="1" x14ac:dyDescent="0.25">
      <c r="B5" s="182" t="s">
        <v>26</v>
      </c>
      <c r="C5" s="183" t="s">
        <v>27</v>
      </c>
      <c r="D5" s="187" t="s">
        <v>123</v>
      </c>
      <c r="E5" s="187"/>
      <c r="F5" s="187"/>
      <c r="G5" s="187"/>
      <c r="H5" s="187"/>
      <c r="I5" s="188" t="s">
        <v>124</v>
      </c>
      <c r="J5" s="188"/>
      <c r="K5" s="189" t="s">
        <v>193</v>
      </c>
      <c r="L5" s="189"/>
      <c r="M5" s="189"/>
      <c r="N5" s="189"/>
      <c r="O5" s="189"/>
    </row>
    <row r="6" spans="2:15" ht="14.45" customHeight="1" x14ac:dyDescent="0.25">
      <c r="B6" s="182"/>
      <c r="C6" s="183"/>
      <c r="D6" s="190" t="s">
        <v>126</v>
      </c>
      <c r="E6" s="190"/>
      <c r="F6" s="190"/>
      <c r="G6" s="190"/>
      <c r="H6" s="190"/>
      <c r="I6" s="191" t="s">
        <v>127</v>
      </c>
      <c r="J6" s="191"/>
      <c r="K6" s="192" t="s">
        <v>128</v>
      </c>
      <c r="L6" s="192"/>
      <c r="M6" s="192"/>
      <c r="N6" s="192"/>
      <c r="O6" s="192"/>
    </row>
    <row r="7" spans="2:15" ht="14.45" customHeight="1" x14ac:dyDescent="0.25">
      <c r="B7" s="182"/>
      <c r="C7" s="183"/>
      <c r="D7" s="177">
        <v>2023</v>
      </c>
      <c r="E7" s="177"/>
      <c r="F7" s="177">
        <v>2022</v>
      </c>
      <c r="G7" s="177"/>
      <c r="H7" s="172" t="s">
        <v>64</v>
      </c>
      <c r="I7" s="177">
        <v>2022</v>
      </c>
      <c r="J7" s="177" t="s">
        <v>130</v>
      </c>
      <c r="K7" s="177">
        <v>2023</v>
      </c>
      <c r="L7" s="177"/>
      <c r="M7" s="177">
        <v>2022</v>
      </c>
      <c r="N7" s="177"/>
      <c r="O7" s="172" t="s">
        <v>64</v>
      </c>
    </row>
    <row r="8" spans="2:15" ht="14.45" customHeight="1" x14ac:dyDescent="0.25">
      <c r="B8" s="175" t="s">
        <v>133</v>
      </c>
      <c r="C8" s="176" t="s">
        <v>134</v>
      </c>
      <c r="D8" s="177"/>
      <c r="E8" s="177"/>
      <c r="F8" s="177"/>
      <c r="G8" s="177"/>
      <c r="H8" s="172"/>
      <c r="I8" s="177"/>
      <c r="J8" s="177"/>
      <c r="K8" s="177"/>
      <c r="L8" s="177"/>
      <c r="M8" s="177"/>
      <c r="N8" s="177"/>
      <c r="O8" s="172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1" t="s">
        <v>135</v>
      </c>
      <c r="I9" s="93" t="s">
        <v>30</v>
      </c>
      <c r="J9" s="193" t="s">
        <v>137</v>
      </c>
      <c r="K9" s="66" t="s">
        <v>30</v>
      </c>
      <c r="L9" s="67" t="s">
        <v>31</v>
      </c>
      <c r="M9" s="66" t="s">
        <v>30</v>
      </c>
      <c r="N9" s="67" t="s">
        <v>31</v>
      </c>
      <c r="O9" s="171" t="s">
        <v>135</v>
      </c>
    </row>
    <row r="10" spans="2:15" ht="14.45" customHeight="1" x14ac:dyDescent="0.25">
      <c r="B10" s="175"/>
      <c r="C10" s="176"/>
      <c r="D10" s="68" t="s">
        <v>140</v>
      </c>
      <c r="E10" s="69" t="s">
        <v>141</v>
      </c>
      <c r="F10" s="68" t="s">
        <v>140</v>
      </c>
      <c r="G10" s="69" t="s">
        <v>141</v>
      </c>
      <c r="H10" s="171"/>
      <c r="I10" s="94" t="s">
        <v>140</v>
      </c>
      <c r="J10" s="193"/>
      <c r="K10" s="68" t="s">
        <v>140</v>
      </c>
      <c r="L10" s="69" t="s">
        <v>141</v>
      </c>
      <c r="M10" s="68" t="s">
        <v>140</v>
      </c>
      <c r="N10" s="69" t="s">
        <v>141</v>
      </c>
      <c r="O10" s="171"/>
    </row>
    <row r="11" spans="2:15" ht="14.45" customHeight="1" x14ac:dyDescent="0.25">
      <c r="B11" s="70">
        <v>1</v>
      </c>
      <c r="C11" s="71" t="s">
        <v>41</v>
      </c>
      <c r="D11" s="72">
        <v>1088</v>
      </c>
      <c r="E11" s="73">
        <v>0.22728222268644199</v>
      </c>
      <c r="F11" s="72">
        <v>1167</v>
      </c>
      <c r="G11" s="73">
        <v>0.22334928229665099</v>
      </c>
      <c r="H11" s="74">
        <v>-6.7694944301628104E-2</v>
      </c>
      <c r="I11" s="72">
        <v>1178</v>
      </c>
      <c r="J11" s="74">
        <v>-7.6400679117147804E-2</v>
      </c>
      <c r="K11" s="72">
        <v>2266</v>
      </c>
      <c r="L11" s="73">
        <v>0.22757858792809099</v>
      </c>
      <c r="M11" s="72">
        <v>2483</v>
      </c>
      <c r="N11" s="73">
        <v>0.255373855805821</v>
      </c>
      <c r="O11" s="74">
        <v>-8.73942811115586E-2</v>
      </c>
    </row>
    <row r="12" spans="2:15" ht="14.45" customHeight="1" x14ac:dyDescent="0.25">
      <c r="B12" s="76">
        <v>2</v>
      </c>
      <c r="C12" s="77" t="s">
        <v>67</v>
      </c>
      <c r="D12" s="78">
        <v>592</v>
      </c>
      <c r="E12" s="79">
        <v>0.123668268226447</v>
      </c>
      <c r="F12" s="78">
        <v>307</v>
      </c>
      <c r="G12" s="79">
        <v>5.8755980861243999E-2</v>
      </c>
      <c r="H12" s="80">
        <v>0.92833876221498401</v>
      </c>
      <c r="I12" s="78">
        <v>920</v>
      </c>
      <c r="J12" s="80">
        <v>-0.356521739130435</v>
      </c>
      <c r="K12" s="78">
        <v>1512</v>
      </c>
      <c r="L12" s="79">
        <v>0.151852967761374</v>
      </c>
      <c r="M12" s="78">
        <v>637</v>
      </c>
      <c r="N12" s="79">
        <v>6.55147588192945E-2</v>
      </c>
      <c r="O12" s="80">
        <v>1.3736263736263701</v>
      </c>
    </row>
    <row r="13" spans="2:15" ht="14.45" customHeight="1" x14ac:dyDescent="0.25">
      <c r="B13" s="70">
        <v>3</v>
      </c>
      <c r="C13" s="71" t="s">
        <v>65</v>
      </c>
      <c r="D13" s="72">
        <v>688</v>
      </c>
      <c r="E13" s="73">
        <v>0.143722581992897</v>
      </c>
      <c r="F13" s="72">
        <v>603</v>
      </c>
      <c r="G13" s="73">
        <v>0.115406698564593</v>
      </c>
      <c r="H13" s="74">
        <v>0.14096185737976799</v>
      </c>
      <c r="I13" s="72">
        <v>577</v>
      </c>
      <c r="J13" s="74">
        <v>0.19237435008665499</v>
      </c>
      <c r="K13" s="72">
        <v>1265</v>
      </c>
      <c r="L13" s="73">
        <v>0.12704629908607001</v>
      </c>
      <c r="M13" s="72">
        <v>1109</v>
      </c>
      <c r="N13" s="73">
        <v>0.114059446672838</v>
      </c>
      <c r="O13" s="74">
        <v>0.14066726780883701</v>
      </c>
    </row>
    <row r="14" spans="2:15" ht="14.45" customHeight="1" x14ac:dyDescent="0.25">
      <c r="B14" s="76">
        <v>4</v>
      </c>
      <c r="C14" s="77" t="s">
        <v>35</v>
      </c>
      <c r="D14" s="78">
        <v>357</v>
      </c>
      <c r="E14" s="79">
        <v>7.4576979318988906E-2</v>
      </c>
      <c r="F14" s="78">
        <v>431</v>
      </c>
      <c r="G14" s="79">
        <v>8.2488038277511999E-2</v>
      </c>
      <c r="H14" s="80">
        <v>-0.17169373549884001</v>
      </c>
      <c r="I14" s="78">
        <v>538</v>
      </c>
      <c r="J14" s="80">
        <v>-0.33643122676579901</v>
      </c>
      <c r="K14" s="78">
        <v>895</v>
      </c>
      <c r="L14" s="79">
        <v>8.9886512001606897E-2</v>
      </c>
      <c r="M14" s="78">
        <v>809</v>
      </c>
      <c r="N14" s="79">
        <v>8.32047721896534E-2</v>
      </c>
      <c r="O14" s="80">
        <v>0.106304079110012</v>
      </c>
    </row>
    <row r="15" spans="2:15" ht="14.45" customHeight="1" x14ac:dyDescent="0.25">
      <c r="B15" s="70">
        <v>5</v>
      </c>
      <c r="C15" s="71" t="s">
        <v>194</v>
      </c>
      <c r="D15" s="72">
        <v>452</v>
      </c>
      <c r="E15" s="73">
        <v>9.4422393983705902E-2</v>
      </c>
      <c r="F15" s="72">
        <v>595</v>
      </c>
      <c r="G15" s="73">
        <v>0.11387559808612401</v>
      </c>
      <c r="H15" s="74">
        <v>-0.24033613445378199</v>
      </c>
      <c r="I15" s="72">
        <v>433</v>
      </c>
      <c r="J15" s="74">
        <v>4.3879907621247098E-2</v>
      </c>
      <c r="K15" s="72">
        <v>885</v>
      </c>
      <c r="L15" s="73">
        <v>8.8882193431756601E-2</v>
      </c>
      <c r="M15" s="72">
        <v>897</v>
      </c>
      <c r="N15" s="73">
        <v>9.2255476704720799E-2</v>
      </c>
      <c r="O15" s="74">
        <v>-1.3377926421404699E-2</v>
      </c>
    </row>
    <row r="16" spans="2:15" ht="14.45" customHeight="1" x14ac:dyDescent="0.25">
      <c r="B16" s="76">
        <v>6</v>
      </c>
      <c r="C16" s="77" t="s">
        <v>51</v>
      </c>
      <c r="D16" s="78">
        <v>463</v>
      </c>
      <c r="E16" s="79">
        <v>9.67202841027784E-2</v>
      </c>
      <c r="F16" s="78">
        <v>674</v>
      </c>
      <c r="G16" s="79">
        <v>0.128995215311005</v>
      </c>
      <c r="H16" s="80">
        <v>-0.313056379821958</v>
      </c>
      <c r="I16" s="78">
        <v>358</v>
      </c>
      <c r="J16" s="80">
        <v>0.29329608938547502</v>
      </c>
      <c r="K16" s="78">
        <v>821</v>
      </c>
      <c r="L16" s="79">
        <v>8.2454554584714304E-2</v>
      </c>
      <c r="M16" s="78">
        <v>1118</v>
      </c>
      <c r="N16" s="79">
        <v>0.114985086907333</v>
      </c>
      <c r="O16" s="80">
        <v>-0.26565295169946301</v>
      </c>
    </row>
    <row r="17" spans="2:23" ht="14.45" customHeight="1" x14ac:dyDescent="0.25">
      <c r="B17" s="70">
        <v>7</v>
      </c>
      <c r="C17" s="71" t="s">
        <v>34</v>
      </c>
      <c r="D17" s="72">
        <v>344</v>
      </c>
      <c r="E17" s="73">
        <v>7.1861290996448696E-2</v>
      </c>
      <c r="F17" s="72">
        <v>352</v>
      </c>
      <c r="G17" s="73">
        <v>6.7368421052631605E-2</v>
      </c>
      <c r="H17" s="74">
        <v>-2.27272727272727E-2</v>
      </c>
      <c r="I17" s="72">
        <v>326</v>
      </c>
      <c r="J17" s="74">
        <v>5.5214723926380299E-2</v>
      </c>
      <c r="K17" s="72">
        <v>670</v>
      </c>
      <c r="L17" s="73">
        <v>6.7289344179973898E-2</v>
      </c>
      <c r="M17" s="72">
        <v>725</v>
      </c>
      <c r="N17" s="73">
        <v>7.4565463334361801E-2</v>
      </c>
      <c r="O17" s="74">
        <v>-7.5862068965517296E-2</v>
      </c>
    </row>
    <row r="18" spans="2:23" ht="14.45" customHeight="1" x14ac:dyDescent="0.25">
      <c r="B18" s="76">
        <v>8</v>
      </c>
      <c r="C18" s="77" t="s">
        <v>66</v>
      </c>
      <c r="D18" s="78">
        <v>210</v>
      </c>
      <c r="E18" s="79">
        <v>4.3868811364111103E-2</v>
      </c>
      <c r="F18" s="78">
        <v>418</v>
      </c>
      <c r="G18" s="79">
        <v>0.08</v>
      </c>
      <c r="H18" s="80">
        <v>-0.497607655502392</v>
      </c>
      <c r="I18" s="78">
        <v>228</v>
      </c>
      <c r="J18" s="80">
        <v>-7.8947368421052697E-2</v>
      </c>
      <c r="K18" s="78">
        <v>438</v>
      </c>
      <c r="L18" s="79">
        <v>4.3989153359445601E-2</v>
      </c>
      <c r="M18" s="78">
        <v>636</v>
      </c>
      <c r="N18" s="79">
        <v>6.5411909904350501E-2</v>
      </c>
      <c r="O18" s="80">
        <v>-0.31132075471698101</v>
      </c>
    </row>
    <row r="19" spans="2:23" ht="14.45" customHeight="1" x14ac:dyDescent="0.25">
      <c r="B19" s="70">
        <v>9</v>
      </c>
      <c r="C19" s="71" t="s">
        <v>62</v>
      </c>
      <c r="D19" s="72">
        <v>205</v>
      </c>
      <c r="E19" s="73">
        <v>4.2824315855441802E-2</v>
      </c>
      <c r="F19" s="72">
        <v>289</v>
      </c>
      <c r="G19" s="73">
        <v>5.5311004784688998E-2</v>
      </c>
      <c r="H19" s="74">
        <v>-0.29065743944636702</v>
      </c>
      <c r="I19" s="72">
        <v>211</v>
      </c>
      <c r="J19" s="74">
        <v>-2.8436018957345901E-2</v>
      </c>
      <c r="K19" s="72">
        <v>416</v>
      </c>
      <c r="L19" s="73">
        <v>4.1779652505774797E-2</v>
      </c>
      <c r="M19" s="72">
        <v>488</v>
      </c>
      <c r="N19" s="73">
        <v>5.0190270492646301E-2</v>
      </c>
      <c r="O19" s="74">
        <v>-0.14754098360655701</v>
      </c>
    </row>
    <row r="20" spans="2:23" ht="14.45" customHeight="1" x14ac:dyDescent="0.25">
      <c r="B20" s="76">
        <v>10</v>
      </c>
      <c r="C20" s="77" t="s">
        <v>176</v>
      </c>
      <c r="D20" s="78">
        <v>116</v>
      </c>
      <c r="E20" s="79">
        <v>2.4232295801128099E-2</v>
      </c>
      <c r="F20" s="78">
        <v>145</v>
      </c>
      <c r="G20" s="79">
        <v>2.7751196172248801E-2</v>
      </c>
      <c r="H20" s="80">
        <v>-0.2</v>
      </c>
      <c r="I20" s="78">
        <v>105</v>
      </c>
      <c r="J20" s="80">
        <v>0.104761904761905</v>
      </c>
      <c r="K20" s="78">
        <v>221</v>
      </c>
      <c r="L20" s="79">
        <v>2.2195440393692902E-2</v>
      </c>
      <c r="M20" s="78">
        <v>326</v>
      </c>
      <c r="N20" s="79">
        <v>3.3528746271726799E-2</v>
      </c>
      <c r="O20" s="80">
        <v>-0.32208588957055201</v>
      </c>
    </row>
    <row r="21" spans="2:23" ht="14.45" customHeight="1" x14ac:dyDescent="0.25">
      <c r="B21" s="70">
        <v>11</v>
      </c>
      <c r="C21" s="71" t="s">
        <v>195</v>
      </c>
      <c r="D21" s="72">
        <v>69</v>
      </c>
      <c r="E21" s="73">
        <v>1.44140380196365E-2</v>
      </c>
      <c r="F21" s="72">
        <v>33</v>
      </c>
      <c r="G21" s="73">
        <v>6.3157894736842104E-3</v>
      </c>
      <c r="H21" s="74">
        <v>1.0909090909090899</v>
      </c>
      <c r="I21" s="72">
        <v>49</v>
      </c>
      <c r="J21" s="74">
        <v>0.40816326530612201</v>
      </c>
      <c r="K21" s="72">
        <v>118</v>
      </c>
      <c r="L21" s="73">
        <v>1.1850959124234201E-2</v>
      </c>
      <c r="M21" s="72">
        <v>94</v>
      </c>
      <c r="N21" s="73">
        <v>9.6677980047310506E-3</v>
      </c>
      <c r="O21" s="74">
        <v>0.25531914893617003</v>
      </c>
    </row>
    <row r="22" spans="2:23" ht="14.45" customHeight="1" x14ac:dyDescent="0.25">
      <c r="B22" s="76">
        <v>12</v>
      </c>
      <c r="C22" s="77" t="s">
        <v>54</v>
      </c>
      <c r="D22" s="78">
        <v>27</v>
      </c>
      <c r="E22" s="79">
        <v>5.6402757468142902E-3</v>
      </c>
      <c r="F22" s="78">
        <v>5</v>
      </c>
      <c r="G22" s="79">
        <v>9.5693779904306201E-4</v>
      </c>
      <c r="H22" s="80">
        <v>4.4000000000000004</v>
      </c>
      <c r="I22" s="78">
        <v>72</v>
      </c>
      <c r="J22" s="80">
        <v>-0.625</v>
      </c>
      <c r="K22" s="78">
        <v>99</v>
      </c>
      <c r="L22" s="79">
        <v>9.9427538415185306E-3</v>
      </c>
      <c r="M22" s="78">
        <v>36</v>
      </c>
      <c r="N22" s="79">
        <v>3.7025609379821001E-3</v>
      </c>
      <c r="O22" s="80">
        <v>1.75</v>
      </c>
    </row>
    <row r="23" spans="2:23" ht="14.45" customHeight="1" x14ac:dyDescent="0.25">
      <c r="B23" s="70">
        <v>13</v>
      </c>
      <c r="C23" s="71" t="s">
        <v>196</v>
      </c>
      <c r="D23" s="72">
        <v>49</v>
      </c>
      <c r="E23" s="73">
        <v>1.0236055984959301E-2</v>
      </c>
      <c r="F23" s="72">
        <v>39</v>
      </c>
      <c r="G23" s="73">
        <v>7.46411483253589E-3</v>
      </c>
      <c r="H23" s="74">
        <v>0.256410256410256</v>
      </c>
      <c r="I23" s="72">
        <v>46</v>
      </c>
      <c r="J23" s="74">
        <v>6.5217391304347894E-2</v>
      </c>
      <c r="K23" s="72">
        <v>95</v>
      </c>
      <c r="L23" s="73">
        <v>9.5410264135783896E-3</v>
      </c>
      <c r="M23" s="72">
        <v>84</v>
      </c>
      <c r="N23" s="73">
        <v>8.6393088552915807E-3</v>
      </c>
      <c r="O23" s="74">
        <v>0.13095238095238099</v>
      </c>
    </row>
    <row r="24" spans="2:23" ht="14.45" customHeight="1" x14ac:dyDescent="0.25">
      <c r="B24" s="76">
        <v>14</v>
      </c>
      <c r="C24" s="77" t="s">
        <v>39</v>
      </c>
      <c r="D24" s="78">
        <v>15</v>
      </c>
      <c r="E24" s="79">
        <v>3.1334865260079399E-3</v>
      </c>
      <c r="F24" s="78">
        <v>5</v>
      </c>
      <c r="G24" s="79">
        <v>9.5693779904306201E-4</v>
      </c>
      <c r="H24" s="80">
        <v>2</v>
      </c>
      <c r="I24" s="78">
        <v>25</v>
      </c>
      <c r="J24" s="80">
        <v>-0.4</v>
      </c>
      <c r="K24" s="78">
        <v>40</v>
      </c>
      <c r="L24" s="79">
        <v>4.0172742794014303E-3</v>
      </c>
      <c r="M24" s="78">
        <v>12</v>
      </c>
      <c r="N24" s="79">
        <v>1.23418697932737E-3</v>
      </c>
      <c r="O24" s="80">
        <v>2.3333333333333299</v>
      </c>
    </row>
    <row r="25" spans="2:23" x14ac:dyDescent="0.25">
      <c r="B25" s="70">
        <v>15</v>
      </c>
      <c r="C25" s="71" t="s">
        <v>197</v>
      </c>
      <c r="D25" s="72">
        <v>18</v>
      </c>
      <c r="E25" s="73">
        <v>3.7601838312095299E-3</v>
      </c>
      <c r="F25" s="72">
        <v>1</v>
      </c>
      <c r="G25" s="73">
        <v>1.9138755980861201E-4</v>
      </c>
      <c r="H25" s="74">
        <v>17</v>
      </c>
      <c r="I25" s="72">
        <v>14</v>
      </c>
      <c r="J25" s="74">
        <v>0.28571428571428598</v>
      </c>
      <c r="K25" s="72">
        <v>32</v>
      </c>
      <c r="L25" s="73">
        <v>3.2138194235211402E-3</v>
      </c>
      <c r="M25" s="72">
        <v>4</v>
      </c>
      <c r="N25" s="73">
        <v>4.1139565977578902E-4</v>
      </c>
      <c r="O25" s="74">
        <v>7</v>
      </c>
    </row>
    <row r="26" spans="2:23" x14ac:dyDescent="0.25">
      <c r="B26" s="181" t="s">
        <v>198</v>
      </c>
      <c r="C26" s="181"/>
      <c r="D26" s="82">
        <f>SUM(D11:D25)</f>
        <v>4693</v>
      </c>
      <c r="E26" s="83">
        <f>D26/D28</f>
        <v>0.98036348443701693</v>
      </c>
      <c r="F26" s="82">
        <f>SUM(F11:F25)</f>
        <v>5064</v>
      </c>
      <c r="G26" s="83">
        <f>F26/F28</f>
        <v>0.96918660287081337</v>
      </c>
      <c r="H26" s="84">
        <f>D26/F26-1</f>
        <v>-7.3262243285939999E-2</v>
      </c>
      <c r="I26" s="82">
        <f>SUM(I11:I25)</f>
        <v>5080</v>
      </c>
      <c r="J26" s="83">
        <f>D26/I26-1</f>
        <v>-7.6181102362204767E-2</v>
      </c>
      <c r="K26" s="82">
        <f>SUM(K11:K25)</f>
        <v>9773</v>
      </c>
      <c r="L26" s="83">
        <f>K26/K28</f>
        <v>0.98152053831475339</v>
      </c>
      <c r="M26" s="82">
        <f>SUM(M11:M25)</f>
        <v>9458</v>
      </c>
      <c r="N26" s="83">
        <f>M26/M28</f>
        <v>0.97274503753985397</v>
      </c>
      <c r="O26" s="84">
        <f>K26/M26-1</f>
        <v>3.3305138507083942E-2</v>
      </c>
    </row>
    <row r="27" spans="2:23" x14ac:dyDescent="0.25">
      <c r="B27" s="181" t="s">
        <v>145</v>
      </c>
      <c r="C27" s="181"/>
      <c r="D27" s="82">
        <f>D28-SUM(D11:D25)</f>
        <v>94</v>
      </c>
      <c r="E27" s="83">
        <f>D27/D28</f>
        <v>1.9636515562983081E-2</v>
      </c>
      <c r="F27" s="82">
        <f>F28-SUM(F11:F25)</f>
        <v>161</v>
      </c>
      <c r="G27" s="83">
        <f>F27/F28</f>
        <v>3.0813397129186602E-2</v>
      </c>
      <c r="H27" s="84">
        <f>D27/F27-1</f>
        <v>-0.41614906832298137</v>
      </c>
      <c r="I27" s="82">
        <f>I28-SUM(I11:I25)</f>
        <v>90</v>
      </c>
      <c r="J27" s="83">
        <f>D27/I27-1</f>
        <v>4.4444444444444509E-2</v>
      </c>
      <c r="K27" s="82">
        <f>K28-SUM(K11:K25)</f>
        <v>184</v>
      </c>
      <c r="L27" s="83">
        <f>K27/K28</f>
        <v>1.847946168524656E-2</v>
      </c>
      <c r="M27" s="82">
        <f>M28-SUM(M11:M25)</f>
        <v>265</v>
      </c>
      <c r="N27" s="83">
        <f>M27/M28</f>
        <v>2.7254962460146047E-2</v>
      </c>
      <c r="O27" s="84">
        <f>K27/M27-1</f>
        <v>-0.30566037735849061</v>
      </c>
    </row>
    <row r="28" spans="2:23" x14ac:dyDescent="0.25">
      <c r="B28" s="186" t="s">
        <v>199</v>
      </c>
      <c r="C28" s="186"/>
      <c r="D28" s="86">
        <v>4787</v>
      </c>
      <c r="E28" s="87">
        <v>1</v>
      </c>
      <c r="F28" s="86">
        <v>5225</v>
      </c>
      <c r="G28" s="87">
        <v>1</v>
      </c>
      <c r="H28" s="88">
        <v>-8.3827751196172307E-2</v>
      </c>
      <c r="I28" s="86">
        <v>5170</v>
      </c>
      <c r="J28" s="88">
        <v>-7.4081237911025194E-2</v>
      </c>
      <c r="K28" s="86">
        <v>9957</v>
      </c>
      <c r="L28" s="87">
        <v>1</v>
      </c>
      <c r="M28" s="86">
        <v>9723</v>
      </c>
      <c r="N28" s="87">
        <v>1</v>
      </c>
      <c r="O28" s="88">
        <v>2.40666460968837E-2</v>
      </c>
    </row>
    <row r="29" spans="2:23" x14ac:dyDescent="0.25">
      <c r="B29" s="5" t="s">
        <v>47</v>
      </c>
      <c r="C29" s="38"/>
    </row>
    <row r="30" spans="2:23" x14ac:dyDescent="0.25">
      <c r="B30" s="95" t="s">
        <v>117</v>
      </c>
    </row>
    <row r="31" spans="2:23" x14ac:dyDescent="0.25">
      <c r="B31" s="96"/>
    </row>
    <row r="32" spans="2:23" ht="15" customHeight="1" x14ac:dyDescent="0.25">
      <c r="B32" s="179" t="s">
        <v>200</v>
      </c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38"/>
      <c r="P32" s="179" t="s">
        <v>201</v>
      </c>
      <c r="Q32" s="179"/>
      <c r="R32" s="179"/>
      <c r="S32" s="179"/>
      <c r="T32" s="179"/>
      <c r="U32" s="179"/>
      <c r="V32" s="179"/>
      <c r="W32" s="179"/>
    </row>
    <row r="33" spans="2:23" ht="15" customHeight="1" x14ac:dyDescent="0.25">
      <c r="B33" s="180" t="s">
        <v>202</v>
      </c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38"/>
      <c r="P33" s="180" t="s">
        <v>203</v>
      </c>
      <c r="Q33" s="180"/>
      <c r="R33" s="180"/>
      <c r="S33" s="180"/>
      <c r="T33" s="180"/>
      <c r="U33" s="180"/>
      <c r="V33" s="180"/>
      <c r="W33" s="180"/>
    </row>
    <row r="34" spans="2:23" ht="15" customHeight="1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7"/>
      <c r="L34" s="64" t="s">
        <v>122</v>
      </c>
      <c r="P34" s="16"/>
      <c r="Q34" s="16"/>
      <c r="R34" s="16"/>
      <c r="S34" s="16"/>
      <c r="T34" s="16"/>
      <c r="U34" s="16"/>
      <c r="V34" s="16"/>
      <c r="W34" s="64" t="s">
        <v>122</v>
      </c>
    </row>
    <row r="35" spans="2:23" ht="14.25" customHeight="1" x14ac:dyDescent="0.25">
      <c r="B35" s="182" t="s">
        <v>26</v>
      </c>
      <c r="C35" s="183" t="s">
        <v>28</v>
      </c>
      <c r="D35" s="184" t="s">
        <v>123</v>
      </c>
      <c r="E35" s="184"/>
      <c r="F35" s="184"/>
      <c r="G35" s="184"/>
      <c r="H35" s="184"/>
      <c r="I35" s="184"/>
      <c r="J35" s="185" t="s">
        <v>124</v>
      </c>
      <c r="K35" s="185"/>
      <c r="L35" s="185"/>
      <c r="P35" s="182" t="s">
        <v>26</v>
      </c>
      <c r="Q35" s="183" t="s">
        <v>28</v>
      </c>
      <c r="R35" s="184" t="s">
        <v>125</v>
      </c>
      <c r="S35" s="184"/>
      <c r="T35" s="184"/>
      <c r="U35" s="184"/>
      <c r="V35" s="184"/>
      <c r="W35" s="184"/>
    </row>
    <row r="36" spans="2:23" ht="15" customHeight="1" x14ac:dyDescent="0.25">
      <c r="B36" s="182"/>
      <c r="C36" s="183"/>
      <c r="D36" s="174" t="s">
        <v>126</v>
      </c>
      <c r="E36" s="174"/>
      <c r="F36" s="174"/>
      <c r="G36" s="174"/>
      <c r="H36" s="174"/>
      <c r="I36" s="174"/>
      <c r="J36" s="173" t="s">
        <v>127</v>
      </c>
      <c r="K36" s="173"/>
      <c r="L36" s="173"/>
      <c r="P36" s="182"/>
      <c r="Q36" s="183"/>
      <c r="R36" s="174" t="s">
        <v>128</v>
      </c>
      <c r="S36" s="174"/>
      <c r="T36" s="174"/>
      <c r="U36" s="174"/>
      <c r="V36" s="174"/>
      <c r="W36" s="174"/>
    </row>
    <row r="37" spans="2:23" ht="15" customHeight="1" x14ac:dyDescent="0.25">
      <c r="B37" s="182"/>
      <c r="C37" s="183"/>
      <c r="D37" s="177">
        <v>2023</v>
      </c>
      <c r="E37" s="177"/>
      <c r="F37" s="177">
        <v>2022</v>
      </c>
      <c r="G37" s="177"/>
      <c r="H37" s="172" t="s">
        <v>64</v>
      </c>
      <c r="I37" s="172" t="s">
        <v>129</v>
      </c>
      <c r="J37" s="172">
        <v>2022</v>
      </c>
      <c r="K37" s="172" t="s">
        <v>130</v>
      </c>
      <c r="L37" s="172" t="s">
        <v>131</v>
      </c>
      <c r="P37" s="182"/>
      <c r="Q37" s="183"/>
      <c r="R37" s="177">
        <v>2023</v>
      </c>
      <c r="S37" s="177"/>
      <c r="T37" s="177">
        <v>2022</v>
      </c>
      <c r="U37" s="177"/>
      <c r="V37" s="172" t="s">
        <v>64</v>
      </c>
      <c r="W37" s="172" t="s">
        <v>132</v>
      </c>
    </row>
    <row r="38" spans="2:23" ht="14.45" customHeight="1" x14ac:dyDescent="0.25">
      <c r="B38" s="175" t="s">
        <v>133</v>
      </c>
      <c r="C38" s="176" t="s">
        <v>28</v>
      </c>
      <c r="D38" s="177"/>
      <c r="E38" s="177"/>
      <c r="F38" s="177"/>
      <c r="G38" s="177"/>
      <c r="H38" s="172"/>
      <c r="I38" s="172"/>
      <c r="J38" s="172"/>
      <c r="K38" s="172"/>
      <c r="L38" s="172"/>
      <c r="P38" s="175" t="s">
        <v>133</v>
      </c>
      <c r="Q38" s="176" t="s">
        <v>28</v>
      </c>
      <c r="R38" s="177"/>
      <c r="S38" s="177"/>
      <c r="T38" s="177"/>
      <c r="U38" s="177"/>
      <c r="V38" s="172"/>
      <c r="W38" s="172"/>
    </row>
    <row r="39" spans="2:23" ht="15" customHeight="1" x14ac:dyDescent="0.25">
      <c r="B39" s="175"/>
      <c r="C39" s="176"/>
      <c r="D39" s="66" t="s">
        <v>30</v>
      </c>
      <c r="E39" s="67" t="s">
        <v>31</v>
      </c>
      <c r="F39" s="66" t="s">
        <v>30</v>
      </c>
      <c r="G39" s="67" t="s">
        <v>31</v>
      </c>
      <c r="H39" s="171" t="s">
        <v>135</v>
      </c>
      <c r="I39" s="171" t="s">
        <v>136</v>
      </c>
      <c r="J39" s="171" t="s">
        <v>30</v>
      </c>
      <c r="K39" s="171" t="s">
        <v>137</v>
      </c>
      <c r="L39" s="171" t="s">
        <v>138</v>
      </c>
      <c r="P39" s="175"/>
      <c r="Q39" s="176"/>
      <c r="R39" s="66" t="s">
        <v>30</v>
      </c>
      <c r="S39" s="67" t="s">
        <v>31</v>
      </c>
      <c r="T39" s="66" t="s">
        <v>30</v>
      </c>
      <c r="U39" s="67" t="s">
        <v>31</v>
      </c>
      <c r="V39" s="171" t="s">
        <v>135</v>
      </c>
      <c r="W39" s="171" t="s">
        <v>139</v>
      </c>
    </row>
    <row r="40" spans="2:23" ht="14.25" customHeight="1" x14ac:dyDescent="0.25">
      <c r="B40" s="175"/>
      <c r="C40" s="176"/>
      <c r="D40" s="68" t="s">
        <v>140</v>
      </c>
      <c r="E40" s="69" t="s">
        <v>141</v>
      </c>
      <c r="F40" s="68" t="s">
        <v>140</v>
      </c>
      <c r="G40" s="69" t="s">
        <v>141</v>
      </c>
      <c r="H40" s="171"/>
      <c r="I40" s="171"/>
      <c r="J40" s="171" t="s">
        <v>140</v>
      </c>
      <c r="K40" s="171"/>
      <c r="L40" s="171"/>
      <c r="P40" s="175"/>
      <c r="Q40" s="176"/>
      <c r="R40" s="68" t="s">
        <v>140</v>
      </c>
      <c r="S40" s="69" t="s">
        <v>141</v>
      </c>
      <c r="T40" s="68" t="s">
        <v>140</v>
      </c>
      <c r="U40" s="69" t="s">
        <v>141</v>
      </c>
      <c r="V40" s="171"/>
      <c r="W40" s="171"/>
    </row>
    <row r="41" spans="2:23" x14ac:dyDescent="0.25">
      <c r="B41" s="70">
        <v>1</v>
      </c>
      <c r="C41" s="71" t="s">
        <v>204</v>
      </c>
      <c r="D41" s="72">
        <v>942</v>
      </c>
      <c r="E41" s="73">
        <v>0.164369220031408</v>
      </c>
      <c r="F41" s="72">
        <v>565</v>
      </c>
      <c r="G41" s="73">
        <v>7.5757575757575801E-2</v>
      </c>
      <c r="H41" s="74">
        <v>0.66725663716814199</v>
      </c>
      <c r="I41" s="75">
        <v>3</v>
      </c>
      <c r="J41" s="72">
        <v>853</v>
      </c>
      <c r="K41" s="74">
        <v>0.104337631887456</v>
      </c>
      <c r="L41" s="75">
        <v>0</v>
      </c>
      <c r="P41" s="70">
        <v>1</v>
      </c>
      <c r="Q41" s="71" t="s">
        <v>204</v>
      </c>
      <c r="R41" s="72">
        <v>10069</v>
      </c>
      <c r="S41" s="73">
        <v>0.16178219094443899</v>
      </c>
      <c r="T41" s="72">
        <v>10784</v>
      </c>
      <c r="U41" s="73">
        <v>0.145875605335065</v>
      </c>
      <c r="V41" s="74">
        <v>-6.6301928783382799E-2</v>
      </c>
      <c r="W41" s="75">
        <v>0</v>
      </c>
    </row>
    <row r="42" spans="2:23" x14ac:dyDescent="0.25">
      <c r="B42" s="76">
        <v>2</v>
      </c>
      <c r="C42" s="77" t="s">
        <v>205</v>
      </c>
      <c r="D42" s="78">
        <v>690</v>
      </c>
      <c r="E42" s="79">
        <v>0.120397836328738</v>
      </c>
      <c r="F42" s="78">
        <v>605</v>
      </c>
      <c r="G42" s="79">
        <v>8.1120943952802393E-2</v>
      </c>
      <c r="H42" s="80">
        <v>0.14049586776859499</v>
      </c>
      <c r="I42" s="81">
        <v>1</v>
      </c>
      <c r="J42" s="78">
        <v>551</v>
      </c>
      <c r="K42" s="80">
        <v>0.252268602540835</v>
      </c>
      <c r="L42" s="81">
        <v>1</v>
      </c>
      <c r="P42" s="76">
        <v>2</v>
      </c>
      <c r="Q42" s="77" t="s">
        <v>205</v>
      </c>
      <c r="R42" s="78">
        <v>7116</v>
      </c>
      <c r="S42" s="79">
        <v>0.114335293550564</v>
      </c>
      <c r="T42" s="78">
        <v>6667</v>
      </c>
      <c r="U42" s="79">
        <v>9.0184779373968599E-2</v>
      </c>
      <c r="V42" s="80">
        <v>6.7346632668366505E-2</v>
      </c>
      <c r="W42" s="81">
        <v>0</v>
      </c>
    </row>
    <row r="43" spans="2:23" x14ac:dyDescent="0.25">
      <c r="B43" s="70">
        <v>3</v>
      </c>
      <c r="C43" s="71" t="s">
        <v>206</v>
      </c>
      <c r="D43" s="72">
        <v>572</v>
      </c>
      <c r="E43" s="73">
        <v>9.9808061420345498E-2</v>
      </c>
      <c r="F43" s="72">
        <v>835</v>
      </c>
      <c r="G43" s="73">
        <v>0.11196031107535501</v>
      </c>
      <c r="H43" s="74">
        <v>-0.31497005988023902</v>
      </c>
      <c r="I43" s="75">
        <v>-2</v>
      </c>
      <c r="J43" s="72">
        <v>556</v>
      </c>
      <c r="K43" s="74">
        <v>2.8776978417266199E-2</v>
      </c>
      <c r="L43" s="75">
        <v>-1</v>
      </c>
      <c r="P43" s="70">
        <v>3</v>
      </c>
      <c r="Q43" s="71" t="s">
        <v>206</v>
      </c>
      <c r="R43" s="72">
        <v>5003</v>
      </c>
      <c r="S43" s="73">
        <v>8.0384973810212396E-2</v>
      </c>
      <c r="T43" s="72">
        <v>5178</v>
      </c>
      <c r="U43" s="73">
        <v>7.0043015988961899E-2</v>
      </c>
      <c r="V43" s="74">
        <v>-3.3796832753959102E-2</v>
      </c>
      <c r="W43" s="75">
        <v>1</v>
      </c>
    </row>
    <row r="44" spans="2:23" x14ac:dyDescent="0.25">
      <c r="B44" s="76">
        <v>4</v>
      </c>
      <c r="C44" s="77" t="s">
        <v>207</v>
      </c>
      <c r="D44" s="78">
        <v>405</v>
      </c>
      <c r="E44" s="79">
        <v>7.0668295236433407E-2</v>
      </c>
      <c r="F44" s="78">
        <v>368</v>
      </c>
      <c r="G44" s="79">
        <v>4.9342987396084698E-2</v>
      </c>
      <c r="H44" s="80">
        <v>0.10054347826087</v>
      </c>
      <c r="I44" s="81">
        <v>1</v>
      </c>
      <c r="J44" s="78">
        <v>304</v>
      </c>
      <c r="K44" s="80">
        <v>0.332236842105263</v>
      </c>
      <c r="L44" s="81">
        <v>1</v>
      </c>
      <c r="P44" s="76">
        <v>4</v>
      </c>
      <c r="Q44" s="77" t="s">
        <v>208</v>
      </c>
      <c r="R44" s="78">
        <v>3147</v>
      </c>
      <c r="S44" s="79">
        <v>5.0563964137665098E-2</v>
      </c>
      <c r="T44" s="78">
        <v>3345</v>
      </c>
      <c r="U44" s="79">
        <v>4.52479506533561E-2</v>
      </c>
      <c r="V44" s="80">
        <v>-5.9192825112107703E-2</v>
      </c>
      <c r="W44" s="81">
        <v>1</v>
      </c>
    </row>
    <row r="45" spans="2:23" x14ac:dyDescent="0.25">
      <c r="B45" s="70">
        <v>5</v>
      </c>
      <c r="C45" s="71" t="s">
        <v>209</v>
      </c>
      <c r="D45" s="72">
        <v>355</v>
      </c>
      <c r="E45" s="73">
        <v>6.1943814343046598E-2</v>
      </c>
      <c r="F45" s="72">
        <v>145</v>
      </c>
      <c r="G45" s="73">
        <v>1.94422097076964E-2</v>
      </c>
      <c r="H45" s="74">
        <v>1.44827586206897</v>
      </c>
      <c r="I45" s="75">
        <v>12</v>
      </c>
      <c r="J45" s="72">
        <v>352</v>
      </c>
      <c r="K45" s="74">
        <v>8.5227272727272894E-3</v>
      </c>
      <c r="L45" s="75">
        <v>-1</v>
      </c>
      <c r="P45" s="70">
        <v>5</v>
      </c>
      <c r="Q45" s="71" t="s">
        <v>207</v>
      </c>
      <c r="R45" s="72">
        <v>2636</v>
      </c>
      <c r="S45" s="73">
        <v>4.2353546065104899E-2</v>
      </c>
      <c r="T45" s="72">
        <v>5247</v>
      </c>
      <c r="U45" s="73">
        <v>7.0976381787192594E-2</v>
      </c>
      <c r="V45" s="74">
        <v>-0.49761768629693198</v>
      </c>
      <c r="W45" s="75">
        <v>-2</v>
      </c>
    </row>
    <row r="46" spans="2:23" x14ac:dyDescent="0.25">
      <c r="B46" s="76">
        <v>6</v>
      </c>
      <c r="C46" s="77" t="s">
        <v>210</v>
      </c>
      <c r="D46" s="78">
        <v>262</v>
      </c>
      <c r="E46" s="79">
        <v>4.5716279881347098E-2</v>
      </c>
      <c r="F46" s="78">
        <v>283</v>
      </c>
      <c r="G46" s="79">
        <v>3.7945829981228203E-2</v>
      </c>
      <c r="H46" s="80">
        <v>-7.4204946996466403E-2</v>
      </c>
      <c r="I46" s="81">
        <v>2</v>
      </c>
      <c r="J46" s="78">
        <v>295</v>
      </c>
      <c r="K46" s="80">
        <v>-0.111864406779661</v>
      </c>
      <c r="L46" s="81">
        <v>0</v>
      </c>
      <c r="P46" s="76">
        <v>6</v>
      </c>
      <c r="Q46" s="77" t="s">
        <v>210</v>
      </c>
      <c r="R46" s="78">
        <v>2232</v>
      </c>
      <c r="S46" s="79">
        <v>3.5862334907934099E-2</v>
      </c>
      <c r="T46" s="78">
        <v>2483</v>
      </c>
      <c r="U46" s="79">
        <v>3.3587641695749799E-2</v>
      </c>
      <c r="V46" s="80">
        <v>-0.10108739428111201</v>
      </c>
      <c r="W46" s="81">
        <v>2</v>
      </c>
    </row>
    <row r="47" spans="2:23" x14ac:dyDescent="0.25">
      <c r="B47" s="70">
        <v>7</v>
      </c>
      <c r="C47" s="71" t="s">
        <v>211</v>
      </c>
      <c r="D47" s="72">
        <v>203</v>
      </c>
      <c r="E47" s="73">
        <v>3.5421392427150603E-2</v>
      </c>
      <c r="F47" s="72">
        <v>216</v>
      </c>
      <c r="G47" s="73">
        <v>2.8962188254223701E-2</v>
      </c>
      <c r="H47" s="74">
        <v>-6.0185185185185203E-2</v>
      </c>
      <c r="I47" s="75">
        <v>6</v>
      </c>
      <c r="J47" s="72">
        <v>212</v>
      </c>
      <c r="K47" s="74">
        <v>-4.2452830188679298E-2</v>
      </c>
      <c r="L47" s="75">
        <v>0</v>
      </c>
      <c r="P47" s="70">
        <v>7</v>
      </c>
      <c r="Q47" s="71" t="s">
        <v>212</v>
      </c>
      <c r="R47" s="72">
        <v>2154</v>
      </c>
      <c r="S47" s="73">
        <v>3.4609081268678302E-2</v>
      </c>
      <c r="T47" s="72">
        <v>2816</v>
      </c>
      <c r="U47" s="73">
        <v>3.80921462002543E-2</v>
      </c>
      <c r="V47" s="74">
        <v>-0.23508522727272699</v>
      </c>
      <c r="W47" s="75">
        <v>-1</v>
      </c>
    </row>
    <row r="48" spans="2:23" x14ac:dyDescent="0.25">
      <c r="B48" s="76">
        <v>8</v>
      </c>
      <c r="C48" s="77" t="s">
        <v>213</v>
      </c>
      <c r="D48" s="78">
        <v>173</v>
      </c>
      <c r="E48" s="79">
        <v>3.0186703891118501E-2</v>
      </c>
      <c r="F48" s="78">
        <v>204</v>
      </c>
      <c r="G48" s="79">
        <v>2.73531777956557E-2</v>
      </c>
      <c r="H48" s="80">
        <v>-0.15196078431372601</v>
      </c>
      <c r="I48" s="81">
        <v>7</v>
      </c>
      <c r="J48" s="78">
        <v>137</v>
      </c>
      <c r="K48" s="80">
        <v>0.26277372262773702</v>
      </c>
      <c r="L48" s="81">
        <v>3</v>
      </c>
      <c r="P48" s="76">
        <v>8</v>
      </c>
      <c r="Q48" s="77" t="s">
        <v>209</v>
      </c>
      <c r="R48" s="78">
        <v>2110</v>
      </c>
      <c r="S48" s="79">
        <v>3.3902117677303299E-2</v>
      </c>
      <c r="T48" s="78">
        <v>2217</v>
      </c>
      <c r="U48" s="79">
        <v>2.99894489083678E-2</v>
      </c>
      <c r="V48" s="80">
        <v>-4.8263419034731601E-2</v>
      </c>
      <c r="W48" s="81">
        <v>3</v>
      </c>
    </row>
    <row r="49" spans="2:23" x14ac:dyDescent="0.25">
      <c r="B49" s="70">
        <v>9</v>
      </c>
      <c r="C49" s="71" t="s">
        <v>214</v>
      </c>
      <c r="D49" s="72">
        <v>161</v>
      </c>
      <c r="E49" s="73">
        <v>2.8092828476705599E-2</v>
      </c>
      <c r="F49" s="72">
        <v>233</v>
      </c>
      <c r="G49" s="73">
        <v>3.1241619737195001E-2</v>
      </c>
      <c r="H49" s="74">
        <v>-0.30901287553648099</v>
      </c>
      <c r="I49" s="75">
        <v>3</v>
      </c>
      <c r="J49" s="72">
        <v>124</v>
      </c>
      <c r="K49" s="74">
        <v>0.29838709677419301</v>
      </c>
      <c r="L49" s="75">
        <v>5</v>
      </c>
      <c r="P49" s="70">
        <v>9</v>
      </c>
      <c r="Q49" s="71" t="s">
        <v>211</v>
      </c>
      <c r="R49" s="72">
        <v>2094</v>
      </c>
      <c r="S49" s="73">
        <v>3.3645040007712297E-2</v>
      </c>
      <c r="T49" s="72">
        <v>2425</v>
      </c>
      <c r="U49" s="73">
        <v>3.2803073343613903E-2</v>
      </c>
      <c r="V49" s="74">
        <v>-0.13649484536082501</v>
      </c>
      <c r="W49" s="75">
        <v>0</v>
      </c>
    </row>
    <row r="50" spans="2:23" x14ac:dyDescent="0.25">
      <c r="B50" s="76">
        <v>10</v>
      </c>
      <c r="C50" s="77" t="s">
        <v>215</v>
      </c>
      <c r="D50" s="78">
        <v>138</v>
      </c>
      <c r="E50" s="79">
        <v>2.4079567265747701E-2</v>
      </c>
      <c r="F50" s="78">
        <v>266</v>
      </c>
      <c r="G50" s="79">
        <v>3.5666398498256903E-2</v>
      </c>
      <c r="H50" s="80">
        <v>-0.48120300751879702</v>
      </c>
      <c r="I50" s="81">
        <v>-1</v>
      </c>
      <c r="J50" s="78">
        <v>126</v>
      </c>
      <c r="K50" s="80">
        <v>9.5238095238095302E-2</v>
      </c>
      <c r="L50" s="81">
        <v>3</v>
      </c>
      <c r="P50" s="76">
        <v>10</v>
      </c>
      <c r="Q50" s="77" t="s">
        <v>216</v>
      </c>
      <c r="R50" s="78">
        <v>2039</v>
      </c>
      <c r="S50" s="79">
        <v>3.2761335518493501E-2</v>
      </c>
      <c r="T50" s="78">
        <v>2279</v>
      </c>
      <c r="U50" s="79">
        <v>3.0828125422719999E-2</v>
      </c>
      <c r="V50" s="80">
        <v>-0.105309346204476</v>
      </c>
      <c r="W50" s="81">
        <v>0</v>
      </c>
    </row>
    <row r="51" spans="2:23" x14ac:dyDescent="0.25">
      <c r="B51" s="181" t="s">
        <v>217</v>
      </c>
      <c r="C51" s="181"/>
      <c r="D51" s="82">
        <f>SUM(D41:D50)</f>
        <v>3901</v>
      </c>
      <c r="E51" s="83">
        <f>D51/D53</f>
        <v>0.68068399930204149</v>
      </c>
      <c r="F51" s="82">
        <f>SUM(F41:F50)</f>
        <v>3720</v>
      </c>
      <c r="G51" s="83">
        <f>F51/F53</f>
        <v>0.49879324215607401</v>
      </c>
      <c r="H51" s="84">
        <f>D51/F51-1</f>
        <v>4.8655913978494558E-2</v>
      </c>
      <c r="I51" s="85"/>
      <c r="J51" s="82">
        <f>SUM(J41:J50)</f>
        <v>3510</v>
      </c>
      <c r="K51" s="83">
        <f>D51/J51-1</f>
        <v>0.1113960113960113</v>
      </c>
      <c r="L51" s="82"/>
      <c r="P51" s="181" t="s">
        <v>217</v>
      </c>
      <c r="Q51" s="181"/>
      <c r="R51" s="82">
        <f>SUM(R41:R50)</f>
        <v>38600</v>
      </c>
      <c r="S51" s="83">
        <f>R51/R53</f>
        <v>0.62019987788810693</v>
      </c>
      <c r="T51" s="82">
        <f>SUM(T41:T50)</f>
        <v>43441</v>
      </c>
      <c r="U51" s="83">
        <f>T51/T53</f>
        <v>0.58762816870924983</v>
      </c>
      <c r="V51" s="84">
        <f>R51/T51-1</f>
        <v>-0.11143850279689693</v>
      </c>
      <c r="W51" s="85"/>
    </row>
    <row r="52" spans="2:23" x14ac:dyDescent="0.25">
      <c r="B52" s="181" t="s">
        <v>145</v>
      </c>
      <c r="C52" s="181"/>
      <c r="D52" s="82">
        <f>D53-D51</f>
        <v>1830</v>
      </c>
      <c r="E52" s="83">
        <f>D52/D53</f>
        <v>0.31931600069795846</v>
      </c>
      <c r="F52" s="82">
        <f>F53-F51</f>
        <v>3738</v>
      </c>
      <c r="G52" s="83">
        <f>F52/F53</f>
        <v>0.50120675784392599</v>
      </c>
      <c r="H52" s="84">
        <f>D52/F52-1</f>
        <v>-0.5104333868378812</v>
      </c>
      <c r="I52" s="97"/>
      <c r="J52" s="82">
        <f>J53-SUM(J41:J50)</f>
        <v>2011</v>
      </c>
      <c r="K52" s="84">
        <f>D52/J52-1</f>
        <v>-9.0004972650422621E-2</v>
      </c>
      <c r="L52" s="92"/>
      <c r="P52" s="181" t="s">
        <v>145</v>
      </c>
      <c r="Q52" s="181"/>
      <c r="R52" s="82">
        <f>R53-R51</f>
        <v>23638</v>
      </c>
      <c r="S52" s="83">
        <f>R52/R53</f>
        <v>0.37980012211189307</v>
      </c>
      <c r="T52" s="82">
        <f>T53-T51</f>
        <v>30485</v>
      </c>
      <c r="U52" s="83">
        <f>T52/T53</f>
        <v>0.41237183129075022</v>
      </c>
      <c r="V52" s="84">
        <f>R52/T52-1</f>
        <v>-0.22460226340823353</v>
      </c>
      <c r="W52" s="97"/>
    </row>
    <row r="53" spans="2:23" x14ac:dyDescent="0.25">
      <c r="B53" s="186" t="s">
        <v>146</v>
      </c>
      <c r="C53" s="186"/>
      <c r="D53" s="86">
        <v>5731</v>
      </c>
      <c r="E53" s="87">
        <v>1</v>
      </c>
      <c r="F53" s="86">
        <v>7458</v>
      </c>
      <c r="G53" s="87">
        <v>1</v>
      </c>
      <c r="H53" s="88">
        <v>-0.23156342182890899</v>
      </c>
      <c r="I53" s="89"/>
      <c r="J53" s="86">
        <v>5521</v>
      </c>
      <c r="K53" s="88">
        <v>3.8036587574714599E-2</v>
      </c>
      <c r="L53" s="86"/>
      <c r="P53" s="186" t="s">
        <v>146</v>
      </c>
      <c r="Q53" s="186"/>
      <c r="R53" s="86">
        <v>62238</v>
      </c>
      <c r="S53" s="87">
        <v>1</v>
      </c>
      <c r="T53" s="86">
        <v>73926</v>
      </c>
      <c r="U53" s="87">
        <v>1</v>
      </c>
      <c r="V53" s="88">
        <v>-0.15810404999594199</v>
      </c>
      <c r="W53" s="89"/>
    </row>
    <row r="54" spans="2:23" x14ac:dyDescent="0.25">
      <c r="B54" s="90" t="s">
        <v>47</v>
      </c>
      <c r="P54" s="90" t="s">
        <v>47</v>
      </c>
    </row>
    <row r="55" spans="2:23" x14ac:dyDescent="0.25">
      <c r="B55" s="91" t="s">
        <v>117</v>
      </c>
      <c r="P55" s="91" t="s">
        <v>117</v>
      </c>
    </row>
    <row r="63" spans="2:23" ht="15" customHeight="1" x14ac:dyDescent="0.25"/>
    <row r="65" ht="15" customHeight="1" x14ac:dyDescent="0.25"/>
  </sheetData>
  <mergeCells count="68">
    <mergeCell ref="B51:C51"/>
    <mergeCell ref="P51:Q51"/>
    <mergeCell ref="B52:C52"/>
    <mergeCell ref="P52:Q52"/>
    <mergeCell ref="B53:C53"/>
    <mergeCell ref="P53:Q53"/>
    <mergeCell ref="V37:V38"/>
    <mergeCell ref="W37:W38"/>
    <mergeCell ref="B38:B40"/>
    <mergeCell ref="C38:C40"/>
    <mergeCell ref="P38:P40"/>
    <mergeCell ref="Q38:Q40"/>
    <mergeCell ref="H39:H40"/>
    <mergeCell ref="I39:I40"/>
    <mergeCell ref="J39:J40"/>
    <mergeCell ref="K39:K40"/>
    <mergeCell ref="L39:L40"/>
    <mergeCell ref="V39:V40"/>
    <mergeCell ref="W39:W40"/>
    <mergeCell ref="J37:J38"/>
    <mergeCell ref="K37:K38"/>
    <mergeCell ref="L37:L38"/>
    <mergeCell ref="R37:S38"/>
    <mergeCell ref="T37:U38"/>
    <mergeCell ref="B33:L33"/>
    <mergeCell ref="P33:W33"/>
    <mergeCell ref="B35:B37"/>
    <mergeCell ref="C35:C37"/>
    <mergeCell ref="D35:I35"/>
    <mergeCell ref="J35:L35"/>
    <mergeCell ref="P35:P37"/>
    <mergeCell ref="Q35:Q37"/>
    <mergeCell ref="R35:W35"/>
    <mergeCell ref="D36:I36"/>
    <mergeCell ref="J36:L36"/>
    <mergeCell ref="R36:W36"/>
    <mergeCell ref="D37:E38"/>
    <mergeCell ref="F37:G38"/>
    <mergeCell ref="H37:H38"/>
    <mergeCell ref="I37:I38"/>
    <mergeCell ref="B26:C26"/>
    <mergeCell ref="B27:C27"/>
    <mergeCell ref="B28:C28"/>
    <mergeCell ref="B32:L32"/>
    <mergeCell ref="P32:W32"/>
    <mergeCell ref="M7:N8"/>
    <mergeCell ref="O7:O8"/>
    <mergeCell ref="B8:B10"/>
    <mergeCell ref="C8:C10"/>
    <mergeCell ref="H9:H10"/>
    <mergeCell ref="J9:J10"/>
    <mergeCell ref="O9:O10"/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</mergeCells>
  <conditionalFormatting sqref="D41:L50">
    <cfRule type="cellIs" dxfId="15" priority="2" operator="equal">
      <formula>0</formula>
    </cfRule>
  </conditionalFormatting>
  <conditionalFormatting sqref="D11:O25">
    <cfRule type="cellIs" dxfId="14" priority="3" operator="equal">
      <formula>0</formula>
    </cfRule>
  </conditionalFormatting>
  <conditionalFormatting sqref="H11:H27 O11:O27">
    <cfRule type="cellIs" dxfId="13" priority="4" operator="lessThan">
      <formula>0</formula>
    </cfRule>
  </conditionalFormatting>
  <conditionalFormatting sqref="H41:H52">
    <cfRule type="cellIs" dxfId="12" priority="5" operator="lessThan">
      <formula>0</formula>
    </cfRule>
  </conditionalFormatting>
  <conditionalFormatting sqref="I41:I50">
    <cfRule type="cellIs" dxfId="11" priority="6" operator="lessThan">
      <formula>0</formula>
    </cfRule>
    <cfRule type="cellIs" dxfId="10" priority="8" operator="greaterThan">
      <formula>0</formula>
    </cfRule>
  </conditionalFormatting>
  <conditionalFormatting sqref="J11:J25">
    <cfRule type="cellIs" dxfId="9" priority="9" operator="lessThan">
      <formula>0</formula>
    </cfRule>
  </conditionalFormatting>
  <conditionalFormatting sqref="K52">
    <cfRule type="cellIs" dxfId="8" priority="11" operator="lessThan">
      <formula>0</formula>
    </cfRule>
  </conditionalFormatting>
  <conditionalFormatting sqref="K41:L50">
    <cfRule type="cellIs" dxfId="7" priority="12" operator="lessThan">
      <formula>0</formula>
    </cfRule>
  </conditionalFormatting>
  <conditionalFormatting sqref="L41:L50">
    <cfRule type="cellIs" dxfId="6" priority="14" operator="greaterThan">
      <formula>0</formula>
    </cfRule>
  </conditionalFormatting>
  <conditionalFormatting sqref="R41:W50">
    <cfRule type="cellIs" dxfId="5" priority="15" operator="equal">
      <formula>0</formula>
    </cfRule>
  </conditionalFormatting>
  <conditionalFormatting sqref="V41:V52">
    <cfRule type="cellIs" dxfId="4" priority="16" operator="lessThan">
      <formula>0</formula>
    </cfRule>
  </conditionalFormatting>
  <conditionalFormatting sqref="W41:W50">
    <cfRule type="cellIs" dxfId="3" priority="17" operator="lessThan">
      <formula>0</formula>
    </cfRule>
    <cfRule type="cellIs" dxfId="2" priority="1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3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1.85546875" style="5" customWidth="1"/>
    <col min="2" max="2" width="8.140625" style="5" customWidth="1"/>
    <col min="3" max="3" width="16" style="5" customWidth="1"/>
    <col min="4" max="9" width="8.85546875" style="5" customWidth="1"/>
    <col min="10" max="10" width="9.5703125" style="5" customWidth="1"/>
    <col min="11" max="14" width="8.85546875" style="5" customWidth="1"/>
    <col min="15" max="15" width="10.28515625" style="5" customWidth="1"/>
    <col min="16" max="16" width="9.140625" style="5"/>
    <col min="17" max="17" width="17" style="5" customWidth="1"/>
    <col min="18" max="1024" width="9.140625" style="5"/>
  </cols>
  <sheetData>
    <row r="1" spans="2:15" x14ac:dyDescent="0.25">
      <c r="B1" s="5" t="s">
        <v>75</v>
      </c>
      <c r="D1" s="6"/>
      <c r="O1" s="62">
        <v>44987</v>
      </c>
    </row>
    <row r="2" spans="2:15" ht="14.45" customHeight="1" x14ac:dyDescent="0.25">
      <c r="B2" s="179" t="s">
        <v>218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</row>
    <row r="3" spans="2:15" ht="14.45" customHeight="1" x14ac:dyDescent="0.25">
      <c r="B3" s="180" t="s">
        <v>219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122</v>
      </c>
    </row>
    <row r="5" spans="2:15" ht="14.45" customHeight="1" x14ac:dyDescent="0.25">
      <c r="B5" s="182" t="s">
        <v>26</v>
      </c>
      <c r="C5" s="183" t="s">
        <v>27</v>
      </c>
      <c r="D5" s="187" t="s">
        <v>123</v>
      </c>
      <c r="E5" s="187"/>
      <c r="F5" s="187"/>
      <c r="G5" s="187"/>
      <c r="H5" s="187"/>
      <c r="I5" s="188" t="s">
        <v>124</v>
      </c>
      <c r="J5" s="188"/>
      <c r="K5" s="189" t="s">
        <v>193</v>
      </c>
      <c r="L5" s="189"/>
      <c r="M5" s="189"/>
      <c r="N5" s="189"/>
      <c r="O5" s="189"/>
    </row>
    <row r="6" spans="2:15" ht="14.45" customHeight="1" x14ac:dyDescent="0.25">
      <c r="B6" s="182"/>
      <c r="C6" s="183"/>
      <c r="D6" s="190" t="s">
        <v>126</v>
      </c>
      <c r="E6" s="190"/>
      <c r="F6" s="190"/>
      <c r="G6" s="190"/>
      <c r="H6" s="190"/>
      <c r="I6" s="191" t="s">
        <v>127</v>
      </c>
      <c r="J6" s="191"/>
      <c r="K6" s="192" t="s">
        <v>128</v>
      </c>
      <c r="L6" s="192"/>
      <c r="M6" s="192"/>
      <c r="N6" s="192"/>
      <c r="O6" s="192"/>
    </row>
    <row r="7" spans="2:15" ht="14.45" customHeight="1" x14ac:dyDescent="0.25">
      <c r="B7" s="182"/>
      <c r="C7" s="183"/>
      <c r="D7" s="177">
        <v>2023</v>
      </c>
      <c r="E7" s="177"/>
      <c r="F7" s="177">
        <v>2022</v>
      </c>
      <c r="G7" s="177"/>
      <c r="H7" s="172" t="s">
        <v>64</v>
      </c>
      <c r="I7" s="177">
        <v>2022</v>
      </c>
      <c r="J7" s="177" t="s">
        <v>130</v>
      </c>
      <c r="K7" s="177">
        <v>2023</v>
      </c>
      <c r="L7" s="177"/>
      <c r="M7" s="177">
        <v>2022</v>
      </c>
      <c r="N7" s="177"/>
      <c r="O7" s="172" t="s">
        <v>64</v>
      </c>
    </row>
    <row r="8" spans="2:15" ht="14.45" customHeight="1" x14ac:dyDescent="0.25">
      <c r="B8" s="175" t="s">
        <v>133</v>
      </c>
      <c r="C8" s="176" t="s">
        <v>134</v>
      </c>
      <c r="D8" s="177"/>
      <c r="E8" s="177"/>
      <c r="F8" s="177"/>
      <c r="G8" s="177"/>
      <c r="H8" s="172"/>
      <c r="I8" s="177"/>
      <c r="J8" s="177"/>
      <c r="K8" s="177"/>
      <c r="L8" s="177"/>
      <c r="M8" s="177"/>
      <c r="N8" s="177"/>
      <c r="O8" s="172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1" t="s">
        <v>135</v>
      </c>
      <c r="I9" s="93" t="s">
        <v>30</v>
      </c>
      <c r="J9" s="193" t="s">
        <v>137</v>
      </c>
      <c r="K9" s="66" t="s">
        <v>30</v>
      </c>
      <c r="L9" s="67" t="s">
        <v>31</v>
      </c>
      <c r="M9" s="66" t="s">
        <v>30</v>
      </c>
      <c r="N9" s="67" t="s">
        <v>31</v>
      </c>
      <c r="O9" s="171" t="s">
        <v>135</v>
      </c>
    </row>
    <row r="10" spans="2:15" ht="14.45" customHeight="1" x14ac:dyDescent="0.25">
      <c r="B10" s="175"/>
      <c r="C10" s="176"/>
      <c r="D10" s="68" t="s">
        <v>140</v>
      </c>
      <c r="E10" s="69" t="s">
        <v>141</v>
      </c>
      <c r="F10" s="68" t="s">
        <v>140</v>
      </c>
      <c r="G10" s="69" t="s">
        <v>141</v>
      </c>
      <c r="H10" s="171"/>
      <c r="I10" s="94" t="s">
        <v>140</v>
      </c>
      <c r="J10" s="193"/>
      <c r="K10" s="68" t="s">
        <v>140</v>
      </c>
      <c r="L10" s="69" t="s">
        <v>141</v>
      </c>
      <c r="M10" s="68" t="s">
        <v>140</v>
      </c>
      <c r="N10" s="69" t="s">
        <v>141</v>
      </c>
      <c r="O10" s="171"/>
    </row>
    <row r="11" spans="2:15" ht="14.45" customHeight="1" x14ac:dyDescent="0.25">
      <c r="B11" s="70">
        <v>1</v>
      </c>
      <c r="C11" s="71" t="s">
        <v>51</v>
      </c>
      <c r="D11" s="72">
        <v>9185</v>
      </c>
      <c r="E11" s="73">
        <v>0.21206594015515301</v>
      </c>
      <c r="F11" s="72">
        <v>7203</v>
      </c>
      <c r="G11" s="73">
        <v>0.18582153084126601</v>
      </c>
      <c r="H11" s="74">
        <v>0.27516312647508001</v>
      </c>
      <c r="I11" s="72">
        <v>8349</v>
      </c>
      <c r="J11" s="74">
        <v>0.100131752305665</v>
      </c>
      <c r="K11" s="72">
        <v>17534</v>
      </c>
      <c r="L11" s="73">
        <v>0.209917632410689</v>
      </c>
      <c r="M11" s="72">
        <v>13373</v>
      </c>
      <c r="N11" s="73">
        <v>0.185129298410765</v>
      </c>
      <c r="O11" s="74">
        <v>0.311149330741045</v>
      </c>
    </row>
    <row r="12" spans="2:15" ht="14.45" customHeight="1" x14ac:dyDescent="0.25">
      <c r="B12" s="76">
        <v>2</v>
      </c>
      <c r="C12" s="77" t="s">
        <v>39</v>
      </c>
      <c r="D12" s="78">
        <v>3821</v>
      </c>
      <c r="E12" s="79">
        <v>8.8220354636128498E-2</v>
      </c>
      <c r="F12" s="78">
        <v>2827</v>
      </c>
      <c r="G12" s="79">
        <v>7.2930371746252901E-2</v>
      </c>
      <c r="H12" s="80">
        <v>0.35160948001414899</v>
      </c>
      <c r="I12" s="78">
        <v>3620</v>
      </c>
      <c r="J12" s="80">
        <v>5.5524861878453E-2</v>
      </c>
      <c r="K12" s="78">
        <v>7441</v>
      </c>
      <c r="L12" s="79">
        <v>8.9083900009577596E-2</v>
      </c>
      <c r="M12" s="78">
        <v>5526</v>
      </c>
      <c r="N12" s="79">
        <v>7.64992524503018E-2</v>
      </c>
      <c r="O12" s="80">
        <v>0.34654361201592498</v>
      </c>
    </row>
    <row r="13" spans="2:15" ht="14.45" customHeight="1" x14ac:dyDescent="0.25">
      <c r="B13" s="70">
        <v>3</v>
      </c>
      <c r="C13" s="71" t="s">
        <v>33</v>
      </c>
      <c r="D13" s="72">
        <v>2910</v>
      </c>
      <c r="E13" s="73">
        <v>6.7186922792759493E-2</v>
      </c>
      <c r="F13" s="72">
        <v>3099</v>
      </c>
      <c r="G13" s="73">
        <v>7.9947372494389005E-2</v>
      </c>
      <c r="H13" s="74">
        <v>-6.0987415295256503E-2</v>
      </c>
      <c r="I13" s="72">
        <v>2644</v>
      </c>
      <c r="J13" s="74">
        <v>0.100605143721634</v>
      </c>
      <c r="K13" s="72">
        <v>5554</v>
      </c>
      <c r="L13" s="73">
        <v>6.6492673115602002E-2</v>
      </c>
      <c r="M13" s="72">
        <v>6346</v>
      </c>
      <c r="N13" s="73">
        <v>8.7850933052771502E-2</v>
      </c>
      <c r="O13" s="74">
        <v>-0.12480302552789201</v>
      </c>
    </row>
    <row r="14" spans="2:15" ht="14.45" customHeight="1" x14ac:dyDescent="0.25">
      <c r="B14" s="76">
        <v>4</v>
      </c>
      <c r="C14" s="77" t="s">
        <v>34</v>
      </c>
      <c r="D14" s="78">
        <v>2655</v>
      </c>
      <c r="E14" s="79">
        <v>6.12994089397857E-2</v>
      </c>
      <c r="F14" s="78">
        <v>2124</v>
      </c>
      <c r="G14" s="79">
        <v>5.4794520547945202E-2</v>
      </c>
      <c r="H14" s="80">
        <v>0.25</v>
      </c>
      <c r="I14" s="78">
        <v>2349</v>
      </c>
      <c r="J14" s="80">
        <v>0.13026819923371599</v>
      </c>
      <c r="K14" s="78">
        <v>5004</v>
      </c>
      <c r="L14" s="79">
        <v>5.99080547840245E-2</v>
      </c>
      <c r="M14" s="78">
        <v>4533</v>
      </c>
      <c r="N14" s="79">
        <v>6.2752644110969605E-2</v>
      </c>
      <c r="O14" s="80">
        <v>0.103904698874917</v>
      </c>
    </row>
    <row r="15" spans="2:15" ht="14.45" customHeight="1" x14ac:dyDescent="0.25">
      <c r="B15" s="70">
        <v>5</v>
      </c>
      <c r="C15" s="71" t="s">
        <v>41</v>
      </c>
      <c r="D15" s="72">
        <v>2174</v>
      </c>
      <c r="E15" s="73">
        <v>5.0193941632803801E-2</v>
      </c>
      <c r="F15" s="72">
        <v>2182</v>
      </c>
      <c r="G15" s="73">
        <v>5.6290792766297802E-2</v>
      </c>
      <c r="H15" s="74">
        <v>-3.6663611365719299E-3</v>
      </c>
      <c r="I15" s="72">
        <v>2412</v>
      </c>
      <c r="J15" s="74">
        <v>-9.8673300165837502E-2</v>
      </c>
      <c r="K15" s="72">
        <v>4586</v>
      </c>
      <c r="L15" s="73">
        <v>5.4903744852025697E-2</v>
      </c>
      <c r="M15" s="72">
        <v>4268</v>
      </c>
      <c r="N15" s="73">
        <v>5.90841131845617E-2</v>
      </c>
      <c r="O15" s="74">
        <v>7.4507966260543707E-2</v>
      </c>
    </row>
    <row r="16" spans="2:15" ht="14.45" customHeight="1" x14ac:dyDescent="0.25">
      <c r="B16" s="76">
        <v>6</v>
      </c>
      <c r="C16" s="77" t="s">
        <v>53</v>
      </c>
      <c r="D16" s="78">
        <v>2263</v>
      </c>
      <c r="E16" s="79">
        <v>5.2248799408939797E-2</v>
      </c>
      <c r="F16" s="78">
        <v>2654</v>
      </c>
      <c r="G16" s="79">
        <v>6.8467352888063396E-2</v>
      </c>
      <c r="H16" s="80">
        <v>-0.14732479276563701</v>
      </c>
      <c r="I16" s="78">
        <v>1734</v>
      </c>
      <c r="J16" s="80">
        <v>0.30507497116493698</v>
      </c>
      <c r="K16" s="78">
        <v>3997</v>
      </c>
      <c r="L16" s="79">
        <v>4.7852217220572701E-2</v>
      </c>
      <c r="M16" s="78">
        <v>4181</v>
      </c>
      <c r="N16" s="79">
        <v>5.78797275596655E-2</v>
      </c>
      <c r="O16" s="80">
        <v>-4.4008610380291802E-2</v>
      </c>
    </row>
    <row r="17" spans="2:15" ht="14.45" customHeight="1" x14ac:dyDescent="0.25">
      <c r="B17" s="70">
        <v>7</v>
      </c>
      <c r="C17" s="71" t="s">
        <v>36</v>
      </c>
      <c r="D17" s="72">
        <v>1786</v>
      </c>
      <c r="E17" s="73">
        <v>4.1235685260435903E-2</v>
      </c>
      <c r="F17" s="72">
        <v>1384</v>
      </c>
      <c r="G17" s="73">
        <v>3.57041508655161E-2</v>
      </c>
      <c r="H17" s="74">
        <v>0.290462427745665</v>
      </c>
      <c r="I17" s="72">
        <v>1855</v>
      </c>
      <c r="J17" s="74">
        <v>-3.7196765498652203E-2</v>
      </c>
      <c r="K17" s="72">
        <v>3641</v>
      </c>
      <c r="L17" s="73">
        <v>4.3590173355042602E-2</v>
      </c>
      <c r="M17" s="72">
        <v>2549</v>
      </c>
      <c r="N17" s="73">
        <v>3.5287114458164903E-2</v>
      </c>
      <c r="O17" s="74">
        <v>0.42840329540996502</v>
      </c>
    </row>
    <row r="18" spans="2:15" ht="14.45" customHeight="1" x14ac:dyDescent="0.25">
      <c r="B18" s="76">
        <v>8</v>
      </c>
      <c r="C18" s="77" t="s">
        <v>38</v>
      </c>
      <c r="D18" s="78">
        <v>1749</v>
      </c>
      <c r="E18" s="79">
        <v>4.03814185445142E-2</v>
      </c>
      <c r="F18" s="78">
        <v>1651</v>
      </c>
      <c r="G18" s="79">
        <v>4.2592162629311502E-2</v>
      </c>
      <c r="H18" s="80">
        <v>5.9357964869776E-2</v>
      </c>
      <c r="I18" s="78">
        <v>1713</v>
      </c>
      <c r="J18" s="80">
        <v>2.1015761821366E-2</v>
      </c>
      <c r="K18" s="78">
        <v>3462</v>
      </c>
      <c r="L18" s="79">
        <v>4.1447179388947403E-2</v>
      </c>
      <c r="M18" s="78">
        <v>3105</v>
      </c>
      <c r="N18" s="79">
        <v>4.2984107647156503E-2</v>
      </c>
      <c r="O18" s="80">
        <v>0.114975845410628</v>
      </c>
    </row>
    <row r="19" spans="2:15" ht="14.45" customHeight="1" x14ac:dyDescent="0.25">
      <c r="B19" s="70">
        <v>9</v>
      </c>
      <c r="C19" s="71" t="s">
        <v>35</v>
      </c>
      <c r="D19" s="72">
        <v>1587</v>
      </c>
      <c r="E19" s="73">
        <v>3.6641115626154401E-2</v>
      </c>
      <c r="F19" s="72">
        <v>1924</v>
      </c>
      <c r="G19" s="73">
        <v>4.9634961174315699E-2</v>
      </c>
      <c r="H19" s="74">
        <v>-0.17515592515592501</v>
      </c>
      <c r="I19" s="72">
        <v>1827</v>
      </c>
      <c r="J19" s="74">
        <v>-0.13136288998358001</v>
      </c>
      <c r="K19" s="72">
        <v>3414</v>
      </c>
      <c r="L19" s="73">
        <v>4.0872521789100703E-2</v>
      </c>
      <c r="M19" s="72">
        <v>3443</v>
      </c>
      <c r="N19" s="73">
        <v>4.7663215017442799E-2</v>
      </c>
      <c r="O19" s="74">
        <v>-8.4228870171362304E-3</v>
      </c>
    </row>
    <row r="20" spans="2:15" ht="14.45" customHeight="1" x14ac:dyDescent="0.25">
      <c r="B20" s="76">
        <v>10</v>
      </c>
      <c r="C20" s="77" t="s">
        <v>65</v>
      </c>
      <c r="D20" s="78">
        <v>1799</v>
      </c>
      <c r="E20" s="79">
        <v>4.1535833025489501E-2</v>
      </c>
      <c r="F20" s="78">
        <v>2305</v>
      </c>
      <c r="G20" s="79">
        <v>5.9463921781079898E-2</v>
      </c>
      <c r="H20" s="80">
        <v>-0.219522776572668</v>
      </c>
      <c r="I20" s="78">
        <v>1614</v>
      </c>
      <c r="J20" s="80">
        <v>0.11462205700123899</v>
      </c>
      <c r="K20" s="78">
        <v>3413</v>
      </c>
      <c r="L20" s="79">
        <v>4.0860549755770498E-2</v>
      </c>
      <c r="M20" s="78">
        <v>4269</v>
      </c>
      <c r="N20" s="79">
        <v>5.9097956697491599E-2</v>
      </c>
      <c r="O20" s="80">
        <v>-0.200515343171703</v>
      </c>
    </row>
    <row r="21" spans="2:15" ht="14.45" customHeight="1" x14ac:dyDescent="0.25">
      <c r="B21" s="70">
        <v>11</v>
      </c>
      <c r="C21" s="71" t="s">
        <v>37</v>
      </c>
      <c r="D21" s="72">
        <v>1733</v>
      </c>
      <c r="E21" s="73">
        <v>4.0012005910602201E-2</v>
      </c>
      <c r="F21" s="72">
        <v>1690</v>
      </c>
      <c r="G21" s="73">
        <v>4.3598276707169203E-2</v>
      </c>
      <c r="H21" s="74">
        <v>2.5443786982248601E-2</v>
      </c>
      <c r="I21" s="72">
        <v>1549</v>
      </c>
      <c r="J21" s="74">
        <v>0.118786313750807</v>
      </c>
      <c r="K21" s="72">
        <v>3282</v>
      </c>
      <c r="L21" s="73">
        <v>3.9292213389522102E-2</v>
      </c>
      <c r="M21" s="72">
        <v>3280</v>
      </c>
      <c r="N21" s="73">
        <v>4.5406722409878697E-2</v>
      </c>
      <c r="O21" s="74">
        <v>6.0975609756086502E-4</v>
      </c>
    </row>
    <row r="22" spans="2:15" ht="14.45" customHeight="1" x14ac:dyDescent="0.25">
      <c r="B22" s="76">
        <v>12</v>
      </c>
      <c r="C22" s="77" t="s">
        <v>67</v>
      </c>
      <c r="D22" s="78">
        <v>1101</v>
      </c>
      <c r="E22" s="79">
        <v>2.5420206871075001E-2</v>
      </c>
      <c r="F22" s="78">
        <v>608</v>
      </c>
      <c r="G22" s="79">
        <v>1.5685060495833701E-2</v>
      </c>
      <c r="H22" s="80">
        <v>0.81085526315789502</v>
      </c>
      <c r="I22" s="78">
        <v>1379</v>
      </c>
      <c r="J22" s="80">
        <v>-0.201595358955765</v>
      </c>
      <c r="K22" s="78">
        <v>2480</v>
      </c>
      <c r="L22" s="79">
        <v>2.9690642658749201E-2</v>
      </c>
      <c r="M22" s="78">
        <v>1308</v>
      </c>
      <c r="N22" s="79">
        <v>1.8107314912232102E-2</v>
      </c>
      <c r="O22" s="80">
        <v>0.89602446483180398</v>
      </c>
    </row>
    <row r="23" spans="2:15" ht="14.45" customHeight="1" x14ac:dyDescent="0.25">
      <c r="B23" s="70">
        <v>13</v>
      </c>
      <c r="C23" s="71" t="s">
        <v>66</v>
      </c>
      <c r="D23" s="72">
        <v>1284</v>
      </c>
      <c r="E23" s="73">
        <v>2.96453638714444E-2</v>
      </c>
      <c r="F23" s="72">
        <v>1366</v>
      </c>
      <c r="G23" s="73">
        <v>3.52397905218894E-2</v>
      </c>
      <c r="H23" s="74">
        <v>-6.0029282576866801E-2</v>
      </c>
      <c r="I23" s="72">
        <v>976</v>
      </c>
      <c r="J23" s="74">
        <v>0.31557377049180302</v>
      </c>
      <c r="K23" s="72">
        <v>2260</v>
      </c>
      <c r="L23" s="73">
        <v>2.70567953261182E-2</v>
      </c>
      <c r="M23" s="72">
        <v>2255</v>
      </c>
      <c r="N23" s="73">
        <v>3.1217121656791601E-2</v>
      </c>
      <c r="O23" s="74">
        <v>2.21729490022171E-3</v>
      </c>
    </row>
    <row r="24" spans="2:15" ht="14.45" customHeight="1" x14ac:dyDescent="0.25">
      <c r="B24" s="76">
        <v>14</v>
      </c>
      <c r="C24" s="77" t="s">
        <v>62</v>
      </c>
      <c r="D24" s="78">
        <v>1100</v>
      </c>
      <c r="E24" s="79">
        <v>2.5397118581455502E-2</v>
      </c>
      <c r="F24" s="78">
        <v>1302</v>
      </c>
      <c r="G24" s="79">
        <v>3.3588731522327997E-2</v>
      </c>
      <c r="H24" s="80">
        <v>-0.15514592933947799</v>
      </c>
      <c r="I24" s="78">
        <v>997</v>
      </c>
      <c r="J24" s="80">
        <v>0.103309929789368</v>
      </c>
      <c r="K24" s="78">
        <v>2097</v>
      </c>
      <c r="L24" s="79">
        <v>2.5105353893305201E-2</v>
      </c>
      <c r="M24" s="78">
        <v>2240</v>
      </c>
      <c r="N24" s="79">
        <v>3.1009468962844001E-2</v>
      </c>
      <c r="O24" s="80">
        <v>-6.3839285714285807E-2</v>
      </c>
    </row>
    <row r="25" spans="2:15" ht="14.45" customHeight="1" x14ac:dyDescent="0.25">
      <c r="B25" s="70">
        <v>15</v>
      </c>
      <c r="C25" s="71" t="s">
        <v>52</v>
      </c>
      <c r="D25" s="72">
        <v>1161</v>
      </c>
      <c r="E25" s="73">
        <v>2.68055042482453E-2</v>
      </c>
      <c r="F25" s="72">
        <v>1007</v>
      </c>
      <c r="G25" s="73">
        <v>2.59783814462245E-2</v>
      </c>
      <c r="H25" s="74">
        <v>0.15292949354518401</v>
      </c>
      <c r="I25" s="72">
        <v>766</v>
      </c>
      <c r="J25" s="74">
        <v>0.51566579634464804</v>
      </c>
      <c r="K25" s="72">
        <v>1927</v>
      </c>
      <c r="L25" s="73">
        <v>2.30701082271813E-2</v>
      </c>
      <c r="M25" s="72">
        <v>1490</v>
      </c>
      <c r="N25" s="73">
        <v>2.06268342654632E-2</v>
      </c>
      <c r="O25" s="74">
        <v>0.29328859060402701</v>
      </c>
    </row>
    <row r="26" spans="2:15" ht="14.45" customHeight="1" x14ac:dyDescent="0.25">
      <c r="B26" s="76">
        <v>16</v>
      </c>
      <c r="C26" s="77" t="s">
        <v>55</v>
      </c>
      <c r="D26" s="78">
        <v>845</v>
      </c>
      <c r="E26" s="79">
        <v>1.9509604728481698E-2</v>
      </c>
      <c r="F26" s="78">
        <v>403</v>
      </c>
      <c r="G26" s="79">
        <v>1.03965121378634E-2</v>
      </c>
      <c r="H26" s="80">
        <v>1.0967741935483899</v>
      </c>
      <c r="I26" s="78">
        <v>943</v>
      </c>
      <c r="J26" s="80">
        <v>-0.103923647932132</v>
      </c>
      <c r="K26" s="78">
        <v>1788</v>
      </c>
      <c r="L26" s="79">
        <v>2.14059955942917E-2</v>
      </c>
      <c r="M26" s="78">
        <v>689</v>
      </c>
      <c r="N26" s="79">
        <v>9.5381804086604998E-3</v>
      </c>
      <c r="O26" s="80">
        <v>1.59506531204644</v>
      </c>
    </row>
    <row r="27" spans="2:15" ht="14.45" customHeight="1" x14ac:dyDescent="0.25">
      <c r="B27" s="70">
        <v>17</v>
      </c>
      <c r="C27" s="71" t="s">
        <v>60</v>
      </c>
      <c r="D27" s="72">
        <v>878</v>
      </c>
      <c r="E27" s="73">
        <v>2.02715182859254E-2</v>
      </c>
      <c r="F27" s="72">
        <v>544</v>
      </c>
      <c r="G27" s="73">
        <v>1.4034001496272199E-2</v>
      </c>
      <c r="H27" s="74">
        <v>0.61397058823529405</v>
      </c>
      <c r="I27" s="72">
        <v>731</v>
      </c>
      <c r="J27" s="74">
        <v>0.20109439124487</v>
      </c>
      <c r="K27" s="72">
        <v>1609</v>
      </c>
      <c r="L27" s="73">
        <v>1.92630016281965E-2</v>
      </c>
      <c r="M27" s="72">
        <v>986</v>
      </c>
      <c r="N27" s="73">
        <v>1.3649703748823299E-2</v>
      </c>
      <c r="O27" s="74">
        <v>0.63184584178499004</v>
      </c>
    </row>
    <row r="28" spans="2:15" ht="14.45" customHeight="1" x14ac:dyDescent="0.25">
      <c r="B28" s="76">
        <v>18</v>
      </c>
      <c r="C28" s="77" t="s">
        <v>54</v>
      </c>
      <c r="D28" s="78">
        <v>687</v>
      </c>
      <c r="E28" s="79">
        <v>1.5861654968599901E-2</v>
      </c>
      <c r="F28" s="78">
        <v>316</v>
      </c>
      <c r="G28" s="79">
        <v>8.1521038103346006E-3</v>
      </c>
      <c r="H28" s="80">
        <v>1.17405063291139</v>
      </c>
      <c r="I28" s="78">
        <v>667</v>
      </c>
      <c r="J28" s="80">
        <v>2.9985007496251801E-2</v>
      </c>
      <c r="K28" s="78">
        <v>1354</v>
      </c>
      <c r="L28" s="79">
        <v>1.6210133129010599E-2</v>
      </c>
      <c r="M28" s="78">
        <v>736</v>
      </c>
      <c r="N28" s="79">
        <v>1.0188825516363E-2</v>
      </c>
      <c r="O28" s="80">
        <v>0.83967391304347805</v>
      </c>
    </row>
    <row r="29" spans="2:15" ht="14.45" customHeight="1" x14ac:dyDescent="0.25">
      <c r="B29" s="70">
        <v>19</v>
      </c>
      <c r="C29" s="71" t="s">
        <v>176</v>
      </c>
      <c r="D29" s="72">
        <v>636</v>
      </c>
      <c r="E29" s="73">
        <v>1.46841521980052E-2</v>
      </c>
      <c r="F29" s="72">
        <v>728</v>
      </c>
      <c r="G29" s="73">
        <v>1.8780796120011399E-2</v>
      </c>
      <c r="H29" s="74">
        <v>-0.12637362637362601</v>
      </c>
      <c r="I29" s="72">
        <v>666</v>
      </c>
      <c r="J29" s="74">
        <v>-4.5045045045045001E-2</v>
      </c>
      <c r="K29" s="72">
        <v>1302</v>
      </c>
      <c r="L29" s="73">
        <v>1.5587587395843301E-2</v>
      </c>
      <c r="M29" s="72">
        <v>1303</v>
      </c>
      <c r="N29" s="73">
        <v>1.8038097347582899E-2</v>
      </c>
      <c r="O29" s="74">
        <v>-7.6745970836533705E-4</v>
      </c>
    </row>
    <row r="30" spans="2:15" ht="14.45" customHeight="1" x14ac:dyDescent="0.25">
      <c r="B30" s="76">
        <v>20</v>
      </c>
      <c r="C30" s="77" t="s">
        <v>194</v>
      </c>
      <c r="D30" s="78">
        <v>452</v>
      </c>
      <c r="E30" s="79">
        <v>1.0435906908016299E-2</v>
      </c>
      <c r="F30" s="78">
        <v>595</v>
      </c>
      <c r="G30" s="79">
        <v>1.53496891365477E-2</v>
      </c>
      <c r="H30" s="80">
        <v>-0.24033613445378199</v>
      </c>
      <c r="I30" s="78">
        <v>433</v>
      </c>
      <c r="J30" s="80">
        <v>4.3879907621247098E-2</v>
      </c>
      <c r="K30" s="78">
        <v>885</v>
      </c>
      <c r="L30" s="79">
        <v>1.0595249497174599E-2</v>
      </c>
      <c r="M30" s="78">
        <v>897</v>
      </c>
      <c r="N30" s="79">
        <v>1.24176310980674E-2</v>
      </c>
      <c r="O30" s="80">
        <v>-1.3377926421404699E-2</v>
      </c>
    </row>
    <row r="31" spans="2:15" ht="14.45" customHeight="1" x14ac:dyDescent="0.25">
      <c r="B31" s="181" t="s">
        <v>144</v>
      </c>
      <c r="C31" s="181"/>
      <c r="D31" s="82">
        <f>SUM(D11:D30)</f>
        <v>39806</v>
      </c>
      <c r="E31" s="83">
        <f>D31/D33</f>
        <v>0.91905245659401547</v>
      </c>
      <c r="F31" s="82">
        <f>SUM(F11:F30)</f>
        <v>35912</v>
      </c>
      <c r="G31" s="83">
        <f>F31/F33</f>
        <v>0.9264504811289116</v>
      </c>
      <c r="H31" s="84">
        <f>D31/F31-1</f>
        <v>0.10843172198707962</v>
      </c>
      <c r="I31" s="82">
        <f>SUM(I11:I30)</f>
        <v>37224</v>
      </c>
      <c r="J31" s="83">
        <f>D31/I31-1</f>
        <v>6.9363851278744892E-2</v>
      </c>
      <c r="K31" s="82">
        <f>SUM(K11:K30)</f>
        <v>77030</v>
      </c>
      <c r="L31" s="83">
        <f>K31/K33</f>
        <v>0.92220572742074514</v>
      </c>
      <c r="M31" s="82">
        <f>SUM(M11:M30)</f>
        <v>66777</v>
      </c>
      <c r="N31" s="83">
        <f>M31/M33</f>
        <v>0.92442826291599756</v>
      </c>
      <c r="O31" s="84">
        <f>K31/M31-1</f>
        <v>0.15354088982733582</v>
      </c>
    </row>
    <row r="32" spans="2:15" ht="14.45" customHeight="1" x14ac:dyDescent="0.25">
      <c r="B32" s="181" t="s">
        <v>145</v>
      </c>
      <c r="C32" s="181"/>
      <c r="D32" s="82">
        <f>D33-SUM(D11:D30)</f>
        <v>3506</v>
      </c>
      <c r="E32" s="83">
        <f>D32/D33</f>
        <v>8.0947543405984479E-2</v>
      </c>
      <c r="F32" s="82">
        <f>F33-SUM(F11:F30)</f>
        <v>2851</v>
      </c>
      <c r="G32" s="83">
        <f>F32/F33</f>
        <v>7.3549518871088404E-2</v>
      </c>
      <c r="H32" s="84">
        <f>D32/F32-1</f>
        <v>0.22974394949140642</v>
      </c>
      <c r="I32" s="82">
        <f>I33-SUM(I11:I30)</f>
        <v>2992</v>
      </c>
      <c r="J32" s="83">
        <f>D32/I32-1</f>
        <v>0.17179144385026746</v>
      </c>
      <c r="K32" s="82">
        <f>K33-SUM(K11:K30)</f>
        <v>6498</v>
      </c>
      <c r="L32" s="83">
        <f>K32/K33</f>
        <v>7.7794272579254864E-2</v>
      </c>
      <c r="M32" s="82">
        <f>M33-SUM(M11:M30)</f>
        <v>5459</v>
      </c>
      <c r="N32" s="83">
        <f>M32/M33</f>
        <v>7.557173708400243E-2</v>
      </c>
      <c r="O32" s="84">
        <f>K32/M32-1</f>
        <v>0.19032789888257917</v>
      </c>
    </row>
    <row r="33" spans="2:16" ht="14.45" customHeight="1" x14ac:dyDescent="0.25">
      <c r="B33" s="186" t="s">
        <v>199</v>
      </c>
      <c r="C33" s="186"/>
      <c r="D33" s="86">
        <v>43312</v>
      </c>
      <c r="E33" s="87">
        <v>1</v>
      </c>
      <c r="F33" s="86">
        <v>38763</v>
      </c>
      <c r="G33" s="87">
        <v>1</v>
      </c>
      <c r="H33" s="88">
        <v>0.11735417795320301</v>
      </c>
      <c r="I33" s="86">
        <v>40216</v>
      </c>
      <c r="J33" s="88">
        <v>7.6984284861746605E-2</v>
      </c>
      <c r="K33" s="86">
        <v>83528</v>
      </c>
      <c r="L33" s="87">
        <v>1</v>
      </c>
      <c r="M33" s="86">
        <v>72236</v>
      </c>
      <c r="N33" s="87">
        <v>1</v>
      </c>
      <c r="O33" s="88">
        <v>0.156320948003766</v>
      </c>
      <c r="P33" s="17"/>
    </row>
    <row r="34" spans="2:16" ht="14.45" customHeight="1" x14ac:dyDescent="0.25">
      <c r="B34" s="90" t="s">
        <v>47</v>
      </c>
    </row>
    <row r="35" spans="2:16" x14ac:dyDescent="0.25">
      <c r="B35" s="91" t="s">
        <v>117</v>
      </c>
    </row>
  </sheetData>
  <mergeCells count="26">
    <mergeCell ref="B31:C31"/>
    <mergeCell ref="B32:C32"/>
    <mergeCell ref="B33:C33"/>
    <mergeCell ref="M7:N8"/>
    <mergeCell ref="O7:O8"/>
    <mergeCell ref="B8:B10"/>
    <mergeCell ref="C8:C10"/>
    <mergeCell ref="H9:H10"/>
    <mergeCell ref="J9:J10"/>
    <mergeCell ref="O9:O10"/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</mergeCells>
  <conditionalFormatting sqref="D11:O30">
    <cfRule type="cellIs" dxfId="1" priority="2" operator="equal">
      <formula>0</formula>
    </cfRule>
  </conditionalFormatting>
  <conditionalFormatting sqref="J11:J30 H11:H32 O11:O32">
    <cfRule type="cellIs" dxfId="0" priority="3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1</vt:i4>
      </vt:variant>
    </vt:vector>
  </HeadingPairs>
  <TitlesOfParts>
    <vt:vector size="10" baseType="lpstr">
      <vt:lpstr>Ogółem</vt:lpstr>
      <vt:lpstr>Osobowe - rankingi</vt:lpstr>
      <vt:lpstr>Dostawcze - rankingi</vt:lpstr>
      <vt:lpstr>Jednoślady - rankingi</vt:lpstr>
      <vt:lpstr>Paliwa_Samochody osobowe</vt:lpstr>
      <vt:lpstr>Samochody osobowe INDYW</vt:lpstr>
      <vt:lpstr>Samochody osobowe REGON</vt:lpstr>
      <vt:lpstr>Samochody dostawcze</vt:lpstr>
      <vt:lpstr>Samochody osobowe i dostawcze</vt:lpstr>
      <vt:lpstr>Ogółem!Obszar_wydruku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Polski Związek Przemysłu Motoryzacyjnego</dc:creator>
  <dc:description/>
  <cp:lastModifiedBy>Paweł Orzechowski</cp:lastModifiedBy>
  <cp:revision>11</cp:revision>
  <cp:lastPrinted>2023-06-13T11:29:48Z</cp:lastPrinted>
  <dcterms:created xsi:type="dcterms:W3CDTF">2011-02-07T09:02:19Z</dcterms:created>
  <dcterms:modified xsi:type="dcterms:W3CDTF">2024-07-03T15:43:08Z</dcterms:modified>
  <dc:language>pl-PL</dc:language>
</cp:coreProperties>
</file>