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trlProps/ctrlProp1.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tables/table3.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drawings/drawing7.xml" ContentType="application/vnd.openxmlformats-officedocument.drawing+xml"/>
  <Override PartName="/xl/charts/chart10.xml" ContentType="application/vnd.openxmlformats-officedocument.drawingml.chart+xml"/>
  <Override PartName="/xl/drawings/drawing8.xml" ContentType="application/vnd.openxmlformats-officedocument.drawing+xml"/>
  <Override PartName="/xl/comments4.xml" ContentType="application/vnd.openxmlformats-officedocument.spreadsheetml.comments+xml"/>
  <Override PartName="/xl/charts/chart11.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hidePivotFieldList="1"/>
  <mc:AlternateContent xmlns:mc="http://schemas.openxmlformats.org/markup-compatibility/2006">
    <mc:Choice Requires="x15">
      <x15ac:absPath xmlns:x15ac="http://schemas.microsoft.com/office/spreadsheetml/2010/11/ac" url="C:\Users\RajeshS\Real projects\excel\"/>
    </mc:Choice>
  </mc:AlternateContent>
  <xr:revisionPtr revIDLastSave="0" documentId="13_ncr:1_{CEFB788A-180C-484B-B739-A9E16B2AEFCF}" xr6:coauthVersionLast="47" xr6:coauthVersionMax="47" xr10:uidLastSave="{00000000-0000-0000-0000-000000000000}"/>
  <bookViews>
    <workbookView xWindow="-108" yWindow="-108" windowWidth="23256" windowHeight="12456" tabRatio="928" firstSheet="7" activeTab="20" xr2:uid="{00000000-000D-0000-FFFF-FFFF00000000}"/>
  </bookViews>
  <sheets>
    <sheet name="Sort &amp; filter" sheetId="1" r:id="rId1"/>
    <sheet name="Grouping &amp; subtotal" sheetId="3" r:id="rId2"/>
    <sheet name="Text to column" sheetId="4" r:id="rId3"/>
    <sheet name="removing duplicates" sheetId="5" r:id="rId4"/>
    <sheet name="Data validation" sheetId="6" r:id="rId5"/>
    <sheet name="Formatting" sheetId="7" r:id="rId6"/>
    <sheet name="Logical functions" sheetId="8" r:id="rId7"/>
    <sheet name="Vlookup" sheetId="9" r:id="rId8"/>
    <sheet name="index,offset,match" sheetId="10" r:id="rId9"/>
    <sheet name="Sumifs" sheetId="11" r:id="rId10"/>
    <sheet name="Pivot table" sheetId="12" r:id="rId11"/>
    <sheet name="Charts" sheetId="20" r:id="rId12"/>
    <sheet name="spl charts" sheetId="29" r:id="rId13"/>
    <sheet name="Histogram" sheetId="21" r:id="rId14"/>
    <sheet name="Solver opt" sheetId="22" r:id="rId15"/>
    <sheet name="Goal seek" sheetId="23" r:id="rId16"/>
    <sheet name="Descriptive " sheetId="24" r:id="rId17"/>
    <sheet name="Data tables" sheetId="25" r:id="rId18"/>
    <sheet name="Statistics" sheetId="26" r:id="rId19"/>
    <sheet name="Statistic2" sheetId="27" r:id="rId20"/>
    <sheet name="Sheet27" sheetId="28" r:id="rId21"/>
  </sheets>
  <definedNames>
    <definedName name="_xlnm._FilterDatabase" localSheetId="0" hidden="1">'Sort &amp; filter'!$G$4:$I$10</definedName>
    <definedName name="_xlchart.v1.0" hidden="1">'spl charts'!$S$4</definedName>
    <definedName name="_xlchart.v1.1" hidden="1">'spl charts'!$S$5</definedName>
    <definedName name="_xlchart.v1.2" hidden="1">'spl charts'!$T$4</definedName>
    <definedName name="_xlchart.v1.3" hidden="1">'spl charts'!$T$5</definedName>
    <definedName name="_xlcn.WorksheetConnection_Sheet11A1H13261" hidden="1">'Pivot table'!$A$1:$H$1326</definedName>
    <definedName name="Slicer_Salesman">#N/A</definedName>
    <definedName name="Slicer_Salesman1">#N/A</definedName>
    <definedName name="solver_adj" localSheetId="14" hidden="1">'Solver opt'!$C$5:$D$5</definedName>
    <definedName name="solver_cvg" localSheetId="14" hidden="1">0.0001</definedName>
    <definedName name="solver_drv" localSheetId="14" hidden="1">1</definedName>
    <definedName name="solver_eng" localSheetId="14" hidden="1">1</definedName>
    <definedName name="solver_est" localSheetId="14" hidden="1">1</definedName>
    <definedName name="solver_itr" localSheetId="14" hidden="1">2147483647</definedName>
    <definedName name="solver_lhs1" localSheetId="14" hidden="1">'Solver opt'!$C$5</definedName>
    <definedName name="solver_lhs2" localSheetId="14" hidden="1">'Solver opt'!$D$5</definedName>
    <definedName name="solver_lhs3" localSheetId="14" hidden="1">'Solver opt'!$F$10</definedName>
    <definedName name="solver_lhs4" localSheetId="14" hidden="1">'Solver opt'!$F$11</definedName>
    <definedName name="solver_mip" localSheetId="14" hidden="1">2147483647</definedName>
    <definedName name="solver_mni" localSheetId="14" hidden="1">30</definedName>
    <definedName name="solver_mrt" localSheetId="14" hidden="1">0.075</definedName>
    <definedName name="solver_msl" localSheetId="14" hidden="1">2</definedName>
    <definedName name="solver_neg" localSheetId="14" hidden="1">1</definedName>
    <definedName name="solver_nod" localSheetId="14" hidden="1">2147483647</definedName>
    <definedName name="solver_num" localSheetId="14" hidden="1">4</definedName>
    <definedName name="solver_nwt" localSheetId="14" hidden="1">1</definedName>
    <definedName name="solver_opt" localSheetId="14" hidden="1">'Solver opt'!$F$7</definedName>
    <definedName name="solver_pre" localSheetId="14" hidden="1">0.000001</definedName>
    <definedName name="solver_rbv" localSheetId="14" hidden="1">1</definedName>
    <definedName name="solver_rel1" localSheetId="14" hidden="1">1</definedName>
    <definedName name="solver_rel2" localSheetId="14" hidden="1">1</definedName>
    <definedName name="solver_rel3" localSheetId="14" hidden="1">2</definedName>
    <definedName name="solver_rel4" localSheetId="14" hidden="1">1</definedName>
    <definedName name="solver_rhs1" localSheetId="14" hidden="1">10</definedName>
    <definedName name="solver_rhs2" localSheetId="14" hidden="1">8</definedName>
    <definedName name="solver_rhs3" localSheetId="14" hidden="1">400</definedName>
    <definedName name="solver_rhs4" localSheetId="14" hidden="1">9</definedName>
    <definedName name="solver_rlx" localSheetId="14" hidden="1">2</definedName>
    <definedName name="solver_rsd" localSheetId="14" hidden="1">0</definedName>
    <definedName name="solver_scl" localSheetId="14" hidden="1">1</definedName>
    <definedName name="solver_sho" localSheetId="14" hidden="1">2</definedName>
    <definedName name="solver_ssz" localSheetId="14" hidden="1">100</definedName>
    <definedName name="solver_tim" localSheetId="14" hidden="1">2147483647</definedName>
    <definedName name="solver_tol" localSheetId="14" hidden="1">0.01</definedName>
    <definedName name="solver_typ" localSheetId="14" hidden="1">2</definedName>
    <definedName name="solver_val" localSheetId="14" hidden="1">0</definedName>
    <definedName name="solver_ver" localSheetId="14" hidden="1">3</definedName>
  </definedNames>
  <calcPr calcId="181029"/>
  <pivotCaches>
    <pivotCache cacheId="0" r:id="rId22"/>
    <pivotCache cacheId="1" r:id="rId23"/>
    <pivotCache cacheId="2" r:id="rId24"/>
    <pivotCache cacheId="3" r:id="rId25"/>
  </pivotCaches>
  <extLst>
    <ext xmlns:x14="http://schemas.microsoft.com/office/spreadsheetml/2009/9/main" uri="{BBE1A952-AA13-448e-AADC-164F8A28A991}">
      <x14:slicerCaches>
        <x14:slicerCache r:id="rId26"/>
        <x14:slicerCache r:id="rId2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Sheet11!$A$1:$H$1326"/>
        </x15:modelTables>
        <x15:extLst>
          <ext xmlns:x16="http://schemas.microsoft.com/office/spreadsheetml/2014/11/main" uri="{9835A34E-60A6-4A7C-AAB8-D5F71C897F49}">
            <x16:modelTimeGroupings>
              <x16:modelTimeGrouping tableName="Range" columnName="Dates" columnId="Dates">
                <x16:calculatedTimeColumn columnName="Dates (Year)" columnId="Dates (Year)" contentType="years" isSelected="1"/>
                <x16:calculatedTimeColumn columnName="Dates (Quarter)" columnId="Dates (Quarter)" contentType="quarters" isSelected="1"/>
                <x16:calculatedTimeColumn columnName="Dates (Month Index)" columnId="Dates (Month Index)" contentType="monthsindex" isSelected="1"/>
                <x16:calculatedTimeColumn columnName="Dates (Month)" columnId="Dates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P5" i="27" l="1"/>
  <c r="AP6" i="27"/>
  <c r="AP7" i="27"/>
  <c r="AP8" i="27"/>
  <c r="AP9" i="27"/>
  <c r="AP10" i="27"/>
  <c r="AP11" i="27"/>
  <c r="AP12" i="27"/>
  <c r="AP13" i="27"/>
  <c r="AP14" i="27"/>
  <c r="AP15" i="27"/>
  <c r="AP16" i="27"/>
  <c r="AP17" i="27"/>
  <c r="AP18" i="27"/>
  <c r="AP19" i="27"/>
  <c r="AP20" i="27"/>
  <c r="AP21" i="27"/>
  <c r="AP22" i="27"/>
  <c r="AP23" i="27"/>
  <c r="AP24" i="27"/>
  <c r="AP25" i="27"/>
  <c r="AP26" i="27"/>
  <c r="AP27" i="27"/>
  <c r="AP28" i="27"/>
  <c r="AP29" i="27"/>
  <c r="AP30" i="27"/>
  <c r="AP31" i="27"/>
  <c r="AP32" i="27"/>
  <c r="AP33" i="27"/>
  <c r="AP34" i="27"/>
  <c r="AP35" i="27"/>
  <c r="AP36" i="27"/>
  <c r="AP37" i="27"/>
  <c r="AP38" i="27"/>
  <c r="AP39" i="27"/>
  <c r="AP40" i="27"/>
  <c r="AP41" i="27"/>
  <c r="AP42" i="27"/>
  <c r="AP43" i="27"/>
  <c r="AP44" i="27"/>
  <c r="AP45" i="27"/>
  <c r="AP46" i="27"/>
  <c r="AP47" i="27"/>
  <c r="AP48" i="27"/>
  <c r="AP49" i="27"/>
  <c r="AP50" i="27"/>
  <c r="AP51" i="27"/>
  <c r="AP52" i="27"/>
  <c r="AP53" i="27"/>
  <c r="AP54" i="27"/>
  <c r="AP55" i="27"/>
  <c r="AP56" i="27"/>
  <c r="AP57" i="27"/>
  <c r="AP58" i="27"/>
  <c r="AP59" i="27"/>
  <c r="AP60" i="27"/>
  <c r="AP61" i="27"/>
  <c r="AP62" i="27"/>
  <c r="AP63" i="27"/>
  <c r="AP64" i="27"/>
  <c r="AP65" i="27"/>
  <c r="AP66" i="27"/>
  <c r="AP67" i="27"/>
  <c r="AP68" i="27"/>
  <c r="AP69" i="27"/>
  <c r="AP70" i="27"/>
  <c r="AP71" i="27"/>
  <c r="AP72" i="27"/>
  <c r="AP73" i="27"/>
  <c r="AP74" i="27"/>
  <c r="AP75" i="27"/>
  <c r="AP76" i="27"/>
  <c r="AP77" i="27"/>
  <c r="AP78" i="27"/>
  <c r="AP79" i="27"/>
  <c r="AP80" i="27"/>
  <c r="AP81" i="27"/>
  <c r="AP82" i="27"/>
  <c r="AP83" i="27"/>
  <c r="AP84" i="27"/>
  <c r="AP4" i="27"/>
  <c r="AR4" i="27"/>
  <c r="AR3" i="27"/>
  <c r="V14" i="27"/>
  <c r="U13" i="27"/>
  <c r="C6" i="26"/>
  <c r="C7" i="26"/>
  <c r="C8" i="26"/>
  <c r="C9" i="26"/>
  <c r="C10" i="26"/>
  <c r="C11" i="26"/>
  <c r="C12" i="26"/>
  <c r="C13" i="26"/>
  <c r="C14" i="26"/>
  <c r="C15" i="26"/>
  <c r="C16" i="26"/>
  <c r="C17" i="26"/>
  <c r="C18" i="26"/>
  <c r="C19" i="26"/>
  <c r="C20" i="26"/>
  <c r="C21" i="26"/>
  <c r="C22" i="26"/>
  <c r="C23" i="26"/>
  <c r="C24" i="26"/>
  <c r="C25" i="26"/>
  <c r="C26" i="26"/>
  <c r="C27" i="26"/>
  <c r="C28" i="26"/>
  <c r="C29" i="26"/>
  <c r="C30" i="26"/>
  <c r="C31" i="26"/>
  <c r="C32" i="26"/>
  <c r="C33" i="26"/>
  <c r="C34" i="26"/>
  <c r="C35" i="26"/>
  <c r="C36" i="26"/>
  <c r="C37" i="26"/>
  <c r="C38" i="26"/>
  <c r="C39" i="26"/>
  <c r="C40" i="26"/>
  <c r="C41" i="26"/>
  <c r="C42" i="26"/>
  <c r="C43" i="26"/>
  <c r="C44" i="26"/>
  <c r="C45" i="26"/>
  <c r="C46" i="26"/>
  <c r="C47" i="26"/>
  <c r="C48" i="26"/>
  <c r="C49" i="26"/>
  <c r="C50" i="26"/>
  <c r="C51" i="26"/>
  <c r="C52" i="26"/>
  <c r="C53" i="26"/>
  <c r="C54" i="26"/>
  <c r="C55" i="26"/>
  <c r="C56" i="26"/>
  <c r="C57" i="26"/>
  <c r="C58" i="26"/>
  <c r="C59" i="26"/>
  <c r="C60" i="26"/>
  <c r="C61" i="26"/>
  <c r="C62" i="26"/>
  <c r="C63" i="26"/>
  <c r="C64" i="26"/>
  <c r="C65" i="26"/>
  <c r="C66" i="26"/>
  <c r="C67" i="26"/>
  <c r="C68" i="26"/>
  <c r="C69" i="26"/>
  <c r="C70" i="26"/>
  <c r="C71" i="26"/>
  <c r="C72" i="26"/>
  <c r="C73" i="26"/>
  <c r="C74" i="26"/>
  <c r="C75" i="26"/>
  <c r="C76" i="26"/>
  <c r="C77" i="26"/>
  <c r="C78" i="26"/>
  <c r="C79" i="26"/>
  <c r="C80" i="26"/>
  <c r="C81" i="26"/>
  <c r="C82" i="26"/>
  <c r="C83" i="26"/>
  <c r="C84" i="26"/>
  <c r="C85" i="26"/>
  <c r="C86" i="26"/>
  <c r="C87" i="26"/>
  <c r="C88" i="26"/>
  <c r="C89" i="26"/>
  <c r="C90" i="26"/>
  <c r="C91" i="26"/>
  <c r="C92" i="26"/>
  <c r="C93" i="26"/>
  <c r="C94" i="26"/>
  <c r="C95" i="26"/>
  <c r="C96" i="26"/>
  <c r="C97" i="26"/>
  <c r="C98" i="26"/>
  <c r="C99" i="26"/>
  <c r="C100" i="26"/>
  <c r="C101" i="26"/>
  <c r="B6" i="25"/>
  <c r="B8" i="25" s="1"/>
  <c r="B9" i="25" s="1"/>
  <c r="C9" i="23"/>
  <c r="C13" i="23" s="1"/>
  <c r="F11" i="22"/>
  <c r="F10" i="22"/>
  <c r="F7" i="22"/>
  <c r="F3" i="25" l="1"/>
  <c r="B7" i="25"/>
  <c r="AT7" i="20" l="1"/>
  <c r="AT8" i="20"/>
  <c r="AT9" i="20"/>
  <c r="AT10" i="20"/>
  <c r="AT11" i="20"/>
  <c r="AT12" i="20"/>
  <c r="AT13" i="20"/>
  <c r="AT14" i="20"/>
  <c r="AT15" i="20"/>
  <c r="AT16" i="20"/>
  <c r="AT17" i="20"/>
  <c r="AT6" i="20"/>
  <c r="U4" i="20"/>
  <c r="V4" i="20" s="1"/>
  <c r="J3" i="11"/>
  <c r="J4" i="11"/>
  <c r="J5" i="11"/>
  <c r="J6" i="11"/>
  <c r="J7" i="11"/>
  <c r="J8" i="11"/>
  <c r="J9" i="11"/>
  <c r="J10" i="11"/>
  <c r="J11" i="11"/>
  <c r="J12" i="11"/>
  <c r="J13" i="11"/>
  <c r="J14" i="11"/>
  <c r="J15" i="11"/>
  <c r="J16" i="11"/>
  <c r="J17" i="11"/>
  <c r="J18" i="11"/>
  <c r="J19" i="11"/>
  <c r="J20" i="11"/>
  <c r="J21" i="11"/>
  <c r="J22" i="11"/>
  <c r="J23" i="11"/>
  <c r="J24" i="11"/>
  <c r="J25" i="11"/>
  <c r="J26" i="11"/>
  <c r="J27" i="11"/>
  <c r="J28" i="11"/>
  <c r="J29" i="11"/>
  <c r="J30" i="11"/>
  <c r="J31" i="11"/>
  <c r="J32" i="11"/>
  <c r="J33" i="11"/>
  <c r="J34" i="11"/>
  <c r="J35" i="11"/>
  <c r="J36" i="11"/>
  <c r="J37" i="11"/>
  <c r="J38" i="11"/>
  <c r="J39" i="11"/>
  <c r="J40" i="11"/>
  <c r="J41" i="11"/>
  <c r="J42" i="11"/>
  <c r="J43" i="11"/>
  <c r="J44" i="11"/>
  <c r="J45" i="11"/>
  <c r="J46" i="11"/>
  <c r="J47" i="11"/>
  <c r="J48" i="11"/>
  <c r="J49" i="11"/>
  <c r="J50" i="11"/>
  <c r="J51" i="11"/>
  <c r="J52" i="11"/>
  <c r="J53" i="11"/>
  <c r="J54" i="11"/>
  <c r="J55" i="11"/>
  <c r="J56" i="11"/>
  <c r="J57" i="11"/>
  <c r="J58" i="11"/>
  <c r="J59" i="11"/>
  <c r="J60" i="11"/>
  <c r="J61" i="11"/>
  <c r="J62" i="11"/>
  <c r="J63" i="11"/>
  <c r="J64" i="11"/>
  <c r="J65" i="11"/>
  <c r="J66" i="11"/>
  <c r="J67" i="11"/>
  <c r="J68" i="11"/>
  <c r="J69" i="11"/>
  <c r="J70" i="11"/>
  <c r="J71" i="11"/>
  <c r="J72" i="11"/>
  <c r="J73" i="11"/>
  <c r="J74" i="11"/>
  <c r="J75" i="11"/>
  <c r="J76" i="11"/>
  <c r="J77" i="11"/>
  <c r="J78" i="11"/>
  <c r="J79" i="11"/>
  <c r="J80" i="11"/>
  <c r="J81" i="11"/>
  <c r="J82" i="11"/>
  <c r="J83" i="11"/>
  <c r="J84" i="11"/>
  <c r="J85" i="11"/>
  <c r="J86" i="11"/>
  <c r="J87" i="11"/>
  <c r="J88" i="11"/>
  <c r="J89" i="11"/>
  <c r="J90" i="11"/>
  <c r="J91" i="11"/>
  <c r="J92" i="11"/>
  <c r="J93" i="11"/>
  <c r="J94" i="11"/>
  <c r="J95" i="11"/>
  <c r="J96" i="11"/>
  <c r="J97" i="11"/>
  <c r="J98" i="11"/>
  <c r="J99" i="11"/>
  <c r="J100" i="11"/>
  <c r="J101" i="11"/>
  <c r="J102" i="11"/>
  <c r="J103" i="11"/>
  <c r="J104" i="11"/>
  <c r="J105" i="11"/>
  <c r="J106" i="11"/>
  <c r="J107" i="11"/>
  <c r="J108" i="11"/>
  <c r="J109" i="11"/>
  <c r="J110" i="11"/>
  <c r="J111" i="11"/>
  <c r="J112" i="11"/>
  <c r="J113" i="11"/>
  <c r="J114" i="11"/>
  <c r="J115" i="11"/>
  <c r="J116" i="11"/>
  <c r="J117" i="11"/>
  <c r="J118" i="11"/>
  <c r="J119" i="11"/>
  <c r="J120" i="11"/>
  <c r="J121" i="11"/>
  <c r="J122" i="11"/>
  <c r="J123" i="11"/>
  <c r="J124" i="11"/>
  <c r="J125" i="11"/>
  <c r="J126" i="11"/>
  <c r="J127" i="11"/>
  <c r="J128" i="11"/>
  <c r="J129" i="11"/>
  <c r="J130" i="11"/>
  <c r="J131" i="11"/>
  <c r="J132" i="11"/>
  <c r="J133" i="11"/>
  <c r="J134" i="11"/>
  <c r="J135" i="11"/>
  <c r="J136" i="11"/>
  <c r="J137" i="11"/>
  <c r="J138" i="11"/>
  <c r="J139" i="11"/>
  <c r="J140" i="11"/>
  <c r="J141" i="11"/>
  <c r="J142" i="11"/>
  <c r="J143" i="11"/>
  <c r="J144" i="11"/>
  <c r="J145" i="11"/>
  <c r="J146" i="11"/>
  <c r="J147" i="11"/>
  <c r="J148" i="11"/>
  <c r="J149" i="11"/>
  <c r="J150" i="11"/>
  <c r="J151" i="11"/>
  <c r="J152" i="11"/>
  <c r="J153" i="11"/>
  <c r="J154" i="11"/>
  <c r="J155" i="11"/>
  <c r="J156" i="11"/>
  <c r="J157" i="11"/>
  <c r="J158" i="11"/>
  <c r="J159" i="11"/>
  <c r="J160" i="11"/>
  <c r="J161" i="11"/>
  <c r="J162" i="11"/>
  <c r="J163" i="11"/>
  <c r="J164" i="11"/>
  <c r="J165" i="11"/>
  <c r="J166" i="11"/>
  <c r="J167" i="11"/>
  <c r="J168" i="11"/>
  <c r="J169" i="11"/>
  <c r="J170" i="11"/>
  <c r="J171" i="11"/>
  <c r="J172" i="11"/>
  <c r="J173" i="11"/>
  <c r="J174" i="11"/>
  <c r="J175" i="11"/>
  <c r="J176" i="11"/>
  <c r="J177" i="11"/>
  <c r="J178" i="11"/>
  <c r="J179" i="11"/>
  <c r="J180" i="11"/>
  <c r="J181" i="11"/>
  <c r="J182" i="11"/>
  <c r="J183" i="11"/>
  <c r="J184" i="11"/>
  <c r="J185" i="11"/>
  <c r="J186" i="11"/>
  <c r="J187" i="11"/>
  <c r="J188" i="11"/>
  <c r="J189" i="11"/>
  <c r="J190" i="11"/>
  <c r="J191" i="11"/>
  <c r="J192" i="11"/>
  <c r="J193" i="11"/>
  <c r="J194" i="11"/>
  <c r="J195" i="11"/>
  <c r="J196" i="11"/>
  <c r="J197" i="11"/>
  <c r="J198" i="11"/>
  <c r="J199" i="11"/>
  <c r="J200" i="11"/>
  <c r="J201" i="11"/>
  <c r="J202" i="11"/>
  <c r="J203" i="11"/>
  <c r="J204" i="11"/>
  <c r="J205" i="11"/>
  <c r="J206" i="11"/>
  <c r="J207" i="11"/>
  <c r="J208" i="11"/>
  <c r="J209" i="11"/>
  <c r="J210" i="11"/>
  <c r="J211" i="11"/>
  <c r="J212" i="11"/>
  <c r="J213" i="11"/>
  <c r="J214" i="11"/>
  <c r="J215" i="11"/>
  <c r="J216" i="11"/>
  <c r="J217" i="11"/>
  <c r="J218" i="11"/>
  <c r="J219" i="11"/>
  <c r="J220" i="11"/>
  <c r="J221" i="11"/>
  <c r="J222" i="11"/>
  <c r="J223" i="11"/>
  <c r="J224" i="11"/>
  <c r="J225" i="11"/>
  <c r="J226" i="11"/>
  <c r="J227" i="11"/>
  <c r="J228" i="11"/>
  <c r="J229" i="11"/>
  <c r="J230" i="11"/>
  <c r="J231" i="11"/>
  <c r="J232" i="11"/>
  <c r="J233" i="11"/>
  <c r="J234" i="11"/>
  <c r="J235" i="11"/>
  <c r="J236" i="11"/>
  <c r="J237" i="11"/>
  <c r="J238" i="11"/>
  <c r="J239" i="11"/>
  <c r="J240" i="11"/>
  <c r="J241" i="11"/>
  <c r="J242" i="11"/>
  <c r="J243" i="11"/>
  <c r="J244" i="11"/>
  <c r="J245" i="11"/>
  <c r="J246" i="11"/>
  <c r="J247" i="11"/>
  <c r="J248" i="11"/>
  <c r="J249" i="11"/>
  <c r="J250" i="11"/>
  <c r="J251" i="11"/>
  <c r="J252" i="11"/>
  <c r="J253" i="11"/>
  <c r="J254" i="11"/>
  <c r="J255" i="11"/>
  <c r="J256" i="11"/>
  <c r="J257" i="11"/>
  <c r="J258" i="11"/>
  <c r="J259" i="11"/>
  <c r="J260" i="11"/>
  <c r="J261" i="11"/>
  <c r="J262" i="11"/>
  <c r="J263" i="11"/>
  <c r="J264" i="11"/>
  <c r="J265" i="11"/>
  <c r="J266" i="11"/>
  <c r="J267" i="11"/>
  <c r="J268" i="11"/>
  <c r="J269" i="11"/>
  <c r="J270" i="11"/>
  <c r="J271" i="11"/>
  <c r="J272" i="11"/>
  <c r="J273" i="11"/>
  <c r="J274" i="11"/>
  <c r="J275" i="11"/>
  <c r="J276" i="11"/>
  <c r="J277" i="11"/>
  <c r="J278" i="11"/>
  <c r="J279" i="11"/>
  <c r="J280" i="11"/>
  <c r="J281" i="11"/>
  <c r="J282" i="11"/>
  <c r="J283" i="11"/>
  <c r="J284" i="11"/>
  <c r="J285" i="11"/>
  <c r="J286" i="11"/>
  <c r="J287" i="11"/>
  <c r="J288" i="11"/>
  <c r="J289" i="11"/>
  <c r="J290" i="11"/>
  <c r="J291" i="11"/>
  <c r="J292" i="11"/>
  <c r="J293" i="11"/>
  <c r="J294" i="11"/>
  <c r="J295" i="11"/>
  <c r="J296" i="11"/>
  <c r="J297" i="11"/>
  <c r="J298" i="11"/>
  <c r="J299" i="11"/>
  <c r="J300" i="11"/>
  <c r="J301" i="11"/>
  <c r="J302" i="11"/>
  <c r="J303" i="11"/>
  <c r="J304" i="11"/>
  <c r="J305" i="11"/>
  <c r="J306" i="11"/>
  <c r="J307" i="11"/>
  <c r="J308" i="11"/>
  <c r="J309" i="11"/>
  <c r="J310" i="11"/>
  <c r="J311" i="11"/>
  <c r="J312" i="11"/>
  <c r="J313" i="11"/>
  <c r="J314" i="11"/>
  <c r="J315" i="11"/>
  <c r="J316" i="11"/>
  <c r="J317" i="11"/>
  <c r="J318" i="11"/>
  <c r="J319" i="11"/>
  <c r="J320" i="11"/>
  <c r="J321" i="11"/>
  <c r="J322" i="11"/>
  <c r="J323" i="11"/>
  <c r="J324" i="11"/>
  <c r="J325" i="11"/>
  <c r="J326" i="11"/>
  <c r="J327" i="11"/>
  <c r="J328" i="11"/>
  <c r="J329" i="11"/>
  <c r="J330" i="11"/>
  <c r="J331" i="11"/>
  <c r="J332" i="11"/>
  <c r="J333" i="11"/>
  <c r="J334" i="11"/>
  <c r="J335" i="11"/>
  <c r="J336" i="11"/>
  <c r="J337" i="11"/>
  <c r="J338" i="11"/>
  <c r="J339" i="11"/>
  <c r="J340" i="11"/>
  <c r="J341" i="11"/>
  <c r="J342" i="11"/>
  <c r="J343" i="11"/>
  <c r="J344" i="11"/>
  <c r="J345" i="11"/>
  <c r="J346" i="11"/>
  <c r="J347" i="11"/>
  <c r="J348" i="11"/>
  <c r="J349" i="11"/>
  <c r="J350" i="11"/>
  <c r="J351" i="11"/>
  <c r="J352" i="11"/>
  <c r="J353" i="11"/>
  <c r="J354" i="11"/>
  <c r="J355" i="11"/>
  <c r="J356" i="11"/>
  <c r="J357" i="11"/>
  <c r="J358" i="11"/>
  <c r="J359" i="11"/>
  <c r="J360" i="11"/>
  <c r="J361" i="11"/>
  <c r="J362" i="11"/>
  <c r="J363" i="11"/>
  <c r="J364" i="11"/>
  <c r="J365" i="11"/>
  <c r="J366" i="11"/>
  <c r="J367" i="11"/>
  <c r="J368" i="11"/>
  <c r="J369" i="11"/>
  <c r="J370" i="11"/>
  <c r="J371" i="11"/>
  <c r="J372" i="11"/>
  <c r="J373" i="11"/>
  <c r="J374" i="11"/>
  <c r="J375" i="11"/>
  <c r="J376" i="11"/>
  <c r="J377" i="11"/>
  <c r="J378" i="11"/>
  <c r="J379" i="11"/>
  <c r="J380" i="11"/>
  <c r="J381" i="11"/>
  <c r="J382" i="11"/>
  <c r="J383" i="11"/>
  <c r="J384" i="11"/>
  <c r="J385" i="11"/>
  <c r="J386" i="11"/>
  <c r="J387" i="11"/>
  <c r="J388" i="11"/>
  <c r="J389" i="11"/>
  <c r="J390" i="11"/>
  <c r="J391" i="11"/>
  <c r="J392" i="11"/>
  <c r="J393" i="11"/>
  <c r="J394" i="11"/>
  <c r="J395" i="11"/>
  <c r="J396" i="11"/>
  <c r="J397" i="11"/>
  <c r="J398" i="11"/>
  <c r="J399" i="11"/>
  <c r="J400" i="11"/>
  <c r="J401" i="11"/>
  <c r="J402" i="11"/>
  <c r="J403" i="11"/>
  <c r="J404" i="11"/>
  <c r="J405" i="11"/>
  <c r="J406" i="11"/>
  <c r="J407" i="11"/>
  <c r="J408" i="11"/>
  <c r="J409" i="11"/>
  <c r="J410" i="11"/>
  <c r="J411" i="11"/>
  <c r="J412" i="11"/>
  <c r="J413" i="11"/>
  <c r="J414" i="11"/>
  <c r="J415" i="11"/>
  <c r="J416" i="11"/>
  <c r="J417" i="11"/>
  <c r="J418" i="11"/>
  <c r="J419" i="11"/>
  <c r="J420" i="11"/>
  <c r="J421" i="11"/>
  <c r="J422" i="11"/>
  <c r="J423" i="11"/>
  <c r="J424" i="11"/>
  <c r="J425" i="11"/>
  <c r="J426" i="11"/>
  <c r="J427" i="11"/>
  <c r="J428" i="11"/>
  <c r="J429" i="11"/>
  <c r="J430" i="11"/>
  <c r="J431" i="11"/>
  <c r="J432" i="11"/>
  <c r="J433" i="11"/>
  <c r="J434" i="11"/>
  <c r="J435" i="11"/>
  <c r="J436" i="11"/>
  <c r="J437" i="11"/>
  <c r="J438" i="11"/>
  <c r="J439" i="11"/>
  <c r="J440" i="11"/>
  <c r="J441" i="11"/>
  <c r="J442" i="11"/>
  <c r="J443" i="11"/>
  <c r="J444" i="11"/>
  <c r="J445" i="11"/>
  <c r="J446" i="11"/>
  <c r="J447" i="11"/>
  <c r="J448" i="11"/>
  <c r="J449" i="11"/>
  <c r="J450" i="11"/>
  <c r="J451" i="11"/>
  <c r="J452" i="11"/>
  <c r="J453" i="11"/>
  <c r="J454" i="11"/>
  <c r="J455" i="11"/>
  <c r="J456" i="11"/>
  <c r="J457" i="11"/>
  <c r="J458" i="11"/>
  <c r="J459" i="11"/>
  <c r="J460" i="11"/>
  <c r="J461" i="11"/>
  <c r="J462" i="11"/>
  <c r="J463" i="11"/>
  <c r="J464" i="11"/>
  <c r="J465" i="11"/>
  <c r="J466" i="11"/>
  <c r="J467" i="11"/>
  <c r="J468" i="11"/>
  <c r="J469" i="11"/>
  <c r="J470" i="11"/>
  <c r="J471" i="11"/>
  <c r="J472" i="11"/>
  <c r="J473" i="11"/>
  <c r="J474" i="11"/>
  <c r="J475" i="11"/>
  <c r="J476" i="11"/>
  <c r="J477" i="11"/>
  <c r="J478" i="11"/>
  <c r="J479" i="11"/>
  <c r="J480" i="11"/>
  <c r="J481" i="11"/>
  <c r="J482" i="11"/>
  <c r="J483" i="11"/>
  <c r="J484" i="11"/>
  <c r="J485" i="11"/>
  <c r="J486" i="11"/>
  <c r="J487" i="11"/>
  <c r="J488" i="11"/>
  <c r="J489" i="11"/>
  <c r="J490" i="11"/>
  <c r="J491" i="11"/>
  <c r="J492" i="11"/>
  <c r="J493" i="11"/>
  <c r="J494" i="11"/>
  <c r="J495" i="11"/>
  <c r="J496" i="11"/>
  <c r="J497" i="11"/>
  <c r="J498" i="11"/>
  <c r="J499" i="11"/>
  <c r="J500" i="11"/>
  <c r="J501" i="11"/>
  <c r="J502" i="11"/>
  <c r="J503" i="11"/>
  <c r="J504" i="11"/>
  <c r="J505" i="11"/>
  <c r="J506" i="11"/>
  <c r="J507" i="11"/>
  <c r="J508" i="11"/>
  <c r="J509" i="11"/>
  <c r="J510" i="11"/>
  <c r="J511" i="11"/>
  <c r="J512" i="11"/>
  <c r="J513" i="11"/>
  <c r="J514" i="11"/>
  <c r="J515" i="11"/>
  <c r="J516" i="11"/>
  <c r="J517" i="11"/>
  <c r="J518" i="11"/>
  <c r="J519" i="11"/>
  <c r="J520" i="11"/>
  <c r="J521" i="11"/>
  <c r="J522" i="11"/>
  <c r="J523" i="11"/>
  <c r="J524" i="11"/>
  <c r="J525" i="11"/>
  <c r="J526" i="11"/>
  <c r="J527" i="11"/>
  <c r="J528" i="11"/>
  <c r="J529" i="11"/>
  <c r="J530" i="11"/>
  <c r="J531" i="11"/>
  <c r="J532" i="11"/>
  <c r="J533" i="11"/>
  <c r="J534" i="11"/>
  <c r="J535" i="11"/>
  <c r="J536" i="11"/>
  <c r="J537" i="11"/>
  <c r="J538" i="11"/>
  <c r="J539" i="11"/>
  <c r="J540" i="11"/>
  <c r="J541" i="11"/>
  <c r="J542" i="11"/>
  <c r="J543" i="11"/>
  <c r="J544" i="11"/>
  <c r="J545" i="11"/>
  <c r="J546" i="11"/>
  <c r="J547" i="11"/>
  <c r="J548" i="11"/>
  <c r="J549" i="11"/>
  <c r="J550" i="11"/>
  <c r="J551" i="11"/>
  <c r="J552" i="11"/>
  <c r="J553" i="11"/>
  <c r="J554" i="11"/>
  <c r="J555" i="11"/>
  <c r="J556" i="11"/>
  <c r="J557" i="11"/>
  <c r="J558" i="11"/>
  <c r="J559" i="11"/>
  <c r="J560" i="11"/>
  <c r="J561" i="11"/>
  <c r="J562" i="11"/>
  <c r="J563" i="11"/>
  <c r="J564" i="11"/>
  <c r="J565" i="11"/>
  <c r="J566" i="11"/>
  <c r="J567" i="11"/>
  <c r="J568" i="11"/>
  <c r="J569" i="11"/>
  <c r="J570" i="11"/>
  <c r="J571" i="11"/>
  <c r="J572" i="11"/>
  <c r="J573" i="11"/>
  <c r="J574" i="11"/>
  <c r="J575" i="11"/>
  <c r="J576" i="11"/>
  <c r="J577" i="11"/>
  <c r="J578" i="11"/>
  <c r="J579" i="11"/>
  <c r="J580" i="11"/>
  <c r="J581" i="11"/>
  <c r="J582" i="11"/>
  <c r="J583" i="11"/>
  <c r="J584" i="11"/>
  <c r="J585" i="11"/>
  <c r="J586" i="11"/>
  <c r="J587" i="11"/>
  <c r="J588" i="11"/>
  <c r="J589" i="11"/>
  <c r="J590" i="11"/>
  <c r="J591" i="11"/>
  <c r="J592" i="11"/>
  <c r="J593" i="11"/>
  <c r="J594" i="11"/>
  <c r="J595" i="11"/>
  <c r="J596" i="11"/>
  <c r="J597" i="11"/>
  <c r="J598" i="11"/>
  <c r="J599" i="11"/>
  <c r="J600" i="11"/>
  <c r="J601" i="11"/>
  <c r="J602" i="11"/>
  <c r="J603" i="11"/>
  <c r="J604" i="11"/>
  <c r="J605" i="11"/>
  <c r="J606" i="11"/>
  <c r="J607" i="11"/>
  <c r="J608" i="11"/>
  <c r="J609" i="11"/>
  <c r="J610" i="11"/>
  <c r="J611" i="11"/>
  <c r="J612" i="11"/>
  <c r="J613" i="11"/>
  <c r="J614" i="11"/>
  <c r="J615" i="11"/>
  <c r="J616" i="11"/>
  <c r="J617" i="11"/>
  <c r="J618" i="11"/>
  <c r="J619" i="11"/>
  <c r="J620" i="11"/>
  <c r="J621" i="11"/>
  <c r="J622" i="11"/>
  <c r="J623" i="11"/>
  <c r="J624" i="11"/>
  <c r="J625" i="11"/>
  <c r="J626" i="11"/>
  <c r="J627" i="11"/>
  <c r="J628" i="11"/>
  <c r="J629" i="11"/>
  <c r="J630" i="11"/>
  <c r="J631" i="11"/>
  <c r="J632" i="11"/>
  <c r="J633" i="11"/>
  <c r="J634" i="11"/>
  <c r="J635" i="11"/>
  <c r="J636" i="11"/>
  <c r="J637" i="11"/>
  <c r="J638" i="11"/>
  <c r="J639" i="11"/>
  <c r="J640" i="11"/>
  <c r="J641" i="11"/>
  <c r="J642" i="11"/>
  <c r="J643" i="11"/>
  <c r="J644" i="11"/>
  <c r="J645" i="11"/>
  <c r="J646" i="11"/>
  <c r="J647" i="11"/>
  <c r="J648" i="11"/>
  <c r="J649" i="11"/>
  <c r="J650" i="11"/>
  <c r="J651" i="11"/>
  <c r="J652" i="11"/>
  <c r="J653" i="11"/>
  <c r="J654" i="11"/>
  <c r="J655" i="11"/>
  <c r="J656" i="11"/>
  <c r="J657" i="11"/>
  <c r="J658" i="11"/>
  <c r="J659" i="11"/>
  <c r="J660" i="11"/>
  <c r="J661" i="11"/>
  <c r="J662" i="11"/>
  <c r="J663" i="11"/>
  <c r="J664" i="11"/>
  <c r="J665" i="11"/>
  <c r="J666" i="11"/>
  <c r="J667" i="11"/>
  <c r="J668" i="11"/>
  <c r="J669" i="11"/>
  <c r="J670" i="11"/>
  <c r="J671" i="11"/>
  <c r="J672" i="11"/>
  <c r="J673" i="11"/>
  <c r="J674" i="11"/>
  <c r="J675" i="11"/>
  <c r="J676" i="11"/>
  <c r="J677" i="11"/>
  <c r="J678" i="11"/>
  <c r="J679" i="11"/>
  <c r="J680" i="11"/>
  <c r="J681" i="11"/>
  <c r="J682" i="11"/>
  <c r="J683" i="11"/>
  <c r="J684" i="11"/>
  <c r="J685" i="11"/>
  <c r="J686" i="11"/>
  <c r="J687" i="11"/>
  <c r="J688" i="11"/>
  <c r="J689" i="11"/>
  <c r="J690" i="11"/>
  <c r="J691" i="11"/>
  <c r="J692" i="11"/>
  <c r="J693" i="11"/>
  <c r="J694" i="11"/>
  <c r="J695" i="11"/>
  <c r="J696" i="11"/>
  <c r="J697" i="11"/>
  <c r="J698" i="11"/>
  <c r="J699" i="11"/>
  <c r="J700" i="11"/>
  <c r="J701" i="11"/>
  <c r="J702" i="11"/>
  <c r="J703" i="11"/>
  <c r="J704" i="11"/>
  <c r="J705" i="11"/>
  <c r="J706" i="11"/>
  <c r="J707" i="11"/>
  <c r="J708" i="11"/>
  <c r="J709" i="11"/>
  <c r="J710" i="11"/>
  <c r="J711" i="11"/>
  <c r="J712" i="11"/>
  <c r="J713" i="11"/>
  <c r="J714" i="11"/>
  <c r="J715" i="11"/>
  <c r="J716" i="11"/>
  <c r="J717" i="11"/>
  <c r="J718" i="11"/>
  <c r="J719" i="11"/>
  <c r="J720" i="11"/>
  <c r="J721" i="11"/>
  <c r="J722" i="11"/>
  <c r="J723" i="11"/>
  <c r="J724" i="11"/>
  <c r="J725" i="11"/>
  <c r="J726" i="11"/>
  <c r="J727" i="11"/>
  <c r="J728" i="11"/>
  <c r="J729" i="11"/>
  <c r="J730" i="11"/>
  <c r="J731" i="11"/>
  <c r="J732" i="11"/>
  <c r="J733" i="11"/>
  <c r="J734" i="11"/>
  <c r="J735" i="11"/>
  <c r="J736" i="11"/>
  <c r="J737" i="11"/>
  <c r="J738" i="11"/>
  <c r="J739" i="11"/>
  <c r="J740" i="11"/>
  <c r="J741" i="11"/>
  <c r="J742" i="11"/>
  <c r="J743" i="11"/>
  <c r="J744" i="11"/>
  <c r="J745" i="11"/>
  <c r="J746" i="11"/>
  <c r="J747" i="11"/>
  <c r="J748" i="11"/>
  <c r="J749" i="11"/>
  <c r="J750" i="11"/>
  <c r="J751" i="11"/>
  <c r="J752" i="11"/>
  <c r="J753" i="11"/>
  <c r="J754" i="11"/>
  <c r="J755" i="11"/>
  <c r="J756" i="11"/>
  <c r="J757" i="11"/>
  <c r="J758" i="11"/>
  <c r="J759" i="11"/>
  <c r="J760" i="11"/>
  <c r="J761" i="11"/>
  <c r="J762" i="11"/>
  <c r="J763" i="11"/>
  <c r="J764" i="11"/>
  <c r="J765" i="11"/>
  <c r="J766" i="11"/>
  <c r="J767" i="11"/>
  <c r="J768" i="11"/>
  <c r="J769" i="11"/>
  <c r="J770" i="11"/>
  <c r="J771" i="11"/>
  <c r="J772" i="11"/>
  <c r="J773" i="11"/>
  <c r="J774" i="11"/>
  <c r="J775" i="11"/>
  <c r="J776" i="11"/>
  <c r="J777" i="11"/>
  <c r="J778" i="11"/>
  <c r="J779" i="11"/>
  <c r="J780" i="11"/>
  <c r="J781" i="11"/>
  <c r="J782" i="11"/>
  <c r="J783" i="11"/>
  <c r="J784" i="11"/>
  <c r="J785" i="11"/>
  <c r="J786" i="11"/>
  <c r="J787" i="11"/>
  <c r="J788" i="11"/>
  <c r="J789" i="11"/>
  <c r="J790" i="11"/>
  <c r="J791" i="11"/>
  <c r="J792" i="11"/>
  <c r="J793" i="11"/>
  <c r="J794" i="11"/>
  <c r="J795" i="11"/>
  <c r="J796" i="11"/>
  <c r="J797" i="11"/>
  <c r="J798" i="11"/>
  <c r="J799" i="11"/>
  <c r="J800" i="11"/>
  <c r="J801" i="11"/>
  <c r="J802" i="11"/>
  <c r="J803" i="11"/>
  <c r="J804" i="11"/>
  <c r="J805" i="11"/>
  <c r="J806" i="11"/>
  <c r="J807" i="11"/>
  <c r="J808" i="11"/>
  <c r="J809" i="11"/>
  <c r="J810" i="11"/>
  <c r="J811" i="11"/>
  <c r="J812" i="11"/>
  <c r="J813" i="11"/>
  <c r="J814" i="11"/>
  <c r="J815" i="11"/>
  <c r="J816" i="11"/>
  <c r="J817" i="11"/>
  <c r="J818" i="11"/>
  <c r="J819" i="11"/>
  <c r="J820" i="11"/>
  <c r="J821" i="11"/>
  <c r="J822" i="11"/>
  <c r="J823" i="11"/>
  <c r="J824" i="11"/>
  <c r="J825" i="11"/>
  <c r="J826" i="11"/>
  <c r="J827" i="11"/>
  <c r="J828" i="11"/>
  <c r="J829" i="11"/>
  <c r="J830" i="11"/>
  <c r="J831" i="11"/>
  <c r="J832" i="11"/>
  <c r="J833" i="11"/>
  <c r="J834" i="11"/>
  <c r="J835" i="11"/>
  <c r="J836" i="11"/>
  <c r="J837" i="11"/>
  <c r="J838" i="11"/>
  <c r="J839" i="11"/>
  <c r="J840" i="11"/>
  <c r="J841" i="11"/>
  <c r="J842" i="11"/>
  <c r="J843" i="11"/>
  <c r="J844" i="11"/>
  <c r="J845" i="11"/>
  <c r="J846" i="11"/>
  <c r="J847" i="11"/>
  <c r="J848" i="11"/>
  <c r="J849" i="11"/>
  <c r="J850" i="11"/>
  <c r="J851" i="11"/>
  <c r="J852" i="11"/>
  <c r="J853" i="11"/>
  <c r="J854" i="11"/>
  <c r="J855" i="11"/>
  <c r="J856" i="11"/>
  <c r="J857" i="11"/>
  <c r="J858" i="11"/>
  <c r="J859" i="11"/>
  <c r="J860" i="11"/>
  <c r="J861" i="11"/>
  <c r="J862" i="11"/>
  <c r="J863" i="11"/>
  <c r="J864" i="11"/>
  <c r="J865" i="11"/>
  <c r="J866" i="11"/>
  <c r="J867" i="11"/>
  <c r="J868" i="11"/>
  <c r="J869" i="11"/>
  <c r="J870" i="11"/>
  <c r="J871" i="11"/>
  <c r="J872" i="11"/>
  <c r="J873" i="11"/>
  <c r="J874" i="11"/>
  <c r="J875" i="11"/>
  <c r="J876" i="11"/>
  <c r="J877" i="11"/>
  <c r="J878" i="11"/>
  <c r="J879" i="11"/>
  <c r="J880" i="11"/>
  <c r="J881" i="11"/>
  <c r="J882" i="11"/>
  <c r="J883" i="11"/>
  <c r="J884" i="11"/>
  <c r="J885" i="11"/>
  <c r="J886" i="11"/>
  <c r="J887" i="11"/>
  <c r="J888" i="11"/>
  <c r="J889" i="11"/>
  <c r="J890" i="11"/>
  <c r="J891" i="11"/>
  <c r="J892" i="11"/>
  <c r="J893" i="11"/>
  <c r="J894" i="11"/>
  <c r="J895" i="11"/>
  <c r="J896" i="11"/>
  <c r="J897" i="11"/>
  <c r="J898" i="11"/>
  <c r="J899" i="11"/>
  <c r="J900" i="11"/>
  <c r="J901" i="11"/>
  <c r="J902" i="11"/>
  <c r="J903" i="11"/>
  <c r="J904" i="11"/>
  <c r="J905" i="11"/>
  <c r="J906" i="11"/>
  <c r="J907" i="11"/>
  <c r="J908" i="11"/>
  <c r="J909" i="11"/>
  <c r="J910" i="11"/>
  <c r="J911" i="11"/>
  <c r="J912" i="11"/>
  <c r="J913" i="11"/>
  <c r="J914" i="11"/>
  <c r="J915" i="11"/>
  <c r="J916" i="11"/>
  <c r="J917" i="11"/>
  <c r="J918" i="11"/>
  <c r="J919" i="11"/>
  <c r="J920" i="11"/>
  <c r="J921" i="11"/>
  <c r="J922" i="11"/>
  <c r="J923" i="11"/>
  <c r="J924" i="11"/>
  <c r="J925" i="11"/>
  <c r="J926" i="11"/>
  <c r="J927" i="11"/>
  <c r="J928" i="11"/>
  <c r="J929" i="11"/>
  <c r="J930" i="11"/>
  <c r="J931" i="11"/>
  <c r="J932" i="11"/>
  <c r="J933" i="11"/>
  <c r="J934" i="11"/>
  <c r="J935" i="11"/>
  <c r="J936" i="11"/>
  <c r="J937" i="11"/>
  <c r="J938" i="11"/>
  <c r="J939" i="11"/>
  <c r="J940" i="11"/>
  <c r="J941" i="11"/>
  <c r="J942" i="11"/>
  <c r="J943" i="11"/>
  <c r="J944" i="11"/>
  <c r="J945" i="11"/>
  <c r="J946" i="11"/>
  <c r="J947" i="11"/>
  <c r="J948" i="11"/>
  <c r="J949" i="11"/>
  <c r="J950" i="11"/>
  <c r="J951" i="11"/>
  <c r="J952" i="11"/>
  <c r="J953" i="11"/>
  <c r="J954" i="11"/>
  <c r="J955" i="11"/>
  <c r="J956" i="11"/>
  <c r="J957" i="11"/>
  <c r="J958" i="11"/>
  <c r="J959" i="11"/>
  <c r="J960" i="11"/>
  <c r="J961" i="11"/>
  <c r="J962" i="11"/>
  <c r="J963" i="11"/>
  <c r="J964" i="11"/>
  <c r="J965" i="11"/>
  <c r="J966" i="11"/>
  <c r="J967" i="11"/>
  <c r="J968" i="11"/>
  <c r="J969" i="11"/>
  <c r="J970" i="11"/>
  <c r="J971" i="11"/>
  <c r="J972" i="11"/>
  <c r="J973" i="11"/>
  <c r="J974" i="11"/>
  <c r="J975" i="11"/>
  <c r="J976" i="11"/>
  <c r="J977" i="11"/>
  <c r="J978" i="11"/>
  <c r="J979" i="11"/>
  <c r="J980" i="11"/>
  <c r="J981" i="11"/>
  <c r="J982" i="11"/>
  <c r="J983" i="11"/>
  <c r="J984" i="11"/>
  <c r="J985" i="11"/>
  <c r="J986" i="11"/>
  <c r="J987" i="11"/>
  <c r="J988" i="11"/>
  <c r="J989" i="11"/>
  <c r="J990" i="11"/>
  <c r="J991" i="11"/>
  <c r="J992" i="11"/>
  <c r="J993" i="11"/>
  <c r="J994" i="11"/>
  <c r="J995" i="11"/>
  <c r="J996" i="11"/>
  <c r="J997" i="11"/>
  <c r="J998" i="11"/>
  <c r="J999" i="11"/>
  <c r="J1000" i="11"/>
  <c r="J1001" i="11"/>
  <c r="J1002" i="11"/>
  <c r="J1003" i="11"/>
  <c r="J1004" i="11"/>
  <c r="J1005" i="11"/>
  <c r="J1006" i="11"/>
  <c r="J1007" i="11"/>
  <c r="J1008" i="11"/>
  <c r="J1009" i="11"/>
  <c r="J1010" i="11"/>
  <c r="J1011" i="11"/>
  <c r="J1012" i="11"/>
  <c r="J1013" i="11"/>
  <c r="J1014" i="11"/>
  <c r="J1015" i="11"/>
  <c r="J1016" i="11"/>
  <c r="J1017" i="11"/>
  <c r="J1018" i="11"/>
  <c r="J1019" i="11"/>
  <c r="J1020" i="11"/>
  <c r="J1021" i="11"/>
  <c r="J1022" i="11"/>
  <c r="J1023" i="11"/>
  <c r="J1024" i="11"/>
  <c r="J1025" i="11"/>
  <c r="J1026" i="11"/>
  <c r="J1027" i="11"/>
  <c r="J1028" i="11"/>
  <c r="J1029" i="11"/>
  <c r="J1030" i="11"/>
  <c r="J1031" i="11"/>
  <c r="J1032" i="11"/>
  <c r="J1033" i="11"/>
  <c r="J1034" i="11"/>
  <c r="J1035" i="11"/>
  <c r="J1036" i="11"/>
  <c r="J1037" i="11"/>
  <c r="J1038" i="11"/>
  <c r="J1039" i="11"/>
  <c r="J1040" i="11"/>
  <c r="J1041" i="11"/>
  <c r="J1042" i="11"/>
  <c r="J1043" i="11"/>
  <c r="J1044" i="11"/>
  <c r="J1045" i="11"/>
  <c r="J1046" i="11"/>
  <c r="J1047" i="11"/>
  <c r="J1048" i="11"/>
  <c r="J1049" i="11"/>
  <c r="J1050" i="11"/>
  <c r="J1051" i="11"/>
  <c r="J1052" i="11"/>
  <c r="J1053" i="11"/>
  <c r="J1054" i="11"/>
  <c r="J1055" i="11"/>
  <c r="J1056" i="11"/>
  <c r="J1057" i="11"/>
  <c r="J1058" i="11"/>
  <c r="J1059" i="11"/>
  <c r="J1060" i="11"/>
  <c r="J1061" i="11"/>
  <c r="J1062" i="11"/>
  <c r="J1063" i="11"/>
  <c r="J1064" i="11"/>
  <c r="J1065" i="11"/>
  <c r="J1066" i="11"/>
  <c r="J1067" i="11"/>
  <c r="J1068" i="11"/>
  <c r="J1069" i="11"/>
  <c r="J1070" i="11"/>
  <c r="J1071" i="11"/>
  <c r="J1072" i="11"/>
  <c r="J1073" i="11"/>
  <c r="J1074" i="11"/>
  <c r="J1075" i="11"/>
  <c r="J1076" i="11"/>
  <c r="J1077" i="11"/>
  <c r="J1078" i="11"/>
  <c r="J1079" i="11"/>
  <c r="J1080" i="11"/>
  <c r="J1081" i="11"/>
  <c r="J1082" i="11"/>
  <c r="J1083" i="11"/>
  <c r="J1084" i="11"/>
  <c r="J1085" i="11"/>
  <c r="J1086" i="11"/>
  <c r="J1087" i="11"/>
  <c r="J1088" i="11"/>
  <c r="J1089" i="11"/>
  <c r="J1090" i="11"/>
  <c r="J1091" i="11"/>
  <c r="J1092" i="11"/>
  <c r="J1093" i="11"/>
  <c r="J1094" i="11"/>
  <c r="J1095" i="11"/>
  <c r="J1096" i="11"/>
  <c r="J1097" i="11"/>
  <c r="J1098" i="11"/>
  <c r="J1099" i="11"/>
  <c r="J1100" i="11"/>
  <c r="J1101" i="11"/>
  <c r="J1102" i="11"/>
  <c r="J1103" i="11"/>
  <c r="J1104" i="11"/>
  <c r="J1105" i="11"/>
  <c r="J1106" i="11"/>
  <c r="J1107" i="11"/>
  <c r="J1108" i="11"/>
  <c r="J1109" i="11"/>
  <c r="J1110" i="11"/>
  <c r="J1111" i="11"/>
  <c r="J1112" i="11"/>
  <c r="J1113" i="11"/>
  <c r="J1114" i="11"/>
  <c r="J1115" i="11"/>
  <c r="J1116" i="11"/>
  <c r="J1117" i="11"/>
  <c r="J1118" i="11"/>
  <c r="J1119" i="11"/>
  <c r="J1120" i="11"/>
  <c r="J1121" i="11"/>
  <c r="J1122" i="11"/>
  <c r="J1123" i="11"/>
  <c r="J1124" i="11"/>
  <c r="J1125" i="11"/>
  <c r="J1126" i="11"/>
  <c r="J1127" i="11"/>
  <c r="J1128" i="11"/>
  <c r="J1129" i="11"/>
  <c r="J1130" i="11"/>
  <c r="J1131" i="11"/>
  <c r="J1132" i="11"/>
  <c r="J1133" i="11"/>
  <c r="J1134" i="11"/>
  <c r="J1135" i="11"/>
  <c r="J1136" i="11"/>
  <c r="J1137" i="11"/>
  <c r="J1138" i="11"/>
  <c r="J1139" i="11"/>
  <c r="J1140" i="11"/>
  <c r="J1141" i="11"/>
  <c r="J1142" i="11"/>
  <c r="J1143" i="11"/>
  <c r="J1144" i="11"/>
  <c r="J1145" i="11"/>
  <c r="J1146" i="11"/>
  <c r="J1147" i="11"/>
  <c r="J1148" i="11"/>
  <c r="J1149" i="11"/>
  <c r="J1150" i="11"/>
  <c r="J1151" i="11"/>
  <c r="J1152" i="11"/>
  <c r="J1153" i="11"/>
  <c r="J1154" i="11"/>
  <c r="J1155" i="11"/>
  <c r="J1156" i="11"/>
  <c r="J1157" i="11"/>
  <c r="J1158" i="11"/>
  <c r="J1159" i="11"/>
  <c r="J1160" i="11"/>
  <c r="J1161" i="11"/>
  <c r="J1162" i="11"/>
  <c r="J1163" i="11"/>
  <c r="J1164" i="11"/>
  <c r="J1165" i="11"/>
  <c r="J1166" i="11"/>
  <c r="J1167" i="11"/>
  <c r="J1168" i="11"/>
  <c r="J1169" i="11"/>
  <c r="J1170" i="11"/>
  <c r="J1171" i="11"/>
  <c r="J1172" i="11"/>
  <c r="J1173" i="11"/>
  <c r="J1174" i="11"/>
  <c r="J1175" i="11"/>
  <c r="J1176" i="11"/>
  <c r="J1177" i="11"/>
  <c r="J1178" i="11"/>
  <c r="J1179" i="11"/>
  <c r="J1180" i="11"/>
  <c r="J1181" i="11"/>
  <c r="J1182" i="11"/>
  <c r="J1183" i="11"/>
  <c r="J1184" i="11"/>
  <c r="J1185" i="11"/>
  <c r="J1186" i="11"/>
  <c r="J1187" i="11"/>
  <c r="J1188" i="11"/>
  <c r="J1189" i="11"/>
  <c r="J1190" i="11"/>
  <c r="J1191" i="11"/>
  <c r="J1192" i="11"/>
  <c r="J1193" i="11"/>
  <c r="J1194" i="11"/>
  <c r="J1195" i="11"/>
  <c r="J1196" i="11"/>
  <c r="J1197" i="11"/>
  <c r="J1198" i="11"/>
  <c r="J1199" i="11"/>
  <c r="J1200" i="11"/>
  <c r="J1201" i="11"/>
  <c r="J1202" i="11"/>
  <c r="J1203" i="11"/>
  <c r="J1204" i="11"/>
  <c r="J1205" i="11"/>
  <c r="J1206" i="11"/>
  <c r="J1207" i="11"/>
  <c r="J1208" i="11"/>
  <c r="J1209" i="11"/>
  <c r="J1210" i="11"/>
  <c r="J1211" i="11"/>
  <c r="J1212" i="11"/>
  <c r="J1213" i="11"/>
  <c r="J1214" i="11"/>
  <c r="J1215" i="11"/>
  <c r="J1216" i="11"/>
  <c r="J1217" i="11"/>
  <c r="J1218" i="11"/>
  <c r="J1219" i="11"/>
  <c r="J1220" i="11"/>
  <c r="J1221" i="11"/>
  <c r="J1222" i="11"/>
  <c r="J1223" i="11"/>
  <c r="J1224" i="11"/>
  <c r="J1225" i="11"/>
  <c r="J1226" i="11"/>
  <c r="J1227" i="11"/>
  <c r="J1228" i="11"/>
  <c r="J1229" i="11"/>
  <c r="J1230" i="11"/>
  <c r="J1231" i="11"/>
  <c r="J1232" i="11"/>
  <c r="J1233" i="11"/>
  <c r="J1234" i="11"/>
  <c r="J1235" i="11"/>
  <c r="J1236" i="11"/>
  <c r="J1237" i="11"/>
  <c r="J1238" i="11"/>
  <c r="J1239" i="11"/>
  <c r="J1240" i="11"/>
  <c r="J1241" i="11"/>
  <c r="J1242" i="11"/>
  <c r="J1243" i="11"/>
  <c r="J1244" i="11"/>
  <c r="J1245" i="11"/>
  <c r="J1246" i="11"/>
  <c r="J1247" i="11"/>
  <c r="J1248" i="11"/>
  <c r="J1249" i="11"/>
  <c r="J1250" i="11"/>
  <c r="J1251" i="11"/>
  <c r="J1252" i="11"/>
  <c r="J1253" i="11"/>
  <c r="J1254" i="11"/>
  <c r="J1255" i="11"/>
  <c r="J1256" i="11"/>
  <c r="J1257" i="11"/>
  <c r="J1258" i="11"/>
  <c r="J1259" i="11"/>
  <c r="J1260" i="11"/>
  <c r="J1261" i="11"/>
  <c r="J1262" i="11"/>
  <c r="J1263" i="11"/>
  <c r="J1264" i="11"/>
  <c r="J1265" i="11"/>
  <c r="J1266" i="11"/>
  <c r="J1267" i="11"/>
  <c r="J1268" i="11"/>
  <c r="J1269" i="11"/>
  <c r="J1270" i="11"/>
  <c r="J1271" i="11"/>
  <c r="J1272" i="11"/>
  <c r="J1273" i="11"/>
  <c r="J1274" i="11"/>
  <c r="J1275" i="11"/>
  <c r="J1276" i="11"/>
  <c r="J1277" i="11"/>
  <c r="J1278" i="11"/>
  <c r="J1279" i="11"/>
  <c r="J1280" i="11"/>
  <c r="J1281" i="11"/>
  <c r="J1282" i="11"/>
  <c r="J1283" i="11"/>
  <c r="J1284" i="11"/>
  <c r="J1285" i="11"/>
  <c r="J1286" i="11"/>
  <c r="J1287" i="11"/>
  <c r="J1288" i="11"/>
  <c r="J1289" i="11"/>
  <c r="J1290" i="11"/>
  <c r="J1291" i="11"/>
  <c r="J1292" i="11"/>
  <c r="J1293" i="11"/>
  <c r="J1294" i="11"/>
  <c r="J1295" i="11"/>
  <c r="J1296" i="11"/>
  <c r="J1297" i="11"/>
  <c r="J1298" i="11"/>
  <c r="J1299" i="11"/>
  <c r="J1300" i="11"/>
  <c r="J1301" i="11"/>
  <c r="J1302" i="11"/>
  <c r="J1303" i="11"/>
  <c r="J1304" i="11"/>
  <c r="J1305" i="11"/>
  <c r="J1306" i="11"/>
  <c r="J1307" i="11"/>
  <c r="J1308" i="11"/>
  <c r="J1309" i="11"/>
  <c r="J1310" i="11"/>
  <c r="J1311" i="11"/>
  <c r="J1312" i="11"/>
  <c r="J1313" i="11"/>
  <c r="J1314" i="11"/>
  <c r="J1315" i="11"/>
  <c r="J1316" i="11"/>
  <c r="J1317" i="11"/>
  <c r="J1318" i="11"/>
  <c r="J1319" i="11"/>
  <c r="J1320" i="11"/>
  <c r="J1321" i="11"/>
  <c r="J1322" i="11"/>
  <c r="J1323" i="11"/>
  <c r="J1324" i="11"/>
  <c r="J1325" i="11"/>
  <c r="J1326" i="11"/>
  <c r="J2" i="11"/>
  <c r="N7" i="11"/>
  <c r="N6" i="11"/>
  <c r="N4" i="11"/>
  <c r="N5" i="11"/>
  <c r="N3" i="11"/>
  <c r="N2" i="11"/>
  <c r="O6" i="10"/>
  <c r="O7" i="10"/>
  <c r="M7" i="10" s="1"/>
  <c r="O8" i="10"/>
  <c r="N8" i="10" s="1"/>
  <c r="O9" i="10"/>
  <c r="O10" i="10"/>
  <c r="O11" i="10"/>
  <c r="N11" i="10" s="1"/>
  <c r="O12" i="10"/>
  <c r="N12" i="10" s="1"/>
  <c r="O13" i="10"/>
  <c r="M13" i="10" s="1"/>
  <c r="O14" i="10"/>
  <c r="M14" i="10" s="1"/>
  <c r="O5" i="10"/>
  <c r="M5" i="10" s="1"/>
  <c r="N6" i="10"/>
  <c r="N7" i="10"/>
  <c r="N9" i="10"/>
  <c r="N10" i="10"/>
  <c r="N5" i="10"/>
  <c r="M6" i="10"/>
  <c r="M8" i="10"/>
  <c r="M9" i="10"/>
  <c r="M10" i="10"/>
  <c r="M11" i="10"/>
  <c r="M12" i="10"/>
  <c r="L7" i="10"/>
  <c r="L8" i="10"/>
  <c r="L9" i="10" s="1"/>
  <c r="L6" i="10"/>
  <c r="I3" i="9"/>
  <c r="I2" i="9"/>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98" i="8"/>
  <c r="J99" i="8"/>
  <c r="J100" i="8"/>
  <c r="J101" i="8"/>
  <c r="J102" i="8"/>
  <c r="J103" i="8"/>
  <c r="J104" i="8"/>
  <c r="J105" i="8"/>
  <c r="J106" i="8"/>
  <c r="J107" i="8"/>
  <c r="J108" i="8"/>
  <c r="J109" i="8"/>
  <c r="J110" i="8"/>
  <c r="J111" i="8"/>
  <c r="J112" i="8"/>
  <c r="J113" i="8"/>
  <c r="J114" i="8"/>
  <c r="J115" i="8"/>
  <c r="J116" i="8"/>
  <c r="J117" i="8"/>
  <c r="J118" i="8"/>
  <c r="J119" i="8"/>
  <c r="J120" i="8"/>
  <c r="J121" i="8"/>
  <c r="J122" i="8"/>
  <c r="J123" i="8"/>
  <c r="J124" i="8"/>
  <c r="J125" i="8"/>
  <c r="J126" i="8"/>
  <c r="J127" i="8"/>
  <c r="J128" i="8"/>
  <c r="J129" i="8"/>
  <c r="J130" i="8"/>
  <c r="J131" i="8"/>
  <c r="J132" i="8"/>
  <c r="J133" i="8"/>
  <c r="J134" i="8"/>
  <c r="J135" i="8"/>
  <c r="J136" i="8"/>
  <c r="J137" i="8"/>
  <c r="J138" i="8"/>
  <c r="J139" i="8"/>
  <c r="J140" i="8"/>
  <c r="J141" i="8"/>
  <c r="J142" i="8"/>
  <c r="J143" i="8"/>
  <c r="J144" i="8"/>
  <c r="J145" i="8"/>
  <c r="J146" i="8"/>
  <c r="J147" i="8"/>
  <c r="J148" i="8"/>
  <c r="J149" i="8"/>
  <c r="J150" i="8"/>
  <c r="J151" i="8"/>
  <c r="J152" i="8"/>
  <c r="J153" i="8"/>
  <c r="J154" i="8"/>
  <c r="J155" i="8"/>
  <c r="J156" i="8"/>
  <c r="J157" i="8"/>
  <c r="J158" i="8"/>
  <c r="J159" i="8"/>
  <c r="J160" i="8"/>
  <c r="J161" i="8"/>
  <c r="J162" i="8"/>
  <c r="J163" i="8"/>
  <c r="J164" i="8"/>
  <c r="J165" i="8"/>
  <c r="J166" i="8"/>
  <c r="J167" i="8"/>
  <c r="J168" i="8"/>
  <c r="J169" i="8"/>
  <c r="J170" i="8"/>
  <c r="J171" i="8"/>
  <c r="J172" i="8"/>
  <c r="J173" i="8"/>
  <c r="J174" i="8"/>
  <c r="J175" i="8"/>
  <c r="J176" i="8"/>
  <c r="J177" i="8"/>
  <c r="J178" i="8"/>
  <c r="J179" i="8"/>
  <c r="J180" i="8"/>
  <c r="J181" i="8"/>
  <c r="J182" i="8"/>
  <c r="J183" i="8"/>
  <c r="J184" i="8"/>
  <c r="J185" i="8"/>
  <c r="J186" i="8"/>
  <c r="J187" i="8"/>
  <c r="J188" i="8"/>
  <c r="J189" i="8"/>
  <c r="J190" i="8"/>
  <c r="J191" i="8"/>
  <c r="J192" i="8"/>
  <c r="J193" i="8"/>
  <c r="J194" i="8"/>
  <c r="J195" i="8"/>
  <c r="J196" i="8"/>
  <c r="J197" i="8"/>
  <c r="J198" i="8"/>
  <c r="J199" i="8"/>
  <c r="J200" i="8"/>
  <c r="J201" i="8"/>
  <c r="J202" i="8"/>
  <c r="J203" i="8"/>
  <c r="J204" i="8"/>
  <c r="J205" i="8"/>
  <c r="J206" i="8"/>
  <c r="J207" i="8"/>
  <c r="J208" i="8"/>
  <c r="J209" i="8"/>
  <c r="J210" i="8"/>
  <c r="J211" i="8"/>
  <c r="J212" i="8"/>
  <c r="J213" i="8"/>
  <c r="J214" i="8"/>
  <c r="J215" i="8"/>
  <c r="J216" i="8"/>
  <c r="J217" i="8"/>
  <c r="J218" i="8"/>
  <c r="J219" i="8"/>
  <c r="J220" i="8"/>
  <c r="J221" i="8"/>
  <c r="J222" i="8"/>
  <c r="J223" i="8"/>
  <c r="J224" i="8"/>
  <c r="J225" i="8"/>
  <c r="J226" i="8"/>
  <c r="J227" i="8"/>
  <c r="J228" i="8"/>
  <c r="J229" i="8"/>
  <c r="J230" i="8"/>
  <c r="J231" i="8"/>
  <c r="J232" i="8"/>
  <c r="J233" i="8"/>
  <c r="J234" i="8"/>
  <c r="J235" i="8"/>
  <c r="J236" i="8"/>
  <c r="J237" i="8"/>
  <c r="J238" i="8"/>
  <c r="J239" i="8"/>
  <c r="J240" i="8"/>
  <c r="J241" i="8"/>
  <c r="J242" i="8"/>
  <c r="J243" i="8"/>
  <c r="J244" i="8"/>
  <c r="J245" i="8"/>
  <c r="J246" i="8"/>
  <c r="J247" i="8"/>
  <c r="J248" i="8"/>
  <c r="J249" i="8"/>
  <c r="J250" i="8"/>
  <c r="J251" i="8"/>
  <c r="J252" i="8"/>
  <c r="J253" i="8"/>
  <c r="J254" i="8"/>
  <c r="J255" i="8"/>
  <c r="J256" i="8"/>
  <c r="J257" i="8"/>
  <c r="J258" i="8"/>
  <c r="J259" i="8"/>
  <c r="J260" i="8"/>
  <c r="J261" i="8"/>
  <c r="J262" i="8"/>
  <c r="J263" i="8"/>
  <c r="J264" i="8"/>
  <c r="J265" i="8"/>
  <c r="J266" i="8"/>
  <c r="J267" i="8"/>
  <c r="J268" i="8"/>
  <c r="J269" i="8"/>
  <c r="J270" i="8"/>
  <c r="J271" i="8"/>
  <c r="J272" i="8"/>
  <c r="J273" i="8"/>
  <c r="J274" i="8"/>
  <c r="J275" i="8"/>
  <c r="J276" i="8"/>
  <c r="J277" i="8"/>
  <c r="J278" i="8"/>
  <c r="J279" i="8"/>
  <c r="J280" i="8"/>
  <c r="J281" i="8"/>
  <c r="J282" i="8"/>
  <c r="J283" i="8"/>
  <c r="J284" i="8"/>
  <c r="J285" i="8"/>
  <c r="J286" i="8"/>
  <c r="J287" i="8"/>
  <c r="J288" i="8"/>
  <c r="J289" i="8"/>
  <c r="J290" i="8"/>
  <c r="J291" i="8"/>
  <c r="J292" i="8"/>
  <c r="J293" i="8"/>
  <c r="J294" i="8"/>
  <c r="J295" i="8"/>
  <c r="J296" i="8"/>
  <c r="J297" i="8"/>
  <c r="J298" i="8"/>
  <c r="J299" i="8"/>
  <c r="J300" i="8"/>
  <c r="J301" i="8"/>
  <c r="J302" i="8"/>
  <c r="J303" i="8"/>
  <c r="J304" i="8"/>
  <c r="J305" i="8"/>
  <c r="J306" i="8"/>
  <c r="J307" i="8"/>
  <c r="J308" i="8"/>
  <c r="J309" i="8"/>
  <c r="J310" i="8"/>
  <c r="J311" i="8"/>
  <c r="J312" i="8"/>
  <c r="J313" i="8"/>
  <c r="J314" i="8"/>
  <c r="J315" i="8"/>
  <c r="J316" i="8"/>
  <c r="J317" i="8"/>
  <c r="J318" i="8"/>
  <c r="J319" i="8"/>
  <c r="J320" i="8"/>
  <c r="J321" i="8"/>
  <c r="J322" i="8"/>
  <c r="J323" i="8"/>
  <c r="J324" i="8"/>
  <c r="J325" i="8"/>
  <c r="J326" i="8"/>
  <c r="J327" i="8"/>
  <c r="J328" i="8"/>
  <c r="J329" i="8"/>
  <c r="J330" i="8"/>
  <c r="J331" i="8"/>
  <c r="J332" i="8"/>
  <c r="J333" i="8"/>
  <c r="J334" i="8"/>
  <c r="J335" i="8"/>
  <c r="J336" i="8"/>
  <c r="J337" i="8"/>
  <c r="J338" i="8"/>
  <c r="J339" i="8"/>
  <c r="J340" i="8"/>
  <c r="J341" i="8"/>
  <c r="J342" i="8"/>
  <c r="J343" i="8"/>
  <c r="J344" i="8"/>
  <c r="J345" i="8"/>
  <c r="J346" i="8"/>
  <c r="J347" i="8"/>
  <c r="J348" i="8"/>
  <c r="J349" i="8"/>
  <c r="J350" i="8"/>
  <c r="J351" i="8"/>
  <c r="J352" i="8"/>
  <c r="J353" i="8"/>
  <c r="J354" i="8"/>
  <c r="J355" i="8"/>
  <c r="J356" i="8"/>
  <c r="J357" i="8"/>
  <c r="J358" i="8"/>
  <c r="J359" i="8"/>
  <c r="J360" i="8"/>
  <c r="J361" i="8"/>
  <c r="J362" i="8"/>
  <c r="J363" i="8"/>
  <c r="J364" i="8"/>
  <c r="J365" i="8"/>
  <c r="J366" i="8"/>
  <c r="J367" i="8"/>
  <c r="J368" i="8"/>
  <c r="J369" i="8"/>
  <c r="J370" i="8"/>
  <c r="J371" i="8"/>
  <c r="J372" i="8"/>
  <c r="J373" i="8"/>
  <c r="J374" i="8"/>
  <c r="J375" i="8"/>
  <c r="J376" i="8"/>
  <c r="J377" i="8"/>
  <c r="J378" i="8"/>
  <c r="J379" i="8"/>
  <c r="J380" i="8"/>
  <c r="J381" i="8"/>
  <c r="J382" i="8"/>
  <c r="J383" i="8"/>
  <c r="J384" i="8"/>
  <c r="J385" i="8"/>
  <c r="J386" i="8"/>
  <c r="J387" i="8"/>
  <c r="J388" i="8"/>
  <c r="J389" i="8"/>
  <c r="J390" i="8"/>
  <c r="J391" i="8"/>
  <c r="J392" i="8"/>
  <c r="J393" i="8"/>
  <c r="J394" i="8"/>
  <c r="J395" i="8"/>
  <c r="J396" i="8"/>
  <c r="J397" i="8"/>
  <c r="J398" i="8"/>
  <c r="J399" i="8"/>
  <c r="J400" i="8"/>
  <c r="J401" i="8"/>
  <c r="J402" i="8"/>
  <c r="J403" i="8"/>
  <c r="J404" i="8"/>
  <c r="J405" i="8"/>
  <c r="J406" i="8"/>
  <c r="J407" i="8"/>
  <c r="J408" i="8"/>
  <c r="J409" i="8"/>
  <c r="J410" i="8"/>
  <c r="J411" i="8"/>
  <c r="J412" i="8"/>
  <c r="J413" i="8"/>
  <c r="J414" i="8"/>
  <c r="J415" i="8"/>
  <c r="J416" i="8"/>
  <c r="J417" i="8"/>
  <c r="J418" i="8"/>
  <c r="J419" i="8"/>
  <c r="J420" i="8"/>
  <c r="J421" i="8"/>
  <c r="J422" i="8"/>
  <c r="J423" i="8"/>
  <c r="J424" i="8"/>
  <c r="J425" i="8"/>
  <c r="J426" i="8"/>
  <c r="J427" i="8"/>
  <c r="J428" i="8"/>
  <c r="J429" i="8"/>
  <c r="J430" i="8"/>
  <c r="J431" i="8"/>
  <c r="J432" i="8"/>
  <c r="J433" i="8"/>
  <c r="J434" i="8"/>
  <c r="J435" i="8"/>
  <c r="J436" i="8"/>
  <c r="J437" i="8"/>
  <c r="J438" i="8"/>
  <c r="J439" i="8"/>
  <c r="J440" i="8"/>
  <c r="J441" i="8"/>
  <c r="J442" i="8"/>
  <c r="J443" i="8"/>
  <c r="J444" i="8"/>
  <c r="J445" i="8"/>
  <c r="J446" i="8"/>
  <c r="J447" i="8"/>
  <c r="J448" i="8"/>
  <c r="J449" i="8"/>
  <c r="J450" i="8"/>
  <c r="J451" i="8"/>
  <c r="J452" i="8"/>
  <c r="J453" i="8"/>
  <c r="J454" i="8"/>
  <c r="J455" i="8"/>
  <c r="J456" i="8"/>
  <c r="J457" i="8"/>
  <c r="J458" i="8"/>
  <c r="J459" i="8"/>
  <c r="J460" i="8"/>
  <c r="J461" i="8"/>
  <c r="J462" i="8"/>
  <c r="J463" i="8"/>
  <c r="J464" i="8"/>
  <c r="J465" i="8"/>
  <c r="J466" i="8"/>
  <c r="J467" i="8"/>
  <c r="J468" i="8"/>
  <c r="J469" i="8"/>
  <c r="J470" i="8"/>
  <c r="J471" i="8"/>
  <c r="J472" i="8"/>
  <c r="J473" i="8"/>
  <c r="J474" i="8"/>
  <c r="J475" i="8"/>
  <c r="J476" i="8"/>
  <c r="J477" i="8"/>
  <c r="J478" i="8"/>
  <c r="J479" i="8"/>
  <c r="J480" i="8"/>
  <c r="J481" i="8"/>
  <c r="J482" i="8"/>
  <c r="J483" i="8"/>
  <c r="J484" i="8"/>
  <c r="J485" i="8"/>
  <c r="J486" i="8"/>
  <c r="J487" i="8"/>
  <c r="J488" i="8"/>
  <c r="J489" i="8"/>
  <c r="J490" i="8"/>
  <c r="J491" i="8"/>
  <c r="J492" i="8"/>
  <c r="J493" i="8"/>
  <c r="J494" i="8"/>
  <c r="J495" i="8"/>
  <c r="J496" i="8"/>
  <c r="J497" i="8"/>
  <c r="J498" i="8"/>
  <c r="J499" i="8"/>
  <c r="J500" i="8"/>
  <c r="J501" i="8"/>
  <c r="J502" i="8"/>
  <c r="J503" i="8"/>
  <c r="J504" i="8"/>
  <c r="J505" i="8"/>
  <c r="J506" i="8"/>
  <c r="J507" i="8"/>
  <c r="J508" i="8"/>
  <c r="J509" i="8"/>
  <c r="J510" i="8"/>
  <c r="J511" i="8"/>
  <c r="J512" i="8"/>
  <c r="J513" i="8"/>
  <c r="J514" i="8"/>
  <c r="J515" i="8"/>
  <c r="J516" i="8"/>
  <c r="J517" i="8"/>
  <c r="J518" i="8"/>
  <c r="J519" i="8"/>
  <c r="J520" i="8"/>
  <c r="J521" i="8"/>
  <c r="J522" i="8"/>
  <c r="J523" i="8"/>
  <c r="J524" i="8"/>
  <c r="J525" i="8"/>
  <c r="J526" i="8"/>
  <c r="J527" i="8"/>
  <c r="J528" i="8"/>
  <c r="J529" i="8"/>
  <c r="J530" i="8"/>
  <c r="J531" i="8"/>
  <c r="J532" i="8"/>
  <c r="J533" i="8"/>
  <c r="J534" i="8"/>
  <c r="J535" i="8"/>
  <c r="J536" i="8"/>
  <c r="J537" i="8"/>
  <c r="J538" i="8"/>
  <c r="J539" i="8"/>
  <c r="J540" i="8"/>
  <c r="J541" i="8"/>
  <c r="J542" i="8"/>
  <c r="J543" i="8"/>
  <c r="J544" i="8"/>
  <c r="J545" i="8"/>
  <c r="J546" i="8"/>
  <c r="J547" i="8"/>
  <c r="J548" i="8"/>
  <c r="J549" i="8"/>
  <c r="J550" i="8"/>
  <c r="J551" i="8"/>
  <c r="J552" i="8"/>
  <c r="J553" i="8"/>
  <c r="J554" i="8"/>
  <c r="J555" i="8"/>
  <c r="J556" i="8"/>
  <c r="J557" i="8"/>
  <c r="J558" i="8"/>
  <c r="J559" i="8"/>
  <c r="J560" i="8"/>
  <c r="J561" i="8"/>
  <c r="J562" i="8"/>
  <c r="J563" i="8"/>
  <c r="J564" i="8"/>
  <c r="J565" i="8"/>
  <c r="J566" i="8"/>
  <c r="J567" i="8"/>
  <c r="J568" i="8"/>
  <c r="J569" i="8"/>
  <c r="J570" i="8"/>
  <c r="J571" i="8"/>
  <c r="J572" i="8"/>
  <c r="J573" i="8"/>
  <c r="J574" i="8"/>
  <c r="J575" i="8"/>
  <c r="J576" i="8"/>
  <c r="J577" i="8"/>
  <c r="J578" i="8"/>
  <c r="J579" i="8"/>
  <c r="J580" i="8"/>
  <c r="J581" i="8"/>
  <c r="J582" i="8"/>
  <c r="J583" i="8"/>
  <c r="J584" i="8"/>
  <c r="J585" i="8"/>
  <c r="J586" i="8"/>
  <c r="J587" i="8"/>
  <c r="J588" i="8"/>
  <c r="J589" i="8"/>
  <c r="J590" i="8"/>
  <c r="J591" i="8"/>
  <c r="J592" i="8"/>
  <c r="J593" i="8"/>
  <c r="J594" i="8"/>
  <c r="J595" i="8"/>
  <c r="J596" i="8"/>
  <c r="J597" i="8"/>
  <c r="J598" i="8"/>
  <c r="J599" i="8"/>
  <c r="J600" i="8"/>
  <c r="J601" i="8"/>
  <c r="J602" i="8"/>
  <c r="J603" i="8"/>
  <c r="J604" i="8"/>
  <c r="J605" i="8"/>
  <c r="J606" i="8"/>
  <c r="J607" i="8"/>
  <c r="J608" i="8"/>
  <c r="J609" i="8"/>
  <c r="J610" i="8"/>
  <c r="J611" i="8"/>
  <c r="J612" i="8"/>
  <c r="J613" i="8"/>
  <c r="J614" i="8"/>
  <c r="J615" i="8"/>
  <c r="J616" i="8"/>
  <c r="J617" i="8"/>
  <c r="J618" i="8"/>
  <c r="J619" i="8"/>
  <c r="J620" i="8"/>
  <c r="J621" i="8"/>
  <c r="J622" i="8"/>
  <c r="J623" i="8"/>
  <c r="J624" i="8"/>
  <c r="J625" i="8"/>
  <c r="J626" i="8"/>
  <c r="J627" i="8"/>
  <c r="J628" i="8"/>
  <c r="J629" i="8"/>
  <c r="J630" i="8"/>
  <c r="J631" i="8"/>
  <c r="J632" i="8"/>
  <c r="J633" i="8"/>
  <c r="J634" i="8"/>
  <c r="J635" i="8"/>
  <c r="J636" i="8"/>
  <c r="J637" i="8"/>
  <c r="J638" i="8"/>
  <c r="J639" i="8"/>
  <c r="J640" i="8"/>
  <c r="J641" i="8"/>
  <c r="J642" i="8"/>
  <c r="J643" i="8"/>
  <c r="J644" i="8"/>
  <c r="J645" i="8"/>
  <c r="J646" i="8"/>
  <c r="J647" i="8"/>
  <c r="J648" i="8"/>
  <c r="J649" i="8"/>
  <c r="J650" i="8"/>
  <c r="J651" i="8"/>
  <c r="J652" i="8"/>
  <c r="J653" i="8"/>
  <c r="J654" i="8"/>
  <c r="J655" i="8"/>
  <c r="J656" i="8"/>
  <c r="J657" i="8"/>
  <c r="J658" i="8"/>
  <c r="J659" i="8"/>
  <c r="J660" i="8"/>
  <c r="J661" i="8"/>
  <c r="J662" i="8"/>
  <c r="J663" i="8"/>
  <c r="J664" i="8"/>
  <c r="J665" i="8"/>
  <c r="J666" i="8"/>
  <c r="J667" i="8"/>
  <c r="J668" i="8"/>
  <c r="J669" i="8"/>
  <c r="J670" i="8"/>
  <c r="J671" i="8"/>
  <c r="J672" i="8"/>
  <c r="J673" i="8"/>
  <c r="J674" i="8"/>
  <c r="J675" i="8"/>
  <c r="J676" i="8"/>
  <c r="J677" i="8"/>
  <c r="J678" i="8"/>
  <c r="J679" i="8"/>
  <c r="J680" i="8"/>
  <c r="J681" i="8"/>
  <c r="J682" i="8"/>
  <c r="J683" i="8"/>
  <c r="J684" i="8"/>
  <c r="J685" i="8"/>
  <c r="J686" i="8"/>
  <c r="J687" i="8"/>
  <c r="J688" i="8"/>
  <c r="J689" i="8"/>
  <c r="J690" i="8"/>
  <c r="J691" i="8"/>
  <c r="J692" i="8"/>
  <c r="J693" i="8"/>
  <c r="J694" i="8"/>
  <c r="J695" i="8"/>
  <c r="J696" i="8"/>
  <c r="J697" i="8"/>
  <c r="J698" i="8"/>
  <c r="J699" i="8"/>
  <c r="J700" i="8"/>
  <c r="J701" i="8"/>
  <c r="J702" i="8"/>
  <c r="J703" i="8"/>
  <c r="J704" i="8"/>
  <c r="J705" i="8"/>
  <c r="J706" i="8"/>
  <c r="J707" i="8"/>
  <c r="J708" i="8"/>
  <c r="J709" i="8"/>
  <c r="J710" i="8"/>
  <c r="J711" i="8"/>
  <c r="J712" i="8"/>
  <c r="J713" i="8"/>
  <c r="J714" i="8"/>
  <c r="J715" i="8"/>
  <c r="J716" i="8"/>
  <c r="J717" i="8"/>
  <c r="J718" i="8"/>
  <c r="J719" i="8"/>
  <c r="J720" i="8"/>
  <c r="J721" i="8"/>
  <c r="J722" i="8"/>
  <c r="J723" i="8"/>
  <c r="J724" i="8"/>
  <c r="J725" i="8"/>
  <c r="J726" i="8"/>
  <c r="J727" i="8"/>
  <c r="J728" i="8"/>
  <c r="J729" i="8"/>
  <c r="J730" i="8"/>
  <c r="J731" i="8"/>
  <c r="J732" i="8"/>
  <c r="J733" i="8"/>
  <c r="J734" i="8"/>
  <c r="J735" i="8"/>
  <c r="J736" i="8"/>
  <c r="J737" i="8"/>
  <c r="J738" i="8"/>
  <c r="J739" i="8"/>
  <c r="J740" i="8"/>
  <c r="J741" i="8"/>
  <c r="J742" i="8"/>
  <c r="J743" i="8"/>
  <c r="J744" i="8"/>
  <c r="J745" i="8"/>
  <c r="J746" i="8"/>
  <c r="J747" i="8"/>
  <c r="J748" i="8"/>
  <c r="J749" i="8"/>
  <c r="J750" i="8"/>
  <c r="J751" i="8"/>
  <c r="J752" i="8"/>
  <c r="J753" i="8"/>
  <c r="J754" i="8"/>
  <c r="J755" i="8"/>
  <c r="J756" i="8"/>
  <c r="J757" i="8"/>
  <c r="J758" i="8"/>
  <c r="J759" i="8"/>
  <c r="J760" i="8"/>
  <c r="J761" i="8"/>
  <c r="J762" i="8"/>
  <c r="J763" i="8"/>
  <c r="J764" i="8"/>
  <c r="J765" i="8"/>
  <c r="J766" i="8"/>
  <c r="J767" i="8"/>
  <c r="J768" i="8"/>
  <c r="J769" i="8"/>
  <c r="J770" i="8"/>
  <c r="J771" i="8"/>
  <c r="J772" i="8"/>
  <c r="J773" i="8"/>
  <c r="J774" i="8"/>
  <c r="J775" i="8"/>
  <c r="J776" i="8"/>
  <c r="J777" i="8"/>
  <c r="J778" i="8"/>
  <c r="J779" i="8"/>
  <c r="J780" i="8"/>
  <c r="J781" i="8"/>
  <c r="J782" i="8"/>
  <c r="J783" i="8"/>
  <c r="J784" i="8"/>
  <c r="J785" i="8"/>
  <c r="J786" i="8"/>
  <c r="J787" i="8"/>
  <c r="J788" i="8"/>
  <c r="J789" i="8"/>
  <c r="J790" i="8"/>
  <c r="J791" i="8"/>
  <c r="J792" i="8"/>
  <c r="J793" i="8"/>
  <c r="J794" i="8"/>
  <c r="J795" i="8"/>
  <c r="J796" i="8"/>
  <c r="J797" i="8"/>
  <c r="J798" i="8"/>
  <c r="J799" i="8"/>
  <c r="J800" i="8"/>
  <c r="J801" i="8"/>
  <c r="J802" i="8"/>
  <c r="J803" i="8"/>
  <c r="J804" i="8"/>
  <c r="J805" i="8"/>
  <c r="J806" i="8"/>
  <c r="J807" i="8"/>
  <c r="J808" i="8"/>
  <c r="J809" i="8"/>
  <c r="J810" i="8"/>
  <c r="J811" i="8"/>
  <c r="J812" i="8"/>
  <c r="J813" i="8"/>
  <c r="J814" i="8"/>
  <c r="J815" i="8"/>
  <c r="J816" i="8"/>
  <c r="J817" i="8"/>
  <c r="J818" i="8"/>
  <c r="J819" i="8"/>
  <c r="J820" i="8"/>
  <c r="J821" i="8"/>
  <c r="J822" i="8"/>
  <c r="J823" i="8"/>
  <c r="J824" i="8"/>
  <c r="J825" i="8"/>
  <c r="J826" i="8"/>
  <c r="J827" i="8"/>
  <c r="J828" i="8"/>
  <c r="J829" i="8"/>
  <c r="J830" i="8"/>
  <c r="J831" i="8"/>
  <c r="J832" i="8"/>
  <c r="J833" i="8"/>
  <c r="J834" i="8"/>
  <c r="J835" i="8"/>
  <c r="J836" i="8"/>
  <c r="J837" i="8"/>
  <c r="J838" i="8"/>
  <c r="J839" i="8"/>
  <c r="J840" i="8"/>
  <c r="J841" i="8"/>
  <c r="J842" i="8"/>
  <c r="J843" i="8"/>
  <c r="J844" i="8"/>
  <c r="J845" i="8"/>
  <c r="J846" i="8"/>
  <c r="J847" i="8"/>
  <c r="J848" i="8"/>
  <c r="J849" i="8"/>
  <c r="J850" i="8"/>
  <c r="J851" i="8"/>
  <c r="J852" i="8"/>
  <c r="J853" i="8"/>
  <c r="J854" i="8"/>
  <c r="J855" i="8"/>
  <c r="J856" i="8"/>
  <c r="J857" i="8"/>
  <c r="J858" i="8"/>
  <c r="J859" i="8"/>
  <c r="J860" i="8"/>
  <c r="J861" i="8"/>
  <c r="J862" i="8"/>
  <c r="J863" i="8"/>
  <c r="J864" i="8"/>
  <c r="J865" i="8"/>
  <c r="J866" i="8"/>
  <c r="J867" i="8"/>
  <c r="J868" i="8"/>
  <c r="J869" i="8"/>
  <c r="J870" i="8"/>
  <c r="J871" i="8"/>
  <c r="J872" i="8"/>
  <c r="J873" i="8"/>
  <c r="J874" i="8"/>
  <c r="J875" i="8"/>
  <c r="J876" i="8"/>
  <c r="J877" i="8"/>
  <c r="J878" i="8"/>
  <c r="J879" i="8"/>
  <c r="J880" i="8"/>
  <c r="J881" i="8"/>
  <c r="J882" i="8"/>
  <c r="J883" i="8"/>
  <c r="J884" i="8"/>
  <c r="J885" i="8"/>
  <c r="J886" i="8"/>
  <c r="J887" i="8"/>
  <c r="J888" i="8"/>
  <c r="J889" i="8"/>
  <c r="J890" i="8"/>
  <c r="J891" i="8"/>
  <c r="J892" i="8"/>
  <c r="J893" i="8"/>
  <c r="J894" i="8"/>
  <c r="J895" i="8"/>
  <c r="J896" i="8"/>
  <c r="J897" i="8"/>
  <c r="J898" i="8"/>
  <c r="J899" i="8"/>
  <c r="J900" i="8"/>
  <c r="J901" i="8"/>
  <c r="J902" i="8"/>
  <c r="J903" i="8"/>
  <c r="J904" i="8"/>
  <c r="J905" i="8"/>
  <c r="J906" i="8"/>
  <c r="J907" i="8"/>
  <c r="J908" i="8"/>
  <c r="J909" i="8"/>
  <c r="J910" i="8"/>
  <c r="J911" i="8"/>
  <c r="J912" i="8"/>
  <c r="J913" i="8"/>
  <c r="J914" i="8"/>
  <c r="J915" i="8"/>
  <c r="J916" i="8"/>
  <c r="J917" i="8"/>
  <c r="J918" i="8"/>
  <c r="J919" i="8"/>
  <c r="J920" i="8"/>
  <c r="J921" i="8"/>
  <c r="J922" i="8"/>
  <c r="J923" i="8"/>
  <c r="J924" i="8"/>
  <c r="J925" i="8"/>
  <c r="J926" i="8"/>
  <c r="J927" i="8"/>
  <c r="J928" i="8"/>
  <c r="J929" i="8"/>
  <c r="J930" i="8"/>
  <c r="J931" i="8"/>
  <c r="J932" i="8"/>
  <c r="J933" i="8"/>
  <c r="J934" i="8"/>
  <c r="J935" i="8"/>
  <c r="J936" i="8"/>
  <c r="J937" i="8"/>
  <c r="J938" i="8"/>
  <c r="J939" i="8"/>
  <c r="J940" i="8"/>
  <c r="J941" i="8"/>
  <c r="J942" i="8"/>
  <c r="J943" i="8"/>
  <c r="J944" i="8"/>
  <c r="J945" i="8"/>
  <c r="J946" i="8"/>
  <c r="J947" i="8"/>
  <c r="J948" i="8"/>
  <c r="J949" i="8"/>
  <c r="J950" i="8"/>
  <c r="J951" i="8"/>
  <c r="J952" i="8"/>
  <c r="J953" i="8"/>
  <c r="J954" i="8"/>
  <c r="J955" i="8"/>
  <c r="J956" i="8"/>
  <c r="J957" i="8"/>
  <c r="J958" i="8"/>
  <c r="J959" i="8"/>
  <c r="J960" i="8"/>
  <c r="J961" i="8"/>
  <c r="J962" i="8"/>
  <c r="J963" i="8"/>
  <c r="J964" i="8"/>
  <c r="J965" i="8"/>
  <c r="J966" i="8"/>
  <c r="J967" i="8"/>
  <c r="J968" i="8"/>
  <c r="J969" i="8"/>
  <c r="J970" i="8"/>
  <c r="J971" i="8"/>
  <c r="J972" i="8"/>
  <c r="J973" i="8"/>
  <c r="J974" i="8"/>
  <c r="J975" i="8"/>
  <c r="J976" i="8"/>
  <c r="J977" i="8"/>
  <c r="J978" i="8"/>
  <c r="J979" i="8"/>
  <c r="J980" i="8"/>
  <c r="J981" i="8"/>
  <c r="J982" i="8"/>
  <c r="J983" i="8"/>
  <c r="J984" i="8"/>
  <c r="J985" i="8"/>
  <c r="J986" i="8"/>
  <c r="J987" i="8"/>
  <c r="J988" i="8"/>
  <c r="J989" i="8"/>
  <c r="J990" i="8"/>
  <c r="J991" i="8"/>
  <c r="J992" i="8"/>
  <c r="J993" i="8"/>
  <c r="J994" i="8"/>
  <c r="J995" i="8"/>
  <c r="J996" i="8"/>
  <c r="J997" i="8"/>
  <c r="J998" i="8"/>
  <c r="J999" i="8"/>
  <c r="J1000" i="8"/>
  <c r="J1001" i="8"/>
  <c r="J1002" i="8"/>
  <c r="J1003" i="8"/>
  <c r="J1004" i="8"/>
  <c r="J1005" i="8"/>
  <c r="J1006" i="8"/>
  <c r="J1007" i="8"/>
  <c r="J1008" i="8"/>
  <c r="J1009" i="8"/>
  <c r="J1010" i="8"/>
  <c r="J1011" i="8"/>
  <c r="J1012" i="8"/>
  <c r="J1013" i="8"/>
  <c r="J1014" i="8"/>
  <c r="J1015" i="8"/>
  <c r="J1016" i="8"/>
  <c r="J1017" i="8"/>
  <c r="J1018" i="8"/>
  <c r="J1019" i="8"/>
  <c r="J1020" i="8"/>
  <c r="J1021" i="8"/>
  <c r="J1022" i="8"/>
  <c r="J1023" i="8"/>
  <c r="J1024" i="8"/>
  <c r="J1025" i="8"/>
  <c r="J1026" i="8"/>
  <c r="J1027" i="8"/>
  <c r="J1028" i="8"/>
  <c r="J1029" i="8"/>
  <c r="J1030" i="8"/>
  <c r="J1031" i="8"/>
  <c r="J1032" i="8"/>
  <c r="J1033" i="8"/>
  <c r="J1034" i="8"/>
  <c r="J1035" i="8"/>
  <c r="J1036" i="8"/>
  <c r="J1037" i="8"/>
  <c r="J1038" i="8"/>
  <c r="J1039" i="8"/>
  <c r="J1040" i="8"/>
  <c r="J1041" i="8"/>
  <c r="J1042" i="8"/>
  <c r="J1043" i="8"/>
  <c r="J1044" i="8"/>
  <c r="J1045" i="8"/>
  <c r="J1046" i="8"/>
  <c r="J1047" i="8"/>
  <c r="J1048" i="8"/>
  <c r="J1049" i="8"/>
  <c r="J1050" i="8"/>
  <c r="J1051" i="8"/>
  <c r="J1052" i="8"/>
  <c r="J1053" i="8"/>
  <c r="J1054" i="8"/>
  <c r="J1055" i="8"/>
  <c r="J1056" i="8"/>
  <c r="J1057" i="8"/>
  <c r="J1058" i="8"/>
  <c r="J1059" i="8"/>
  <c r="J1060" i="8"/>
  <c r="J1061" i="8"/>
  <c r="J1062" i="8"/>
  <c r="J1063" i="8"/>
  <c r="J1064" i="8"/>
  <c r="J1065" i="8"/>
  <c r="J1066" i="8"/>
  <c r="J1067" i="8"/>
  <c r="J1068" i="8"/>
  <c r="J1069" i="8"/>
  <c r="J1070" i="8"/>
  <c r="J1071" i="8"/>
  <c r="J1072" i="8"/>
  <c r="J1073" i="8"/>
  <c r="J1074" i="8"/>
  <c r="J1075" i="8"/>
  <c r="J1076" i="8"/>
  <c r="J1077" i="8"/>
  <c r="J1078" i="8"/>
  <c r="J1079" i="8"/>
  <c r="J1080" i="8"/>
  <c r="J1081" i="8"/>
  <c r="J1082" i="8"/>
  <c r="J1083" i="8"/>
  <c r="J1084" i="8"/>
  <c r="J1085" i="8"/>
  <c r="J1086" i="8"/>
  <c r="J1087" i="8"/>
  <c r="J1088" i="8"/>
  <c r="J1089" i="8"/>
  <c r="J1090" i="8"/>
  <c r="J1091" i="8"/>
  <c r="J1092" i="8"/>
  <c r="J1093" i="8"/>
  <c r="J1094" i="8"/>
  <c r="J1095" i="8"/>
  <c r="J1096" i="8"/>
  <c r="J1097" i="8"/>
  <c r="J1098" i="8"/>
  <c r="J1099" i="8"/>
  <c r="J1100" i="8"/>
  <c r="J1101" i="8"/>
  <c r="J1102" i="8"/>
  <c r="J1103" i="8"/>
  <c r="J1104" i="8"/>
  <c r="J1105" i="8"/>
  <c r="J1106" i="8"/>
  <c r="J1107" i="8"/>
  <c r="J1108" i="8"/>
  <c r="J1109" i="8"/>
  <c r="J1110" i="8"/>
  <c r="J1111" i="8"/>
  <c r="J1112" i="8"/>
  <c r="J1113" i="8"/>
  <c r="J1114" i="8"/>
  <c r="J1115" i="8"/>
  <c r="J1116" i="8"/>
  <c r="J1117" i="8"/>
  <c r="J1118" i="8"/>
  <c r="J1119" i="8"/>
  <c r="J1120" i="8"/>
  <c r="J1121" i="8"/>
  <c r="J1122" i="8"/>
  <c r="J1123" i="8"/>
  <c r="J1124" i="8"/>
  <c r="J1125" i="8"/>
  <c r="J1126" i="8"/>
  <c r="J1127" i="8"/>
  <c r="J1128" i="8"/>
  <c r="J1129" i="8"/>
  <c r="J1130" i="8"/>
  <c r="J1131" i="8"/>
  <c r="J1132" i="8"/>
  <c r="J1133" i="8"/>
  <c r="J1134" i="8"/>
  <c r="J1135" i="8"/>
  <c r="J1136" i="8"/>
  <c r="J1137" i="8"/>
  <c r="J1138" i="8"/>
  <c r="J1139" i="8"/>
  <c r="J1140" i="8"/>
  <c r="J1141" i="8"/>
  <c r="J1142" i="8"/>
  <c r="J1143" i="8"/>
  <c r="J1144" i="8"/>
  <c r="J1145" i="8"/>
  <c r="J1146" i="8"/>
  <c r="J1147" i="8"/>
  <c r="J1148" i="8"/>
  <c r="J1149" i="8"/>
  <c r="J1150" i="8"/>
  <c r="J1151" i="8"/>
  <c r="J1152" i="8"/>
  <c r="J1153" i="8"/>
  <c r="J1154" i="8"/>
  <c r="J1155" i="8"/>
  <c r="J1156" i="8"/>
  <c r="J1157" i="8"/>
  <c r="J1158" i="8"/>
  <c r="J1159" i="8"/>
  <c r="J1160" i="8"/>
  <c r="J1161" i="8"/>
  <c r="J1162" i="8"/>
  <c r="J1163" i="8"/>
  <c r="J1164" i="8"/>
  <c r="J1165" i="8"/>
  <c r="J1166" i="8"/>
  <c r="J1167" i="8"/>
  <c r="J1168" i="8"/>
  <c r="J1169" i="8"/>
  <c r="J1170" i="8"/>
  <c r="J1171" i="8"/>
  <c r="J1172" i="8"/>
  <c r="J1173" i="8"/>
  <c r="J1174" i="8"/>
  <c r="J1175" i="8"/>
  <c r="J1176" i="8"/>
  <c r="J1177" i="8"/>
  <c r="J1178" i="8"/>
  <c r="J1179" i="8"/>
  <c r="J1180" i="8"/>
  <c r="J1181" i="8"/>
  <c r="J1182" i="8"/>
  <c r="J1183" i="8"/>
  <c r="J1184" i="8"/>
  <c r="J1185" i="8"/>
  <c r="J1186" i="8"/>
  <c r="J1187" i="8"/>
  <c r="J1188" i="8"/>
  <c r="J1189" i="8"/>
  <c r="J1190" i="8"/>
  <c r="J1191" i="8"/>
  <c r="J1192" i="8"/>
  <c r="J1193" i="8"/>
  <c r="J1194" i="8"/>
  <c r="J1195" i="8"/>
  <c r="J1196" i="8"/>
  <c r="J1197" i="8"/>
  <c r="J1198" i="8"/>
  <c r="J1199" i="8"/>
  <c r="J1200" i="8"/>
  <c r="J1201" i="8"/>
  <c r="J1202" i="8"/>
  <c r="J1203" i="8"/>
  <c r="J1204" i="8"/>
  <c r="J1205" i="8"/>
  <c r="J1206" i="8"/>
  <c r="J1207" i="8"/>
  <c r="J1208" i="8"/>
  <c r="J1209" i="8"/>
  <c r="J1210" i="8"/>
  <c r="J1211" i="8"/>
  <c r="J1212" i="8"/>
  <c r="J1213" i="8"/>
  <c r="J1214" i="8"/>
  <c r="J1215" i="8"/>
  <c r="J1216" i="8"/>
  <c r="J1217" i="8"/>
  <c r="J1218" i="8"/>
  <c r="J1219" i="8"/>
  <c r="J1220" i="8"/>
  <c r="J1221" i="8"/>
  <c r="J1222" i="8"/>
  <c r="J1223" i="8"/>
  <c r="J1224" i="8"/>
  <c r="J1225" i="8"/>
  <c r="J1226" i="8"/>
  <c r="J1227" i="8"/>
  <c r="J1228" i="8"/>
  <c r="J1229" i="8"/>
  <c r="J1230" i="8"/>
  <c r="J1231" i="8"/>
  <c r="J1232" i="8"/>
  <c r="J1233" i="8"/>
  <c r="J1234" i="8"/>
  <c r="J1235" i="8"/>
  <c r="J1236" i="8"/>
  <c r="J1237" i="8"/>
  <c r="J1238" i="8"/>
  <c r="J1239" i="8"/>
  <c r="J1240" i="8"/>
  <c r="J1241" i="8"/>
  <c r="J1242" i="8"/>
  <c r="J1243" i="8"/>
  <c r="J1244" i="8"/>
  <c r="J1245" i="8"/>
  <c r="J1246" i="8"/>
  <c r="J1247" i="8"/>
  <c r="J1248" i="8"/>
  <c r="J1249" i="8"/>
  <c r="J1250" i="8"/>
  <c r="J1251" i="8"/>
  <c r="J1252" i="8"/>
  <c r="J1253" i="8"/>
  <c r="J1254" i="8"/>
  <c r="J1255" i="8"/>
  <c r="J1256" i="8"/>
  <c r="J1257" i="8"/>
  <c r="J1258" i="8"/>
  <c r="J1259" i="8"/>
  <c r="J1260" i="8"/>
  <c r="J1261" i="8"/>
  <c r="J1262" i="8"/>
  <c r="J1263" i="8"/>
  <c r="J1264" i="8"/>
  <c r="J1265" i="8"/>
  <c r="J1266" i="8"/>
  <c r="J1267" i="8"/>
  <c r="J1268" i="8"/>
  <c r="J1269" i="8"/>
  <c r="J1270" i="8"/>
  <c r="J1271" i="8"/>
  <c r="J1272" i="8"/>
  <c r="J1273" i="8"/>
  <c r="J1274" i="8"/>
  <c r="J1275" i="8"/>
  <c r="J1276" i="8"/>
  <c r="J1277" i="8"/>
  <c r="J1278" i="8"/>
  <c r="J1279" i="8"/>
  <c r="J1280" i="8"/>
  <c r="J1281" i="8"/>
  <c r="J1282" i="8"/>
  <c r="J1283" i="8"/>
  <c r="J1284" i="8"/>
  <c r="J1285" i="8"/>
  <c r="J1286" i="8"/>
  <c r="J1287" i="8"/>
  <c r="J1288" i="8"/>
  <c r="J1289" i="8"/>
  <c r="J1290" i="8"/>
  <c r="J1291" i="8"/>
  <c r="J1292" i="8"/>
  <c r="J1293" i="8"/>
  <c r="J1294" i="8"/>
  <c r="J1295" i="8"/>
  <c r="J1296" i="8"/>
  <c r="J1297" i="8"/>
  <c r="J1298" i="8"/>
  <c r="J1299" i="8"/>
  <c r="J1300" i="8"/>
  <c r="J1301" i="8"/>
  <c r="J1302" i="8"/>
  <c r="J1303" i="8"/>
  <c r="J1304" i="8"/>
  <c r="J1305" i="8"/>
  <c r="J1306" i="8"/>
  <c r="J1307" i="8"/>
  <c r="J1308" i="8"/>
  <c r="J1309" i="8"/>
  <c r="J1310" i="8"/>
  <c r="J1311" i="8"/>
  <c r="J1312" i="8"/>
  <c r="J1313" i="8"/>
  <c r="J1314" i="8"/>
  <c r="J1315" i="8"/>
  <c r="J1316" i="8"/>
  <c r="J1317" i="8"/>
  <c r="J1318" i="8"/>
  <c r="J1319" i="8"/>
  <c r="J1320" i="8"/>
  <c r="J1321" i="8"/>
  <c r="J1322" i="8"/>
  <c r="J1323" i="8"/>
  <c r="J1324" i="8"/>
  <c r="J1325" i="8"/>
  <c r="J1326" i="8"/>
  <c r="J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8" i="8"/>
  <c r="I129" i="8"/>
  <c r="I130" i="8"/>
  <c r="I131" i="8"/>
  <c r="I132" i="8"/>
  <c r="I133" i="8"/>
  <c r="I134" i="8"/>
  <c r="I135" i="8"/>
  <c r="I136" i="8"/>
  <c r="I137" i="8"/>
  <c r="I138" i="8"/>
  <c r="I139" i="8"/>
  <c r="I140" i="8"/>
  <c r="I141" i="8"/>
  <c r="I142" i="8"/>
  <c r="I143" i="8"/>
  <c r="I144" i="8"/>
  <c r="I145" i="8"/>
  <c r="I146" i="8"/>
  <c r="I147" i="8"/>
  <c r="I148" i="8"/>
  <c r="I149" i="8"/>
  <c r="I150" i="8"/>
  <c r="I151" i="8"/>
  <c r="I152" i="8"/>
  <c r="I153" i="8"/>
  <c r="I154" i="8"/>
  <c r="I155" i="8"/>
  <c r="I156" i="8"/>
  <c r="I157" i="8"/>
  <c r="I158" i="8"/>
  <c r="I159" i="8"/>
  <c r="I160" i="8"/>
  <c r="I161" i="8"/>
  <c r="I162" i="8"/>
  <c r="I163" i="8"/>
  <c r="I164" i="8"/>
  <c r="I165" i="8"/>
  <c r="I166" i="8"/>
  <c r="I167" i="8"/>
  <c r="I168" i="8"/>
  <c r="I169" i="8"/>
  <c r="I170" i="8"/>
  <c r="I171" i="8"/>
  <c r="I172" i="8"/>
  <c r="I173" i="8"/>
  <c r="I174" i="8"/>
  <c r="I175" i="8"/>
  <c r="I176" i="8"/>
  <c r="I177" i="8"/>
  <c r="I178" i="8"/>
  <c r="I179" i="8"/>
  <c r="I180" i="8"/>
  <c r="I181" i="8"/>
  <c r="I182" i="8"/>
  <c r="I183" i="8"/>
  <c r="I184" i="8"/>
  <c r="I185" i="8"/>
  <c r="I186" i="8"/>
  <c r="I187" i="8"/>
  <c r="I188" i="8"/>
  <c r="I189" i="8"/>
  <c r="I190" i="8"/>
  <c r="I191" i="8"/>
  <c r="I192" i="8"/>
  <c r="I193" i="8"/>
  <c r="I194" i="8"/>
  <c r="I195" i="8"/>
  <c r="I196" i="8"/>
  <c r="I197" i="8"/>
  <c r="I198" i="8"/>
  <c r="I199" i="8"/>
  <c r="I200" i="8"/>
  <c r="I201" i="8"/>
  <c r="I202" i="8"/>
  <c r="I203" i="8"/>
  <c r="I204" i="8"/>
  <c r="I205" i="8"/>
  <c r="I206" i="8"/>
  <c r="I207" i="8"/>
  <c r="I208" i="8"/>
  <c r="I209" i="8"/>
  <c r="I210" i="8"/>
  <c r="I211" i="8"/>
  <c r="I212" i="8"/>
  <c r="I213" i="8"/>
  <c r="I214" i="8"/>
  <c r="I215" i="8"/>
  <c r="I216" i="8"/>
  <c r="I217" i="8"/>
  <c r="I218" i="8"/>
  <c r="I219" i="8"/>
  <c r="I220" i="8"/>
  <c r="I221" i="8"/>
  <c r="I222" i="8"/>
  <c r="I223" i="8"/>
  <c r="I224" i="8"/>
  <c r="I225" i="8"/>
  <c r="I226" i="8"/>
  <c r="I227" i="8"/>
  <c r="I228" i="8"/>
  <c r="I229" i="8"/>
  <c r="I230" i="8"/>
  <c r="I231" i="8"/>
  <c r="I232" i="8"/>
  <c r="I233" i="8"/>
  <c r="I234" i="8"/>
  <c r="I235" i="8"/>
  <c r="I236" i="8"/>
  <c r="I237" i="8"/>
  <c r="I238" i="8"/>
  <c r="I239" i="8"/>
  <c r="I240" i="8"/>
  <c r="I241" i="8"/>
  <c r="I242" i="8"/>
  <c r="I243" i="8"/>
  <c r="I244" i="8"/>
  <c r="I245" i="8"/>
  <c r="I246" i="8"/>
  <c r="I247" i="8"/>
  <c r="I248" i="8"/>
  <c r="I249" i="8"/>
  <c r="I250" i="8"/>
  <c r="I251" i="8"/>
  <c r="I252" i="8"/>
  <c r="I253" i="8"/>
  <c r="I254" i="8"/>
  <c r="I255" i="8"/>
  <c r="I256" i="8"/>
  <c r="I257" i="8"/>
  <c r="I258" i="8"/>
  <c r="I259" i="8"/>
  <c r="I260" i="8"/>
  <c r="I261" i="8"/>
  <c r="I262" i="8"/>
  <c r="I263" i="8"/>
  <c r="I264" i="8"/>
  <c r="I265" i="8"/>
  <c r="I266" i="8"/>
  <c r="I267" i="8"/>
  <c r="I268" i="8"/>
  <c r="I269" i="8"/>
  <c r="I270" i="8"/>
  <c r="I271" i="8"/>
  <c r="I272" i="8"/>
  <c r="I273" i="8"/>
  <c r="I274" i="8"/>
  <c r="I275" i="8"/>
  <c r="I276" i="8"/>
  <c r="I277" i="8"/>
  <c r="I278" i="8"/>
  <c r="I279" i="8"/>
  <c r="I280" i="8"/>
  <c r="I281" i="8"/>
  <c r="I282" i="8"/>
  <c r="I283" i="8"/>
  <c r="I284" i="8"/>
  <c r="I285" i="8"/>
  <c r="I286" i="8"/>
  <c r="I287" i="8"/>
  <c r="I288" i="8"/>
  <c r="I289" i="8"/>
  <c r="I290" i="8"/>
  <c r="I291" i="8"/>
  <c r="I292" i="8"/>
  <c r="I293" i="8"/>
  <c r="I294" i="8"/>
  <c r="I295" i="8"/>
  <c r="I296" i="8"/>
  <c r="I297" i="8"/>
  <c r="I298" i="8"/>
  <c r="I299" i="8"/>
  <c r="I300" i="8"/>
  <c r="I301" i="8"/>
  <c r="I302" i="8"/>
  <c r="I303" i="8"/>
  <c r="I304" i="8"/>
  <c r="I305" i="8"/>
  <c r="I306" i="8"/>
  <c r="I307" i="8"/>
  <c r="I308" i="8"/>
  <c r="I309" i="8"/>
  <c r="I310" i="8"/>
  <c r="I311" i="8"/>
  <c r="I312" i="8"/>
  <c r="I313" i="8"/>
  <c r="I314" i="8"/>
  <c r="I315" i="8"/>
  <c r="I316" i="8"/>
  <c r="I317" i="8"/>
  <c r="I318" i="8"/>
  <c r="I319" i="8"/>
  <c r="I320" i="8"/>
  <c r="I321" i="8"/>
  <c r="I322" i="8"/>
  <c r="I323" i="8"/>
  <c r="I324" i="8"/>
  <c r="I325" i="8"/>
  <c r="I326" i="8"/>
  <c r="I327" i="8"/>
  <c r="I328" i="8"/>
  <c r="I329" i="8"/>
  <c r="I330" i="8"/>
  <c r="I331" i="8"/>
  <c r="I332" i="8"/>
  <c r="I333" i="8"/>
  <c r="I334" i="8"/>
  <c r="I335" i="8"/>
  <c r="I336" i="8"/>
  <c r="I337" i="8"/>
  <c r="I338" i="8"/>
  <c r="I339" i="8"/>
  <c r="I340" i="8"/>
  <c r="I341" i="8"/>
  <c r="I342" i="8"/>
  <c r="I343" i="8"/>
  <c r="I344" i="8"/>
  <c r="I345" i="8"/>
  <c r="I346" i="8"/>
  <c r="I347" i="8"/>
  <c r="I348" i="8"/>
  <c r="I349" i="8"/>
  <c r="I350" i="8"/>
  <c r="I351" i="8"/>
  <c r="I352" i="8"/>
  <c r="I353" i="8"/>
  <c r="I354" i="8"/>
  <c r="I355" i="8"/>
  <c r="I356" i="8"/>
  <c r="I357" i="8"/>
  <c r="I358" i="8"/>
  <c r="I359" i="8"/>
  <c r="I360" i="8"/>
  <c r="I361" i="8"/>
  <c r="I362" i="8"/>
  <c r="I363" i="8"/>
  <c r="I364" i="8"/>
  <c r="I365" i="8"/>
  <c r="I366" i="8"/>
  <c r="I367" i="8"/>
  <c r="I368" i="8"/>
  <c r="I369" i="8"/>
  <c r="I370" i="8"/>
  <c r="I371" i="8"/>
  <c r="I372" i="8"/>
  <c r="I373" i="8"/>
  <c r="I374" i="8"/>
  <c r="I375" i="8"/>
  <c r="I376" i="8"/>
  <c r="I377" i="8"/>
  <c r="I378" i="8"/>
  <c r="I379" i="8"/>
  <c r="I380" i="8"/>
  <c r="I381" i="8"/>
  <c r="I382" i="8"/>
  <c r="I383" i="8"/>
  <c r="I384" i="8"/>
  <c r="I385" i="8"/>
  <c r="I386" i="8"/>
  <c r="I387" i="8"/>
  <c r="I388" i="8"/>
  <c r="I389" i="8"/>
  <c r="I390" i="8"/>
  <c r="I391" i="8"/>
  <c r="I392" i="8"/>
  <c r="I393" i="8"/>
  <c r="I394" i="8"/>
  <c r="I395" i="8"/>
  <c r="I396" i="8"/>
  <c r="I397" i="8"/>
  <c r="I398" i="8"/>
  <c r="I399" i="8"/>
  <c r="I400" i="8"/>
  <c r="I401" i="8"/>
  <c r="I402" i="8"/>
  <c r="I403" i="8"/>
  <c r="I404" i="8"/>
  <c r="I405" i="8"/>
  <c r="I406" i="8"/>
  <c r="I407" i="8"/>
  <c r="I408" i="8"/>
  <c r="I409" i="8"/>
  <c r="I410" i="8"/>
  <c r="I411" i="8"/>
  <c r="I412" i="8"/>
  <c r="I413" i="8"/>
  <c r="I414" i="8"/>
  <c r="I415" i="8"/>
  <c r="I416" i="8"/>
  <c r="I417" i="8"/>
  <c r="I418" i="8"/>
  <c r="I419" i="8"/>
  <c r="I420" i="8"/>
  <c r="I421" i="8"/>
  <c r="I422" i="8"/>
  <c r="I423" i="8"/>
  <c r="I424" i="8"/>
  <c r="I425" i="8"/>
  <c r="I426" i="8"/>
  <c r="I427" i="8"/>
  <c r="I428" i="8"/>
  <c r="I429" i="8"/>
  <c r="I430" i="8"/>
  <c r="I431" i="8"/>
  <c r="I432" i="8"/>
  <c r="I433" i="8"/>
  <c r="I434" i="8"/>
  <c r="I435" i="8"/>
  <c r="I436" i="8"/>
  <c r="I437" i="8"/>
  <c r="I438" i="8"/>
  <c r="I439" i="8"/>
  <c r="I440" i="8"/>
  <c r="I441" i="8"/>
  <c r="I442" i="8"/>
  <c r="I443" i="8"/>
  <c r="I444" i="8"/>
  <c r="I445" i="8"/>
  <c r="I446" i="8"/>
  <c r="I447" i="8"/>
  <c r="I448" i="8"/>
  <c r="I449" i="8"/>
  <c r="I450" i="8"/>
  <c r="I451" i="8"/>
  <c r="I452" i="8"/>
  <c r="I453" i="8"/>
  <c r="I454" i="8"/>
  <c r="I455" i="8"/>
  <c r="I456" i="8"/>
  <c r="I457" i="8"/>
  <c r="I458" i="8"/>
  <c r="I459" i="8"/>
  <c r="I460" i="8"/>
  <c r="I461" i="8"/>
  <c r="I462" i="8"/>
  <c r="I463" i="8"/>
  <c r="I464" i="8"/>
  <c r="I465" i="8"/>
  <c r="I466" i="8"/>
  <c r="I467" i="8"/>
  <c r="I468" i="8"/>
  <c r="I469" i="8"/>
  <c r="I470" i="8"/>
  <c r="I471" i="8"/>
  <c r="I472" i="8"/>
  <c r="I473" i="8"/>
  <c r="I474" i="8"/>
  <c r="I475" i="8"/>
  <c r="I476" i="8"/>
  <c r="I477" i="8"/>
  <c r="I478" i="8"/>
  <c r="I479" i="8"/>
  <c r="I480" i="8"/>
  <c r="I481" i="8"/>
  <c r="I482" i="8"/>
  <c r="I483" i="8"/>
  <c r="I484" i="8"/>
  <c r="I485" i="8"/>
  <c r="I486" i="8"/>
  <c r="I487" i="8"/>
  <c r="I488" i="8"/>
  <c r="I489" i="8"/>
  <c r="I490" i="8"/>
  <c r="I491" i="8"/>
  <c r="I492" i="8"/>
  <c r="I493" i="8"/>
  <c r="I494" i="8"/>
  <c r="I495" i="8"/>
  <c r="I496" i="8"/>
  <c r="I497" i="8"/>
  <c r="I498" i="8"/>
  <c r="I499" i="8"/>
  <c r="I500" i="8"/>
  <c r="I501" i="8"/>
  <c r="I502" i="8"/>
  <c r="I503" i="8"/>
  <c r="I504" i="8"/>
  <c r="I505" i="8"/>
  <c r="I506" i="8"/>
  <c r="I507" i="8"/>
  <c r="I508" i="8"/>
  <c r="I509" i="8"/>
  <c r="I510" i="8"/>
  <c r="I511" i="8"/>
  <c r="I512" i="8"/>
  <c r="I513" i="8"/>
  <c r="I514" i="8"/>
  <c r="I515" i="8"/>
  <c r="I516" i="8"/>
  <c r="I517" i="8"/>
  <c r="I518" i="8"/>
  <c r="I519" i="8"/>
  <c r="I520" i="8"/>
  <c r="I521" i="8"/>
  <c r="I522" i="8"/>
  <c r="I523" i="8"/>
  <c r="I524" i="8"/>
  <c r="I525" i="8"/>
  <c r="I526" i="8"/>
  <c r="I527" i="8"/>
  <c r="I528" i="8"/>
  <c r="I529" i="8"/>
  <c r="I530" i="8"/>
  <c r="I531" i="8"/>
  <c r="I532" i="8"/>
  <c r="I533" i="8"/>
  <c r="I534" i="8"/>
  <c r="I535" i="8"/>
  <c r="I536" i="8"/>
  <c r="I537" i="8"/>
  <c r="I538" i="8"/>
  <c r="I539" i="8"/>
  <c r="I540" i="8"/>
  <c r="I541" i="8"/>
  <c r="I542" i="8"/>
  <c r="I543" i="8"/>
  <c r="I544" i="8"/>
  <c r="I545" i="8"/>
  <c r="I546" i="8"/>
  <c r="I547" i="8"/>
  <c r="I548" i="8"/>
  <c r="I549" i="8"/>
  <c r="I550" i="8"/>
  <c r="I551" i="8"/>
  <c r="I552" i="8"/>
  <c r="I553" i="8"/>
  <c r="I554" i="8"/>
  <c r="I555" i="8"/>
  <c r="I556" i="8"/>
  <c r="I557" i="8"/>
  <c r="I558" i="8"/>
  <c r="I559" i="8"/>
  <c r="I560" i="8"/>
  <c r="I561" i="8"/>
  <c r="I562" i="8"/>
  <c r="I563" i="8"/>
  <c r="I564" i="8"/>
  <c r="I565" i="8"/>
  <c r="I566" i="8"/>
  <c r="I567" i="8"/>
  <c r="I568" i="8"/>
  <c r="I569" i="8"/>
  <c r="I570" i="8"/>
  <c r="I571" i="8"/>
  <c r="I572" i="8"/>
  <c r="I573" i="8"/>
  <c r="I574" i="8"/>
  <c r="I575" i="8"/>
  <c r="I576" i="8"/>
  <c r="I577" i="8"/>
  <c r="I578" i="8"/>
  <c r="I579" i="8"/>
  <c r="I580" i="8"/>
  <c r="I581" i="8"/>
  <c r="I582" i="8"/>
  <c r="I583" i="8"/>
  <c r="I584" i="8"/>
  <c r="I585" i="8"/>
  <c r="I586" i="8"/>
  <c r="I587" i="8"/>
  <c r="I588" i="8"/>
  <c r="I589" i="8"/>
  <c r="I590" i="8"/>
  <c r="I591" i="8"/>
  <c r="I592" i="8"/>
  <c r="I593" i="8"/>
  <c r="I594" i="8"/>
  <c r="I595" i="8"/>
  <c r="I596" i="8"/>
  <c r="I597" i="8"/>
  <c r="I598" i="8"/>
  <c r="I599" i="8"/>
  <c r="I600" i="8"/>
  <c r="I601" i="8"/>
  <c r="I602" i="8"/>
  <c r="I603" i="8"/>
  <c r="I604" i="8"/>
  <c r="I605" i="8"/>
  <c r="I606" i="8"/>
  <c r="I607" i="8"/>
  <c r="I608" i="8"/>
  <c r="I609" i="8"/>
  <c r="I610" i="8"/>
  <c r="I611" i="8"/>
  <c r="I612" i="8"/>
  <c r="I613" i="8"/>
  <c r="I614" i="8"/>
  <c r="I615" i="8"/>
  <c r="I616" i="8"/>
  <c r="I617" i="8"/>
  <c r="I618" i="8"/>
  <c r="I619" i="8"/>
  <c r="I620" i="8"/>
  <c r="I621" i="8"/>
  <c r="I622" i="8"/>
  <c r="I623" i="8"/>
  <c r="I624" i="8"/>
  <c r="I625" i="8"/>
  <c r="I626" i="8"/>
  <c r="I627" i="8"/>
  <c r="I628" i="8"/>
  <c r="I629" i="8"/>
  <c r="I630" i="8"/>
  <c r="I631" i="8"/>
  <c r="I632" i="8"/>
  <c r="I633" i="8"/>
  <c r="I634" i="8"/>
  <c r="I635" i="8"/>
  <c r="I636" i="8"/>
  <c r="I637" i="8"/>
  <c r="I638" i="8"/>
  <c r="I639" i="8"/>
  <c r="I640" i="8"/>
  <c r="I641" i="8"/>
  <c r="I642" i="8"/>
  <c r="I643" i="8"/>
  <c r="I644" i="8"/>
  <c r="I645" i="8"/>
  <c r="I646" i="8"/>
  <c r="I647" i="8"/>
  <c r="I648" i="8"/>
  <c r="I649" i="8"/>
  <c r="I650" i="8"/>
  <c r="I651" i="8"/>
  <c r="I652" i="8"/>
  <c r="I653" i="8"/>
  <c r="I654" i="8"/>
  <c r="I655" i="8"/>
  <c r="I656" i="8"/>
  <c r="I657" i="8"/>
  <c r="I658" i="8"/>
  <c r="I659" i="8"/>
  <c r="I660" i="8"/>
  <c r="I661" i="8"/>
  <c r="I662" i="8"/>
  <c r="I663" i="8"/>
  <c r="I664" i="8"/>
  <c r="I665" i="8"/>
  <c r="I666" i="8"/>
  <c r="I667" i="8"/>
  <c r="I668" i="8"/>
  <c r="I669" i="8"/>
  <c r="I670" i="8"/>
  <c r="I671" i="8"/>
  <c r="I672" i="8"/>
  <c r="I673" i="8"/>
  <c r="I674" i="8"/>
  <c r="I675" i="8"/>
  <c r="I676" i="8"/>
  <c r="I677" i="8"/>
  <c r="I678" i="8"/>
  <c r="I679" i="8"/>
  <c r="I680" i="8"/>
  <c r="I681" i="8"/>
  <c r="I682" i="8"/>
  <c r="I683" i="8"/>
  <c r="I684" i="8"/>
  <c r="I685" i="8"/>
  <c r="I686" i="8"/>
  <c r="I687" i="8"/>
  <c r="I688" i="8"/>
  <c r="I689" i="8"/>
  <c r="I690" i="8"/>
  <c r="I691" i="8"/>
  <c r="I692" i="8"/>
  <c r="I693" i="8"/>
  <c r="I694" i="8"/>
  <c r="I695" i="8"/>
  <c r="I696" i="8"/>
  <c r="I697" i="8"/>
  <c r="I698" i="8"/>
  <c r="I699" i="8"/>
  <c r="I700" i="8"/>
  <c r="I701" i="8"/>
  <c r="I702" i="8"/>
  <c r="I703" i="8"/>
  <c r="I704" i="8"/>
  <c r="I705" i="8"/>
  <c r="I706" i="8"/>
  <c r="I707" i="8"/>
  <c r="I708" i="8"/>
  <c r="I709" i="8"/>
  <c r="I710" i="8"/>
  <c r="I711" i="8"/>
  <c r="I712" i="8"/>
  <c r="I713" i="8"/>
  <c r="I714" i="8"/>
  <c r="I715" i="8"/>
  <c r="I716" i="8"/>
  <c r="I717" i="8"/>
  <c r="I718" i="8"/>
  <c r="I719" i="8"/>
  <c r="I720" i="8"/>
  <c r="I721" i="8"/>
  <c r="I722" i="8"/>
  <c r="I723" i="8"/>
  <c r="I724" i="8"/>
  <c r="I725" i="8"/>
  <c r="I726" i="8"/>
  <c r="I727" i="8"/>
  <c r="I728" i="8"/>
  <c r="I729" i="8"/>
  <c r="I730" i="8"/>
  <c r="I731" i="8"/>
  <c r="I732" i="8"/>
  <c r="I733" i="8"/>
  <c r="I734" i="8"/>
  <c r="I735" i="8"/>
  <c r="I736" i="8"/>
  <c r="I737" i="8"/>
  <c r="I738" i="8"/>
  <c r="I739" i="8"/>
  <c r="I740" i="8"/>
  <c r="I741" i="8"/>
  <c r="I742" i="8"/>
  <c r="I743" i="8"/>
  <c r="I744" i="8"/>
  <c r="I745" i="8"/>
  <c r="I746" i="8"/>
  <c r="I747" i="8"/>
  <c r="I748" i="8"/>
  <c r="I749" i="8"/>
  <c r="I750" i="8"/>
  <c r="I751" i="8"/>
  <c r="I752" i="8"/>
  <c r="I753" i="8"/>
  <c r="I754" i="8"/>
  <c r="I755" i="8"/>
  <c r="I756" i="8"/>
  <c r="I757" i="8"/>
  <c r="I758" i="8"/>
  <c r="I759" i="8"/>
  <c r="I760" i="8"/>
  <c r="I761" i="8"/>
  <c r="I762" i="8"/>
  <c r="I763" i="8"/>
  <c r="I764" i="8"/>
  <c r="I765" i="8"/>
  <c r="I766" i="8"/>
  <c r="I767" i="8"/>
  <c r="I768" i="8"/>
  <c r="I769" i="8"/>
  <c r="I770" i="8"/>
  <c r="I771" i="8"/>
  <c r="I772" i="8"/>
  <c r="I773" i="8"/>
  <c r="I774" i="8"/>
  <c r="I775" i="8"/>
  <c r="I776" i="8"/>
  <c r="I777" i="8"/>
  <c r="I778" i="8"/>
  <c r="I779" i="8"/>
  <c r="I780" i="8"/>
  <c r="I781" i="8"/>
  <c r="I782" i="8"/>
  <c r="I783" i="8"/>
  <c r="I784" i="8"/>
  <c r="I785" i="8"/>
  <c r="I786" i="8"/>
  <c r="I787" i="8"/>
  <c r="I788" i="8"/>
  <c r="I789" i="8"/>
  <c r="I790" i="8"/>
  <c r="I791" i="8"/>
  <c r="I792" i="8"/>
  <c r="I793" i="8"/>
  <c r="I794" i="8"/>
  <c r="I795" i="8"/>
  <c r="I796" i="8"/>
  <c r="I797" i="8"/>
  <c r="I798" i="8"/>
  <c r="I799" i="8"/>
  <c r="I800" i="8"/>
  <c r="I801" i="8"/>
  <c r="I802" i="8"/>
  <c r="I803" i="8"/>
  <c r="I804" i="8"/>
  <c r="I805" i="8"/>
  <c r="I806" i="8"/>
  <c r="I807" i="8"/>
  <c r="I808" i="8"/>
  <c r="I809" i="8"/>
  <c r="I810" i="8"/>
  <c r="I811" i="8"/>
  <c r="I812" i="8"/>
  <c r="I813" i="8"/>
  <c r="I814" i="8"/>
  <c r="I815" i="8"/>
  <c r="I816" i="8"/>
  <c r="I817" i="8"/>
  <c r="I818" i="8"/>
  <c r="I819" i="8"/>
  <c r="I820" i="8"/>
  <c r="I821" i="8"/>
  <c r="I822" i="8"/>
  <c r="I823" i="8"/>
  <c r="I824" i="8"/>
  <c r="I825" i="8"/>
  <c r="I826" i="8"/>
  <c r="I827" i="8"/>
  <c r="I828" i="8"/>
  <c r="I829" i="8"/>
  <c r="I830" i="8"/>
  <c r="I831" i="8"/>
  <c r="I832" i="8"/>
  <c r="I833" i="8"/>
  <c r="I834" i="8"/>
  <c r="I835" i="8"/>
  <c r="I836" i="8"/>
  <c r="I837" i="8"/>
  <c r="I838" i="8"/>
  <c r="I839" i="8"/>
  <c r="I840" i="8"/>
  <c r="I841" i="8"/>
  <c r="I842" i="8"/>
  <c r="I843" i="8"/>
  <c r="I844" i="8"/>
  <c r="I845" i="8"/>
  <c r="I846" i="8"/>
  <c r="I847" i="8"/>
  <c r="I848" i="8"/>
  <c r="I849" i="8"/>
  <c r="I850" i="8"/>
  <c r="I851" i="8"/>
  <c r="I852" i="8"/>
  <c r="I853" i="8"/>
  <c r="I854" i="8"/>
  <c r="I855" i="8"/>
  <c r="I856" i="8"/>
  <c r="I857" i="8"/>
  <c r="I858" i="8"/>
  <c r="I859" i="8"/>
  <c r="I860" i="8"/>
  <c r="I861" i="8"/>
  <c r="I862" i="8"/>
  <c r="I863" i="8"/>
  <c r="I864" i="8"/>
  <c r="I865" i="8"/>
  <c r="I866" i="8"/>
  <c r="I867" i="8"/>
  <c r="I868" i="8"/>
  <c r="I869" i="8"/>
  <c r="I870" i="8"/>
  <c r="I871" i="8"/>
  <c r="I872" i="8"/>
  <c r="I873" i="8"/>
  <c r="I874" i="8"/>
  <c r="I875" i="8"/>
  <c r="I876" i="8"/>
  <c r="I877" i="8"/>
  <c r="I878" i="8"/>
  <c r="I879" i="8"/>
  <c r="I880" i="8"/>
  <c r="I881" i="8"/>
  <c r="I882" i="8"/>
  <c r="I883" i="8"/>
  <c r="I884" i="8"/>
  <c r="I885" i="8"/>
  <c r="I886" i="8"/>
  <c r="I887" i="8"/>
  <c r="I888" i="8"/>
  <c r="I889" i="8"/>
  <c r="I890" i="8"/>
  <c r="I891" i="8"/>
  <c r="I892" i="8"/>
  <c r="I893" i="8"/>
  <c r="I894" i="8"/>
  <c r="I895" i="8"/>
  <c r="I896" i="8"/>
  <c r="I897" i="8"/>
  <c r="I898" i="8"/>
  <c r="I899" i="8"/>
  <c r="I900" i="8"/>
  <c r="I901" i="8"/>
  <c r="I902" i="8"/>
  <c r="I903" i="8"/>
  <c r="I904" i="8"/>
  <c r="I905" i="8"/>
  <c r="I906" i="8"/>
  <c r="I907" i="8"/>
  <c r="I908" i="8"/>
  <c r="I909" i="8"/>
  <c r="I910" i="8"/>
  <c r="I911" i="8"/>
  <c r="I912" i="8"/>
  <c r="I913" i="8"/>
  <c r="I914" i="8"/>
  <c r="I915" i="8"/>
  <c r="I916" i="8"/>
  <c r="I917" i="8"/>
  <c r="I918" i="8"/>
  <c r="I919" i="8"/>
  <c r="I920" i="8"/>
  <c r="I921" i="8"/>
  <c r="I922" i="8"/>
  <c r="I923" i="8"/>
  <c r="I924" i="8"/>
  <c r="I925" i="8"/>
  <c r="I926" i="8"/>
  <c r="I927" i="8"/>
  <c r="I928" i="8"/>
  <c r="I929" i="8"/>
  <c r="I930" i="8"/>
  <c r="I931" i="8"/>
  <c r="I932" i="8"/>
  <c r="I933" i="8"/>
  <c r="I934" i="8"/>
  <c r="I935" i="8"/>
  <c r="I936" i="8"/>
  <c r="I937" i="8"/>
  <c r="I938" i="8"/>
  <c r="I939" i="8"/>
  <c r="I940" i="8"/>
  <c r="I941" i="8"/>
  <c r="I942" i="8"/>
  <c r="I943" i="8"/>
  <c r="I944" i="8"/>
  <c r="I945" i="8"/>
  <c r="I946" i="8"/>
  <c r="I947" i="8"/>
  <c r="I948" i="8"/>
  <c r="I949" i="8"/>
  <c r="I950" i="8"/>
  <c r="I951" i="8"/>
  <c r="I952" i="8"/>
  <c r="I953" i="8"/>
  <c r="I954" i="8"/>
  <c r="I955" i="8"/>
  <c r="I956" i="8"/>
  <c r="I957" i="8"/>
  <c r="I958" i="8"/>
  <c r="I959" i="8"/>
  <c r="I960" i="8"/>
  <c r="I961" i="8"/>
  <c r="I962" i="8"/>
  <c r="I963" i="8"/>
  <c r="I964" i="8"/>
  <c r="I965" i="8"/>
  <c r="I966" i="8"/>
  <c r="I967" i="8"/>
  <c r="I968" i="8"/>
  <c r="I969" i="8"/>
  <c r="I970" i="8"/>
  <c r="I971" i="8"/>
  <c r="I972" i="8"/>
  <c r="I973" i="8"/>
  <c r="I974" i="8"/>
  <c r="I975" i="8"/>
  <c r="I976" i="8"/>
  <c r="I977" i="8"/>
  <c r="I978" i="8"/>
  <c r="I979" i="8"/>
  <c r="I980" i="8"/>
  <c r="I981" i="8"/>
  <c r="I982" i="8"/>
  <c r="I983" i="8"/>
  <c r="I984" i="8"/>
  <c r="I985" i="8"/>
  <c r="I986" i="8"/>
  <c r="I987" i="8"/>
  <c r="I988" i="8"/>
  <c r="I989" i="8"/>
  <c r="I990" i="8"/>
  <c r="I991" i="8"/>
  <c r="I992" i="8"/>
  <c r="I993" i="8"/>
  <c r="I994" i="8"/>
  <c r="I995" i="8"/>
  <c r="I996" i="8"/>
  <c r="I997" i="8"/>
  <c r="I998" i="8"/>
  <c r="I999" i="8"/>
  <c r="I1000" i="8"/>
  <c r="I1001" i="8"/>
  <c r="I1002" i="8"/>
  <c r="I1003" i="8"/>
  <c r="I1004" i="8"/>
  <c r="I1005" i="8"/>
  <c r="I1006" i="8"/>
  <c r="I1007" i="8"/>
  <c r="I1008" i="8"/>
  <c r="I1009" i="8"/>
  <c r="I1010" i="8"/>
  <c r="I1011" i="8"/>
  <c r="I1012" i="8"/>
  <c r="I1013" i="8"/>
  <c r="I1014" i="8"/>
  <c r="I1015" i="8"/>
  <c r="I1016" i="8"/>
  <c r="I1017" i="8"/>
  <c r="I1018" i="8"/>
  <c r="I1019" i="8"/>
  <c r="I1020" i="8"/>
  <c r="I1021" i="8"/>
  <c r="I1022" i="8"/>
  <c r="I1023" i="8"/>
  <c r="I1024" i="8"/>
  <c r="I1025" i="8"/>
  <c r="I1026" i="8"/>
  <c r="I1027" i="8"/>
  <c r="I1028" i="8"/>
  <c r="I1029" i="8"/>
  <c r="I1030" i="8"/>
  <c r="I1031" i="8"/>
  <c r="I1032" i="8"/>
  <c r="I1033" i="8"/>
  <c r="I1034" i="8"/>
  <c r="I1035" i="8"/>
  <c r="I1036" i="8"/>
  <c r="I1037" i="8"/>
  <c r="I1038" i="8"/>
  <c r="I1039" i="8"/>
  <c r="I1040" i="8"/>
  <c r="I1041" i="8"/>
  <c r="I1042" i="8"/>
  <c r="I1043" i="8"/>
  <c r="I1044" i="8"/>
  <c r="I1045" i="8"/>
  <c r="I1046" i="8"/>
  <c r="I1047" i="8"/>
  <c r="I1048" i="8"/>
  <c r="I1049" i="8"/>
  <c r="I1050" i="8"/>
  <c r="I1051" i="8"/>
  <c r="I1052" i="8"/>
  <c r="I1053" i="8"/>
  <c r="I1054" i="8"/>
  <c r="I1055" i="8"/>
  <c r="I1056" i="8"/>
  <c r="I1057" i="8"/>
  <c r="I1058" i="8"/>
  <c r="I1059" i="8"/>
  <c r="I1060" i="8"/>
  <c r="I1061" i="8"/>
  <c r="I1062" i="8"/>
  <c r="I1063" i="8"/>
  <c r="I1064" i="8"/>
  <c r="I1065" i="8"/>
  <c r="I1066" i="8"/>
  <c r="I1067" i="8"/>
  <c r="I1068" i="8"/>
  <c r="I1069" i="8"/>
  <c r="I1070" i="8"/>
  <c r="I1071" i="8"/>
  <c r="I1072" i="8"/>
  <c r="I1073" i="8"/>
  <c r="I1074" i="8"/>
  <c r="I1075" i="8"/>
  <c r="I1076" i="8"/>
  <c r="I1077" i="8"/>
  <c r="I1078" i="8"/>
  <c r="I1079" i="8"/>
  <c r="I1080" i="8"/>
  <c r="I1081" i="8"/>
  <c r="I1082" i="8"/>
  <c r="I1083" i="8"/>
  <c r="I1084" i="8"/>
  <c r="I1085" i="8"/>
  <c r="I1086" i="8"/>
  <c r="I1087" i="8"/>
  <c r="I1088" i="8"/>
  <c r="I1089" i="8"/>
  <c r="I1090" i="8"/>
  <c r="I1091" i="8"/>
  <c r="I1092" i="8"/>
  <c r="I1093" i="8"/>
  <c r="I1094" i="8"/>
  <c r="I1095" i="8"/>
  <c r="I1096" i="8"/>
  <c r="I1097" i="8"/>
  <c r="I1098" i="8"/>
  <c r="I1099" i="8"/>
  <c r="I1100" i="8"/>
  <c r="I1101" i="8"/>
  <c r="I1102" i="8"/>
  <c r="I1103" i="8"/>
  <c r="I1104" i="8"/>
  <c r="I1105" i="8"/>
  <c r="I1106" i="8"/>
  <c r="I1107" i="8"/>
  <c r="I1108" i="8"/>
  <c r="I1109" i="8"/>
  <c r="I1110" i="8"/>
  <c r="I1111" i="8"/>
  <c r="I1112" i="8"/>
  <c r="I1113" i="8"/>
  <c r="I1114" i="8"/>
  <c r="I1115" i="8"/>
  <c r="I1116" i="8"/>
  <c r="I1117" i="8"/>
  <c r="I1118" i="8"/>
  <c r="I1119" i="8"/>
  <c r="I1120" i="8"/>
  <c r="I1121" i="8"/>
  <c r="I1122" i="8"/>
  <c r="I1123" i="8"/>
  <c r="I1124" i="8"/>
  <c r="I1125" i="8"/>
  <c r="I1126" i="8"/>
  <c r="I1127" i="8"/>
  <c r="I1128" i="8"/>
  <c r="I1129" i="8"/>
  <c r="I1130" i="8"/>
  <c r="I1131" i="8"/>
  <c r="I1132" i="8"/>
  <c r="I1133" i="8"/>
  <c r="I1134" i="8"/>
  <c r="I1135" i="8"/>
  <c r="I1136" i="8"/>
  <c r="I1137" i="8"/>
  <c r="I1138" i="8"/>
  <c r="I1139" i="8"/>
  <c r="I1140" i="8"/>
  <c r="I1141" i="8"/>
  <c r="I1142" i="8"/>
  <c r="I1143" i="8"/>
  <c r="I1144" i="8"/>
  <c r="I1145" i="8"/>
  <c r="I1146" i="8"/>
  <c r="I1147" i="8"/>
  <c r="I1148" i="8"/>
  <c r="I1149" i="8"/>
  <c r="I1150" i="8"/>
  <c r="I1151" i="8"/>
  <c r="I1152" i="8"/>
  <c r="I1153" i="8"/>
  <c r="I1154" i="8"/>
  <c r="I1155" i="8"/>
  <c r="I1156" i="8"/>
  <c r="I1157" i="8"/>
  <c r="I1158" i="8"/>
  <c r="I1159" i="8"/>
  <c r="I1160" i="8"/>
  <c r="I1161" i="8"/>
  <c r="I1162" i="8"/>
  <c r="I1163" i="8"/>
  <c r="I1164" i="8"/>
  <c r="I1165" i="8"/>
  <c r="I1166" i="8"/>
  <c r="I1167" i="8"/>
  <c r="I1168" i="8"/>
  <c r="I1169" i="8"/>
  <c r="I1170" i="8"/>
  <c r="I1171" i="8"/>
  <c r="I1172" i="8"/>
  <c r="I1173" i="8"/>
  <c r="I1174" i="8"/>
  <c r="I1175" i="8"/>
  <c r="I1176" i="8"/>
  <c r="I1177" i="8"/>
  <c r="I1178" i="8"/>
  <c r="I1179" i="8"/>
  <c r="I1180" i="8"/>
  <c r="I1181" i="8"/>
  <c r="I1182" i="8"/>
  <c r="I1183" i="8"/>
  <c r="I1184" i="8"/>
  <c r="I1185" i="8"/>
  <c r="I1186" i="8"/>
  <c r="I1187" i="8"/>
  <c r="I1188" i="8"/>
  <c r="I1189" i="8"/>
  <c r="I1190" i="8"/>
  <c r="I1191" i="8"/>
  <c r="I1192" i="8"/>
  <c r="I1193" i="8"/>
  <c r="I1194" i="8"/>
  <c r="I1195" i="8"/>
  <c r="I1196" i="8"/>
  <c r="I1197" i="8"/>
  <c r="I1198" i="8"/>
  <c r="I1199" i="8"/>
  <c r="I1200" i="8"/>
  <c r="I1201" i="8"/>
  <c r="I1202" i="8"/>
  <c r="I1203" i="8"/>
  <c r="I1204" i="8"/>
  <c r="I1205" i="8"/>
  <c r="I1206" i="8"/>
  <c r="I1207" i="8"/>
  <c r="I1208" i="8"/>
  <c r="I1209" i="8"/>
  <c r="I1210" i="8"/>
  <c r="I1211" i="8"/>
  <c r="I1212" i="8"/>
  <c r="I1213" i="8"/>
  <c r="I1214" i="8"/>
  <c r="I1215" i="8"/>
  <c r="I1216" i="8"/>
  <c r="I1217" i="8"/>
  <c r="I1218" i="8"/>
  <c r="I1219" i="8"/>
  <c r="I1220" i="8"/>
  <c r="I1221" i="8"/>
  <c r="I1222" i="8"/>
  <c r="I1223" i="8"/>
  <c r="I1224" i="8"/>
  <c r="I1225" i="8"/>
  <c r="I1226" i="8"/>
  <c r="I1227" i="8"/>
  <c r="I1228" i="8"/>
  <c r="I1229" i="8"/>
  <c r="I1230" i="8"/>
  <c r="I1231" i="8"/>
  <c r="I1232" i="8"/>
  <c r="I1233" i="8"/>
  <c r="I1234" i="8"/>
  <c r="I1235" i="8"/>
  <c r="I1236" i="8"/>
  <c r="I1237" i="8"/>
  <c r="I1238" i="8"/>
  <c r="I1239" i="8"/>
  <c r="I1240" i="8"/>
  <c r="I1241" i="8"/>
  <c r="I1242" i="8"/>
  <c r="I1243" i="8"/>
  <c r="I1244" i="8"/>
  <c r="I1245" i="8"/>
  <c r="I1246" i="8"/>
  <c r="I1247" i="8"/>
  <c r="I1248" i="8"/>
  <c r="I1249" i="8"/>
  <c r="I1250" i="8"/>
  <c r="I1251" i="8"/>
  <c r="I1252" i="8"/>
  <c r="I1253" i="8"/>
  <c r="I1254" i="8"/>
  <c r="I1255" i="8"/>
  <c r="I1256" i="8"/>
  <c r="I1257" i="8"/>
  <c r="I1258" i="8"/>
  <c r="I1259" i="8"/>
  <c r="I1260" i="8"/>
  <c r="I1261" i="8"/>
  <c r="I1262" i="8"/>
  <c r="I1263" i="8"/>
  <c r="I1264" i="8"/>
  <c r="I1265" i="8"/>
  <c r="I1266" i="8"/>
  <c r="I1267" i="8"/>
  <c r="I1268" i="8"/>
  <c r="I1269" i="8"/>
  <c r="I1270" i="8"/>
  <c r="I1271" i="8"/>
  <c r="I1272" i="8"/>
  <c r="I1273" i="8"/>
  <c r="I1274" i="8"/>
  <c r="I1275" i="8"/>
  <c r="I1276" i="8"/>
  <c r="I1277" i="8"/>
  <c r="I1278" i="8"/>
  <c r="I1279" i="8"/>
  <c r="I1280" i="8"/>
  <c r="I1281" i="8"/>
  <c r="I1282" i="8"/>
  <c r="I1283" i="8"/>
  <c r="I1284" i="8"/>
  <c r="I1285" i="8"/>
  <c r="I1286" i="8"/>
  <c r="I1287" i="8"/>
  <c r="I1288" i="8"/>
  <c r="I1289" i="8"/>
  <c r="I1290" i="8"/>
  <c r="I1291" i="8"/>
  <c r="I1292" i="8"/>
  <c r="I1293" i="8"/>
  <c r="I1294" i="8"/>
  <c r="I1295" i="8"/>
  <c r="I1296" i="8"/>
  <c r="I1297" i="8"/>
  <c r="I1298" i="8"/>
  <c r="I1299" i="8"/>
  <c r="I1300" i="8"/>
  <c r="I1301" i="8"/>
  <c r="I1302" i="8"/>
  <c r="I1303" i="8"/>
  <c r="I1304" i="8"/>
  <c r="I1305" i="8"/>
  <c r="I1306" i="8"/>
  <c r="I1307" i="8"/>
  <c r="I1308" i="8"/>
  <c r="I1309" i="8"/>
  <c r="I1310" i="8"/>
  <c r="I1311" i="8"/>
  <c r="I1312" i="8"/>
  <c r="I1313" i="8"/>
  <c r="I1314" i="8"/>
  <c r="I1315" i="8"/>
  <c r="I1316" i="8"/>
  <c r="I1317" i="8"/>
  <c r="I1318" i="8"/>
  <c r="I1319" i="8"/>
  <c r="I1320" i="8"/>
  <c r="I1321" i="8"/>
  <c r="I1322" i="8"/>
  <c r="I1323" i="8"/>
  <c r="I1324" i="8"/>
  <c r="I1325" i="8"/>
  <c r="I1326" i="8"/>
  <c r="I2" i="8"/>
  <c r="F14" i="3"/>
  <c r="F12" i="3"/>
  <c r="F10" i="3"/>
  <c r="F8" i="3"/>
  <c r="F6" i="3"/>
  <c r="F4" i="3"/>
  <c r="F15" i="3" s="1"/>
  <c r="D8" i="1"/>
  <c r="N14" i="10" l="1"/>
  <c r="N13" i="10"/>
  <c r="U5" i="20" l="1"/>
  <c r="V5" i="20" s="1"/>
  <c r="U6" i="20" l="1"/>
  <c r="U7" i="20" l="1"/>
  <c r="V6" i="20"/>
  <c r="U8" i="20" l="1"/>
  <c r="V7" i="20"/>
  <c r="U9" i="20" l="1"/>
  <c r="V8" i="20"/>
  <c r="U10" i="20" l="1"/>
  <c r="V9" i="20"/>
  <c r="U11" i="20" l="1"/>
  <c r="V10" i="20"/>
  <c r="U12" i="20" l="1"/>
  <c r="V11" i="20"/>
  <c r="U13" i="20" l="1"/>
  <c r="V13" i="20" s="1"/>
  <c r="V12"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RajeshS</author>
  </authors>
  <commentList>
    <comment ref="K1" authorId="0" shapeId="0" xr:uid="{2E9B5238-E079-4820-AFF5-15A9D3AF9275}">
      <text>
        <r>
          <rPr>
            <b/>
            <sz val="14"/>
            <color indexed="81"/>
            <rFont val="Tahoma"/>
            <family val="2"/>
          </rPr>
          <t>RajeshS:</t>
        </r>
        <r>
          <rPr>
            <sz val="14"/>
            <color indexed="81"/>
            <rFont val="Tahoma"/>
            <family val="2"/>
          </rPr>
          <t xml:space="preserve">
format-dd-dddd-mmm-yyyy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RajeshS</author>
  </authors>
  <commentList>
    <comment ref="O3" authorId="0" shapeId="0" xr:uid="{D96A7840-6B66-4724-A9C9-D9017AC9892B}">
      <text>
        <r>
          <rPr>
            <b/>
            <sz val="14"/>
            <color indexed="81"/>
            <rFont val="Tahoma"/>
            <family val="2"/>
          </rPr>
          <t>RajeshS:</t>
        </r>
        <r>
          <rPr>
            <sz val="14"/>
            <color indexed="81"/>
            <rFont val="Tahoma"/>
            <family val="2"/>
          </rPr>
          <t xml:space="preserve">
Number of columns</t>
        </r>
      </text>
    </comment>
    <comment ref="M4" authorId="0" shapeId="0" xr:uid="{AFDF9F72-8917-483A-B694-8BB9DD69D0A2}">
      <text>
        <r>
          <rPr>
            <b/>
            <sz val="14"/>
            <color indexed="81"/>
            <rFont val="Tahoma"/>
            <family val="2"/>
          </rPr>
          <t>RajeshS:</t>
        </r>
        <r>
          <rPr>
            <sz val="14"/>
            <color indexed="81"/>
            <rFont val="Tahoma"/>
            <family val="2"/>
          </rPr>
          <t xml:space="preserve">
using row value, inserting coulmn value</t>
        </r>
      </text>
    </comment>
    <comment ref="O4" authorId="0" shapeId="0" xr:uid="{D0EF8216-FCEA-497A-8E14-2A922F39E845}">
      <text>
        <r>
          <rPr>
            <b/>
            <sz val="14"/>
            <color indexed="81"/>
            <rFont val="Tahoma"/>
            <family val="2"/>
          </rPr>
          <t>RajeshS:</t>
        </r>
        <r>
          <rPr>
            <sz val="14"/>
            <color indexed="81"/>
            <rFont val="Tahoma"/>
            <family val="2"/>
          </rPr>
          <t xml:space="preserve">
Position of row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RajeshS</author>
  </authors>
  <commentList>
    <comment ref="N4" authorId="0" shapeId="0" xr:uid="{F83DDDBC-586F-4189-ACAE-619950A5AB36}">
      <text>
        <r>
          <rPr>
            <b/>
            <sz val="14"/>
            <color indexed="81"/>
            <rFont val="Tahoma"/>
            <family val="2"/>
          </rPr>
          <t>RajeshS:</t>
        </r>
        <r>
          <rPr>
            <sz val="14"/>
            <color indexed="81"/>
            <rFont val="Tahoma"/>
            <family val="2"/>
          </rPr>
          <t xml:space="preserve">
25th percentile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RajeshS</author>
  </authors>
  <commentList>
    <comment ref="AP4" authorId="0" shapeId="0" xr:uid="{420F57F1-CB99-4F62-A3F4-F8755488E74D}">
      <text>
        <r>
          <rPr>
            <b/>
            <sz val="14"/>
            <color indexed="81"/>
            <rFont val="Tahoma"/>
            <family val="2"/>
          </rPr>
          <t>RajeshS:</t>
        </r>
        <r>
          <rPr>
            <sz val="14"/>
            <color indexed="81"/>
            <rFont val="Tahoma"/>
            <family val="2"/>
          </rPr>
          <t xml:space="preserve">
NORM.DIST</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DF954D7-2420-4864-918A-FF174D13887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66B3EF3-261E-4930-9C5D-ACB4F1E7269F}" name="WorksheetConnection_Sheet11!$A$1:$H$1326" type="102" refreshedVersion="8" minRefreshableVersion="5">
    <extLst>
      <ext xmlns:x15="http://schemas.microsoft.com/office/spreadsheetml/2010/11/main" uri="{DE250136-89BD-433C-8126-D09CA5730AF9}">
        <x15:connection id="Range" autoDelete="1">
          <x15:rangePr sourceName="_xlcn.WorksheetConnection_Sheet11A1H13261"/>
        </x15:connection>
      </ext>
    </extLst>
  </connection>
</connections>
</file>

<file path=xl/sharedStrings.xml><?xml version="1.0" encoding="utf-8"?>
<sst xmlns="http://schemas.openxmlformats.org/spreadsheetml/2006/main" count="32751" uniqueCount="317">
  <si>
    <t>Name</t>
  </si>
  <si>
    <t>Subject</t>
  </si>
  <si>
    <t>CGPA</t>
  </si>
  <si>
    <t>Raj</t>
  </si>
  <si>
    <t>Ammu</t>
  </si>
  <si>
    <t>Kirti</t>
  </si>
  <si>
    <t>Kranti</t>
  </si>
  <si>
    <t>Rupa</t>
  </si>
  <si>
    <t>Rajesh</t>
  </si>
  <si>
    <t>Maths</t>
  </si>
  <si>
    <t>Column1</t>
  </si>
  <si>
    <t>Column2</t>
  </si>
  <si>
    <t>Column3</t>
  </si>
  <si>
    <t>Engilsh</t>
  </si>
  <si>
    <t>Science</t>
  </si>
  <si>
    <t>Data folder</t>
  </si>
  <si>
    <t>Outline drop down</t>
  </si>
  <si>
    <t>Grand Total</t>
  </si>
  <si>
    <t>4.8 Total</t>
  </si>
  <si>
    <t>4 Total</t>
  </si>
  <si>
    <t>3.9 Total</t>
  </si>
  <si>
    <t>3.6 Total</t>
  </si>
  <si>
    <t>3.5 Total</t>
  </si>
  <si>
    <t>3.4 Total</t>
  </si>
  <si>
    <t>Grouping and subtotal</t>
  </si>
  <si>
    <t>name,age,number,profile,score</t>
  </si>
  <si>
    <t>rajesh,27,8978527934,scientist,95</t>
  </si>
  <si>
    <t>name</t>
  </si>
  <si>
    <t>age</t>
  </si>
  <si>
    <t>number</t>
  </si>
  <si>
    <t>profile</t>
  </si>
  <si>
    <t>score</t>
  </si>
  <si>
    <t>rajesh</t>
  </si>
  <si>
    <t>scientist</t>
  </si>
  <si>
    <t>A</t>
  </si>
  <si>
    <t>Count</t>
  </si>
  <si>
    <t>After</t>
  </si>
  <si>
    <t>Dates</t>
  </si>
  <si>
    <t>Order ID</t>
  </si>
  <si>
    <t>Product</t>
  </si>
  <si>
    <t>Salesman</t>
  </si>
  <si>
    <t>Region</t>
  </si>
  <si>
    <t>No. Customers</t>
  </si>
  <si>
    <t>Net Sales</t>
  </si>
  <si>
    <t>Profit / Loss</t>
  </si>
  <si>
    <t>Product1</t>
  </si>
  <si>
    <t>Adam</t>
  </si>
  <si>
    <t>North</t>
  </si>
  <si>
    <t>Product2</t>
  </si>
  <si>
    <t>Product3</t>
  </si>
  <si>
    <t>West</t>
  </si>
  <si>
    <t>Middle</t>
  </si>
  <si>
    <t>Calvin</t>
  </si>
  <si>
    <t>Daniel</t>
  </si>
  <si>
    <t>Henry</t>
  </si>
  <si>
    <t>Justin</t>
  </si>
  <si>
    <t>Paul</t>
  </si>
  <si>
    <t>Sindy</t>
  </si>
  <si>
    <t>Commision percentage</t>
  </si>
  <si>
    <t>Scale</t>
  </si>
  <si>
    <t>&gt;=10,000</t>
  </si>
  <si>
    <t>&gt;=5,000 and &lt; 10,000</t>
  </si>
  <si>
    <t>&lt;5,000</t>
  </si>
  <si>
    <t>Sales &gt; 10000, Profit &gt;=5,000</t>
  </si>
  <si>
    <t>Good</t>
  </si>
  <si>
    <t>Else</t>
  </si>
  <si>
    <t>Need Improvement</t>
  </si>
  <si>
    <t>Commision Scale</t>
  </si>
  <si>
    <t>Performance</t>
  </si>
  <si>
    <t>Products Sold</t>
  </si>
  <si>
    <t>Vlookup</t>
  </si>
  <si>
    <t>Hlookup</t>
  </si>
  <si>
    <t>Index,Match,OFFSET</t>
  </si>
  <si>
    <t>Order Date</t>
  </si>
  <si>
    <t>Using Index</t>
  </si>
  <si>
    <t>Using Offset</t>
  </si>
  <si>
    <t>Match for Date</t>
  </si>
  <si>
    <t>Profit/Loss</t>
  </si>
  <si>
    <t>Rank</t>
  </si>
  <si>
    <t>Formulas</t>
  </si>
  <si>
    <t>Criteria</t>
  </si>
  <si>
    <t>Result</t>
  </si>
  <si>
    <t>Sumifs</t>
  </si>
  <si>
    <t>Countifs</t>
  </si>
  <si>
    <t>&gt;8000</t>
  </si>
  <si>
    <t>Percentile</t>
  </si>
  <si>
    <t>Quartile</t>
  </si>
  <si>
    <t>Standard Deviation</t>
  </si>
  <si>
    <t>Median</t>
  </si>
  <si>
    <t>Row Labels</t>
  </si>
  <si>
    <t>Sum of Net Sales</t>
  </si>
  <si>
    <t>Column Labels</t>
  </si>
  <si>
    <t>2012</t>
  </si>
  <si>
    <t>2013</t>
  </si>
  <si>
    <t>2014</t>
  </si>
  <si>
    <t>Jan</t>
  </si>
  <si>
    <t>Feb</t>
  </si>
  <si>
    <t>Mar</t>
  </si>
  <si>
    <t>Apr</t>
  </si>
  <si>
    <t>May</t>
  </si>
  <si>
    <t>Jun</t>
  </si>
  <si>
    <t>Jul</t>
  </si>
  <si>
    <t>North vs Middle</t>
  </si>
  <si>
    <t>Months</t>
  </si>
  <si>
    <t>Sales Amount</t>
  </si>
  <si>
    <t>Jan'15</t>
  </si>
  <si>
    <t>Feb'15</t>
  </si>
  <si>
    <t>March'15</t>
  </si>
  <si>
    <t>April'15</t>
  </si>
  <si>
    <t>May'15</t>
  </si>
  <si>
    <t>June'15</t>
  </si>
  <si>
    <t>July'15</t>
  </si>
  <si>
    <t>Aug'15</t>
  </si>
  <si>
    <t>Sep'15</t>
  </si>
  <si>
    <t>Oct'15</t>
  </si>
  <si>
    <t>Nov'15</t>
  </si>
  <si>
    <t>Dec'15</t>
  </si>
  <si>
    <t>Target</t>
  </si>
  <si>
    <t>Achieved</t>
  </si>
  <si>
    <t>Percentage</t>
  </si>
  <si>
    <t>Thermometer Chart</t>
  </si>
  <si>
    <t>#</t>
  </si>
  <si>
    <t>Customer Complaints</t>
  </si>
  <si>
    <t>Frequency</t>
  </si>
  <si>
    <t>Cumulative Frequency</t>
  </si>
  <si>
    <t>Commulative Fequency %</t>
  </si>
  <si>
    <t>Payment Gateway Failure</t>
  </si>
  <si>
    <t>Website Very Slow</t>
  </si>
  <si>
    <t>Poor Product Listing</t>
  </si>
  <si>
    <t>Stock Limited</t>
  </si>
  <si>
    <t>Low Conversion Rate</t>
  </si>
  <si>
    <t>Lack of Reviews</t>
  </si>
  <si>
    <t>Out of Stock Item Listed</t>
  </si>
  <si>
    <t>Shipment</t>
  </si>
  <si>
    <t>No Live Communication Option</t>
  </si>
  <si>
    <t>Bad Listing</t>
  </si>
  <si>
    <t>Pareto chart</t>
  </si>
  <si>
    <t>Aug</t>
  </si>
  <si>
    <t>Sep</t>
  </si>
  <si>
    <t>Oct</t>
  </si>
  <si>
    <t>Nov</t>
  </si>
  <si>
    <t>Dec</t>
  </si>
  <si>
    <t>Combo box</t>
  </si>
  <si>
    <t>Call ID</t>
  </si>
  <si>
    <t>Date</t>
  </si>
  <si>
    <t>Call Duration (Minutes)</t>
  </si>
  <si>
    <t>Resolved Status</t>
  </si>
  <si>
    <t>Sean</t>
  </si>
  <si>
    <t>Yes</t>
  </si>
  <si>
    <t>Harry</t>
  </si>
  <si>
    <t>John</t>
  </si>
  <si>
    <t>Bin</t>
  </si>
  <si>
    <t>Max of each Bin</t>
  </si>
  <si>
    <t>0-3</t>
  </si>
  <si>
    <t>4-7</t>
  </si>
  <si>
    <t>8-11</t>
  </si>
  <si>
    <t>12-15</t>
  </si>
  <si>
    <t>&gt;15</t>
  </si>
  <si>
    <t>Cumulative %</t>
  </si>
  <si>
    <t>Product Sold</t>
  </si>
  <si>
    <t>Age of Customer</t>
  </si>
  <si>
    <t>Customer Name</t>
  </si>
  <si>
    <t>Iphone 5</t>
  </si>
  <si>
    <t>Iphone 6</t>
  </si>
  <si>
    <t>Iphone 5S</t>
  </si>
  <si>
    <t>&lt;25</t>
  </si>
  <si>
    <t>25 - 35</t>
  </si>
  <si>
    <t>35 - 45</t>
  </si>
  <si>
    <t>45 - 55</t>
  </si>
  <si>
    <t>&gt; 55</t>
  </si>
  <si>
    <t>&gt;55</t>
  </si>
  <si>
    <t xml:space="preserve">Variable </t>
  </si>
  <si>
    <t>50 Seater Buses</t>
  </si>
  <si>
    <t>40 Seater Buses</t>
  </si>
  <si>
    <t>Cost</t>
  </si>
  <si>
    <t>No. of Buses</t>
  </si>
  <si>
    <t>Cost for Each Bus</t>
  </si>
  <si>
    <t>Constraints</t>
  </si>
  <si>
    <t>No. of Employees</t>
  </si>
  <si>
    <t>No. of Drivers</t>
  </si>
  <si>
    <t>Problem statement</t>
  </si>
  <si>
    <r>
      <t xml:space="preserve">An organization is preparing a bus trip for its 400 employees to Vegas. The admin team has contacted an agency that has </t>
    </r>
    <r>
      <rPr>
        <sz val="12"/>
        <color theme="1"/>
        <rFont val="Open Sans"/>
        <family val="2"/>
      </rPr>
      <t>ten 50 seater buses</t>
    </r>
    <r>
      <rPr>
        <sz val="12"/>
        <color rgb="FF000000"/>
        <rFont val="Open Sans"/>
        <family val="2"/>
      </rPr>
      <t xml:space="preserve"> and </t>
    </r>
    <r>
      <rPr>
        <sz val="12"/>
        <color theme="1"/>
        <rFont val="Open Sans"/>
        <family val="2"/>
      </rPr>
      <t>eight 40 seater buses</t>
    </r>
    <r>
      <rPr>
        <sz val="12"/>
        <color rgb="FF000000"/>
        <rFont val="Open Sans"/>
        <family val="2"/>
      </rPr>
      <t>.</t>
    </r>
    <r>
      <rPr>
        <sz val="12"/>
        <color theme="1"/>
        <rFont val="Open Sans"/>
        <family val="2"/>
      </rPr>
      <t xml:space="preserve"> </t>
    </r>
    <r>
      <rPr>
        <sz val="12"/>
        <color rgb="FF000000"/>
        <rFont val="Open Sans"/>
        <family val="2"/>
      </rPr>
      <t>However, only 9 drivers are available in a shift. The rental cost is $800</t>
    </r>
    <r>
      <rPr>
        <sz val="12"/>
        <color theme="1"/>
        <rFont val="Open Sans"/>
        <family val="2"/>
      </rPr>
      <t xml:space="preserve"> for a large bus </t>
    </r>
    <r>
      <rPr>
        <sz val="12"/>
        <color rgb="FF000000"/>
        <rFont val="Open Sans"/>
        <family val="2"/>
      </rPr>
      <t xml:space="preserve">and $600 for </t>
    </r>
    <r>
      <rPr>
        <sz val="12"/>
        <color theme="1"/>
        <rFont val="Open Sans"/>
        <family val="2"/>
      </rPr>
      <t>the smaller one</t>
    </r>
    <r>
      <rPr>
        <sz val="12"/>
        <color rgb="FF000000"/>
        <rFont val="Open Sans"/>
        <family val="2"/>
      </rPr>
      <t xml:space="preserve">. The admin team has to calculate </t>
    </r>
    <r>
      <rPr>
        <sz val="12"/>
        <color theme="1"/>
        <rFont val="Open Sans"/>
        <family val="2"/>
      </rPr>
      <t>the number of</t>
    </r>
    <r>
      <rPr>
        <sz val="12"/>
        <color rgb="FF000000"/>
        <rFont val="Open Sans"/>
        <family val="2"/>
      </rPr>
      <t xml:space="preserve"> buses of each </t>
    </r>
    <r>
      <rPr>
        <sz val="12"/>
        <color theme="1"/>
        <rFont val="Open Sans"/>
        <family val="2"/>
      </rPr>
      <t>type that should</t>
    </r>
    <r>
      <rPr>
        <sz val="12"/>
        <color rgb="FF000000"/>
        <rFont val="Open Sans"/>
        <family val="2"/>
      </rPr>
      <t xml:space="preserve"> be </t>
    </r>
    <r>
      <rPr>
        <sz val="12"/>
        <color theme="1"/>
        <rFont val="Open Sans"/>
        <family val="2"/>
      </rPr>
      <t>chartered</t>
    </r>
    <r>
      <rPr>
        <sz val="12"/>
        <color rgb="FF000000"/>
        <rFont val="Open Sans"/>
        <family val="2"/>
      </rPr>
      <t xml:space="preserve"> at the least possible cost.</t>
    </r>
  </si>
  <si>
    <t xml:space="preserve">Your business has a profit of 20,000. You've set yourself a new profit Goal of 25,000. At the moment, you're selling 5000 items at 10 each. Assume that you'll still sell 5000 items. How much will you have to raise your prices to reach the new profit of 25,000? </t>
  </si>
  <si>
    <t>Sales Figures</t>
  </si>
  <si>
    <t>Number of Units Sold</t>
  </si>
  <si>
    <t>SP per unit</t>
  </si>
  <si>
    <t>Sales</t>
  </si>
  <si>
    <t>Variable Cost</t>
  </si>
  <si>
    <t>Fixed Cost</t>
  </si>
  <si>
    <t>Net Profit</t>
  </si>
  <si>
    <t>Scores Obtained</t>
  </si>
  <si>
    <t>Student A</t>
  </si>
  <si>
    <t>Student B</t>
  </si>
  <si>
    <t>Mean</t>
  </si>
  <si>
    <t>Standard Error</t>
  </si>
  <si>
    <t>Mode</t>
  </si>
  <si>
    <t>Sample Variance</t>
  </si>
  <si>
    <t>Kurtosis</t>
  </si>
  <si>
    <t>Skewness</t>
  </si>
  <si>
    <t>Range</t>
  </si>
  <si>
    <t>Minimum</t>
  </si>
  <si>
    <t>Maximum</t>
  </si>
  <si>
    <t>Sum</t>
  </si>
  <si>
    <t>Loan Particulars</t>
  </si>
  <si>
    <t>Loan Amount</t>
  </si>
  <si>
    <t>Interest Rates</t>
  </si>
  <si>
    <t>Interest Rate</t>
  </si>
  <si>
    <t>Periods</t>
  </si>
  <si>
    <t>Yearly Replacements</t>
  </si>
  <si>
    <t>Monthly</t>
  </si>
  <si>
    <t>Total Repayment</t>
  </si>
  <si>
    <t>Total Interest</t>
  </si>
  <si>
    <t>09-Feb</t>
  </si>
  <si>
    <t>22-Feb</t>
  </si>
  <si>
    <t>28-Feb</t>
  </si>
  <si>
    <t>04-Mar</t>
  </si>
  <si>
    <t>09-Mar</t>
  </si>
  <si>
    <t>14-Mar</t>
  </si>
  <si>
    <t>19-Mar</t>
  </si>
  <si>
    <t>25-Mar</t>
  </si>
  <si>
    <t>29-Mar</t>
  </si>
  <si>
    <t>03-Apr</t>
  </si>
  <si>
    <t>08-Apr</t>
  </si>
  <si>
    <t>Observations</t>
  </si>
  <si>
    <t>MidSize Car</t>
  </si>
  <si>
    <t>SUV's</t>
  </si>
  <si>
    <t>t-Test: Two-Sample Assuming Unequal Variances</t>
  </si>
  <si>
    <t>Variance</t>
  </si>
  <si>
    <t>Hypothesized Mean Difference</t>
  </si>
  <si>
    <t>df</t>
  </si>
  <si>
    <t>t Stat</t>
  </si>
  <si>
    <t>P(T&lt;=t) one-tail</t>
  </si>
  <si>
    <t>t Critical one-tail</t>
  </si>
  <si>
    <t>P(T&lt;=t) two-tail</t>
  </si>
  <si>
    <t>t Critical two-tail</t>
  </si>
  <si>
    <t>The number that we “hypothesize” is the difference between the two population means. In this case, we chose 0 because we want to test whether or not the difference between the two populations means is 0.</t>
  </si>
  <si>
    <t>df = n1 + n2 – 2,20+20-2</t>
  </si>
  <si>
    <t>Pick Up Truck</t>
  </si>
  <si>
    <t>Anova: Single Factor</t>
  </si>
  <si>
    <t>SUMMARY</t>
  </si>
  <si>
    <t>Groups</t>
  </si>
  <si>
    <t>Average</t>
  </si>
  <si>
    <t>ANOVA</t>
  </si>
  <si>
    <t>Source of Variation</t>
  </si>
  <si>
    <t>SS</t>
  </si>
  <si>
    <t>MS</t>
  </si>
  <si>
    <t>F</t>
  </si>
  <si>
    <t>P-value</t>
  </si>
  <si>
    <t>F crit</t>
  </si>
  <si>
    <t>Between Groups</t>
  </si>
  <si>
    <t>Within Groups</t>
  </si>
  <si>
    <t>Total</t>
  </si>
  <si>
    <r>
      <t>t Stat: </t>
    </r>
    <r>
      <rPr>
        <sz val="13"/>
        <color rgb="FF000000"/>
        <rFont val="Helvetica"/>
      </rPr>
      <t>The test statistic </t>
    </r>
    <r>
      <rPr>
        <i/>
        <sz val="13"/>
        <color rgb="FF000000"/>
        <rFont val="Inherit"/>
      </rPr>
      <t>t</t>
    </r>
    <r>
      <rPr>
        <sz val="13"/>
        <color rgb="FF000000"/>
        <rFont val="Helvetica"/>
      </rPr>
      <t>, calculated as:</t>
    </r>
  </si>
  <si>
    <r>
      <t>t </t>
    </r>
    <r>
      <rPr>
        <sz val="13"/>
        <color rgb="FF000000"/>
        <rFont val="Helvetica"/>
      </rPr>
      <t> = (x</t>
    </r>
    <r>
      <rPr>
        <sz val="10"/>
        <color rgb="FF000000"/>
        <rFont val="Inherit"/>
      </rPr>
      <t>1</t>
    </r>
    <r>
      <rPr>
        <sz val="13"/>
        <color rgb="FF000000"/>
        <rFont val="Helvetica"/>
      </rPr>
      <t> – x</t>
    </r>
    <r>
      <rPr>
        <sz val="10"/>
        <color rgb="FF000000"/>
        <rFont val="Inherit"/>
      </rPr>
      <t>2</t>
    </r>
    <r>
      <rPr>
        <sz val="13"/>
        <color rgb="FF000000"/>
        <rFont val="Helvetica"/>
      </rPr>
      <t>) / √s</t>
    </r>
    <r>
      <rPr>
        <sz val="10"/>
        <color rgb="FF000000"/>
        <rFont val="Inherit"/>
      </rPr>
      <t>2p</t>
    </r>
    <r>
      <rPr>
        <sz val="13"/>
        <color rgb="FF000000"/>
        <rFont val="Helvetica"/>
      </rPr>
      <t>(1/n</t>
    </r>
    <r>
      <rPr>
        <sz val="10"/>
        <color rgb="FF000000"/>
        <rFont val="Inherit"/>
      </rPr>
      <t>1</t>
    </r>
    <r>
      <rPr>
        <sz val="13"/>
        <color rgb="FF000000"/>
        <rFont val="Helvetica"/>
      </rPr>
      <t> + 1/n</t>
    </r>
    <r>
      <rPr>
        <sz val="10"/>
        <color rgb="FF000000"/>
        <rFont val="Inherit"/>
      </rPr>
      <t>2</t>
    </r>
    <r>
      <rPr>
        <sz val="13"/>
        <color rgb="FF000000"/>
        <rFont val="Helvetica"/>
      </rPr>
      <t>)</t>
    </r>
  </si>
  <si>
    <r>
      <t>t </t>
    </r>
    <r>
      <rPr>
        <sz val="13"/>
        <color rgb="FF000000"/>
        <rFont val="Helvetica"/>
      </rPr>
      <t> = (15.15-15.8) / √10.51974(1/20+1/20)</t>
    </r>
  </si>
  <si>
    <r>
      <t>t</t>
    </r>
    <r>
      <rPr>
        <sz val="13"/>
        <color rgb="FF000000"/>
        <rFont val="Helvetica"/>
      </rPr>
      <t> = -0.63374</t>
    </r>
  </si>
  <si>
    <t>P(T&lt;=t) two-tail: The p-value for a two-tailed t-test. This value can be found by using any T Score to P Value Calculator using t = -0.63374 with 38 degrees of freedom.</t>
  </si>
  <si>
    <r>
      <t>In this case, p = </t>
    </r>
    <r>
      <rPr>
        <b/>
        <sz val="13"/>
        <color rgb="FF000000"/>
        <rFont val="Inherit"/>
      </rPr>
      <t>0.530047</t>
    </r>
    <r>
      <rPr>
        <sz val="13"/>
        <color rgb="FF000000"/>
        <rFont val="Helvetica"/>
      </rPr>
      <t>. This is larger than 0.05, so we fail to reject the null hypothesis. This means we do not have sufficient evidence to say that the two population means are different.</t>
    </r>
  </si>
  <si>
    <t>t Critical two-tail: This is the critical value of the test. This value can be found by using a t Critical value Calculator with 38 degrees of freedom and a 95% confidence level.</t>
  </si>
  <si>
    <t xml:space="preserve">Salesman </t>
  </si>
  <si>
    <t>Number of Customers</t>
  </si>
  <si>
    <t>Corelation</t>
  </si>
  <si>
    <t>Product Category</t>
  </si>
  <si>
    <t>No.of Product Sold</t>
  </si>
  <si>
    <t>Amount</t>
  </si>
  <si>
    <t>Marketing</t>
  </si>
  <si>
    <t>P0001</t>
  </si>
  <si>
    <t>P0002</t>
  </si>
  <si>
    <t>P0003</t>
  </si>
  <si>
    <t>P0004</t>
  </si>
  <si>
    <t>P0005</t>
  </si>
  <si>
    <t>P0006</t>
  </si>
  <si>
    <t>P0007</t>
  </si>
  <si>
    <t>P0008</t>
  </si>
  <si>
    <t>P0009</t>
  </si>
  <si>
    <t>P0010</t>
  </si>
  <si>
    <t>P0011</t>
  </si>
  <si>
    <t>P0012</t>
  </si>
  <si>
    <t>P0013</t>
  </si>
  <si>
    <t>P0014</t>
  </si>
  <si>
    <t>P0015</t>
  </si>
  <si>
    <t>P0016</t>
  </si>
  <si>
    <t>P0017</t>
  </si>
  <si>
    <t>P0018</t>
  </si>
  <si>
    <t>P0019</t>
  </si>
  <si>
    <t>P0020</t>
  </si>
  <si>
    <t>SUMMARY OUTPUT</t>
  </si>
  <si>
    <t>Regression Statistics</t>
  </si>
  <si>
    <t>Multiple R</t>
  </si>
  <si>
    <t>R Square</t>
  </si>
  <si>
    <t>Adjusted R Square</t>
  </si>
  <si>
    <t>Regression</t>
  </si>
  <si>
    <t>Residual</t>
  </si>
  <si>
    <t>Intercept</t>
  </si>
  <si>
    <t>Significance F</t>
  </si>
  <si>
    <t>Coefficients</t>
  </si>
  <si>
    <t>Lower 95%</t>
  </si>
  <si>
    <t>Upper 95%</t>
  </si>
  <si>
    <t>Lower 95.0%</t>
  </si>
  <si>
    <t>Upper 95.0%</t>
  </si>
  <si>
    <t>SD</t>
  </si>
  <si>
    <t>Sales performance</t>
  </si>
  <si>
    <t>Scie</t>
  </si>
  <si>
    <t>Soci</t>
  </si>
  <si>
    <t>Eng</t>
  </si>
  <si>
    <t>Sparkline chart</t>
  </si>
  <si>
    <t>Gantt Chart</t>
  </si>
  <si>
    <t>Fixing contract</t>
  </si>
  <si>
    <t>Start Date</t>
  </si>
  <si>
    <t>No of days</t>
  </si>
  <si>
    <t>Arrangements</t>
  </si>
  <si>
    <t>Packing</t>
  </si>
  <si>
    <t>Loading</t>
  </si>
  <si>
    <t>Reaching</t>
  </si>
  <si>
    <t>Unloading</t>
  </si>
  <si>
    <t>Fill rate</t>
  </si>
  <si>
    <t>Goal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</si>
</sst>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6" formatCode="&quot;₹&quot;\ #,##0;[Red]&quot;₹&quot;\ \-#,##0"/>
    <numFmt numFmtId="164" formatCode="0.0"/>
    <numFmt numFmtId="165" formatCode="_-&quot;£&quot;* #,##0.00_-;\-&quot;£&quot;* #,##0.00_-;_-&quot;£&quot;* &quot;-&quot;??_-;_-@_-"/>
    <numFmt numFmtId="166" formatCode="[$-409]d\-mmm\-yy;@"/>
    <numFmt numFmtId="167" formatCode="#,##0.0,\K"/>
    <numFmt numFmtId="168" formatCode="dd/dddd/mmm/yyyy"/>
    <numFmt numFmtId="169" formatCode="_-* #,##0.00_-;\-* #,##0.00_-;_-* &quot;-&quot;??_-;_-@_-"/>
    <numFmt numFmtId="170" formatCode="0.0%"/>
    <numFmt numFmtId="171" formatCode="_-* #,##0.0_-;\-* #,##0.0_-;_-* &quot;-&quot;??_-;_-@_-"/>
    <numFmt numFmtId="172" formatCode="[$-409]mmm\-yy;@"/>
    <numFmt numFmtId="173" formatCode="&quot;₹&quot;\ #,##0.00"/>
    <numFmt numFmtId="174" formatCode="_-* #,##0_-;\-* #,##0_-;_-* &quot;-&quot;??_-;_-@_-"/>
    <numFmt numFmtId="175" formatCode="_([$$-409]* #,##0.00_);_([$$-409]* \(#,##0.00\);_([$$-409]* &quot;-&quot;??_);_(@_)"/>
    <numFmt numFmtId="176" formatCode="_-&quot;$&quot;* #,##0.00_-;\-&quot;$&quot;* #,##0.00_-;_-&quot;$&quot;* &quot;-&quot;??_-;_-@_-"/>
    <numFmt numFmtId="177" formatCode="&quot;₹&quot;\ #,##0"/>
    <numFmt numFmtId="178" formatCode="_-&quot;$&quot;* #,##0_-;\-&quot;$&quot;* #,##0_-;_-&quot;$&quot;* &quot;-&quot;??_-;_-@_-"/>
    <numFmt numFmtId="179" formatCode="_-&quot;$&quot;* #,##0.0_-;\-&quot;$&quot;* #,##0.0_-;_-&quot;$&quot;* &quot;-&quot;?_-;_-@_-"/>
    <numFmt numFmtId="180" formatCode="[$-409]dd\-mmm\-yy;@"/>
    <numFmt numFmtId="181" formatCode="0.0000000"/>
    <numFmt numFmtId="185" formatCode="_(&quot;$&quot;* #,##0.00_);_(&quot;$&quot;* \(#,##0.00\);_(&quot;$&quot;* &quot;-&quot;??_);_(@_)"/>
  </numFmts>
  <fonts count="3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0"/>
      <name val="Arial"/>
      <family val="2"/>
    </font>
    <font>
      <u/>
      <sz val="11"/>
      <color theme="10"/>
      <name val="Calibri"/>
      <family val="2"/>
      <scheme val="minor"/>
    </font>
    <font>
      <sz val="14"/>
      <color indexed="81"/>
      <name val="Tahoma"/>
      <family val="2"/>
    </font>
    <font>
      <b/>
      <sz val="14"/>
      <color indexed="81"/>
      <name val="Tahoma"/>
      <family val="2"/>
    </font>
    <font>
      <b/>
      <sz val="11"/>
      <name val="Calibri"/>
      <family val="2"/>
      <scheme val="minor"/>
    </font>
    <font>
      <sz val="11"/>
      <color theme="1" tint="0.14999847407452621"/>
      <name val="Calibri"/>
      <family val="2"/>
      <scheme val="minor"/>
    </font>
    <font>
      <i/>
      <sz val="11"/>
      <color theme="1"/>
      <name val="Calibri"/>
      <family val="2"/>
      <scheme val="minor"/>
    </font>
    <font>
      <b/>
      <sz val="11"/>
      <color theme="1" tint="0.249977111117893"/>
      <name val="Calibri"/>
      <family val="2"/>
      <scheme val="minor"/>
    </font>
    <font>
      <sz val="11"/>
      <color theme="1" tint="0.249977111117893"/>
      <name val="Calibri"/>
      <family val="2"/>
      <scheme val="minor"/>
    </font>
    <font>
      <b/>
      <sz val="12"/>
      <color rgb="FF000000"/>
      <name val="Open Sans"/>
      <family val="2"/>
    </font>
    <font>
      <sz val="12"/>
      <color rgb="FF000000"/>
      <name val="Open Sans"/>
      <family val="2"/>
    </font>
    <font>
      <sz val="12"/>
      <color theme="1"/>
      <name val="Open Sans"/>
      <family val="2"/>
    </font>
    <font>
      <sz val="12"/>
      <color theme="1"/>
      <name val="Calibri"/>
      <family val="2"/>
    </font>
    <font>
      <sz val="13"/>
      <color rgb="FF000000"/>
      <name val="Helvetica"/>
    </font>
    <font>
      <sz val="10"/>
      <color rgb="FF000000"/>
      <name val="Inherit"/>
    </font>
    <font>
      <b/>
      <sz val="13"/>
      <color rgb="FF000000"/>
      <name val="Inherit"/>
    </font>
    <font>
      <i/>
      <sz val="13"/>
      <color rgb="FF000000"/>
      <name val="Inherit"/>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color theme="1"/>
      <name val="Calibri"/>
      <family val="2"/>
      <scheme val="minor"/>
    </font>
    <font>
      <u/>
      <sz val="12"/>
      <color theme="10"/>
      <name val="Calibri"/>
      <family val="2"/>
      <scheme val="minor"/>
    </font>
  </fonts>
  <fills count="4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4"/>
        <bgColor indexed="64"/>
      </patternFill>
    </fill>
    <fill>
      <patternFill patternType="solid">
        <fgColor theme="4" tint="0.79998168889431442"/>
        <bgColor indexed="64"/>
      </patternFill>
    </fill>
    <fill>
      <patternFill patternType="solid">
        <fgColor theme="3" tint="0.79998168889431442"/>
        <bgColor indexed="64"/>
      </patternFill>
    </fill>
    <fill>
      <patternFill patternType="lightGray"/>
    </fill>
    <fill>
      <patternFill patternType="solid">
        <fgColor rgb="FFFFFF00"/>
        <bgColor indexed="64"/>
      </patternFill>
    </fill>
    <fill>
      <patternFill patternType="solid">
        <fgColor theme="2" tint="-9.9978637043366805E-2"/>
        <bgColor indexed="64"/>
      </patternFill>
    </fill>
    <fill>
      <patternFill patternType="solid">
        <fgColor theme="0"/>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top style="thin">
        <color indexed="64"/>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9847407452621"/>
      </left>
      <right style="thin">
        <color theme="0" tint="-0.14999847407452621"/>
      </right>
      <top/>
      <bottom style="thin">
        <color theme="0" tint="-0.14999847407452621"/>
      </bottom>
      <diagonal/>
    </border>
    <border>
      <left style="thin">
        <color theme="0" tint="-0.34998626667073579"/>
      </left>
      <right style="thin">
        <color theme="0" tint="-0.34998626667073579"/>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theme="0" tint="-0.34998626667073579"/>
      </left>
      <right/>
      <top style="thin">
        <color theme="0" tint="-0.34998626667073579"/>
      </top>
      <bottom style="thin">
        <color theme="0" tint="-0.34998626667073579"/>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indexed="64"/>
      </left>
      <right/>
      <top style="thin">
        <color theme="4"/>
      </top>
      <bottom/>
      <diagonal/>
    </border>
    <border>
      <left/>
      <right style="thin">
        <color indexed="64"/>
      </right>
      <top style="thin">
        <color theme="4"/>
      </top>
      <bottom/>
      <diagonal/>
    </border>
    <border>
      <left style="thin">
        <color indexed="64"/>
      </left>
      <right/>
      <top style="thin">
        <color theme="4"/>
      </top>
      <bottom style="thin">
        <color indexed="64"/>
      </bottom>
      <diagonal/>
    </border>
    <border>
      <left/>
      <right style="thin">
        <color indexed="64"/>
      </right>
      <top style="thin">
        <color theme="4"/>
      </top>
      <bottom style="thin">
        <color indexed="64"/>
      </bottom>
      <diagonal/>
    </border>
    <border>
      <left/>
      <right/>
      <top/>
      <bottom style="medium">
        <color indexed="64"/>
      </bottom>
      <diagonal/>
    </border>
    <border>
      <left/>
      <right/>
      <top style="medium">
        <color indexed="64"/>
      </top>
      <bottom style="thin">
        <color indexed="64"/>
      </bottom>
      <diagonal/>
    </border>
    <border>
      <left/>
      <right style="thin">
        <color theme="0" tint="-0.34998626667073579"/>
      </right>
      <top style="thin">
        <color theme="0" tint="-0.34998626667073579"/>
      </top>
      <bottom style="thin">
        <color theme="0" tint="-0.34998626667073579"/>
      </bottom>
      <diagonal/>
    </border>
    <border>
      <left style="thin">
        <color theme="1" tint="0.499984740745262"/>
      </left>
      <right style="thin">
        <color theme="1" tint="0.499984740745262"/>
      </right>
      <top/>
      <bottom style="thin">
        <color theme="1" tint="0.499984740745262"/>
      </bottom>
      <diagonal/>
    </border>
    <border>
      <left/>
      <right/>
      <top style="thin">
        <color theme="1" tint="0.499984740745262"/>
      </top>
      <bottom style="medium">
        <color theme="1" tint="0.49998474074526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9" fontId="1" fillId="0" borderId="0" applyFont="0" applyFill="0" applyBorder="0" applyAlignment="0" applyProtection="0"/>
    <xf numFmtId="0" fontId="4" fillId="0" borderId="0"/>
    <xf numFmtId="165" fontId="1" fillId="0" borderId="0" applyFont="0" applyFill="0" applyBorder="0" applyAlignment="0" applyProtection="0"/>
    <xf numFmtId="169" fontId="1" fillId="0" borderId="0" applyFont="0" applyFill="0" applyBorder="0" applyAlignment="0" applyProtection="0"/>
    <xf numFmtId="0" fontId="5" fillId="0" borderId="0" applyNumberFormat="0" applyFill="0" applyBorder="0" applyAlignment="0" applyProtection="0"/>
    <xf numFmtId="176" fontId="1" fillId="0" borderId="0" applyFont="0" applyFill="0" applyBorder="0" applyAlignment="0" applyProtection="0"/>
    <xf numFmtId="0" fontId="21" fillId="0" borderId="0" applyNumberFormat="0" applyFill="0" applyBorder="0" applyAlignment="0" applyProtection="0"/>
    <xf numFmtId="0" fontId="22" fillId="0" borderId="39" applyNumberFormat="0" applyFill="0" applyAlignment="0" applyProtection="0"/>
    <xf numFmtId="0" fontId="23" fillId="0" borderId="40" applyNumberFormat="0" applyFill="0" applyAlignment="0" applyProtection="0"/>
    <xf numFmtId="0" fontId="24" fillId="0" borderId="41" applyNumberFormat="0" applyFill="0" applyAlignment="0" applyProtection="0"/>
    <xf numFmtId="0" fontId="24" fillId="0" borderId="0" applyNumberFormat="0" applyFill="0" applyBorder="0" applyAlignment="0" applyProtection="0"/>
    <xf numFmtId="0" fontId="25" fillId="13" borderId="0" applyNumberFormat="0" applyBorder="0" applyAlignment="0" applyProtection="0"/>
    <xf numFmtId="0" fontId="26" fillId="14" borderId="0" applyNumberFormat="0" applyBorder="0" applyAlignment="0" applyProtection="0"/>
    <xf numFmtId="0" fontId="27" fillId="15" borderId="0" applyNumberFormat="0" applyBorder="0" applyAlignment="0" applyProtection="0"/>
    <xf numFmtId="0" fontId="28" fillId="16" borderId="42" applyNumberFormat="0" applyAlignment="0" applyProtection="0"/>
    <xf numFmtId="0" fontId="29" fillId="17" borderId="43" applyNumberFormat="0" applyAlignment="0" applyProtection="0"/>
    <xf numFmtId="0" fontId="30" fillId="17" borderId="42" applyNumberFormat="0" applyAlignment="0" applyProtection="0"/>
    <xf numFmtId="0" fontId="31" fillId="0" borderId="44" applyNumberFormat="0" applyFill="0" applyAlignment="0" applyProtection="0"/>
    <xf numFmtId="0" fontId="2" fillId="18" borderId="45" applyNumberFormat="0" applyAlignment="0" applyProtection="0"/>
    <xf numFmtId="0" fontId="32" fillId="0" borderId="0" applyNumberFormat="0" applyFill="0" applyBorder="0" applyAlignment="0" applyProtection="0"/>
    <xf numFmtId="0" fontId="1" fillId="19" borderId="46" applyNumberFormat="0" applyFont="0" applyAlignment="0" applyProtection="0"/>
    <xf numFmtId="0" fontId="33" fillId="0" borderId="0" applyNumberFormat="0" applyFill="0" applyBorder="0" applyAlignment="0" applyProtection="0"/>
    <xf numFmtId="0" fontId="3" fillId="0" borderId="47" applyNumberFormat="0" applyFill="0" applyAlignment="0" applyProtection="0"/>
    <xf numFmtId="0" fontId="34"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34"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34"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4"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34"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34"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35" fillId="0" borderId="0"/>
    <xf numFmtId="9" fontId="35" fillId="0" borderId="0" applyFont="0" applyFill="0" applyBorder="0" applyAlignment="0" applyProtection="0"/>
    <xf numFmtId="185" fontId="35" fillId="0" borderId="0" applyFont="0" applyFill="0" applyBorder="0" applyAlignment="0" applyProtection="0"/>
    <xf numFmtId="0" fontId="1" fillId="0" borderId="0"/>
    <xf numFmtId="0" fontId="36" fillId="0" borderId="0" applyNumberFormat="0" applyFill="0" applyBorder="0" applyAlignment="0" applyProtection="0"/>
    <xf numFmtId="185" fontId="1" fillId="0" borderId="0" applyFont="0" applyFill="0" applyBorder="0" applyAlignment="0" applyProtection="0"/>
  </cellStyleXfs>
  <cellXfs count="287">
    <xf numFmtId="0" fontId="0" fillId="0" borderId="0" xfId="0"/>
    <xf numFmtId="164"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 xfId="0" applyFont="1" applyBorder="1"/>
    <xf numFmtId="0" fontId="0" fillId="3" borderId="1" xfId="0" applyFont="1" applyFill="1" applyBorder="1"/>
    <xf numFmtId="164" fontId="0" fillId="0" borderId="1" xfId="0" applyNumberFormat="1" applyFont="1" applyBorder="1"/>
    <xf numFmtId="0" fontId="3" fillId="0" borderId="0" xfId="0" applyFont="1"/>
    <xf numFmtId="0" fontId="3" fillId="0" borderId="1" xfId="0" applyFont="1" applyBorder="1"/>
    <xf numFmtId="0" fontId="3" fillId="3" borderId="1" xfId="0" applyFont="1" applyFill="1" applyBorder="1"/>
    <xf numFmtId="0" fontId="0" fillId="3" borderId="0" xfId="0" applyFont="1" applyFill="1" applyBorder="1"/>
    <xf numFmtId="164" fontId="0" fillId="0" borderId="0" xfId="0" applyNumberFormat="1" applyFont="1" applyBorder="1"/>
    <xf numFmtId="0" fontId="0" fillId="0" borderId="0" xfId="0" applyBorder="1"/>
    <xf numFmtId="0" fontId="3" fillId="3" borderId="0" xfId="0" applyFont="1" applyFill="1" applyBorder="1"/>
    <xf numFmtId="167" fontId="2" fillId="4" borderId="1" xfId="0" applyNumberFormat="1" applyFont="1" applyFill="1" applyBorder="1"/>
    <xf numFmtId="0" fontId="0" fillId="0" borderId="0" xfId="0"/>
    <xf numFmtId="0" fontId="2" fillId="4" borderId="1" xfId="0" applyFont="1" applyFill="1" applyBorder="1"/>
    <xf numFmtId="2" fontId="2" fillId="4" borderId="1" xfId="0" applyNumberFormat="1" applyFont="1" applyFill="1" applyBorder="1"/>
    <xf numFmtId="166" fontId="0" fillId="0" borderId="1" xfId="0" applyNumberFormat="1" applyBorder="1"/>
    <xf numFmtId="0" fontId="0" fillId="0" borderId="1" xfId="0" applyFont="1" applyBorder="1"/>
    <xf numFmtId="4" fontId="0" fillId="0" borderId="1" xfId="0" applyNumberFormat="1" applyBorder="1"/>
    <xf numFmtId="2" fontId="0" fillId="0" borderId="1" xfId="0" applyNumberFormat="1" applyBorder="1"/>
    <xf numFmtId="0" fontId="0" fillId="0" borderId="1" xfId="0" applyBorder="1"/>
    <xf numFmtId="167" fontId="0" fillId="0" borderId="1" xfId="0" applyNumberFormat="1" applyBorder="1"/>
    <xf numFmtId="167" fontId="0" fillId="0" borderId="0" xfId="0" applyNumberFormat="1"/>
    <xf numFmtId="168" fontId="2" fillId="4" borderId="1" xfId="0" applyNumberFormat="1" applyFont="1" applyFill="1" applyBorder="1"/>
    <xf numFmtId="168" fontId="0" fillId="0" borderId="1" xfId="0" applyNumberFormat="1" applyBorder="1"/>
    <xf numFmtId="168" fontId="0" fillId="0" borderId="0" xfId="0" applyNumberFormat="1"/>
    <xf numFmtId="1" fontId="2" fillId="4" borderId="1" xfId="0" applyNumberFormat="1" applyFont="1" applyFill="1" applyBorder="1"/>
    <xf numFmtId="1" fontId="0" fillId="0" borderId="1" xfId="0" applyNumberFormat="1" applyBorder="1"/>
    <xf numFmtId="1" fontId="0" fillId="0" borderId="0" xfId="0" applyNumberFormat="1"/>
    <xf numFmtId="170" fontId="0" fillId="0" borderId="0" xfId="1" applyNumberFormat="1" applyFont="1"/>
    <xf numFmtId="0" fontId="2" fillId="4" borderId="19" xfId="0" applyFont="1" applyFill="1" applyBorder="1" applyAlignment="1">
      <alignment vertical="center"/>
    </xf>
    <xf numFmtId="0" fontId="0" fillId="0" borderId="16" xfId="0" applyNumberFormat="1" applyBorder="1"/>
    <xf numFmtId="4" fontId="0" fillId="0" borderId="16" xfId="0" applyNumberFormat="1" applyBorder="1"/>
    <xf numFmtId="166" fontId="0" fillId="0" borderId="16" xfId="0" applyNumberFormat="1" applyBorder="1"/>
    <xf numFmtId="169" fontId="0" fillId="0" borderId="16" xfId="4" applyFont="1" applyBorder="1"/>
    <xf numFmtId="166" fontId="0" fillId="0" borderId="18" xfId="0" applyNumberFormat="1" applyBorder="1"/>
    <xf numFmtId="0" fontId="0" fillId="0" borderId="18" xfId="0" applyNumberFormat="1" applyBorder="1"/>
    <xf numFmtId="4" fontId="0" fillId="0" borderId="18" xfId="0" applyNumberFormat="1" applyBorder="1"/>
    <xf numFmtId="169" fontId="0" fillId="0" borderId="18" xfId="4" applyFont="1" applyBorder="1"/>
    <xf numFmtId="166" fontId="2" fillId="4" borderId="17" xfId="0" applyNumberFormat="1" applyFont="1" applyFill="1" applyBorder="1" applyAlignment="1">
      <alignment vertical="center"/>
    </xf>
    <xf numFmtId="0" fontId="2" fillId="4" borderId="17" xfId="0" applyFont="1" applyFill="1" applyBorder="1" applyAlignment="1">
      <alignment vertical="center"/>
    </xf>
    <xf numFmtId="169" fontId="2" fillId="4" borderId="17" xfId="4" applyFont="1" applyFill="1" applyBorder="1" applyAlignment="1">
      <alignment vertical="center"/>
    </xf>
    <xf numFmtId="0" fontId="0" fillId="0" borderId="0" xfId="0"/>
    <xf numFmtId="0" fontId="0" fillId="0" borderId="17" xfId="0" applyBorder="1"/>
    <xf numFmtId="9" fontId="0" fillId="0" borderId="17" xfId="0" applyNumberFormat="1" applyBorder="1"/>
    <xf numFmtId="170" fontId="0" fillId="0" borderId="17" xfId="0" applyNumberFormat="1" applyBorder="1"/>
    <xf numFmtId="0" fontId="0" fillId="0" borderId="0" xfId="0"/>
    <xf numFmtId="0" fontId="4" fillId="0" borderId="14" xfId="2" applyBorder="1" applyAlignment="1">
      <alignment horizontal="center"/>
    </xf>
    <xf numFmtId="0" fontId="4" fillId="0" borderId="14" xfId="2" applyBorder="1"/>
    <xf numFmtId="0" fontId="4" fillId="0" borderId="14" xfId="2" applyFont="1" applyBorder="1"/>
    <xf numFmtId="171" fontId="4" fillId="0" borderId="14" xfId="4" applyNumberFormat="1" applyFont="1" applyBorder="1"/>
    <xf numFmtId="0" fontId="2" fillId="4" borderId="14" xfId="0" applyFont="1" applyFill="1" applyBorder="1"/>
    <xf numFmtId="0" fontId="0" fillId="0" borderId="1" xfId="0" applyBorder="1"/>
    <xf numFmtId="0" fontId="4" fillId="0" borderId="14" xfId="2" applyBorder="1" applyAlignment="1">
      <alignment horizontal="center"/>
    </xf>
    <xf numFmtId="171" fontId="4" fillId="0" borderId="14" xfId="4" applyNumberFormat="1" applyFont="1" applyBorder="1"/>
    <xf numFmtId="0" fontId="4" fillId="0" borderId="14" xfId="2" applyFont="1" applyBorder="1" applyAlignment="1">
      <alignment horizontal="center"/>
    </xf>
    <xf numFmtId="2" fontId="4" fillId="0" borderId="14" xfId="2" applyNumberFormat="1" applyBorder="1" applyAlignment="1">
      <alignment horizontal="center"/>
    </xf>
    <xf numFmtId="0" fontId="2" fillId="4" borderId="14" xfId="0" applyFont="1" applyFill="1" applyBorder="1"/>
    <xf numFmtId="0" fontId="0" fillId="0" borderId="16" xfId="0" applyNumberFormat="1" applyBorder="1"/>
    <xf numFmtId="4" fontId="0" fillId="0" borderId="16" xfId="0" applyNumberFormat="1" applyBorder="1"/>
    <xf numFmtId="166" fontId="0" fillId="0" borderId="16" xfId="0" applyNumberFormat="1" applyBorder="1"/>
    <xf numFmtId="166" fontId="0" fillId="0" borderId="18" xfId="0" applyNumberFormat="1" applyBorder="1"/>
    <xf numFmtId="0" fontId="0" fillId="0" borderId="18" xfId="0" applyNumberFormat="1" applyBorder="1"/>
    <xf numFmtId="4" fontId="0" fillId="0" borderId="18" xfId="0" applyNumberFormat="1" applyBorder="1"/>
    <xf numFmtId="0" fontId="2" fillId="4" borderId="1" xfId="0" applyFont="1" applyFill="1" applyBorder="1"/>
    <xf numFmtId="169" fontId="2" fillId="4" borderId="1" xfId="4" applyFont="1" applyFill="1" applyBorder="1"/>
    <xf numFmtId="169" fontId="0" fillId="0" borderId="18" xfId="4" applyFont="1" applyBorder="1"/>
    <xf numFmtId="169" fontId="0" fillId="0" borderId="16" xfId="4" applyFont="1" applyBorder="1"/>
    <xf numFmtId="0" fontId="2" fillId="4" borderId="1" xfId="0" applyFont="1" applyFill="1" applyBorder="1"/>
    <xf numFmtId="0" fontId="3" fillId="8" borderId="1" xfId="0" applyFont="1" applyFill="1" applyBorder="1"/>
    <xf numFmtId="0" fontId="2" fillId="4" borderId="1" xfId="0" applyFont="1" applyFill="1" applyBorder="1" applyAlignment="1">
      <alignment horizontal="center"/>
    </xf>
    <xf numFmtId="4" fontId="0" fillId="0" borderId="10" xfId="0" applyNumberFormat="1" applyFill="1" applyBorder="1"/>
    <xf numFmtId="0" fontId="0" fillId="0" borderId="0" xfId="0"/>
    <xf numFmtId="0" fontId="0" fillId="0" borderId="0" xfId="0"/>
    <xf numFmtId="0" fontId="0" fillId="0" borderId="1" xfId="0" applyBorder="1"/>
    <xf numFmtId="166" fontId="0" fillId="0" borderId="26" xfId="0" applyNumberFormat="1" applyBorder="1"/>
    <xf numFmtId="4" fontId="0" fillId="0" borderId="5" xfId="0" applyNumberFormat="1" applyBorder="1"/>
    <xf numFmtId="166" fontId="0" fillId="0" borderId="20" xfId="0" applyNumberFormat="1" applyBorder="1"/>
    <xf numFmtId="4" fontId="0" fillId="0" borderId="1" xfId="0" applyNumberFormat="1" applyBorder="1"/>
    <xf numFmtId="166" fontId="0" fillId="0" borderId="21" xfId="0" applyNumberFormat="1" applyBorder="1"/>
    <xf numFmtId="4" fontId="0" fillId="0" borderId="22" xfId="0" applyNumberFormat="1" applyBorder="1"/>
    <xf numFmtId="0" fontId="8" fillId="4" borderId="24" xfId="0" applyFont="1" applyFill="1" applyBorder="1"/>
    <xf numFmtId="0" fontId="8" fillId="4" borderId="25" xfId="0" applyFont="1" applyFill="1" applyBorder="1"/>
    <xf numFmtId="0" fontId="0" fillId="0" borderId="5" xfId="0" applyNumberFormat="1" applyBorder="1"/>
    <xf numFmtId="0" fontId="0" fillId="0" borderId="1" xfId="0" applyNumberFormat="1" applyBorder="1"/>
    <xf numFmtId="0" fontId="0" fillId="0" borderId="22" xfId="0" applyNumberFormat="1" applyBorder="1"/>
    <xf numFmtId="0" fontId="8" fillId="0" borderId="25" xfId="0" applyFont="1" applyFill="1" applyBorder="1"/>
    <xf numFmtId="169" fontId="0" fillId="0" borderId="1" xfId="4" applyFont="1" applyBorder="1"/>
    <xf numFmtId="0" fontId="0" fillId="7" borderId="1" xfId="0" applyFill="1" applyBorder="1"/>
    <xf numFmtId="171" fontId="0" fillId="0" borderId="1" xfId="4" applyNumberFormat="1" applyFont="1" applyBorder="1"/>
    <xf numFmtId="2" fontId="0" fillId="0" borderId="0" xfId="0" applyNumberFormat="1"/>
    <xf numFmtId="0" fontId="8" fillId="0" borderId="23" xfId="0" applyFont="1" applyFill="1" applyBorder="1" applyAlignment="1">
      <alignment horizontal="center"/>
    </xf>
    <xf numFmtId="166" fontId="3" fillId="9" borderId="29" xfId="0" applyNumberFormat="1" applyFont="1" applyFill="1" applyBorder="1" applyAlignment="1">
      <alignment horizontal="left" vertical="center"/>
    </xf>
    <xf numFmtId="0" fontId="3" fillId="9" borderId="29" xfId="0" applyFont="1" applyFill="1" applyBorder="1" applyAlignment="1">
      <alignment horizontal="left" vertical="center"/>
    </xf>
    <xf numFmtId="2" fontId="3" fillId="9" borderId="29" xfId="0" applyNumberFormat="1" applyFont="1" applyFill="1" applyBorder="1" applyAlignment="1">
      <alignment horizontal="left" vertical="center"/>
    </xf>
    <xf numFmtId="166" fontId="0" fillId="0" borderId="29" xfId="0" applyNumberFormat="1" applyBorder="1" applyAlignment="1">
      <alignment horizontal="left"/>
    </xf>
    <xf numFmtId="0" fontId="0" fillId="0" borderId="29" xfId="0" applyNumberFormat="1" applyBorder="1" applyAlignment="1">
      <alignment horizontal="center"/>
    </xf>
    <xf numFmtId="172" fontId="0" fillId="0" borderId="29" xfId="0" applyNumberFormat="1" applyBorder="1" applyAlignment="1">
      <alignment horizontal="left"/>
    </xf>
    <xf numFmtId="0" fontId="3" fillId="9" borderId="29" xfId="0" applyFont="1" applyFill="1" applyBorder="1" applyAlignment="1">
      <alignment horizontal="center" vertical="center"/>
    </xf>
    <xf numFmtId="171" fontId="3" fillId="9" borderId="29" xfId="4" applyNumberFormat="1" applyFont="1" applyFill="1" applyBorder="1" applyAlignment="1">
      <alignment horizontal="left" vertical="center"/>
    </xf>
    <xf numFmtId="171" fontId="0" fillId="0" borderId="29" xfId="4" applyNumberFormat="1" applyFont="1" applyBorder="1" applyAlignment="1">
      <alignment horizontal="left"/>
    </xf>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0" fillId="0" borderId="0" xfId="0" applyAlignment="1">
      <alignment horizontal="left" indent="1"/>
    </xf>
    <xf numFmtId="173" fontId="0" fillId="0" borderId="0" xfId="0" pivotButton="1" applyNumberFormat="1"/>
    <xf numFmtId="173" fontId="0" fillId="0" borderId="0" xfId="0" applyNumberFormat="1"/>
    <xf numFmtId="9" fontId="0" fillId="0" borderId="0" xfId="0" applyNumberFormat="1"/>
    <xf numFmtId="0" fontId="2" fillId="2" borderId="28" xfId="0" applyFont="1" applyFill="1" applyBorder="1"/>
    <xf numFmtId="0" fontId="2" fillId="2" borderId="28" xfId="0" applyFont="1" applyFill="1" applyBorder="1" applyAlignment="1">
      <alignment horizontal="center"/>
    </xf>
    <xf numFmtId="15" fontId="0" fillId="0" borderId="28" xfId="0" applyNumberFormat="1" applyFont="1" applyBorder="1"/>
    <xf numFmtId="174" fontId="0" fillId="0" borderId="28" xfId="4" applyNumberFormat="1" applyFont="1" applyBorder="1"/>
    <xf numFmtId="0" fontId="0" fillId="0" borderId="28" xfId="0" applyFont="1" applyBorder="1"/>
    <xf numFmtId="0" fontId="0" fillId="0" borderId="28" xfId="0" applyBorder="1"/>
    <xf numFmtId="0" fontId="2" fillId="2" borderId="9" xfId="0" applyFont="1" applyFill="1" applyBorder="1"/>
    <xf numFmtId="0" fontId="2" fillId="2" borderId="7" xfId="0" applyFont="1" applyFill="1" applyBorder="1" applyAlignment="1">
      <alignment horizontal="center"/>
    </xf>
    <xf numFmtId="0" fontId="0" fillId="0" borderId="30" xfId="0" applyFont="1" applyBorder="1"/>
    <xf numFmtId="0" fontId="0" fillId="0" borderId="31" xfId="0" applyFont="1" applyBorder="1"/>
    <xf numFmtId="0" fontId="0" fillId="0" borderId="32" xfId="0" applyFont="1" applyBorder="1"/>
    <xf numFmtId="170" fontId="0" fillId="0" borderId="33" xfId="1" applyNumberFormat="1" applyFont="1" applyBorder="1"/>
    <xf numFmtId="174" fontId="0" fillId="0" borderId="31" xfId="4" applyNumberFormat="1" applyFont="1" applyBorder="1"/>
    <xf numFmtId="174" fontId="0" fillId="0" borderId="31" xfId="0" applyNumberFormat="1" applyFont="1" applyBorder="1"/>
    <xf numFmtId="3" fontId="0" fillId="0" borderId="31" xfId="0" applyNumberFormat="1" applyFont="1" applyBorder="1"/>
    <xf numFmtId="0" fontId="0" fillId="0" borderId="0" xfId="0"/>
    <xf numFmtId="0" fontId="4" fillId="10" borderId="0" xfId="0" applyFont="1" applyFill="1" applyBorder="1" applyProtection="1">
      <protection locked="0"/>
    </xf>
    <xf numFmtId="0" fontId="4" fillId="10" borderId="0" xfId="0" applyFont="1" applyFill="1" applyBorder="1" applyAlignment="1" applyProtection="1">
      <alignment horizontal="center"/>
      <protection locked="0"/>
    </xf>
    <xf numFmtId="0" fontId="4" fillId="10" borderId="10" xfId="0" applyFont="1" applyFill="1" applyBorder="1" applyAlignment="1" applyProtection="1">
      <alignment horizontal="center"/>
    </xf>
    <xf numFmtId="9" fontId="0" fillId="0" borderId="11" xfId="0" applyNumberFormat="1" applyBorder="1"/>
    <xf numFmtId="0" fontId="4" fillId="10" borderId="6" xfId="0" applyFont="1" applyFill="1" applyBorder="1" applyAlignment="1" applyProtection="1">
      <alignment horizontal="center"/>
    </xf>
    <xf numFmtId="0" fontId="4" fillId="10" borderId="12" xfId="0" applyFont="1" applyFill="1" applyBorder="1" applyProtection="1">
      <protection locked="0"/>
    </xf>
    <xf numFmtId="0" fontId="4" fillId="10" borderId="12" xfId="0" applyFont="1" applyFill="1" applyBorder="1" applyAlignment="1" applyProtection="1">
      <alignment horizontal="center"/>
      <protection locked="0"/>
    </xf>
    <xf numFmtId="0" fontId="2" fillId="2" borderId="9" xfId="0" applyFont="1" applyFill="1" applyBorder="1" applyAlignment="1">
      <alignment vertical="center" wrapText="1"/>
    </xf>
    <xf numFmtId="0" fontId="2" fillId="2" borderId="13" xfId="0" applyFont="1" applyFill="1" applyBorder="1" applyAlignment="1">
      <alignment vertical="center" wrapText="1"/>
    </xf>
    <xf numFmtId="0" fontId="2" fillId="2" borderId="7" xfId="0" applyFont="1" applyFill="1" applyBorder="1" applyAlignment="1">
      <alignment vertical="center" wrapText="1"/>
    </xf>
    <xf numFmtId="9" fontId="3" fillId="0" borderId="0" xfId="0" applyNumberFormat="1" applyFont="1" applyBorder="1"/>
    <xf numFmtId="0" fontId="2" fillId="2" borderId="15" xfId="0" applyFont="1" applyFill="1" applyBorder="1"/>
    <xf numFmtId="0" fontId="2" fillId="2" borderId="15" xfId="0" applyFont="1" applyFill="1" applyBorder="1" applyAlignment="1">
      <alignment horizontal="center"/>
    </xf>
    <xf numFmtId="15" fontId="0" fillId="0" borderId="15" xfId="0" applyNumberFormat="1" applyFont="1" applyBorder="1"/>
    <xf numFmtId="0" fontId="0" fillId="0" borderId="15" xfId="0" applyFont="1" applyBorder="1"/>
    <xf numFmtId="0" fontId="0" fillId="0" borderId="15" xfId="0" applyBorder="1"/>
    <xf numFmtId="174" fontId="0" fillId="0" borderId="15" xfId="4" applyNumberFormat="1" applyFont="1" applyBorder="1"/>
    <xf numFmtId="0" fontId="0" fillId="5" borderId="1" xfId="0" applyFill="1" applyBorder="1"/>
    <xf numFmtId="0" fontId="0" fillId="0" borderId="0" xfId="0"/>
    <xf numFmtId="0" fontId="2" fillId="2" borderId="15" xfId="0" applyFont="1" applyFill="1" applyBorder="1"/>
    <xf numFmtId="0" fontId="2" fillId="2" borderId="15" xfId="0" applyFont="1" applyFill="1" applyBorder="1" applyAlignment="1">
      <alignment horizontal="center"/>
    </xf>
    <xf numFmtId="15" fontId="0" fillId="0" borderId="15" xfId="0" applyNumberFormat="1" applyFont="1" applyBorder="1"/>
    <xf numFmtId="0" fontId="0" fillId="0" borderId="15" xfId="0" applyFont="1" applyBorder="1"/>
    <xf numFmtId="0" fontId="0" fillId="0" borderId="15" xfId="0" applyBorder="1"/>
    <xf numFmtId="171" fontId="0" fillId="0" borderId="15" xfId="4" applyNumberFormat="1" applyFont="1" applyBorder="1"/>
    <xf numFmtId="174" fontId="0" fillId="0" borderId="15" xfId="4" applyNumberFormat="1" applyFont="1" applyBorder="1"/>
    <xf numFmtId="0" fontId="2" fillId="2" borderId="15" xfId="0" applyFont="1" applyFill="1" applyBorder="1"/>
    <xf numFmtId="0" fontId="2" fillId="2" borderId="15" xfId="0" applyFont="1" applyFill="1" applyBorder="1" applyAlignment="1">
      <alignment horizontal="center"/>
    </xf>
    <xf numFmtId="171" fontId="0" fillId="0" borderId="15" xfId="4" applyNumberFormat="1" applyFont="1" applyBorder="1"/>
    <xf numFmtId="15" fontId="9" fillId="0" borderId="15" xfId="0" applyNumberFormat="1" applyFont="1" applyFill="1" applyBorder="1"/>
    <xf numFmtId="0" fontId="9" fillId="0" borderId="15" xfId="0" applyFont="1" applyFill="1" applyBorder="1"/>
    <xf numFmtId="171" fontId="9" fillId="0" borderId="15" xfId="4" applyNumberFormat="1" applyFont="1" applyFill="1" applyBorder="1"/>
    <xf numFmtId="0" fontId="2" fillId="4" borderId="15" xfId="0" applyFont="1" applyFill="1" applyBorder="1" applyAlignment="1">
      <alignment horizontal="center" vertical="center"/>
    </xf>
    <xf numFmtId="0" fontId="2" fillId="4" borderId="15" xfId="0" applyFont="1" applyFill="1" applyBorder="1" applyAlignment="1">
      <alignment horizontal="center" vertical="center" wrapText="1"/>
    </xf>
    <xf numFmtId="0" fontId="0" fillId="0" borderId="15" xfId="0" applyBorder="1" applyAlignment="1">
      <alignment horizontal="center"/>
    </xf>
    <xf numFmtId="14" fontId="0" fillId="0" borderId="15" xfId="0" applyNumberFormat="1" applyBorder="1" applyAlignment="1">
      <alignment horizontal="center"/>
    </xf>
    <xf numFmtId="0" fontId="0" fillId="0" borderId="15" xfId="0" applyFill="1" applyBorder="1" applyAlignment="1">
      <alignment horizontal="center"/>
    </xf>
    <xf numFmtId="175" fontId="0" fillId="0" borderId="15" xfId="0" applyNumberFormat="1" applyBorder="1" applyAlignment="1">
      <alignment horizontal="center"/>
    </xf>
    <xf numFmtId="0" fontId="0" fillId="0" borderId="0" xfId="0"/>
    <xf numFmtId="0" fontId="2" fillId="4" borderId="15" xfId="0" applyFont="1" applyFill="1" applyBorder="1" applyAlignment="1">
      <alignment horizontal="center" vertical="center"/>
    </xf>
    <xf numFmtId="0" fontId="0" fillId="0" borderId="0" xfId="0" applyNumberFormat="1" applyFill="1" applyBorder="1" applyAlignment="1"/>
    <xf numFmtId="0" fontId="0" fillId="0" borderId="0" xfId="0" applyFill="1" applyBorder="1" applyAlignment="1"/>
    <xf numFmtId="10" fontId="0" fillId="0" borderId="0" xfId="0" applyNumberFormat="1" applyFill="1" applyBorder="1" applyAlignment="1"/>
    <xf numFmtId="0" fontId="0" fillId="0" borderId="34" xfId="0" applyFill="1" applyBorder="1" applyAlignment="1"/>
    <xf numFmtId="10" fontId="0" fillId="0" borderId="34" xfId="0" applyNumberFormat="1" applyFill="1" applyBorder="1" applyAlignment="1"/>
    <xf numFmtId="0" fontId="10" fillId="0" borderId="35" xfId="0" applyFont="1" applyFill="1" applyBorder="1" applyAlignment="1">
      <alignment horizontal="center"/>
    </xf>
    <xf numFmtId="16" fontId="0" fillId="0" borderId="0" xfId="0" quotePrefix="1" applyNumberFormat="1"/>
    <xf numFmtId="0" fontId="0" fillId="0" borderId="0" xfId="0" quotePrefix="1"/>
    <xf numFmtId="0" fontId="0" fillId="0" borderId="34" xfId="0" quotePrefix="1" applyFill="1" applyBorder="1" applyAlignment="1"/>
    <xf numFmtId="0" fontId="2" fillId="4" borderId="15" xfId="0" applyFont="1" applyFill="1" applyBorder="1" applyAlignment="1">
      <alignment horizontal="center" vertical="center"/>
    </xf>
    <xf numFmtId="0" fontId="2" fillId="4" borderId="15" xfId="0" applyFont="1" applyFill="1" applyBorder="1" applyAlignment="1">
      <alignment horizontal="center" vertical="center" wrapText="1"/>
    </xf>
    <xf numFmtId="0" fontId="0" fillId="0" borderId="15" xfId="0" applyBorder="1" applyAlignment="1">
      <alignment horizontal="center"/>
    </xf>
    <xf numFmtId="14" fontId="0" fillId="0" borderId="15" xfId="0" applyNumberFormat="1" applyBorder="1" applyAlignment="1">
      <alignment horizontal="center"/>
    </xf>
    <xf numFmtId="0" fontId="0" fillId="0" borderId="15" xfId="0" applyFill="1" applyBorder="1" applyAlignment="1">
      <alignment horizontal="center"/>
    </xf>
    <xf numFmtId="0" fontId="2" fillId="4" borderId="15" xfId="0" applyFont="1" applyFill="1" applyBorder="1" applyAlignment="1">
      <alignment horizontal="center" vertical="center"/>
    </xf>
    <xf numFmtId="0" fontId="0" fillId="0" borderId="15" xfId="0" applyBorder="1" applyAlignment="1">
      <alignment horizontal="center"/>
    </xf>
    <xf numFmtId="0" fontId="0" fillId="0" borderId="15" xfId="0" applyBorder="1"/>
    <xf numFmtId="1" fontId="0" fillId="0" borderId="0" xfId="0" applyNumberFormat="1"/>
    <xf numFmtId="0" fontId="0" fillId="0" borderId="15" xfId="0" quotePrefix="1" applyBorder="1"/>
    <xf numFmtId="49" fontId="0" fillId="0" borderId="15" xfId="0" quotePrefix="1" applyNumberFormat="1" applyBorder="1"/>
    <xf numFmtId="0" fontId="0" fillId="0" borderId="0" xfId="0" applyNumberFormat="1" applyFill="1" applyBorder="1" applyAlignment="1"/>
    <xf numFmtId="0" fontId="0" fillId="0" borderId="0" xfId="0" applyFill="1" applyBorder="1" applyAlignment="1"/>
    <xf numFmtId="10" fontId="0" fillId="0" borderId="0" xfId="0" applyNumberFormat="1" applyFill="1" applyBorder="1" applyAlignment="1"/>
    <xf numFmtId="0" fontId="0" fillId="0" borderId="34" xfId="0" applyFill="1" applyBorder="1" applyAlignment="1"/>
    <xf numFmtId="10" fontId="0" fillId="0" borderId="34" xfId="0" applyNumberFormat="1" applyFill="1" applyBorder="1" applyAlignment="1"/>
    <xf numFmtId="0" fontId="10" fillId="0" borderId="35" xfId="0" applyFont="1" applyFill="1" applyBorder="1" applyAlignment="1">
      <alignment horizontal="center"/>
    </xf>
    <xf numFmtId="0" fontId="0" fillId="0" borderId="0" xfId="0"/>
    <xf numFmtId="0" fontId="0" fillId="5" borderId="1" xfId="0" applyFill="1" applyBorder="1"/>
    <xf numFmtId="0" fontId="3" fillId="0" borderId="0" xfId="0" applyFont="1"/>
    <xf numFmtId="0" fontId="11" fillId="0" borderId="1" xfId="0" applyFont="1" applyFill="1" applyBorder="1"/>
    <xf numFmtId="0" fontId="12" fillId="11" borderId="1" xfId="0" applyFont="1" applyFill="1" applyBorder="1"/>
    <xf numFmtId="176" fontId="0" fillId="5" borderId="1" xfId="6" applyFont="1" applyFill="1" applyBorder="1"/>
    <xf numFmtId="0" fontId="3" fillId="5" borderId="1" xfId="0" applyFont="1" applyFill="1" applyBorder="1"/>
    <xf numFmtId="0" fontId="11" fillId="5" borderId="1" xfId="0" applyFont="1" applyFill="1" applyBorder="1"/>
    <xf numFmtId="176" fontId="0" fillId="5" borderId="1" xfId="0" applyNumberFormat="1" applyFill="1" applyBorder="1"/>
    <xf numFmtId="0" fontId="11" fillId="0" borderId="1" xfId="0" applyFont="1" applyBorder="1" applyAlignment="1">
      <alignment horizontal="left"/>
    </xf>
    <xf numFmtId="0" fontId="13" fillId="0" borderId="0" xfId="0" applyFont="1" applyAlignment="1">
      <alignment vertical="center"/>
    </xf>
    <xf numFmtId="0" fontId="0" fillId="4" borderId="0" xfId="0" applyFill="1"/>
    <xf numFmtId="0" fontId="2" fillId="4" borderId="0" xfId="0" applyFont="1" applyFill="1"/>
    <xf numFmtId="0" fontId="0" fillId="0" borderId="17" xfId="0" applyBorder="1"/>
    <xf numFmtId="176" fontId="0" fillId="0" borderId="17" xfId="6" applyFont="1" applyBorder="1"/>
    <xf numFmtId="0" fontId="0" fillId="0" borderId="17" xfId="6" applyNumberFormat="1" applyFont="1" applyBorder="1"/>
    <xf numFmtId="176" fontId="0" fillId="6" borderId="17" xfId="6" applyFont="1" applyFill="1" applyBorder="1"/>
    <xf numFmtId="176" fontId="0" fillId="12" borderId="17" xfId="6" applyFont="1" applyFill="1" applyBorder="1"/>
    <xf numFmtId="0" fontId="0" fillId="0" borderId="17" xfId="6" applyNumberFormat="1" applyFont="1" applyBorder="1"/>
    <xf numFmtId="0" fontId="2" fillId="4" borderId="0" xfId="0" applyFont="1" applyFill="1" applyAlignment="1">
      <alignment horizontal="center"/>
    </xf>
    <xf numFmtId="0" fontId="0" fillId="0" borderId="0" xfId="0" applyFill="1" applyBorder="1" applyAlignment="1"/>
    <xf numFmtId="0" fontId="0" fillId="0" borderId="34" xfId="0" applyFill="1" applyBorder="1" applyAlignment="1"/>
    <xf numFmtId="0" fontId="10" fillId="0" borderId="35" xfId="0" applyFont="1" applyFill="1" applyBorder="1" applyAlignment="1">
      <alignment horizontal="centerContinuous"/>
    </xf>
    <xf numFmtId="177" fontId="0" fillId="0" borderId="0" xfId="0" applyNumberFormat="1"/>
    <xf numFmtId="6" fontId="0" fillId="0" borderId="0" xfId="0" applyNumberFormat="1"/>
    <xf numFmtId="0" fontId="0" fillId="0" borderId="0" xfId="0" applyAlignment="1">
      <alignment horizontal="left" vertical="center" wrapText="1" indent="1"/>
    </xf>
    <xf numFmtId="166" fontId="3" fillId="9" borderId="29" xfId="0" applyNumberFormat="1" applyFont="1" applyFill="1" applyBorder="1" applyAlignment="1">
      <alignment horizontal="left" vertical="center"/>
    </xf>
    <xf numFmtId="166" fontId="0" fillId="0" borderId="29" xfId="0" applyNumberFormat="1" applyBorder="1" applyAlignment="1">
      <alignment horizontal="left"/>
    </xf>
    <xf numFmtId="171" fontId="3" fillId="9" borderId="29" xfId="4" applyNumberFormat="1" applyFont="1" applyFill="1" applyBorder="1" applyAlignment="1">
      <alignment horizontal="left" vertical="center"/>
    </xf>
    <xf numFmtId="171" fontId="0" fillId="0" borderId="29" xfId="4" applyNumberFormat="1" applyFont="1" applyBorder="1" applyAlignment="1">
      <alignment horizontal="left"/>
    </xf>
    <xf numFmtId="171" fontId="0" fillId="0" borderId="0" xfId="0" applyNumberFormat="1"/>
    <xf numFmtId="180" fontId="0" fillId="0" borderId="29" xfId="0" applyNumberFormat="1" applyBorder="1" applyAlignment="1">
      <alignment horizontal="left"/>
    </xf>
    <xf numFmtId="0" fontId="0" fillId="0" borderId="28" xfId="0" applyBorder="1"/>
    <xf numFmtId="0" fontId="0" fillId="0" borderId="37" xfId="0" applyBorder="1"/>
    <xf numFmtId="0" fontId="3" fillId="0" borderId="38" xfId="0" applyFont="1" applyBorder="1" applyAlignment="1">
      <alignment horizontal="center"/>
    </xf>
    <xf numFmtId="0" fontId="0" fillId="0" borderId="0" xfId="0" applyFill="1" applyBorder="1" applyAlignment="1"/>
    <xf numFmtId="0" fontId="0" fillId="0" borderId="34" xfId="0" applyFill="1" applyBorder="1" applyAlignment="1"/>
    <xf numFmtId="0" fontId="10" fillId="0" borderId="35" xfId="0" applyFont="1" applyFill="1" applyBorder="1" applyAlignment="1">
      <alignment horizontal="center"/>
    </xf>
    <xf numFmtId="0" fontId="0" fillId="0" borderId="37" xfId="0" applyBorder="1" applyAlignment="1">
      <alignment horizontal="center"/>
    </xf>
    <xf numFmtId="1" fontId="0" fillId="0" borderId="0" xfId="0" applyNumberFormat="1" applyFill="1" applyBorder="1" applyAlignment="1"/>
    <xf numFmtId="0" fontId="0" fillId="0" borderId="1" xfId="0" applyBorder="1"/>
    <xf numFmtId="0" fontId="0" fillId="0" borderId="28" xfId="0" applyBorder="1"/>
    <xf numFmtId="0" fontId="0" fillId="0" borderId="37" xfId="0" applyBorder="1"/>
    <xf numFmtId="0" fontId="3" fillId="0" borderId="38" xfId="0" applyFont="1" applyBorder="1" applyAlignment="1">
      <alignment horizontal="center"/>
    </xf>
    <xf numFmtId="0" fontId="0" fillId="0" borderId="0" xfId="0" applyFill="1" applyBorder="1" applyAlignment="1"/>
    <xf numFmtId="0" fontId="0" fillId="0" borderId="34" xfId="0" applyFill="1" applyBorder="1" applyAlignment="1"/>
    <xf numFmtId="0" fontId="10" fillId="0" borderId="35" xfId="0" applyFont="1" applyFill="1" applyBorder="1" applyAlignment="1">
      <alignment horizontal="center"/>
    </xf>
    <xf numFmtId="0" fontId="0" fillId="8" borderId="0" xfId="0" applyFill="1" applyBorder="1" applyAlignment="1"/>
    <xf numFmtId="0" fontId="0" fillId="0" borderId="37" xfId="0" applyBorder="1" applyAlignment="1">
      <alignment horizontal="center"/>
    </xf>
    <xf numFmtId="1" fontId="0" fillId="0" borderId="34" xfId="0" applyNumberFormat="1" applyFill="1" applyBorder="1" applyAlignment="1"/>
    <xf numFmtId="0" fontId="19" fillId="0" borderId="0" xfId="0" applyFont="1" applyAlignment="1">
      <alignment vertical="center" wrapText="1"/>
    </xf>
    <xf numFmtId="0" fontId="20" fillId="0" borderId="0" xfId="0" applyFont="1" applyAlignment="1">
      <alignment horizontal="left" vertical="center" wrapText="1" indent="1"/>
    </xf>
    <xf numFmtId="0" fontId="5" fillId="0" borderId="0" xfId="5" applyAlignment="1">
      <alignment vertical="center" wrapText="1"/>
    </xf>
    <xf numFmtId="0" fontId="17" fillId="0" borderId="0" xfId="0" applyFont="1" applyAlignment="1">
      <alignment vertical="center" wrapText="1"/>
    </xf>
    <xf numFmtId="0" fontId="0" fillId="0" borderId="28" xfId="0" applyBorder="1"/>
    <xf numFmtId="0" fontId="0" fillId="0" borderId="0" xfId="0" applyFill="1" applyBorder="1" applyAlignment="1"/>
    <xf numFmtId="0" fontId="0" fillId="0" borderId="34" xfId="0" applyFill="1" applyBorder="1" applyAlignment="1"/>
    <xf numFmtId="0" fontId="10" fillId="0" borderId="35" xfId="0" applyFont="1" applyFill="1" applyBorder="1" applyAlignment="1">
      <alignment horizontal="center"/>
    </xf>
    <xf numFmtId="178" fontId="0" fillId="0" borderId="28" xfId="6" applyNumberFormat="1" applyFont="1" applyBorder="1"/>
    <xf numFmtId="0" fontId="3" fillId="0" borderId="28" xfId="0" applyFont="1" applyBorder="1" applyAlignment="1">
      <alignment horizontal="center" vertical="center" wrapText="1"/>
    </xf>
    <xf numFmtId="0" fontId="0" fillId="0" borderId="28" xfId="0" applyBorder="1"/>
    <xf numFmtId="0" fontId="0" fillId="0" borderId="0" xfId="0" applyFill="1" applyBorder="1" applyAlignment="1"/>
    <xf numFmtId="0" fontId="0" fillId="0" borderId="34" xfId="0" applyFill="1" applyBorder="1" applyAlignment="1"/>
    <xf numFmtId="0" fontId="10" fillId="0" borderId="35" xfId="0" applyFont="1" applyFill="1" applyBorder="1" applyAlignment="1">
      <alignment horizontal="center"/>
    </xf>
    <xf numFmtId="178" fontId="0" fillId="0" borderId="28" xfId="6" applyNumberFormat="1" applyFont="1" applyBorder="1"/>
    <xf numFmtId="0" fontId="3" fillId="0" borderId="28" xfId="0" applyFont="1" applyBorder="1" applyAlignment="1">
      <alignment horizontal="center" vertical="center" wrapText="1"/>
    </xf>
    <xf numFmtId="0" fontId="0" fillId="0" borderId="28" xfId="0" applyBorder="1"/>
    <xf numFmtId="0" fontId="0" fillId="0" borderId="0" xfId="0" applyFill="1" applyBorder="1" applyAlignment="1"/>
    <xf numFmtId="0" fontId="0" fillId="0" borderId="34" xfId="0" applyFill="1" applyBorder="1" applyAlignment="1"/>
    <xf numFmtId="0" fontId="10" fillId="0" borderId="35" xfId="0" applyFont="1" applyFill="1" applyBorder="1" applyAlignment="1">
      <alignment horizontal="center"/>
    </xf>
    <xf numFmtId="178" fontId="0" fillId="0" borderId="28" xfId="6" applyNumberFormat="1" applyFont="1" applyBorder="1"/>
    <xf numFmtId="179" fontId="0" fillId="0" borderId="28" xfId="0" applyNumberFormat="1" applyBorder="1"/>
    <xf numFmtId="0" fontId="3" fillId="0" borderId="28" xfId="0" applyFont="1" applyBorder="1" applyAlignment="1">
      <alignment horizontal="center" vertical="center" wrapText="1"/>
    </xf>
    <xf numFmtId="0" fontId="3" fillId="0" borderId="28" xfId="0" applyFont="1" applyBorder="1" applyAlignment="1">
      <alignment horizontal="center" vertical="center"/>
    </xf>
    <xf numFmtId="0" fontId="10" fillId="0" borderId="35" xfId="0" applyFont="1" applyFill="1" applyBorder="1" applyAlignment="1">
      <alignment horizontal="centerContinuous"/>
    </xf>
    <xf numFmtId="169" fontId="0" fillId="0" borderId="0" xfId="0" applyNumberFormat="1"/>
    <xf numFmtId="169" fontId="0" fillId="0" borderId="15" xfId="0" applyNumberFormat="1" applyBorder="1"/>
    <xf numFmtId="181" fontId="0" fillId="0" borderId="0" xfId="0" applyNumberFormat="1"/>
    <xf numFmtId="0" fontId="0" fillId="0" borderId="0" xfId="0"/>
    <xf numFmtId="0" fontId="0" fillId="0" borderId="1" xfId="0" applyBorder="1"/>
    <xf numFmtId="0" fontId="3" fillId="5" borderId="17" xfId="0" applyFont="1" applyFill="1" applyBorder="1" applyAlignment="1">
      <alignment horizontal="center" vertical="center"/>
    </xf>
    <xf numFmtId="0" fontId="0" fillId="8" borderId="1" xfId="0" applyFill="1" applyBorder="1" applyAlignment="1">
      <alignment horizontal="center"/>
    </xf>
    <xf numFmtId="0" fontId="14" fillId="0" borderId="0" xfId="0" applyFont="1" applyAlignment="1">
      <alignment horizontal="center" vertical="center" wrapText="1"/>
    </xf>
    <xf numFmtId="0" fontId="16" fillId="0" borderId="0" xfId="0" applyFont="1" applyAlignment="1">
      <alignment horizontal="center" vertical="center" wrapText="1"/>
    </xf>
    <xf numFmtId="0" fontId="2" fillId="4" borderId="27" xfId="6" applyNumberFormat="1" applyFont="1" applyFill="1" applyBorder="1" applyAlignment="1">
      <alignment horizontal="center"/>
    </xf>
    <xf numFmtId="0" fontId="2" fillId="4" borderId="36" xfId="6" applyNumberFormat="1" applyFont="1" applyFill="1" applyBorder="1" applyAlignment="1">
      <alignment horizontal="center"/>
    </xf>
    <xf numFmtId="16" fontId="0" fillId="0" borderId="0" xfId="0" applyNumberFormat="1"/>
  </cellXfs>
  <cellStyles count="54">
    <cellStyle name="20% - Accent1" xfId="25" builtinId="30" customBuiltin="1"/>
    <cellStyle name="20% - Accent2" xfId="29" builtinId="34" customBuiltin="1"/>
    <cellStyle name="20% - Accent3" xfId="33" builtinId="38" customBuiltin="1"/>
    <cellStyle name="20% - Accent4" xfId="37" builtinId="42" customBuiltin="1"/>
    <cellStyle name="20% - Accent5" xfId="41" builtinId="46" customBuiltin="1"/>
    <cellStyle name="20% - Accent6" xfId="45" builtinId="50" customBuiltin="1"/>
    <cellStyle name="40% - Accent1" xfId="26" builtinId="31" customBuiltin="1"/>
    <cellStyle name="40% - Accent2" xfId="30" builtinId="35" customBuiltin="1"/>
    <cellStyle name="40% - Accent3" xfId="34" builtinId="39" customBuiltin="1"/>
    <cellStyle name="40% - Accent4" xfId="38" builtinId="43" customBuiltin="1"/>
    <cellStyle name="40% - Accent5" xfId="42" builtinId="47" customBuiltin="1"/>
    <cellStyle name="40% - Accent6" xfId="46" builtinId="51" customBuiltin="1"/>
    <cellStyle name="60% - Accent1" xfId="27" builtinId="32" customBuiltin="1"/>
    <cellStyle name="60% - Accent2" xfId="31" builtinId="36" customBuiltin="1"/>
    <cellStyle name="60% - Accent3" xfId="35" builtinId="40" customBuiltin="1"/>
    <cellStyle name="60% - Accent4" xfId="39" builtinId="44" customBuiltin="1"/>
    <cellStyle name="60% - Accent5" xfId="43" builtinId="48" customBuiltin="1"/>
    <cellStyle name="60% - Accent6" xfId="47" builtinId="52" customBuiltin="1"/>
    <cellStyle name="Accent1" xfId="24" builtinId="29" customBuiltin="1"/>
    <cellStyle name="Accent2" xfId="28" builtinId="33" customBuiltin="1"/>
    <cellStyle name="Accent3" xfId="32" builtinId="37" customBuiltin="1"/>
    <cellStyle name="Accent4" xfId="36" builtinId="41" customBuiltin="1"/>
    <cellStyle name="Accent5" xfId="40" builtinId="45" customBuiltin="1"/>
    <cellStyle name="Accent6" xfId="44" builtinId="49" customBuiltin="1"/>
    <cellStyle name="Bad" xfId="13" builtinId="27" customBuiltin="1"/>
    <cellStyle name="Calculation" xfId="17" builtinId="22" customBuiltin="1"/>
    <cellStyle name="Check Cell" xfId="19" builtinId="23" customBuiltin="1"/>
    <cellStyle name="Comma 2" xfId="4" xr:uid="{003574ED-3905-419F-8FD7-FD6A5D838C7E}"/>
    <cellStyle name="Currency 2" xfId="3" xr:uid="{50703A92-38C2-44EF-AAE6-5395FE3FAD34}"/>
    <cellStyle name="Currency 3" xfId="6" xr:uid="{DBE6CE6A-A61B-4142-A0C8-2A3C8EF76EE0}"/>
    <cellStyle name="Currency 4" xfId="50" xr:uid="{C409C0F7-2C1E-4EF1-9763-2FEBA3D0212A}"/>
    <cellStyle name="Currency 5" xfId="53" xr:uid="{9FFBBFCD-C985-41E3-8714-148F9A108C66}"/>
    <cellStyle name="Explanatory Text" xfId="22" builtinId="53" customBuiltin="1"/>
    <cellStyle name="Good" xfId="12" builtinId="26" customBuiltin="1"/>
    <cellStyle name="Heading 1" xfId="8" builtinId="16" customBuiltin="1"/>
    <cellStyle name="Heading 2" xfId="9" builtinId="17" customBuiltin="1"/>
    <cellStyle name="Heading 3" xfId="10" builtinId="18" customBuiltin="1"/>
    <cellStyle name="Heading 4" xfId="11" builtinId="19" customBuiltin="1"/>
    <cellStyle name="Hyperlink" xfId="5" builtinId="8"/>
    <cellStyle name="Hyperlink 2" xfId="52" xr:uid="{FE27A85B-E8FE-4501-8E2B-A81919D6380F}"/>
    <cellStyle name="Input" xfId="15" builtinId="20" customBuiltin="1"/>
    <cellStyle name="Linked Cell" xfId="18" builtinId="24" customBuiltin="1"/>
    <cellStyle name="Neutral" xfId="14" builtinId="28" customBuiltin="1"/>
    <cellStyle name="Normal" xfId="0" builtinId="0"/>
    <cellStyle name="Normal 2" xfId="2" xr:uid="{56E99A1A-1971-4840-AEBA-C317308499BF}"/>
    <cellStyle name="Normal 2 2" xfId="51" xr:uid="{A5AC9AB9-8286-4CE8-88D7-53ECA065AEFF}"/>
    <cellStyle name="Normal 3" xfId="48" xr:uid="{52A1C136-77CA-446B-BEB3-9F05894D5BAA}"/>
    <cellStyle name="Note" xfId="21" builtinId="10" customBuiltin="1"/>
    <cellStyle name="Output" xfId="16" builtinId="21" customBuiltin="1"/>
    <cellStyle name="Percent" xfId="1" builtinId="5"/>
    <cellStyle name="Percent 2" xfId="49" xr:uid="{08ADA8D8-90F3-4DFF-AC76-22DDC67BE1D6}"/>
    <cellStyle name="Title" xfId="7" builtinId="15" customBuiltin="1"/>
    <cellStyle name="Total" xfId="23" builtinId="25" customBuiltin="1"/>
    <cellStyle name="Warning Text" xfId="20" builtinId="11" customBuiltin="1"/>
  </cellStyles>
  <dxfs count="19">
    <dxf>
      <font>
        <color rgb="FF9C0006"/>
      </font>
      <fill>
        <patternFill>
          <bgColor rgb="FFFFC7CE"/>
        </patternFill>
      </fill>
    </dxf>
    <dxf>
      <fill>
        <patternFill>
          <bgColor theme="9"/>
        </patternFill>
      </fill>
    </dxf>
    <dxf>
      <fill>
        <patternFill>
          <bgColor rgb="FF00B050"/>
        </patternFill>
      </fill>
    </dxf>
    <dxf>
      <fill>
        <patternFill>
          <bgColor rgb="FF92D050"/>
        </patternFill>
      </fill>
    </dxf>
    <dxf>
      <font>
        <color rgb="FF006100"/>
      </font>
      <fill>
        <patternFill>
          <bgColor rgb="FFC6EFCE"/>
        </patternFill>
      </fill>
    </dxf>
    <dxf>
      <fill>
        <patternFill>
          <bgColor theme="9"/>
        </patternFill>
      </fill>
    </dxf>
    <dxf>
      <fill>
        <patternFill>
          <bgColor rgb="FF92D050"/>
        </patternFill>
      </fill>
    </dxf>
    <dxf>
      <font>
        <color rgb="FF006100"/>
      </font>
      <fill>
        <patternFill>
          <bgColor rgb="FFC6EFCE"/>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indexed="64"/>
        </left>
        <right style="thin">
          <color indexed="64"/>
        </right>
        <top style="thin">
          <color indexed="64"/>
        </top>
        <bottom style="thin">
          <color indexed="64"/>
        </bottom>
        <vertical/>
        <horizontal/>
      </border>
    </dxf>
    <dxf>
      <numFmt numFmtId="173" formatCode="&quot;₹&quot;\ #,##0.00"/>
    </dxf>
    <dxf>
      <numFmt numFmtId="173" formatCode="&quot;₹&quot;\ #,##0.00"/>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4.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3.xml"/><Relationship Id="rId32"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2.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microsoft.com/office/2007/relationships/slicerCache" Target="slicerCaches/slicerCache2.xml"/><Relationship Id="rId30" Type="http://schemas.openxmlformats.org/officeDocument/2006/relationships/styles" Target="style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7.xml"/><Relationship Id="rId1" Type="http://schemas.microsoft.com/office/2011/relationships/chartStyle" Target="style7.xml"/></Relationships>
</file>

<file path=xl/charts/_rels/chart1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practice.xlsx]Pivot table!PivotTable7</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table'!$J$3:$J$4</c:f>
              <c:strCache>
                <c:ptCount val="1"/>
                <c:pt idx="0">
                  <c:v>Middle</c:v>
                </c:pt>
              </c:strCache>
            </c:strRef>
          </c:tx>
          <c:spPr>
            <a:ln w="28575" cap="rnd">
              <a:solidFill>
                <a:schemeClr val="accent1"/>
              </a:solidFill>
              <a:round/>
            </a:ln>
            <a:effectLst/>
          </c:spPr>
          <c:marker>
            <c:symbol val="none"/>
          </c:marker>
          <c:cat>
            <c:strRef>
              <c:f>'Pivot table'!$I$5:$I$12</c:f>
              <c:strCache>
                <c:ptCount val="7"/>
                <c:pt idx="0">
                  <c:v>Adam</c:v>
                </c:pt>
                <c:pt idx="1">
                  <c:v>Calvin</c:v>
                </c:pt>
                <c:pt idx="2">
                  <c:v>Daniel</c:v>
                </c:pt>
                <c:pt idx="3">
                  <c:v>Henry</c:v>
                </c:pt>
                <c:pt idx="4">
                  <c:v>Justin</c:v>
                </c:pt>
                <c:pt idx="5">
                  <c:v>Paul</c:v>
                </c:pt>
                <c:pt idx="6">
                  <c:v>Sindy</c:v>
                </c:pt>
              </c:strCache>
            </c:strRef>
          </c:cat>
          <c:val>
            <c:numRef>
              <c:f>'Pivot table'!$J$5:$J$12</c:f>
              <c:numCache>
                <c:formatCode>"₹"\ #,##0.00</c:formatCode>
                <c:ptCount val="7"/>
                <c:pt idx="0">
                  <c:v>362422.75</c:v>
                </c:pt>
                <c:pt idx="1">
                  <c:v>407584.5</c:v>
                </c:pt>
                <c:pt idx="2">
                  <c:v>402618.75</c:v>
                </c:pt>
                <c:pt idx="3">
                  <c:v>469768</c:v>
                </c:pt>
                <c:pt idx="4">
                  <c:v>436253.5</c:v>
                </c:pt>
                <c:pt idx="5">
                  <c:v>381035.5</c:v>
                </c:pt>
                <c:pt idx="6">
                  <c:v>414850</c:v>
                </c:pt>
              </c:numCache>
            </c:numRef>
          </c:val>
          <c:smooth val="0"/>
          <c:extLst>
            <c:ext xmlns:c16="http://schemas.microsoft.com/office/drawing/2014/chart" uri="{C3380CC4-5D6E-409C-BE32-E72D297353CC}">
              <c16:uniqueId val="{00000000-31BD-4B82-AE90-FF9E5EE5CEA6}"/>
            </c:ext>
          </c:extLst>
        </c:ser>
        <c:ser>
          <c:idx val="1"/>
          <c:order val="1"/>
          <c:tx>
            <c:strRef>
              <c:f>'Pivot table'!$K$3:$K$4</c:f>
              <c:strCache>
                <c:ptCount val="1"/>
                <c:pt idx="0">
                  <c:v>North</c:v>
                </c:pt>
              </c:strCache>
            </c:strRef>
          </c:tx>
          <c:spPr>
            <a:ln w="28575" cap="rnd">
              <a:solidFill>
                <a:schemeClr val="accent2"/>
              </a:solidFill>
              <a:round/>
            </a:ln>
            <a:effectLst/>
          </c:spPr>
          <c:marker>
            <c:symbol val="none"/>
          </c:marker>
          <c:cat>
            <c:strRef>
              <c:f>'Pivot table'!$I$5:$I$12</c:f>
              <c:strCache>
                <c:ptCount val="7"/>
                <c:pt idx="0">
                  <c:v>Adam</c:v>
                </c:pt>
                <c:pt idx="1">
                  <c:v>Calvin</c:v>
                </c:pt>
                <c:pt idx="2">
                  <c:v>Daniel</c:v>
                </c:pt>
                <c:pt idx="3">
                  <c:v>Henry</c:v>
                </c:pt>
                <c:pt idx="4">
                  <c:v>Justin</c:v>
                </c:pt>
                <c:pt idx="5">
                  <c:v>Paul</c:v>
                </c:pt>
                <c:pt idx="6">
                  <c:v>Sindy</c:v>
                </c:pt>
              </c:strCache>
            </c:strRef>
          </c:cat>
          <c:val>
            <c:numRef>
              <c:f>'Pivot table'!$K$5:$K$12</c:f>
              <c:numCache>
                <c:formatCode>"₹"\ #,##0.00</c:formatCode>
                <c:ptCount val="7"/>
                <c:pt idx="0">
                  <c:v>439782.25</c:v>
                </c:pt>
                <c:pt idx="1">
                  <c:v>439990</c:v>
                </c:pt>
                <c:pt idx="2">
                  <c:v>418069.25</c:v>
                </c:pt>
                <c:pt idx="3">
                  <c:v>445709.25</c:v>
                </c:pt>
                <c:pt idx="4">
                  <c:v>376208.5</c:v>
                </c:pt>
                <c:pt idx="5">
                  <c:v>402402.75</c:v>
                </c:pt>
                <c:pt idx="6">
                  <c:v>450827</c:v>
                </c:pt>
              </c:numCache>
            </c:numRef>
          </c:val>
          <c:smooth val="0"/>
          <c:extLst>
            <c:ext xmlns:c16="http://schemas.microsoft.com/office/drawing/2014/chart" uri="{C3380CC4-5D6E-409C-BE32-E72D297353CC}">
              <c16:uniqueId val="{00000001-31BD-4B82-AE90-FF9E5EE5CEA6}"/>
            </c:ext>
          </c:extLst>
        </c:ser>
        <c:ser>
          <c:idx val="2"/>
          <c:order val="2"/>
          <c:tx>
            <c:strRef>
              <c:f>'Pivot table'!$L$3:$L$4</c:f>
              <c:strCache>
                <c:ptCount val="1"/>
                <c:pt idx="0">
                  <c:v>West</c:v>
                </c:pt>
              </c:strCache>
            </c:strRef>
          </c:tx>
          <c:spPr>
            <a:ln w="28575" cap="rnd">
              <a:solidFill>
                <a:schemeClr val="accent3"/>
              </a:solidFill>
              <a:round/>
            </a:ln>
            <a:effectLst/>
          </c:spPr>
          <c:marker>
            <c:symbol val="none"/>
          </c:marker>
          <c:cat>
            <c:strRef>
              <c:f>'Pivot table'!$I$5:$I$12</c:f>
              <c:strCache>
                <c:ptCount val="7"/>
                <c:pt idx="0">
                  <c:v>Adam</c:v>
                </c:pt>
                <c:pt idx="1">
                  <c:v>Calvin</c:v>
                </c:pt>
                <c:pt idx="2">
                  <c:v>Daniel</c:v>
                </c:pt>
                <c:pt idx="3">
                  <c:v>Henry</c:v>
                </c:pt>
                <c:pt idx="4">
                  <c:v>Justin</c:v>
                </c:pt>
                <c:pt idx="5">
                  <c:v>Paul</c:v>
                </c:pt>
                <c:pt idx="6">
                  <c:v>Sindy</c:v>
                </c:pt>
              </c:strCache>
            </c:strRef>
          </c:cat>
          <c:val>
            <c:numRef>
              <c:f>'Pivot table'!$L$5:$L$12</c:f>
              <c:numCache>
                <c:formatCode>"₹"\ #,##0.00</c:formatCode>
                <c:ptCount val="7"/>
                <c:pt idx="0">
                  <c:v>451979.5</c:v>
                </c:pt>
                <c:pt idx="1">
                  <c:v>424312.75</c:v>
                </c:pt>
                <c:pt idx="2">
                  <c:v>357321.25</c:v>
                </c:pt>
                <c:pt idx="3">
                  <c:v>427216.75</c:v>
                </c:pt>
                <c:pt idx="4">
                  <c:v>359283</c:v>
                </c:pt>
                <c:pt idx="5">
                  <c:v>406208.25</c:v>
                </c:pt>
                <c:pt idx="6">
                  <c:v>425526</c:v>
                </c:pt>
              </c:numCache>
            </c:numRef>
          </c:val>
          <c:smooth val="0"/>
          <c:extLst>
            <c:ext xmlns:c16="http://schemas.microsoft.com/office/drawing/2014/chart" uri="{C3380CC4-5D6E-409C-BE32-E72D297353CC}">
              <c16:uniqueId val="{00000002-31BD-4B82-AE90-FF9E5EE5CEA6}"/>
            </c:ext>
          </c:extLst>
        </c:ser>
        <c:ser>
          <c:idx val="3"/>
          <c:order val="3"/>
          <c:tx>
            <c:strRef>
              <c:f>'Pivot table'!$M$3:$M$4</c:f>
              <c:strCache>
                <c:ptCount val="1"/>
                <c:pt idx="0">
                  <c:v>North vs Middle</c:v>
                </c:pt>
              </c:strCache>
            </c:strRef>
          </c:tx>
          <c:spPr>
            <a:ln w="28575" cap="rnd">
              <a:solidFill>
                <a:schemeClr val="accent4"/>
              </a:solidFill>
              <a:round/>
            </a:ln>
            <a:effectLst/>
          </c:spPr>
          <c:marker>
            <c:symbol val="none"/>
          </c:marker>
          <c:cat>
            <c:strRef>
              <c:f>'Pivot table'!$I$5:$I$12</c:f>
              <c:strCache>
                <c:ptCount val="7"/>
                <c:pt idx="0">
                  <c:v>Adam</c:v>
                </c:pt>
                <c:pt idx="1">
                  <c:v>Calvin</c:v>
                </c:pt>
                <c:pt idx="2">
                  <c:v>Daniel</c:v>
                </c:pt>
                <c:pt idx="3">
                  <c:v>Henry</c:v>
                </c:pt>
                <c:pt idx="4">
                  <c:v>Justin</c:v>
                </c:pt>
                <c:pt idx="5">
                  <c:v>Paul</c:v>
                </c:pt>
                <c:pt idx="6">
                  <c:v>Sindy</c:v>
                </c:pt>
              </c:strCache>
            </c:strRef>
          </c:cat>
          <c:val>
            <c:numRef>
              <c:f>'Pivot table'!$M$5:$M$12</c:f>
              <c:numCache>
                <c:formatCode>"₹"\ #,##0.00</c:formatCode>
                <c:ptCount val="7"/>
                <c:pt idx="0">
                  <c:v>1.2134510043864519</c:v>
                </c:pt>
                <c:pt idx="1">
                  <c:v>1.0795062128221264</c:v>
                </c:pt>
                <c:pt idx="2">
                  <c:v>1.038375013582949</c:v>
                </c:pt>
                <c:pt idx="3">
                  <c:v>0.94878589005636826</c:v>
                </c:pt>
                <c:pt idx="4">
                  <c:v>0.86236213577656107</c:v>
                </c:pt>
                <c:pt idx="5">
                  <c:v>1.056076795994074</c:v>
                </c:pt>
                <c:pt idx="6">
                  <c:v>1.0867229118958659</c:v>
                </c:pt>
              </c:numCache>
            </c:numRef>
          </c:val>
          <c:smooth val="0"/>
          <c:extLst>
            <c:ext xmlns:c16="http://schemas.microsoft.com/office/drawing/2014/chart" uri="{C3380CC4-5D6E-409C-BE32-E72D297353CC}">
              <c16:uniqueId val="{00000003-31BD-4B82-AE90-FF9E5EE5CEA6}"/>
            </c:ext>
          </c:extLst>
        </c:ser>
        <c:dLbls>
          <c:showLegendKey val="0"/>
          <c:showVal val="0"/>
          <c:showCatName val="0"/>
          <c:showSerName val="0"/>
          <c:showPercent val="0"/>
          <c:showBubbleSize val="0"/>
        </c:dLbls>
        <c:smooth val="0"/>
        <c:axId val="486551807"/>
        <c:axId val="486550975"/>
      </c:lineChart>
      <c:catAx>
        <c:axId val="486551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550975"/>
        <c:crosses val="autoZero"/>
        <c:auto val="1"/>
        <c:lblAlgn val="ctr"/>
        <c:lblOffset val="100"/>
        <c:noMultiLvlLbl val="0"/>
      </c:catAx>
      <c:valAx>
        <c:axId val="486550975"/>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551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Charts!$C$2</c:f>
              <c:strCache>
                <c:ptCount val="1"/>
                <c:pt idx="0">
                  <c:v>Net Sales</c:v>
                </c:pt>
              </c:strCache>
            </c:strRef>
          </c:tx>
          <c:spPr>
            <a:solidFill>
              <a:schemeClr val="accent1"/>
            </a:solidFill>
            <a:ln>
              <a:noFill/>
            </a:ln>
            <a:effectLst/>
          </c:spPr>
          <c:invertIfNegative val="0"/>
          <c:cat>
            <c:strRef>
              <c:f>Charts!$B$3:$B$9</c:f>
              <c:strCache>
                <c:ptCount val="7"/>
                <c:pt idx="0">
                  <c:v>Adam</c:v>
                </c:pt>
                <c:pt idx="1">
                  <c:v>Calvin</c:v>
                </c:pt>
                <c:pt idx="2">
                  <c:v>Daniel</c:v>
                </c:pt>
                <c:pt idx="3">
                  <c:v>Henry</c:v>
                </c:pt>
                <c:pt idx="4">
                  <c:v>Justin</c:v>
                </c:pt>
                <c:pt idx="5">
                  <c:v>Paul</c:v>
                </c:pt>
                <c:pt idx="6">
                  <c:v>Sindy</c:v>
                </c:pt>
              </c:strCache>
            </c:strRef>
          </c:cat>
          <c:val>
            <c:numRef>
              <c:f>Charts!$C$3:$C$9</c:f>
              <c:numCache>
                <c:formatCode>_-* #,##0_-;\-* #,##0_-;_-* "-"??_-;_-@_-</c:formatCode>
                <c:ptCount val="7"/>
                <c:pt idx="0">
                  <c:v>1254184.5</c:v>
                </c:pt>
                <c:pt idx="1">
                  <c:v>1271887.25</c:v>
                </c:pt>
                <c:pt idx="2">
                  <c:v>1178009.25</c:v>
                </c:pt>
                <c:pt idx="3">
                  <c:v>1342694</c:v>
                </c:pt>
                <c:pt idx="4">
                  <c:v>1171745</c:v>
                </c:pt>
                <c:pt idx="5">
                  <c:v>1189646.5</c:v>
                </c:pt>
                <c:pt idx="6">
                  <c:v>1291203</c:v>
                </c:pt>
              </c:numCache>
            </c:numRef>
          </c:val>
          <c:extLst>
            <c:ext xmlns:c16="http://schemas.microsoft.com/office/drawing/2014/chart" uri="{C3380CC4-5D6E-409C-BE32-E72D297353CC}">
              <c16:uniqueId val="{00000000-5331-4E55-992D-E15897E5575B}"/>
            </c:ext>
          </c:extLst>
        </c:ser>
        <c:dLbls>
          <c:showLegendKey val="0"/>
          <c:showVal val="0"/>
          <c:showCatName val="0"/>
          <c:showSerName val="0"/>
          <c:showPercent val="0"/>
          <c:showBubbleSize val="0"/>
        </c:dLbls>
        <c:gapWidth val="219"/>
        <c:axId val="363240015"/>
        <c:axId val="363232527"/>
      </c:barChart>
      <c:lineChart>
        <c:grouping val="standard"/>
        <c:varyColors val="0"/>
        <c:ser>
          <c:idx val="1"/>
          <c:order val="1"/>
          <c:tx>
            <c:strRef>
              <c:f>Charts!$D$2</c:f>
              <c:strCache>
                <c:ptCount val="1"/>
                <c:pt idx="0">
                  <c:v>Profit / Loss</c:v>
                </c:pt>
              </c:strCache>
            </c:strRef>
          </c:tx>
          <c:spPr>
            <a:ln w="28575" cap="rnd">
              <a:solidFill>
                <a:schemeClr val="accent2"/>
              </a:solidFill>
              <a:round/>
            </a:ln>
            <a:effectLst/>
          </c:spPr>
          <c:marker>
            <c:symbol val="none"/>
          </c:marker>
          <c:cat>
            <c:strRef>
              <c:f>Charts!$B$3:$B$9</c:f>
              <c:strCache>
                <c:ptCount val="7"/>
                <c:pt idx="0">
                  <c:v>Adam</c:v>
                </c:pt>
                <c:pt idx="1">
                  <c:v>Calvin</c:v>
                </c:pt>
                <c:pt idx="2">
                  <c:v>Daniel</c:v>
                </c:pt>
                <c:pt idx="3">
                  <c:v>Henry</c:v>
                </c:pt>
                <c:pt idx="4">
                  <c:v>Justin</c:v>
                </c:pt>
                <c:pt idx="5">
                  <c:v>Paul</c:v>
                </c:pt>
                <c:pt idx="6">
                  <c:v>Sindy</c:v>
                </c:pt>
              </c:strCache>
            </c:strRef>
          </c:cat>
          <c:val>
            <c:numRef>
              <c:f>Charts!$D$3:$D$9</c:f>
              <c:numCache>
                <c:formatCode>_-* #,##0_-;\-* #,##0_-;_-* "-"??_-;_-@_-</c:formatCode>
                <c:ptCount val="7"/>
                <c:pt idx="0">
                  <c:v>426294.67915000004</c:v>
                </c:pt>
                <c:pt idx="1">
                  <c:v>485028.60967500001</c:v>
                </c:pt>
                <c:pt idx="2">
                  <c:v>437306.96527500002</c:v>
                </c:pt>
                <c:pt idx="3">
                  <c:v>459900.91060000006</c:v>
                </c:pt>
                <c:pt idx="4">
                  <c:v>458207.86007500015</c:v>
                </c:pt>
                <c:pt idx="5">
                  <c:v>471603.82100000046</c:v>
                </c:pt>
                <c:pt idx="6">
                  <c:v>464468.41500000004</c:v>
                </c:pt>
              </c:numCache>
            </c:numRef>
          </c:val>
          <c:smooth val="0"/>
          <c:extLst>
            <c:ext xmlns:c16="http://schemas.microsoft.com/office/drawing/2014/chart" uri="{C3380CC4-5D6E-409C-BE32-E72D297353CC}">
              <c16:uniqueId val="{00000001-5331-4E55-992D-E15897E5575B}"/>
            </c:ext>
          </c:extLst>
        </c:ser>
        <c:dLbls>
          <c:showLegendKey val="0"/>
          <c:showVal val="0"/>
          <c:showCatName val="0"/>
          <c:showSerName val="0"/>
          <c:showPercent val="0"/>
          <c:showBubbleSize val="0"/>
        </c:dLbls>
        <c:marker val="1"/>
        <c:smooth val="0"/>
        <c:axId val="363240015"/>
        <c:axId val="363232527"/>
      </c:lineChart>
      <c:catAx>
        <c:axId val="363240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232527"/>
        <c:crosses val="autoZero"/>
        <c:auto val="1"/>
        <c:lblAlgn val="ctr"/>
        <c:lblOffset val="100"/>
        <c:noMultiLvlLbl val="0"/>
      </c:catAx>
      <c:valAx>
        <c:axId val="363232527"/>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2400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Charts!$K$19</c:f>
              <c:strCache>
                <c:ptCount val="1"/>
                <c:pt idx="0">
                  <c:v>Percentage</c:v>
                </c:pt>
              </c:strCache>
            </c:strRef>
          </c:tx>
          <c:spPr>
            <a:solidFill>
              <a:srgbClr val="FF0000"/>
            </a:solidFill>
            <a:ln>
              <a:solidFill>
                <a:srgbClr val="FF0000"/>
              </a:solidFill>
            </a:ln>
            <a:effectLst/>
          </c:spPr>
          <c:invertIfNegative val="0"/>
          <c:val>
            <c:numRef>
              <c:f>Charts!$L$19</c:f>
              <c:numCache>
                <c:formatCode>0.0%</c:formatCode>
                <c:ptCount val="1"/>
                <c:pt idx="0">
                  <c:v>0.86993695000000004</c:v>
                </c:pt>
              </c:numCache>
            </c:numRef>
          </c:val>
          <c:extLst>
            <c:ext xmlns:c16="http://schemas.microsoft.com/office/drawing/2014/chart" uri="{C3380CC4-5D6E-409C-BE32-E72D297353CC}">
              <c16:uniqueId val="{00000000-3B46-4906-981F-BEE22F3DD158}"/>
            </c:ext>
          </c:extLst>
        </c:ser>
        <c:dLbls>
          <c:showLegendKey val="0"/>
          <c:showVal val="0"/>
          <c:showCatName val="0"/>
          <c:showSerName val="0"/>
          <c:showPercent val="0"/>
          <c:showBubbleSize val="0"/>
        </c:dLbls>
        <c:gapWidth val="0"/>
        <c:overlap val="-27"/>
        <c:axId val="461497583"/>
        <c:axId val="461494255"/>
      </c:barChart>
      <c:catAx>
        <c:axId val="46149758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1494255"/>
        <c:crosses val="autoZero"/>
        <c:auto val="1"/>
        <c:lblAlgn val="ctr"/>
        <c:lblOffset val="100"/>
        <c:noMultiLvlLbl val="0"/>
      </c:catAx>
      <c:valAx>
        <c:axId val="461494255"/>
        <c:scaling>
          <c:orientation val="minMax"/>
          <c:max val="1"/>
          <c:min val="0.8"/>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1497583"/>
        <c:crosses val="autoZero"/>
        <c:crossBetween val="between"/>
      </c:valAx>
      <c:spPr>
        <a:solidFill>
          <a:schemeClr val="tx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Charts!$T$3</c:f>
              <c:strCache>
                <c:ptCount val="1"/>
                <c:pt idx="0">
                  <c:v>Frequency</c:v>
                </c:pt>
              </c:strCache>
            </c:strRef>
          </c:tx>
          <c:spPr>
            <a:solidFill>
              <a:schemeClr val="accent1"/>
            </a:solidFill>
            <a:ln>
              <a:noFill/>
            </a:ln>
            <a:effectLst/>
          </c:spPr>
          <c:invertIfNegative val="0"/>
          <c:cat>
            <c:strRef>
              <c:f>Charts!$S$4:$S$13</c:f>
              <c:strCache>
                <c:ptCount val="10"/>
                <c:pt idx="0">
                  <c:v>Payment Gateway Failure</c:v>
                </c:pt>
                <c:pt idx="1">
                  <c:v>Website Very Slow</c:v>
                </c:pt>
                <c:pt idx="2">
                  <c:v>Poor Product Listing</c:v>
                </c:pt>
                <c:pt idx="3">
                  <c:v>Stock Limited</c:v>
                </c:pt>
                <c:pt idx="4">
                  <c:v>Low Conversion Rate</c:v>
                </c:pt>
                <c:pt idx="5">
                  <c:v>Lack of Reviews</c:v>
                </c:pt>
                <c:pt idx="6">
                  <c:v>Out of Stock Item Listed</c:v>
                </c:pt>
                <c:pt idx="7">
                  <c:v>Shipment</c:v>
                </c:pt>
                <c:pt idx="8">
                  <c:v>No Live Communication Option</c:v>
                </c:pt>
                <c:pt idx="9">
                  <c:v>Bad Listing</c:v>
                </c:pt>
              </c:strCache>
            </c:strRef>
          </c:cat>
          <c:val>
            <c:numRef>
              <c:f>Charts!$T$4:$T$13</c:f>
              <c:numCache>
                <c:formatCode>General</c:formatCode>
                <c:ptCount val="10"/>
                <c:pt idx="0">
                  <c:v>55</c:v>
                </c:pt>
                <c:pt idx="1">
                  <c:v>37</c:v>
                </c:pt>
                <c:pt idx="2">
                  <c:v>15</c:v>
                </c:pt>
                <c:pt idx="3">
                  <c:v>5</c:v>
                </c:pt>
                <c:pt idx="4">
                  <c:v>3</c:v>
                </c:pt>
                <c:pt idx="5">
                  <c:v>2</c:v>
                </c:pt>
                <c:pt idx="6">
                  <c:v>1</c:v>
                </c:pt>
                <c:pt idx="7">
                  <c:v>1</c:v>
                </c:pt>
                <c:pt idx="8">
                  <c:v>1</c:v>
                </c:pt>
                <c:pt idx="9">
                  <c:v>1</c:v>
                </c:pt>
              </c:numCache>
            </c:numRef>
          </c:val>
          <c:extLst>
            <c:ext xmlns:c16="http://schemas.microsoft.com/office/drawing/2014/chart" uri="{C3380CC4-5D6E-409C-BE32-E72D297353CC}">
              <c16:uniqueId val="{00000000-4491-4F87-9C76-AEDFFF9DFA74}"/>
            </c:ext>
          </c:extLst>
        </c:ser>
        <c:dLbls>
          <c:showLegendKey val="0"/>
          <c:showVal val="0"/>
          <c:showCatName val="0"/>
          <c:showSerName val="0"/>
          <c:showPercent val="0"/>
          <c:showBubbleSize val="0"/>
        </c:dLbls>
        <c:gapWidth val="219"/>
        <c:axId val="489330671"/>
        <c:axId val="489331919"/>
      </c:barChart>
      <c:lineChart>
        <c:grouping val="stacked"/>
        <c:varyColors val="0"/>
        <c:ser>
          <c:idx val="1"/>
          <c:order val="1"/>
          <c:tx>
            <c:strRef>
              <c:f>Charts!$V$3</c:f>
              <c:strCache>
                <c:ptCount val="1"/>
                <c:pt idx="0">
                  <c:v>Commulative Fequency %</c:v>
                </c:pt>
              </c:strCache>
            </c:strRef>
          </c:tx>
          <c:spPr>
            <a:ln w="28575" cap="rnd">
              <a:solidFill>
                <a:schemeClr val="accent2"/>
              </a:solidFill>
              <a:round/>
            </a:ln>
            <a:effectLst/>
          </c:spPr>
          <c:marker>
            <c:symbol val="none"/>
          </c:marker>
          <c:cat>
            <c:strRef>
              <c:f>Charts!$S$4:$S$13</c:f>
              <c:strCache>
                <c:ptCount val="10"/>
                <c:pt idx="0">
                  <c:v>Payment Gateway Failure</c:v>
                </c:pt>
                <c:pt idx="1">
                  <c:v>Website Very Slow</c:v>
                </c:pt>
                <c:pt idx="2">
                  <c:v>Poor Product Listing</c:v>
                </c:pt>
                <c:pt idx="3">
                  <c:v>Stock Limited</c:v>
                </c:pt>
                <c:pt idx="4">
                  <c:v>Low Conversion Rate</c:v>
                </c:pt>
                <c:pt idx="5">
                  <c:v>Lack of Reviews</c:v>
                </c:pt>
                <c:pt idx="6">
                  <c:v>Out of Stock Item Listed</c:v>
                </c:pt>
                <c:pt idx="7">
                  <c:v>Shipment</c:v>
                </c:pt>
                <c:pt idx="8">
                  <c:v>No Live Communication Option</c:v>
                </c:pt>
                <c:pt idx="9">
                  <c:v>Bad Listing</c:v>
                </c:pt>
              </c:strCache>
            </c:strRef>
          </c:cat>
          <c:val>
            <c:numRef>
              <c:f>Charts!$V$4:$V$13</c:f>
              <c:numCache>
                <c:formatCode>0%</c:formatCode>
                <c:ptCount val="10"/>
                <c:pt idx="0">
                  <c:v>0.45454545454545453</c:v>
                </c:pt>
                <c:pt idx="1">
                  <c:v>0.76033057851239672</c:v>
                </c:pt>
                <c:pt idx="2">
                  <c:v>0.88429752066115708</c:v>
                </c:pt>
                <c:pt idx="3">
                  <c:v>0.92561983471074383</c:v>
                </c:pt>
                <c:pt idx="4">
                  <c:v>0.95041322314049592</c:v>
                </c:pt>
                <c:pt idx="5">
                  <c:v>0.96694214876033058</c:v>
                </c:pt>
                <c:pt idx="6">
                  <c:v>0.97520661157024791</c:v>
                </c:pt>
                <c:pt idx="7">
                  <c:v>0.98347107438016534</c:v>
                </c:pt>
                <c:pt idx="8">
                  <c:v>0.99173553719008267</c:v>
                </c:pt>
                <c:pt idx="9">
                  <c:v>1</c:v>
                </c:pt>
              </c:numCache>
            </c:numRef>
          </c:val>
          <c:smooth val="0"/>
          <c:extLst>
            <c:ext xmlns:c16="http://schemas.microsoft.com/office/drawing/2014/chart" uri="{C3380CC4-5D6E-409C-BE32-E72D297353CC}">
              <c16:uniqueId val="{00000001-4491-4F87-9C76-AEDFFF9DFA74}"/>
            </c:ext>
          </c:extLst>
        </c:ser>
        <c:dLbls>
          <c:showLegendKey val="0"/>
          <c:showVal val="0"/>
          <c:showCatName val="0"/>
          <c:showSerName val="0"/>
          <c:showPercent val="0"/>
          <c:showBubbleSize val="0"/>
        </c:dLbls>
        <c:marker val="1"/>
        <c:smooth val="0"/>
        <c:axId val="490986527"/>
        <c:axId val="490979455"/>
      </c:lineChart>
      <c:catAx>
        <c:axId val="489330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331919"/>
        <c:crosses val="autoZero"/>
        <c:auto val="1"/>
        <c:lblAlgn val="ctr"/>
        <c:lblOffset val="100"/>
        <c:noMultiLvlLbl val="0"/>
      </c:catAx>
      <c:valAx>
        <c:axId val="489331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330671"/>
        <c:crosses val="autoZero"/>
        <c:crossBetween val="between"/>
      </c:valAx>
      <c:valAx>
        <c:axId val="490979455"/>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986527"/>
        <c:crosses val="max"/>
        <c:crossBetween val="between"/>
      </c:valAx>
      <c:catAx>
        <c:axId val="490986527"/>
        <c:scaling>
          <c:orientation val="minMax"/>
        </c:scaling>
        <c:delete val="1"/>
        <c:axPos val="b"/>
        <c:numFmt formatCode="General" sourceLinked="1"/>
        <c:majorTickMark val="out"/>
        <c:minorTickMark val="none"/>
        <c:tickLblPos val="nextTo"/>
        <c:crossAx val="49097945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Charts!$AT$5</c:f>
              <c:strCache>
                <c:ptCount val="1"/>
                <c:pt idx="0">
                  <c:v>Months</c:v>
                </c:pt>
              </c:strCache>
            </c:strRef>
          </c:tx>
          <c:spPr>
            <a:solidFill>
              <a:schemeClr val="accent1"/>
            </a:solidFill>
            <a:ln>
              <a:noFill/>
            </a:ln>
            <a:effectLst/>
          </c:spPr>
          <c:invertIfNegative val="0"/>
          <c:cat>
            <c:strRef>
              <c:f>Charts!$AS$6:$AS$17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Charts!$AT$6:$AT$17</c:f>
              <c:numCache>
                <c:formatCode>_-* #,##0.0_-;\-* #,##0.0_-;_-* "-"??_-;_-@_-</c:formatCode>
                <c:ptCount val="12"/>
                <c:pt idx="0">
                  <c:v>283246</c:v>
                </c:pt>
                <c:pt idx="1">
                  <c:v>278532.25</c:v>
                </c:pt>
                <c:pt idx="2">
                  <c:v>297115.5</c:v>
                </c:pt>
                <c:pt idx="3">
                  <c:v>231685.25</c:v>
                </c:pt>
                <c:pt idx="4">
                  <c:v>256641.75</c:v>
                </c:pt>
                <c:pt idx="5">
                  <c:v>250941.25</c:v>
                </c:pt>
                <c:pt idx="6">
                  <c:v>259804.75</c:v>
                </c:pt>
                <c:pt idx="7">
                  <c:v>269355.5</c:v>
                </c:pt>
                <c:pt idx="8">
                  <c:v>203022</c:v>
                </c:pt>
                <c:pt idx="9">
                  <c:v>195045</c:v>
                </c:pt>
                <c:pt idx="10">
                  <c:v>255637</c:v>
                </c:pt>
                <c:pt idx="11">
                  <c:v>191962.75</c:v>
                </c:pt>
              </c:numCache>
            </c:numRef>
          </c:val>
          <c:extLst>
            <c:ext xmlns:c16="http://schemas.microsoft.com/office/drawing/2014/chart" uri="{C3380CC4-5D6E-409C-BE32-E72D297353CC}">
              <c16:uniqueId val="{00000000-2DCC-473A-AD18-552FC48658DB}"/>
            </c:ext>
          </c:extLst>
        </c:ser>
        <c:dLbls>
          <c:showLegendKey val="0"/>
          <c:showVal val="0"/>
          <c:showCatName val="0"/>
          <c:showSerName val="0"/>
          <c:showPercent val="0"/>
          <c:showBubbleSize val="0"/>
        </c:dLbls>
        <c:gapWidth val="219"/>
        <c:overlap val="-27"/>
        <c:axId val="474169119"/>
        <c:axId val="474170783"/>
      </c:barChart>
      <c:catAx>
        <c:axId val="474169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0783"/>
        <c:crosses val="autoZero"/>
        <c:auto val="1"/>
        <c:lblAlgn val="ctr"/>
        <c:lblOffset val="100"/>
        <c:noMultiLvlLbl val="0"/>
      </c:catAx>
      <c:valAx>
        <c:axId val="474170783"/>
        <c:scaling>
          <c:orientation val="minMax"/>
        </c:scaling>
        <c:delete val="0"/>
        <c:axPos val="l"/>
        <c:majorGridlines>
          <c:spPr>
            <a:ln w="9525" cap="flat" cmpd="sng" algn="ctr">
              <a:solidFill>
                <a:schemeClr val="tx1">
                  <a:lumMod val="15000"/>
                  <a:lumOff val="85000"/>
                </a:schemeClr>
              </a:solidFill>
              <a:round/>
            </a:ln>
            <a:effectLst/>
          </c:spPr>
        </c:majorGridlines>
        <c:numFmt formatCode="_-* #,##0.0_-;\-* #,##0.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6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House shifting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'spl charts'!$L$4</c:f>
              <c:strCache>
                <c:ptCount val="1"/>
                <c:pt idx="0">
                  <c:v>Start Date</c:v>
                </c:pt>
              </c:strCache>
            </c:strRef>
          </c:tx>
          <c:spPr>
            <a:noFill/>
            <a:ln>
              <a:noFill/>
            </a:ln>
            <a:effectLst/>
          </c:spPr>
          <c:invertIfNegative val="0"/>
          <c:cat>
            <c:strRef>
              <c:f>'spl charts'!$K$5:$K$10</c:f>
              <c:strCache>
                <c:ptCount val="6"/>
                <c:pt idx="0">
                  <c:v>Fixing contract</c:v>
                </c:pt>
                <c:pt idx="1">
                  <c:v>Arrangements</c:v>
                </c:pt>
                <c:pt idx="2">
                  <c:v>Packing</c:v>
                </c:pt>
                <c:pt idx="3">
                  <c:v>Loading</c:v>
                </c:pt>
                <c:pt idx="4">
                  <c:v>Reaching</c:v>
                </c:pt>
                <c:pt idx="5">
                  <c:v>Unloading</c:v>
                </c:pt>
              </c:strCache>
            </c:strRef>
          </c:cat>
          <c:val>
            <c:numRef>
              <c:f>'spl charts'!$L$5:$L$10</c:f>
              <c:numCache>
                <c:formatCode>d\-mmm</c:formatCode>
                <c:ptCount val="6"/>
                <c:pt idx="0">
                  <c:v>44886</c:v>
                </c:pt>
                <c:pt idx="1">
                  <c:v>44888</c:v>
                </c:pt>
                <c:pt idx="2">
                  <c:v>44889</c:v>
                </c:pt>
                <c:pt idx="3">
                  <c:v>44890</c:v>
                </c:pt>
                <c:pt idx="4">
                  <c:v>44891</c:v>
                </c:pt>
                <c:pt idx="5">
                  <c:v>44894</c:v>
                </c:pt>
              </c:numCache>
            </c:numRef>
          </c:val>
          <c:extLst>
            <c:ext xmlns:c16="http://schemas.microsoft.com/office/drawing/2014/chart" uri="{C3380CC4-5D6E-409C-BE32-E72D297353CC}">
              <c16:uniqueId val="{00000000-0573-44DD-8703-073D35EA1471}"/>
            </c:ext>
          </c:extLst>
        </c:ser>
        <c:ser>
          <c:idx val="1"/>
          <c:order val="1"/>
          <c:tx>
            <c:strRef>
              <c:f>'spl charts'!$M$4</c:f>
              <c:strCache>
                <c:ptCount val="1"/>
                <c:pt idx="0">
                  <c:v>No of days</c:v>
                </c:pt>
              </c:strCache>
            </c:strRef>
          </c:tx>
          <c:spPr>
            <a:solidFill>
              <a:schemeClr val="accent2"/>
            </a:solidFill>
            <a:ln>
              <a:noFill/>
            </a:ln>
            <a:effectLst/>
          </c:spPr>
          <c:invertIfNegative val="0"/>
          <c:cat>
            <c:strRef>
              <c:f>'spl charts'!$K$5:$K$10</c:f>
              <c:strCache>
                <c:ptCount val="6"/>
                <c:pt idx="0">
                  <c:v>Fixing contract</c:v>
                </c:pt>
                <c:pt idx="1">
                  <c:v>Arrangements</c:v>
                </c:pt>
                <c:pt idx="2">
                  <c:v>Packing</c:v>
                </c:pt>
                <c:pt idx="3">
                  <c:v>Loading</c:v>
                </c:pt>
                <c:pt idx="4">
                  <c:v>Reaching</c:v>
                </c:pt>
                <c:pt idx="5">
                  <c:v>Unloading</c:v>
                </c:pt>
              </c:strCache>
            </c:strRef>
          </c:cat>
          <c:val>
            <c:numRef>
              <c:f>'spl charts'!$M$5:$M$10</c:f>
              <c:numCache>
                <c:formatCode>General</c:formatCode>
                <c:ptCount val="6"/>
                <c:pt idx="0">
                  <c:v>2</c:v>
                </c:pt>
                <c:pt idx="1">
                  <c:v>1</c:v>
                </c:pt>
                <c:pt idx="2">
                  <c:v>3</c:v>
                </c:pt>
                <c:pt idx="3">
                  <c:v>1</c:v>
                </c:pt>
                <c:pt idx="4">
                  <c:v>3</c:v>
                </c:pt>
                <c:pt idx="5">
                  <c:v>1</c:v>
                </c:pt>
              </c:numCache>
            </c:numRef>
          </c:val>
          <c:extLst>
            <c:ext xmlns:c16="http://schemas.microsoft.com/office/drawing/2014/chart" uri="{C3380CC4-5D6E-409C-BE32-E72D297353CC}">
              <c16:uniqueId val="{00000001-0573-44DD-8703-073D35EA1471}"/>
            </c:ext>
          </c:extLst>
        </c:ser>
        <c:dLbls>
          <c:showLegendKey val="0"/>
          <c:showVal val="0"/>
          <c:showCatName val="0"/>
          <c:showSerName val="0"/>
          <c:showPercent val="0"/>
          <c:showBubbleSize val="0"/>
        </c:dLbls>
        <c:gapWidth val="150"/>
        <c:overlap val="100"/>
        <c:axId val="980460463"/>
        <c:axId val="980554159"/>
      </c:barChart>
      <c:catAx>
        <c:axId val="98046046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554159"/>
        <c:crosses val="autoZero"/>
        <c:auto val="1"/>
        <c:lblAlgn val="ctr"/>
        <c:lblOffset val="100"/>
        <c:noMultiLvlLbl val="0"/>
      </c:catAx>
      <c:valAx>
        <c:axId val="980554159"/>
        <c:scaling>
          <c:orientation val="minMax"/>
          <c:max val="44895"/>
          <c:min val="44886"/>
        </c:scaling>
        <c:delete val="0"/>
        <c:axPos val="t"/>
        <c:numFmt formatCode="d\-mmm"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4604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'spl charts'!$S$5</c:f>
              <c:strCache>
                <c:ptCount val="1"/>
                <c:pt idx="0">
                  <c:v>Goal</c:v>
                </c:pt>
              </c:strCache>
            </c:strRef>
          </c:tx>
          <c:spPr>
            <a:solidFill>
              <a:schemeClr val="bg1"/>
            </a:solidFill>
            <a:ln>
              <a:solidFill>
                <a:srgbClr val="FF0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'spl charts'!$T$5</c:f>
              <c:numCache>
                <c:formatCode>0%</c:formatCode>
                <c:ptCount val="1"/>
                <c:pt idx="0">
                  <c:v>1</c:v>
                </c:pt>
              </c:numCache>
            </c:numRef>
          </c:val>
          <c:extLst>
            <c:ext xmlns:c16="http://schemas.microsoft.com/office/drawing/2014/chart" uri="{C3380CC4-5D6E-409C-BE32-E72D297353CC}">
              <c16:uniqueId val="{00000002-B659-46E3-9156-FFEA384070E7}"/>
            </c:ext>
          </c:extLst>
        </c:ser>
        <c:dLbls>
          <c:showLegendKey val="0"/>
          <c:showVal val="1"/>
          <c:showCatName val="0"/>
          <c:showSerName val="0"/>
          <c:showPercent val="0"/>
          <c:showBubbleSize val="0"/>
        </c:dLbls>
        <c:gapWidth val="219"/>
        <c:overlap val="-27"/>
        <c:axId val="978364159"/>
        <c:axId val="978364575"/>
      </c:barChart>
      <c:barChart>
        <c:barDir val="col"/>
        <c:grouping val="clustered"/>
        <c:varyColors val="0"/>
        <c:ser>
          <c:idx val="0"/>
          <c:order val="0"/>
          <c:tx>
            <c:strRef>
              <c:f>'spl charts'!$S$4</c:f>
              <c:strCache>
                <c:ptCount val="1"/>
                <c:pt idx="0">
                  <c:v>Fill rate</c:v>
                </c:pt>
              </c:strCache>
            </c:strRef>
          </c:tx>
          <c:spPr>
            <a:solidFill>
              <a:srgbClr val="FF0000"/>
            </a:solidFill>
            <a:ln>
              <a:noFill/>
            </a:ln>
            <a:effectLst/>
          </c:spPr>
          <c:invertIfNegative val="0"/>
          <c:dLbls>
            <c:dLbl>
              <c:idx val="0"/>
              <c:layout>
                <c:manualLayout>
                  <c:x val="4.5289855072462937E-3"/>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659-46E3-9156-FFEA384070E7}"/>
                </c:ext>
              </c:extLst>
            </c:dLbl>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'spl charts'!$T$4</c:f>
              <c:numCache>
                <c:formatCode>0%</c:formatCode>
                <c:ptCount val="1"/>
                <c:pt idx="0">
                  <c:v>0.9</c:v>
                </c:pt>
              </c:numCache>
            </c:numRef>
          </c:val>
          <c:extLst>
            <c:ext xmlns:c16="http://schemas.microsoft.com/office/drawing/2014/chart" uri="{C3380CC4-5D6E-409C-BE32-E72D297353CC}">
              <c16:uniqueId val="{00000000-B659-46E3-9156-FFEA384070E7}"/>
            </c:ext>
          </c:extLst>
        </c:ser>
        <c:dLbls>
          <c:showLegendKey val="0"/>
          <c:showVal val="1"/>
          <c:showCatName val="0"/>
          <c:showSerName val="0"/>
          <c:showPercent val="0"/>
          <c:showBubbleSize val="0"/>
        </c:dLbls>
        <c:gapWidth val="219"/>
        <c:overlap val="-27"/>
        <c:axId val="803954751"/>
        <c:axId val="977828767"/>
      </c:barChart>
      <c:catAx>
        <c:axId val="978364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364575"/>
        <c:crosses val="autoZero"/>
        <c:auto val="1"/>
        <c:lblAlgn val="ctr"/>
        <c:lblOffset val="100"/>
        <c:noMultiLvlLbl val="0"/>
      </c:catAx>
      <c:valAx>
        <c:axId val="978364575"/>
        <c:scaling>
          <c:orientation val="minMax"/>
          <c:max val="1"/>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364159"/>
        <c:crosses val="autoZero"/>
        <c:crossBetween val="between"/>
      </c:valAx>
      <c:valAx>
        <c:axId val="977828767"/>
        <c:scaling>
          <c:orientation val="minMax"/>
        </c:scaling>
        <c:delete val="1"/>
        <c:axPos val="r"/>
        <c:numFmt formatCode="0%" sourceLinked="1"/>
        <c:majorTickMark val="out"/>
        <c:minorTickMark val="none"/>
        <c:tickLblPos val="nextTo"/>
        <c:crossAx val="803954751"/>
        <c:crosses val="max"/>
        <c:crossBetween val="between"/>
      </c:valAx>
      <c:catAx>
        <c:axId val="803954751"/>
        <c:scaling>
          <c:orientation val="minMax"/>
        </c:scaling>
        <c:delete val="1"/>
        <c:axPos val="b"/>
        <c:majorTickMark val="out"/>
        <c:minorTickMark val="none"/>
        <c:tickLblPos val="nextTo"/>
        <c:crossAx val="977828767"/>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Histogram</a:t>
            </a:r>
          </a:p>
        </c:rich>
      </c:tx>
      <c:overlay val="0"/>
    </c:title>
    <c:autoTitleDeleted val="0"/>
    <c:plotArea>
      <c:layout/>
      <c:barChart>
        <c:barDir val="col"/>
        <c:grouping val="clustered"/>
        <c:varyColors val="0"/>
        <c:ser>
          <c:idx val="0"/>
          <c:order val="0"/>
          <c:tx>
            <c:v>Frequency</c:v>
          </c:tx>
          <c:invertIfNegative val="0"/>
          <c:cat>
            <c:strRef>
              <c:f>Histogram!$J$8:$J$12</c:f>
              <c:strCache>
                <c:ptCount val="5"/>
                <c:pt idx="0">
                  <c:v>3</c:v>
                </c:pt>
                <c:pt idx="1">
                  <c:v>7</c:v>
                </c:pt>
                <c:pt idx="2">
                  <c:v>11</c:v>
                </c:pt>
                <c:pt idx="3">
                  <c:v>15</c:v>
                </c:pt>
                <c:pt idx="4">
                  <c:v>&gt;15</c:v>
                </c:pt>
              </c:strCache>
            </c:strRef>
          </c:cat>
          <c:val>
            <c:numRef>
              <c:f>Histogram!$K$8:$K$12</c:f>
              <c:numCache>
                <c:formatCode>General</c:formatCode>
                <c:ptCount val="5"/>
                <c:pt idx="0">
                  <c:v>7</c:v>
                </c:pt>
                <c:pt idx="1">
                  <c:v>5</c:v>
                </c:pt>
                <c:pt idx="2">
                  <c:v>12</c:v>
                </c:pt>
                <c:pt idx="3">
                  <c:v>6</c:v>
                </c:pt>
                <c:pt idx="4">
                  <c:v>9</c:v>
                </c:pt>
              </c:numCache>
            </c:numRef>
          </c:val>
          <c:extLst>
            <c:ext xmlns:c16="http://schemas.microsoft.com/office/drawing/2014/chart" uri="{C3380CC4-5D6E-409C-BE32-E72D297353CC}">
              <c16:uniqueId val="{00000001-49F7-48FC-8781-9248A3F4C2D6}"/>
            </c:ext>
          </c:extLst>
        </c:ser>
        <c:dLbls>
          <c:showLegendKey val="0"/>
          <c:showVal val="0"/>
          <c:showCatName val="0"/>
          <c:showSerName val="0"/>
          <c:showPercent val="0"/>
          <c:showBubbleSize val="0"/>
        </c:dLbls>
        <c:gapWidth val="150"/>
        <c:axId val="161024271"/>
        <c:axId val="161022607"/>
      </c:barChart>
      <c:lineChart>
        <c:grouping val="standard"/>
        <c:varyColors val="0"/>
        <c:ser>
          <c:idx val="1"/>
          <c:order val="1"/>
          <c:tx>
            <c:v>Cumulative %</c:v>
          </c:tx>
          <c:cat>
            <c:strRef>
              <c:f>Histogram!$J$8:$J$12</c:f>
              <c:strCache>
                <c:ptCount val="5"/>
                <c:pt idx="0">
                  <c:v>3</c:v>
                </c:pt>
                <c:pt idx="1">
                  <c:v>7</c:v>
                </c:pt>
                <c:pt idx="2">
                  <c:v>11</c:v>
                </c:pt>
                <c:pt idx="3">
                  <c:v>15</c:v>
                </c:pt>
                <c:pt idx="4">
                  <c:v>&gt;15</c:v>
                </c:pt>
              </c:strCache>
            </c:strRef>
          </c:cat>
          <c:val>
            <c:numRef>
              <c:f>Histogram!$L$8:$L$12</c:f>
              <c:numCache>
                <c:formatCode>0.00%</c:formatCode>
                <c:ptCount val="5"/>
                <c:pt idx="0">
                  <c:v>0.17948717948717949</c:v>
                </c:pt>
                <c:pt idx="1">
                  <c:v>0.30769230769230771</c:v>
                </c:pt>
                <c:pt idx="2">
                  <c:v>0.61538461538461542</c:v>
                </c:pt>
                <c:pt idx="3">
                  <c:v>0.76923076923076927</c:v>
                </c:pt>
                <c:pt idx="4">
                  <c:v>1</c:v>
                </c:pt>
              </c:numCache>
            </c:numRef>
          </c:val>
          <c:smooth val="0"/>
          <c:extLst>
            <c:ext xmlns:c16="http://schemas.microsoft.com/office/drawing/2014/chart" uri="{C3380CC4-5D6E-409C-BE32-E72D297353CC}">
              <c16:uniqueId val="{00000002-49F7-48FC-8781-9248A3F4C2D6}"/>
            </c:ext>
          </c:extLst>
        </c:ser>
        <c:dLbls>
          <c:showLegendKey val="0"/>
          <c:showVal val="0"/>
          <c:showCatName val="0"/>
          <c:showSerName val="0"/>
          <c:showPercent val="0"/>
          <c:showBubbleSize val="0"/>
        </c:dLbls>
        <c:marker val="1"/>
        <c:smooth val="0"/>
        <c:axId val="161023855"/>
        <c:axId val="161023439"/>
      </c:lineChart>
      <c:catAx>
        <c:axId val="161024271"/>
        <c:scaling>
          <c:orientation val="minMax"/>
        </c:scaling>
        <c:delete val="0"/>
        <c:axPos val="b"/>
        <c:title>
          <c:tx>
            <c:rich>
              <a:bodyPr/>
              <a:lstStyle/>
              <a:p>
                <a:pPr>
                  <a:defRPr/>
                </a:pPr>
                <a:r>
                  <a:rPr lang="en-IN"/>
                  <a:t>Bin</a:t>
                </a:r>
              </a:p>
            </c:rich>
          </c:tx>
          <c:overlay val="0"/>
        </c:title>
        <c:numFmt formatCode="General" sourceLinked="1"/>
        <c:majorTickMark val="out"/>
        <c:minorTickMark val="none"/>
        <c:tickLblPos val="nextTo"/>
        <c:crossAx val="161022607"/>
        <c:crosses val="autoZero"/>
        <c:auto val="1"/>
        <c:lblAlgn val="ctr"/>
        <c:lblOffset val="100"/>
        <c:noMultiLvlLbl val="0"/>
      </c:catAx>
      <c:valAx>
        <c:axId val="161022607"/>
        <c:scaling>
          <c:orientation val="minMax"/>
        </c:scaling>
        <c:delete val="0"/>
        <c:axPos val="l"/>
        <c:title>
          <c:tx>
            <c:rich>
              <a:bodyPr/>
              <a:lstStyle/>
              <a:p>
                <a:pPr>
                  <a:defRPr/>
                </a:pPr>
                <a:r>
                  <a:rPr lang="en-IN"/>
                  <a:t>Frequency</a:t>
                </a:r>
              </a:p>
            </c:rich>
          </c:tx>
          <c:overlay val="0"/>
        </c:title>
        <c:numFmt formatCode="General" sourceLinked="1"/>
        <c:majorTickMark val="out"/>
        <c:minorTickMark val="none"/>
        <c:tickLblPos val="nextTo"/>
        <c:crossAx val="161024271"/>
        <c:crosses val="autoZero"/>
        <c:crossBetween val="between"/>
      </c:valAx>
      <c:valAx>
        <c:axId val="161023439"/>
        <c:scaling>
          <c:orientation val="minMax"/>
        </c:scaling>
        <c:delete val="0"/>
        <c:axPos val="r"/>
        <c:numFmt formatCode="0.00%" sourceLinked="1"/>
        <c:majorTickMark val="out"/>
        <c:minorTickMark val="none"/>
        <c:tickLblPos val="nextTo"/>
        <c:crossAx val="161023855"/>
        <c:crosses val="max"/>
        <c:crossBetween val="between"/>
      </c:valAx>
      <c:catAx>
        <c:axId val="161023855"/>
        <c:scaling>
          <c:orientation val="minMax"/>
        </c:scaling>
        <c:delete val="1"/>
        <c:axPos val="b"/>
        <c:numFmt formatCode="General" sourceLinked="1"/>
        <c:majorTickMark val="out"/>
        <c:minorTickMark val="none"/>
        <c:tickLblPos val="nextTo"/>
        <c:crossAx val="161023439"/>
        <c:crosses val="autoZero"/>
        <c:auto val="1"/>
        <c:lblAlgn val="ctr"/>
        <c:lblOffset val="100"/>
        <c:noMultiLvlLbl val="0"/>
      </c:cat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Histogram</a:t>
            </a:r>
          </a:p>
        </c:rich>
      </c:tx>
      <c:overlay val="0"/>
    </c:title>
    <c:autoTitleDeleted val="0"/>
    <c:plotArea>
      <c:layout/>
      <c:barChart>
        <c:barDir val="col"/>
        <c:grouping val="clustered"/>
        <c:varyColors val="0"/>
        <c:ser>
          <c:idx val="0"/>
          <c:order val="0"/>
          <c:tx>
            <c:v>Frequency</c:v>
          </c:tx>
          <c:invertIfNegative val="0"/>
          <c:cat>
            <c:strRef>
              <c:f>Histogram!$AE$4:$AE$8</c:f>
              <c:strCache>
                <c:ptCount val="5"/>
                <c:pt idx="0">
                  <c:v>25</c:v>
                </c:pt>
                <c:pt idx="1">
                  <c:v>35</c:v>
                </c:pt>
                <c:pt idx="2">
                  <c:v>45</c:v>
                </c:pt>
                <c:pt idx="3">
                  <c:v>55</c:v>
                </c:pt>
                <c:pt idx="4">
                  <c:v>&gt;55</c:v>
                </c:pt>
              </c:strCache>
            </c:strRef>
          </c:cat>
          <c:val>
            <c:numRef>
              <c:f>Histogram!$AF$4:$AF$8</c:f>
              <c:numCache>
                <c:formatCode>General</c:formatCode>
                <c:ptCount val="5"/>
                <c:pt idx="0">
                  <c:v>9</c:v>
                </c:pt>
                <c:pt idx="1">
                  <c:v>10</c:v>
                </c:pt>
                <c:pt idx="2">
                  <c:v>7</c:v>
                </c:pt>
                <c:pt idx="3">
                  <c:v>9</c:v>
                </c:pt>
                <c:pt idx="4">
                  <c:v>4</c:v>
                </c:pt>
              </c:numCache>
            </c:numRef>
          </c:val>
          <c:extLst>
            <c:ext xmlns:c16="http://schemas.microsoft.com/office/drawing/2014/chart" uri="{C3380CC4-5D6E-409C-BE32-E72D297353CC}">
              <c16:uniqueId val="{00000001-7A81-4162-B783-5561347B9308}"/>
            </c:ext>
          </c:extLst>
        </c:ser>
        <c:dLbls>
          <c:showLegendKey val="0"/>
          <c:showVal val="0"/>
          <c:showCatName val="0"/>
          <c:showSerName val="0"/>
          <c:showPercent val="0"/>
          <c:showBubbleSize val="0"/>
        </c:dLbls>
        <c:gapWidth val="150"/>
        <c:axId val="237971871"/>
        <c:axId val="237968959"/>
      </c:barChart>
      <c:lineChart>
        <c:grouping val="standard"/>
        <c:varyColors val="0"/>
        <c:ser>
          <c:idx val="1"/>
          <c:order val="1"/>
          <c:tx>
            <c:v>Cumulative %</c:v>
          </c:tx>
          <c:cat>
            <c:strRef>
              <c:f>Histogram!$AE$4:$AE$8</c:f>
              <c:strCache>
                <c:ptCount val="5"/>
                <c:pt idx="0">
                  <c:v>25</c:v>
                </c:pt>
                <c:pt idx="1">
                  <c:v>35</c:v>
                </c:pt>
                <c:pt idx="2">
                  <c:v>45</c:v>
                </c:pt>
                <c:pt idx="3">
                  <c:v>55</c:v>
                </c:pt>
                <c:pt idx="4">
                  <c:v>&gt;55</c:v>
                </c:pt>
              </c:strCache>
            </c:strRef>
          </c:cat>
          <c:val>
            <c:numRef>
              <c:f>Histogram!$AG$4:$AG$8</c:f>
              <c:numCache>
                <c:formatCode>0.00%</c:formatCode>
                <c:ptCount val="5"/>
                <c:pt idx="0">
                  <c:v>0.23076923076923078</c:v>
                </c:pt>
                <c:pt idx="1">
                  <c:v>0.48717948717948717</c:v>
                </c:pt>
                <c:pt idx="2">
                  <c:v>0.66666666666666663</c:v>
                </c:pt>
                <c:pt idx="3">
                  <c:v>0.89743589743589747</c:v>
                </c:pt>
                <c:pt idx="4">
                  <c:v>1</c:v>
                </c:pt>
              </c:numCache>
            </c:numRef>
          </c:val>
          <c:smooth val="0"/>
          <c:extLst>
            <c:ext xmlns:c16="http://schemas.microsoft.com/office/drawing/2014/chart" uri="{C3380CC4-5D6E-409C-BE32-E72D297353CC}">
              <c16:uniqueId val="{00000002-7A81-4162-B783-5561347B9308}"/>
            </c:ext>
          </c:extLst>
        </c:ser>
        <c:dLbls>
          <c:showLegendKey val="0"/>
          <c:showVal val="0"/>
          <c:showCatName val="0"/>
          <c:showSerName val="0"/>
          <c:showPercent val="0"/>
          <c:showBubbleSize val="0"/>
        </c:dLbls>
        <c:marker val="1"/>
        <c:smooth val="0"/>
        <c:axId val="237967711"/>
        <c:axId val="237970623"/>
      </c:lineChart>
      <c:catAx>
        <c:axId val="237971871"/>
        <c:scaling>
          <c:orientation val="minMax"/>
        </c:scaling>
        <c:delete val="0"/>
        <c:axPos val="b"/>
        <c:title>
          <c:tx>
            <c:rich>
              <a:bodyPr/>
              <a:lstStyle/>
              <a:p>
                <a:pPr>
                  <a:defRPr/>
                </a:pPr>
                <a:r>
                  <a:rPr lang="en-IN"/>
                  <a:t>Bin</a:t>
                </a:r>
              </a:p>
            </c:rich>
          </c:tx>
          <c:overlay val="0"/>
        </c:title>
        <c:numFmt formatCode="General" sourceLinked="1"/>
        <c:majorTickMark val="out"/>
        <c:minorTickMark val="none"/>
        <c:tickLblPos val="nextTo"/>
        <c:crossAx val="237968959"/>
        <c:crosses val="autoZero"/>
        <c:auto val="1"/>
        <c:lblAlgn val="ctr"/>
        <c:lblOffset val="100"/>
        <c:noMultiLvlLbl val="0"/>
      </c:catAx>
      <c:valAx>
        <c:axId val="237968959"/>
        <c:scaling>
          <c:orientation val="minMax"/>
        </c:scaling>
        <c:delete val="0"/>
        <c:axPos val="l"/>
        <c:title>
          <c:tx>
            <c:rich>
              <a:bodyPr/>
              <a:lstStyle/>
              <a:p>
                <a:pPr>
                  <a:defRPr/>
                </a:pPr>
                <a:r>
                  <a:rPr lang="en-IN"/>
                  <a:t>Frequency</a:t>
                </a:r>
              </a:p>
            </c:rich>
          </c:tx>
          <c:overlay val="0"/>
        </c:title>
        <c:numFmt formatCode="General" sourceLinked="1"/>
        <c:majorTickMark val="out"/>
        <c:minorTickMark val="none"/>
        <c:tickLblPos val="nextTo"/>
        <c:crossAx val="237971871"/>
        <c:crossesAt val="1"/>
        <c:crossBetween val="between"/>
      </c:valAx>
      <c:valAx>
        <c:axId val="237970623"/>
        <c:scaling>
          <c:orientation val="minMax"/>
        </c:scaling>
        <c:delete val="0"/>
        <c:axPos val="r"/>
        <c:numFmt formatCode="0.00%" sourceLinked="1"/>
        <c:majorTickMark val="out"/>
        <c:minorTickMark val="none"/>
        <c:tickLblPos val="nextTo"/>
        <c:crossAx val="237967711"/>
        <c:crosses val="max"/>
        <c:crossBetween val="between"/>
      </c:valAx>
      <c:catAx>
        <c:axId val="237967711"/>
        <c:scaling>
          <c:orientation val="minMax"/>
        </c:scaling>
        <c:delete val="1"/>
        <c:axPos val="b"/>
        <c:numFmt formatCode="General" sourceLinked="1"/>
        <c:majorTickMark val="out"/>
        <c:minorTickMark val="none"/>
        <c:tickLblPos val="nextTo"/>
        <c:crossAx val="237970623"/>
        <c:crosses val="autoZero"/>
        <c:auto val="1"/>
        <c:lblAlgn val="ctr"/>
        <c:lblOffset val="100"/>
        <c:noMultiLvlLbl val="0"/>
      </c:cat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Moving Average</a:t>
            </a:r>
          </a:p>
        </c:rich>
      </c:tx>
      <c:overlay val="0"/>
    </c:title>
    <c:autoTitleDeleted val="0"/>
    <c:plotArea>
      <c:layout/>
      <c:lineChart>
        <c:grouping val="standard"/>
        <c:varyColors val="0"/>
        <c:ser>
          <c:idx val="0"/>
          <c:order val="0"/>
          <c:tx>
            <c:v>Actual</c:v>
          </c:tx>
          <c:val>
            <c:numRef>
              <c:f>Statistics!$B$2:$B$101</c:f>
              <c:numCache>
                <c:formatCode>_-* #,##0.0_-;\-* #,##0.0_-;_-* "-"??_-;_-@_-</c:formatCode>
                <c:ptCount val="100"/>
                <c:pt idx="0">
                  <c:v>52899</c:v>
                </c:pt>
                <c:pt idx="1">
                  <c:v>40869</c:v>
                </c:pt>
                <c:pt idx="2">
                  <c:v>51741.5</c:v>
                </c:pt>
                <c:pt idx="3">
                  <c:v>57503</c:v>
                </c:pt>
                <c:pt idx="4">
                  <c:v>58185.5</c:v>
                </c:pt>
                <c:pt idx="5">
                  <c:v>50983.5</c:v>
                </c:pt>
                <c:pt idx="6">
                  <c:v>58411.5</c:v>
                </c:pt>
                <c:pt idx="7">
                  <c:v>67561.5</c:v>
                </c:pt>
                <c:pt idx="8">
                  <c:v>47879.5</c:v>
                </c:pt>
                <c:pt idx="9">
                  <c:v>42855</c:v>
                </c:pt>
                <c:pt idx="10">
                  <c:v>48636.5</c:v>
                </c:pt>
                <c:pt idx="11">
                  <c:v>41776.5</c:v>
                </c:pt>
                <c:pt idx="12">
                  <c:v>56774.75</c:v>
                </c:pt>
                <c:pt idx="13">
                  <c:v>42966.75</c:v>
                </c:pt>
                <c:pt idx="14">
                  <c:v>32872.75</c:v>
                </c:pt>
                <c:pt idx="15">
                  <c:v>50906</c:v>
                </c:pt>
                <c:pt idx="16">
                  <c:v>50211</c:v>
                </c:pt>
                <c:pt idx="17">
                  <c:v>45042</c:v>
                </c:pt>
                <c:pt idx="18">
                  <c:v>51087</c:v>
                </c:pt>
                <c:pt idx="19">
                  <c:v>44258</c:v>
                </c:pt>
                <c:pt idx="20">
                  <c:v>43708.5</c:v>
                </c:pt>
                <c:pt idx="21">
                  <c:v>33479.5</c:v>
                </c:pt>
                <c:pt idx="22">
                  <c:v>47967.5</c:v>
                </c:pt>
                <c:pt idx="23">
                  <c:v>46362</c:v>
                </c:pt>
                <c:pt idx="24">
                  <c:v>35404</c:v>
                </c:pt>
                <c:pt idx="25">
                  <c:v>42337.5</c:v>
                </c:pt>
                <c:pt idx="26">
                  <c:v>44527.5</c:v>
                </c:pt>
                <c:pt idx="27">
                  <c:v>37986</c:v>
                </c:pt>
                <c:pt idx="28">
                  <c:v>52899</c:v>
                </c:pt>
                <c:pt idx="29">
                  <c:v>36512.5</c:v>
                </c:pt>
                <c:pt idx="30">
                  <c:v>57085.5</c:v>
                </c:pt>
                <c:pt idx="31">
                  <c:v>27031.25</c:v>
                </c:pt>
                <c:pt idx="32">
                  <c:v>48469.5</c:v>
                </c:pt>
                <c:pt idx="33">
                  <c:v>44106.75</c:v>
                </c:pt>
                <c:pt idx="34">
                  <c:v>54518</c:v>
                </c:pt>
                <c:pt idx="35">
                  <c:v>40620.5</c:v>
                </c:pt>
                <c:pt idx="36">
                  <c:v>53926.5</c:v>
                </c:pt>
                <c:pt idx="37">
                  <c:v>40930.5</c:v>
                </c:pt>
                <c:pt idx="38">
                  <c:v>39994.5</c:v>
                </c:pt>
                <c:pt idx="39">
                  <c:v>41515.5</c:v>
                </c:pt>
                <c:pt idx="40">
                  <c:v>41290.5</c:v>
                </c:pt>
                <c:pt idx="41">
                  <c:v>39405.25</c:v>
                </c:pt>
                <c:pt idx="42">
                  <c:v>49629</c:v>
                </c:pt>
                <c:pt idx="43">
                  <c:v>58775.25</c:v>
                </c:pt>
                <c:pt idx="44">
                  <c:v>36945</c:v>
                </c:pt>
                <c:pt idx="45">
                  <c:v>47635</c:v>
                </c:pt>
                <c:pt idx="46">
                  <c:v>46041</c:v>
                </c:pt>
                <c:pt idx="47">
                  <c:v>55879</c:v>
                </c:pt>
                <c:pt idx="48">
                  <c:v>56687.25</c:v>
                </c:pt>
                <c:pt idx="49">
                  <c:v>32679</c:v>
                </c:pt>
                <c:pt idx="50">
                  <c:v>46851</c:v>
                </c:pt>
                <c:pt idx="51">
                  <c:v>51633</c:v>
                </c:pt>
                <c:pt idx="52">
                  <c:v>44549.5</c:v>
                </c:pt>
                <c:pt idx="53">
                  <c:v>57177</c:v>
                </c:pt>
                <c:pt idx="54">
                  <c:v>34627.5</c:v>
                </c:pt>
                <c:pt idx="55">
                  <c:v>60813</c:v>
                </c:pt>
                <c:pt idx="56">
                  <c:v>39136.5</c:v>
                </c:pt>
                <c:pt idx="57">
                  <c:v>56635.5</c:v>
                </c:pt>
                <c:pt idx="58">
                  <c:v>50020.5</c:v>
                </c:pt>
                <c:pt idx="59">
                  <c:v>53112</c:v>
                </c:pt>
                <c:pt idx="60">
                  <c:v>38131.5</c:v>
                </c:pt>
                <c:pt idx="61">
                  <c:v>43749</c:v>
                </c:pt>
                <c:pt idx="62">
                  <c:v>59800</c:v>
                </c:pt>
                <c:pt idx="63">
                  <c:v>51225</c:v>
                </c:pt>
                <c:pt idx="64">
                  <c:v>45324</c:v>
                </c:pt>
                <c:pt idx="65">
                  <c:v>59162.25</c:v>
                </c:pt>
                <c:pt idx="66">
                  <c:v>54513</c:v>
                </c:pt>
                <c:pt idx="67">
                  <c:v>50582.75</c:v>
                </c:pt>
                <c:pt idx="68">
                  <c:v>50742</c:v>
                </c:pt>
                <c:pt idx="69">
                  <c:v>22602.5</c:v>
                </c:pt>
                <c:pt idx="70">
                  <c:v>64816</c:v>
                </c:pt>
                <c:pt idx="71">
                  <c:v>51213</c:v>
                </c:pt>
                <c:pt idx="72">
                  <c:v>42800.25</c:v>
                </c:pt>
                <c:pt idx="73">
                  <c:v>49723</c:v>
                </c:pt>
                <c:pt idx="74">
                  <c:v>56229</c:v>
                </c:pt>
                <c:pt idx="75">
                  <c:v>52842</c:v>
                </c:pt>
                <c:pt idx="76">
                  <c:v>36881</c:v>
                </c:pt>
                <c:pt idx="77">
                  <c:v>41742</c:v>
                </c:pt>
                <c:pt idx="78">
                  <c:v>35308.5</c:v>
                </c:pt>
                <c:pt idx="79">
                  <c:v>42978</c:v>
                </c:pt>
                <c:pt idx="80">
                  <c:v>43434.5</c:v>
                </c:pt>
                <c:pt idx="81">
                  <c:v>56169</c:v>
                </c:pt>
                <c:pt idx="82">
                  <c:v>45301.5</c:v>
                </c:pt>
                <c:pt idx="83">
                  <c:v>46252.5</c:v>
                </c:pt>
                <c:pt idx="84">
                  <c:v>31587</c:v>
                </c:pt>
                <c:pt idx="85">
                  <c:v>44620</c:v>
                </c:pt>
                <c:pt idx="86">
                  <c:v>38573.25</c:v>
                </c:pt>
                <c:pt idx="87">
                  <c:v>45513.75</c:v>
                </c:pt>
                <c:pt idx="88">
                  <c:v>56369.5</c:v>
                </c:pt>
                <c:pt idx="89">
                  <c:v>37287</c:v>
                </c:pt>
                <c:pt idx="90">
                  <c:v>33109.5</c:v>
                </c:pt>
                <c:pt idx="91">
                  <c:v>46127.25</c:v>
                </c:pt>
                <c:pt idx="92">
                  <c:v>44821.5</c:v>
                </c:pt>
                <c:pt idx="93">
                  <c:v>43197</c:v>
                </c:pt>
                <c:pt idx="94">
                  <c:v>45143.5</c:v>
                </c:pt>
                <c:pt idx="95">
                  <c:v>62377</c:v>
                </c:pt>
                <c:pt idx="96">
                  <c:v>40989</c:v>
                </c:pt>
                <c:pt idx="97">
                  <c:v>48924</c:v>
                </c:pt>
                <c:pt idx="98">
                  <c:v>65755.5</c:v>
                </c:pt>
                <c:pt idx="99">
                  <c:v>65755.5</c:v>
                </c:pt>
              </c:numCache>
            </c:numRef>
          </c:val>
          <c:smooth val="0"/>
          <c:extLst>
            <c:ext xmlns:c16="http://schemas.microsoft.com/office/drawing/2014/chart" uri="{C3380CC4-5D6E-409C-BE32-E72D297353CC}">
              <c16:uniqueId val="{00000001-7BE0-477A-8EEC-0A48E0A11BFD}"/>
            </c:ext>
          </c:extLst>
        </c:ser>
        <c:ser>
          <c:idx val="1"/>
          <c:order val="1"/>
          <c:tx>
            <c:v>Forecast</c:v>
          </c:tx>
          <c:val>
            <c:numRef>
              <c:f>Statistics!$C$2:$C$101</c:f>
              <c:numCache>
                <c:formatCode>General</c:formatCode>
                <c:ptCount val="100"/>
                <c:pt idx="0">
                  <c:v>#N/A</c:v>
                </c:pt>
                <c:pt idx="1">
                  <c:v>#N/A</c:v>
                </c:pt>
                <c:pt idx="2">
                  <c:v>#N/A</c:v>
                </c:pt>
                <c:pt idx="3">
                  <c:v>#N/A</c:v>
                </c:pt>
                <c:pt idx="4" formatCode="_-* #,##0.0_-;\-* #,##0.0_-;_-* &quot;-&quot;??_-;_-@_-">
                  <c:v>52239.6</c:v>
                </c:pt>
                <c:pt idx="5" formatCode="_-* #,##0.0_-;\-* #,##0.0_-;_-* &quot;-&quot;??_-;_-@_-">
                  <c:v>51856.5</c:v>
                </c:pt>
                <c:pt idx="6" formatCode="_-* #,##0.0_-;\-* #,##0.0_-;_-* &quot;-&quot;??_-;_-@_-">
                  <c:v>55365</c:v>
                </c:pt>
                <c:pt idx="7" formatCode="_-* #,##0.0_-;\-* #,##0.0_-;_-* &quot;-&quot;??_-;_-@_-">
                  <c:v>58529</c:v>
                </c:pt>
                <c:pt idx="8" formatCode="_-* #,##0.0_-;\-* #,##0.0_-;_-* &quot;-&quot;??_-;_-@_-">
                  <c:v>56604.3</c:v>
                </c:pt>
                <c:pt idx="9" formatCode="_-* #,##0.0_-;\-* #,##0.0_-;_-* &quot;-&quot;??_-;_-@_-">
                  <c:v>53538.2</c:v>
                </c:pt>
                <c:pt idx="10" formatCode="_-* #,##0.0_-;\-* #,##0.0_-;_-* &quot;-&quot;??_-;_-@_-">
                  <c:v>53068.800000000003</c:v>
                </c:pt>
                <c:pt idx="11" formatCode="_-* #,##0.0_-;\-* #,##0.0_-;_-* &quot;-&quot;??_-;_-@_-">
                  <c:v>49741.8</c:v>
                </c:pt>
                <c:pt idx="12" formatCode="_-* #,##0.0_-;\-* #,##0.0_-;_-* &quot;-&quot;??_-;_-@_-">
                  <c:v>47584.45</c:v>
                </c:pt>
                <c:pt idx="13" formatCode="_-* #,##0.0_-;\-* #,##0.0_-;_-* &quot;-&quot;??_-;_-@_-">
                  <c:v>46601.9</c:v>
                </c:pt>
                <c:pt idx="14" formatCode="_-* #,##0.0_-;\-* #,##0.0_-;_-* &quot;-&quot;??_-;_-@_-">
                  <c:v>44605.45</c:v>
                </c:pt>
                <c:pt idx="15" formatCode="_-* #,##0.0_-;\-* #,##0.0_-;_-* &quot;-&quot;??_-;_-@_-">
                  <c:v>45059.35</c:v>
                </c:pt>
                <c:pt idx="16" formatCode="_-* #,##0.0_-;\-* #,##0.0_-;_-* &quot;-&quot;??_-;_-@_-">
                  <c:v>46746.25</c:v>
                </c:pt>
                <c:pt idx="17" formatCode="_-* #,##0.0_-;\-* #,##0.0_-;_-* &quot;-&quot;??_-;_-@_-">
                  <c:v>44399.7</c:v>
                </c:pt>
                <c:pt idx="18" formatCode="_-* #,##0.0_-;\-* #,##0.0_-;_-* &quot;-&quot;??_-;_-@_-">
                  <c:v>46023.75</c:v>
                </c:pt>
                <c:pt idx="19" formatCode="_-* #,##0.0_-;\-* #,##0.0_-;_-* &quot;-&quot;??_-;_-@_-">
                  <c:v>48300.800000000003</c:v>
                </c:pt>
                <c:pt idx="20" formatCode="_-* #,##0.0_-;\-* #,##0.0_-;_-* &quot;-&quot;??_-;_-@_-">
                  <c:v>46861.3</c:v>
                </c:pt>
                <c:pt idx="21" formatCode="_-* #,##0.0_-;\-* #,##0.0_-;_-* &quot;-&quot;??_-;_-@_-">
                  <c:v>43515</c:v>
                </c:pt>
                <c:pt idx="22" formatCode="_-* #,##0.0_-;\-* #,##0.0_-;_-* &quot;-&quot;??_-;_-@_-">
                  <c:v>44100.1</c:v>
                </c:pt>
                <c:pt idx="23" formatCode="_-* #,##0.0_-;\-* #,##0.0_-;_-* &quot;-&quot;??_-;_-@_-">
                  <c:v>43155.1</c:v>
                </c:pt>
                <c:pt idx="24" formatCode="_-* #,##0.0_-;\-* #,##0.0_-;_-* &quot;-&quot;??_-;_-@_-">
                  <c:v>41384.300000000003</c:v>
                </c:pt>
                <c:pt idx="25" formatCode="_-* #,##0.0_-;\-* #,##0.0_-;_-* &quot;-&quot;??_-;_-@_-">
                  <c:v>41110.1</c:v>
                </c:pt>
                <c:pt idx="26" formatCode="_-* #,##0.0_-;\-* #,##0.0_-;_-* &quot;-&quot;??_-;_-@_-">
                  <c:v>43319.7</c:v>
                </c:pt>
                <c:pt idx="27" formatCode="_-* #,##0.0_-;\-* #,##0.0_-;_-* &quot;-&quot;??_-;_-@_-">
                  <c:v>41323.4</c:v>
                </c:pt>
                <c:pt idx="28" formatCode="_-* #,##0.0_-;\-* #,##0.0_-;_-* &quot;-&quot;??_-;_-@_-">
                  <c:v>42630.8</c:v>
                </c:pt>
                <c:pt idx="29" formatCode="_-* #,##0.0_-;\-* #,##0.0_-;_-* &quot;-&quot;??_-;_-@_-">
                  <c:v>42852.5</c:v>
                </c:pt>
                <c:pt idx="30" formatCode="_-* #,##0.0_-;\-* #,##0.0_-;_-* &quot;-&quot;??_-;_-@_-">
                  <c:v>45802.1</c:v>
                </c:pt>
                <c:pt idx="31" formatCode="_-* #,##0.0_-;\-* #,##0.0_-;_-* &quot;-&quot;??_-;_-@_-">
                  <c:v>42302.85</c:v>
                </c:pt>
                <c:pt idx="32" formatCode="_-* #,##0.0_-;\-* #,##0.0_-;_-* &quot;-&quot;??_-;_-@_-">
                  <c:v>44399.55</c:v>
                </c:pt>
                <c:pt idx="33" formatCode="_-* #,##0.0_-;\-* #,##0.0_-;_-* &quot;-&quot;??_-;_-@_-">
                  <c:v>42641.1</c:v>
                </c:pt>
                <c:pt idx="34" formatCode="_-* #,##0.0_-;\-* #,##0.0_-;_-* &quot;-&quot;??_-;_-@_-">
                  <c:v>46242.2</c:v>
                </c:pt>
                <c:pt idx="35" formatCode="_-* #,##0.0_-;\-* #,##0.0_-;_-* &quot;-&quot;??_-;_-@_-">
                  <c:v>42949.2</c:v>
                </c:pt>
                <c:pt idx="36" formatCode="_-* #,##0.0_-;\-* #,##0.0_-;_-* &quot;-&quot;??_-;_-@_-">
                  <c:v>48328.25</c:v>
                </c:pt>
                <c:pt idx="37" formatCode="_-* #,##0.0_-;\-* #,##0.0_-;_-* &quot;-&quot;??_-;_-@_-">
                  <c:v>46820.45</c:v>
                </c:pt>
                <c:pt idx="38" formatCode="_-* #,##0.0_-;\-* #,##0.0_-;_-* &quot;-&quot;??_-;_-@_-">
                  <c:v>45998</c:v>
                </c:pt>
                <c:pt idx="39" formatCode="_-* #,##0.0_-;\-* #,##0.0_-;_-* &quot;-&quot;??_-;_-@_-">
                  <c:v>43397.5</c:v>
                </c:pt>
                <c:pt idx="40" formatCode="_-* #,##0.0_-;\-* #,##0.0_-;_-* &quot;-&quot;??_-;_-@_-">
                  <c:v>43531.5</c:v>
                </c:pt>
                <c:pt idx="41" formatCode="_-* #,##0.0_-;\-* #,##0.0_-;_-* &quot;-&quot;??_-;_-@_-">
                  <c:v>40627.25</c:v>
                </c:pt>
                <c:pt idx="42" formatCode="_-* #,##0.0_-;\-* #,##0.0_-;_-* &quot;-&quot;??_-;_-@_-">
                  <c:v>42366.95</c:v>
                </c:pt>
                <c:pt idx="43" formatCode="_-* #,##0.0_-;\-* #,##0.0_-;_-* &quot;-&quot;??_-;_-@_-">
                  <c:v>46123.1</c:v>
                </c:pt>
                <c:pt idx="44" formatCode="_-* #,##0.0_-;\-* #,##0.0_-;_-* &quot;-&quot;??_-;_-@_-">
                  <c:v>45209</c:v>
                </c:pt>
                <c:pt idx="45" formatCode="_-* #,##0.0_-;\-* #,##0.0_-;_-* &quot;-&quot;??_-;_-@_-">
                  <c:v>46477.9</c:v>
                </c:pt>
                <c:pt idx="46" formatCode="_-* #,##0.0_-;\-* #,##0.0_-;_-* &quot;-&quot;??_-;_-@_-">
                  <c:v>47805.05</c:v>
                </c:pt>
                <c:pt idx="47" formatCode="_-* #,##0.0_-;\-* #,##0.0_-;_-* &quot;-&quot;??_-;_-@_-">
                  <c:v>49055.05</c:v>
                </c:pt>
                <c:pt idx="48" formatCode="_-* #,##0.0_-;\-* #,##0.0_-;_-* &quot;-&quot;??_-;_-@_-">
                  <c:v>48637.45</c:v>
                </c:pt>
                <c:pt idx="49" formatCode="_-* #,##0.0_-;\-* #,##0.0_-;_-* &quot;-&quot;??_-;_-@_-">
                  <c:v>47784.25</c:v>
                </c:pt>
                <c:pt idx="50" formatCode="_-* #,##0.0_-;\-* #,##0.0_-;_-* &quot;-&quot;??_-;_-@_-">
                  <c:v>47627.45</c:v>
                </c:pt>
                <c:pt idx="51" formatCode="_-* #,##0.0_-;\-* #,##0.0_-;_-* &quot;-&quot;??_-;_-@_-">
                  <c:v>48745.85</c:v>
                </c:pt>
                <c:pt idx="52" formatCode="_-* #,##0.0_-;\-* #,##0.0_-;_-* &quot;-&quot;??_-;_-@_-">
                  <c:v>46479.95</c:v>
                </c:pt>
                <c:pt idx="53" formatCode="_-* #,##0.0_-;\-* #,##0.0_-;_-* &quot;-&quot;??_-;_-@_-">
                  <c:v>46577.9</c:v>
                </c:pt>
                <c:pt idx="54" formatCode="_-* #,##0.0_-;\-* #,##0.0_-;_-* &quot;-&quot;??_-;_-@_-">
                  <c:v>46967.6</c:v>
                </c:pt>
                <c:pt idx="55" formatCode="_-* #,##0.0_-;\-* #,##0.0_-;_-* &quot;-&quot;??_-;_-@_-">
                  <c:v>49760</c:v>
                </c:pt>
                <c:pt idx="56" formatCode="_-* #,##0.0_-;\-* #,##0.0_-;_-* &quot;-&quot;??_-;_-@_-">
                  <c:v>47260.7</c:v>
                </c:pt>
                <c:pt idx="57" formatCode="_-* #,##0.0_-;\-* #,##0.0_-;_-* &quot;-&quot;??_-;_-@_-">
                  <c:v>49677.9</c:v>
                </c:pt>
                <c:pt idx="58" formatCode="_-* #,##0.0_-;\-* #,##0.0_-;_-* &quot;-&quot;??_-;_-@_-">
                  <c:v>48246.6</c:v>
                </c:pt>
                <c:pt idx="59" formatCode="_-* #,##0.0_-;\-* #,##0.0_-;_-* &quot;-&quot;??_-;_-@_-">
                  <c:v>51943.5</c:v>
                </c:pt>
                <c:pt idx="60" formatCode="_-* #,##0.0_-;\-* #,##0.0_-;_-* &quot;-&quot;??_-;_-@_-">
                  <c:v>47407.199999999997</c:v>
                </c:pt>
                <c:pt idx="61" formatCode="_-* #,##0.0_-;\-* #,##0.0_-;_-* &quot;-&quot;??_-;_-@_-">
                  <c:v>48329.7</c:v>
                </c:pt>
                <c:pt idx="62" formatCode="_-* #,##0.0_-;\-* #,##0.0_-;_-* &quot;-&quot;??_-;_-@_-">
                  <c:v>48962.6</c:v>
                </c:pt>
                <c:pt idx="63" formatCode="_-* #,##0.0_-;\-* #,##0.0_-;_-* &quot;-&quot;??_-;_-@_-">
                  <c:v>49203.5</c:v>
                </c:pt>
                <c:pt idx="64" formatCode="_-* #,##0.0_-;\-* #,##0.0_-;_-* &quot;-&quot;??_-;_-@_-">
                  <c:v>47645.9</c:v>
                </c:pt>
                <c:pt idx="65" formatCode="_-* #,##0.0_-;\-* #,##0.0_-;_-* &quot;-&quot;??_-;_-@_-">
                  <c:v>51852.05</c:v>
                </c:pt>
                <c:pt idx="66" formatCode="_-* #,##0.0_-;\-* #,##0.0_-;_-* &quot;-&quot;??_-;_-@_-">
                  <c:v>54004.85</c:v>
                </c:pt>
                <c:pt idx="67" formatCode="_-* #,##0.0_-;\-* #,##0.0_-;_-* &quot;-&quot;??_-;_-@_-">
                  <c:v>52161.4</c:v>
                </c:pt>
                <c:pt idx="68" formatCode="_-* #,##0.0_-;\-* #,##0.0_-;_-* &quot;-&quot;??_-;_-@_-">
                  <c:v>52064.800000000003</c:v>
                </c:pt>
                <c:pt idx="69" formatCode="_-* #,##0.0_-;\-* #,##0.0_-;_-* &quot;-&quot;??_-;_-@_-">
                  <c:v>47520.5</c:v>
                </c:pt>
                <c:pt idx="70" formatCode="_-* #,##0.0_-;\-* #,##0.0_-;_-* &quot;-&quot;??_-;_-@_-">
                  <c:v>48651.25</c:v>
                </c:pt>
                <c:pt idx="71" formatCode="_-* #,##0.0_-;\-* #,##0.0_-;_-* &quot;-&quot;??_-;_-@_-">
                  <c:v>47991.25</c:v>
                </c:pt>
                <c:pt idx="72" formatCode="_-* #,##0.0_-;\-* #,##0.0_-;_-* &quot;-&quot;??_-;_-@_-">
                  <c:v>46434.75</c:v>
                </c:pt>
                <c:pt idx="73" formatCode="_-* #,##0.0_-;\-* #,##0.0_-;_-* &quot;-&quot;??_-;_-@_-">
                  <c:v>46230.95</c:v>
                </c:pt>
                <c:pt idx="74" formatCode="_-* #,##0.0_-;\-* #,##0.0_-;_-* &quot;-&quot;??_-;_-@_-">
                  <c:v>52956.25</c:v>
                </c:pt>
                <c:pt idx="75" formatCode="_-* #,##0.0_-;\-* #,##0.0_-;_-* &quot;-&quot;??_-;_-@_-">
                  <c:v>50561.45</c:v>
                </c:pt>
                <c:pt idx="76" formatCode="_-* #,##0.0_-;\-* #,##0.0_-;_-* &quot;-&quot;??_-;_-@_-">
                  <c:v>47695.05</c:v>
                </c:pt>
                <c:pt idx="77" formatCode="_-* #,##0.0_-;\-* #,##0.0_-;_-* &quot;-&quot;??_-;_-@_-">
                  <c:v>47483.4</c:v>
                </c:pt>
                <c:pt idx="78" formatCode="_-* #,##0.0_-;\-* #,##0.0_-;_-* &quot;-&quot;??_-;_-@_-">
                  <c:v>44600.5</c:v>
                </c:pt>
                <c:pt idx="79" formatCode="_-* #,##0.0_-;\-* #,##0.0_-;_-* &quot;-&quot;??_-;_-@_-">
                  <c:v>41950.3</c:v>
                </c:pt>
                <c:pt idx="80" formatCode="_-* #,##0.0_-;\-* #,##0.0_-;_-* &quot;-&quot;??_-;_-@_-">
                  <c:v>40068.800000000003</c:v>
                </c:pt>
                <c:pt idx="81" formatCode="_-* #,##0.0_-;\-* #,##0.0_-;_-* &quot;-&quot;??_-;_-@_-">
                  <c:v>43926.400000000001</c:v>
                </c:pt>
                <c:pt idx="82" formatCode="_-* #,##0.0_-;\-* #,##0.0_-;_-* &quot;-&quot;??_-;_-@_-">
                  <c:v>44638.3</c:v>
                </c:pt>
                <c:pt idx="83" formatCode="_-* #,##0.0_-;\-* #,##0.0_-;_-* &quot;-&quot;??_-;_-@_-">
                  <c:v>46827.1</c:v>
                </c:pt>
                <c:pt idx="84" formatCode="_-* #,##0.0_-;\-* #,##0.0_-;_-* &quot;-&quot;??_-;_-@_-">
                  <c:v>44548.9</c:v>
                </c:pt>
                <c:pt idx="85" formatCode="_-* #,##0.0_-;\-* #,##0.0_-;_-* &quot;-&quot;??_-;_-@_-">
                  <c:v>44786</c:v>
                </c:pt>
                <c:pt idx="86" formatCode="_-* #,##0.0_-;\-* #,##0.0_-;_-* &quot;-&quot;??_-;_-@_-">
                  <c:v>41266.85</c:v>
                </c:pt>
                <c:pt idx="87" formatCode="_-* #,##0.0_-;\-* #,##0.0_-;_-* &quot;-&quot;??_-;_-@_-">
                  <c:v>41309.300000000003</c:v>
                </c:pt>
                <c:pt idx="88" formatCode="_-* #,##0.0_-;\-* #,##0.0_-;_-* &quot;-&quot;??_-;_-@_-">
                  <c:v>43332.7</c:v>
                </c:pt>
                <c:pt idx="89" formatCode="_-* #,##0.0_-;\-* #,##0.0_-;_-* &quot;-&quot;??_-;_-@_-">
                  <c:v>44472.7</c:v>
                </c:pt>
                <c:pt idx="90" formatCode="_-* #,##0.0_-;\-* #,##0.0_-;_-* &quot;-&quot;??_-;_-@_-">
                  <c:v>42170.6</c:v>
                </c:pt>
                <c:pt idx="91" formatCode="_-* #,##0.0_-;\-* #,##0.0_-;_-* &quot;-&quot;??_-;_-@_-">
                  <c:v>43681.4</c:v>
                </c:pt>
                <c:pt idx="92" formatCode="_-* #,##0.0_-;\-* #,##0.0_-;_-* &quot;-&quot;??_-;_-@_-">
                  <c:v>43542.95</c:v>
                </c:pt>
                <c:pt idx="93" formatCode="_-* #,##0.0_-;\-* #,##0.0_-;_-* &quot;-&quot;??_-;_-@_-">
                  <c:v>40908.449999999997</c:v>
                </c:pt>
                <c:pt idx="94" formatCode="_-* #,##0.0_-;\-* #,##0.0_-;_-* &quot;-&quot;??_-;_-@_-">
                  <c:v>42479.75</c:v>
                </c:pt>
                <c:pt idx="95" formatCode="_-* #,##0.0_-;\-* #,##0.0_-;_-* &quot;-&quot;??_-;_-@_-">
                  <c:v>48333.25</c:v>
                </c:pt>
                <c:pt idx="96" formatCode="_-* #,##0.0_-;\-* #,##0.0_-;_-* &quot;-&quot;??_-;_-@_-">
                  <c:v>47305.599999999999</c:v>
                </c:pt>
                <c:pt idx="97" formatCode="_-* #,##0.0_-;\-* #,##0.0_-;_-* &quot;-&quot;??_-;_-@_-">
                  <c:v>48126.1</c:v>
                </c:pt>
                <c:pt idx="98" formatCode="_-* #,##0.0_-;\-* #,##0.0_-;_-* &quot;-&quot;??_-;_-@_-">
                  <c:v>52637.8</c:v>
                </c:pt>
                <c:pt idx="99" formatCode="_-* #,##0.0_-;\-* #,##0.0_-;_-* &quot;-&quot;??_-;_-@_-">
                  <c:v>56760.2</c:v>
                </c:pt>
              </c:numCache>
            </c:numRef>
          </c:val>
          <c:smooth val="0"/>
          <c:extLst>
            <c:ext xmlns:c16="http://schemas.microsoft.com/office/drawing/2014/chart" uri="{C3380CC4-5D6E-409C-BE32-E72D297353CC}">
              <c16:uniqueId val="{00000002-7BE0-477A-8EEC-0A48E0A11BFD}"/>
            </c:ext>
          </c:extLst>
        </c:ser>
        <c:dLbls>
          <c:showLegendKey val="0"/>
          <c:showVal val="0"/>
          <c:showCatName val="0"/>
          <c:showSerName val="0"/>
          <c:showPercent val="0"/>
          <c:showBubbleSize val="0"/>
        </c:dLbls>
        <c:marker val="1"/>
        <c:smooth val="0"/>
        <c:axId val="486568703"/>
        <c:axId val="486569951"/>
      </c:lineChart>
      <c:catAx>
        <c:axId val="486568703"/>
        <c:scaling>
          <c:orientation val="minMax"/>
        </c:scaling>
        <c:delete val="0"/>
        <c:axPos val="b"/>
        <c:title>
          <c:tx>
            <c:rich>
              <a:bodyPr/>
              <a:lstStyle/>
              <a:p>
                <a:pPr>
                  <a:defRPr/>
                </a:pPr>
                <a:r>
                  <a:rPr lang="en-IN"/>
                  <a:t>Data Point</a:t>
                </a:r>
              </a:p>
            </c:rich>
          </c:tx>
          <c:overlay val="0"/>
        </c:title>
        <c:majorTickMark val="out"/>
        <c:minorTickMark val="none"/>
        <c:tickLblPos val="nextTo"/>
        <c:crossAx val="486569951"/>
        <c:crosses val="autoZero"/>
        <c:auto val="1"/>
        <c:lblAlgn val="ctr"/>
        <c:lblOffset val="100"/>
        <c:noMultiLvlLbl val="0"/>
      </c:catAx>
      <c:valAx>
        <c:axId val="486569951"/>
        <c:scaling>
          <c:orientation val="minMax"/>
        </c:scaling>
        <c:delete val="0"/>
        <c:axPos val="l"/>
        <c:title>
          <c:tx>
            <c:rich>
              <a:bodyPr/>
              <a:lstStyle/>
              <a:p>
                <a:pPr>
                  <a:defRPr/>
                </a:pPr>
                <a:r>
                  <a:rPr lang="en-IN"/>
                  <a:t>Value</a:t>
                </a:r>
              </a:p>
            </c:rich>
          </c:tx>
          <c:overlay val="0"/>
        </c:title>
        <c:numFmt formatCode="_-* #,##0.0_-;\-* #,##0.0_-;_-* &quot;-&quot;??_-;_-@_-" sourceLinked="1"/>
        <c:majorTickMark val="out"/>
        <c:minorTickMark val="none"/>
        <c:tickLblPos val="nextTo"/>
        <c:crossAx val="486568703"/>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none"/>
          </c:marker>
          <c:xVal>
            <c:numRef>
              <c:f>Statistic2!$AO$4:$AO$84</c:f>
              <c:numCache>
                <c:formatCode>_-* #,##0.00_-;\-* #,##0.00_-;_-* "-"??_-;_-@_-</c:formatCode>
                <c:ptCount val="81"/>
                <c:pt idx="0">
                  <c:v>10000</c:v>
                </c:pt>
                <c:pt idx="1">
                  <c:v>11000</c:v>
                </c:pt>
                <c:pt idx="2">
                  <c:v>12000</c:v>
                </c:pt>
                <c:pt idx="3">
                  <c:v>13000</c:v>
                </c:pt>
                <c:pt idx="4">
                  <c:v>14000</c:v>
                </c:pt>
                <c:pt idx="5">
                  <c:v>15000</c:v>
                </c:pt>
                <c:pt idx="6">
                  <c:v>16000</c:v>
                </c:pt>
                <c:pt idx="7">
                  <c:v>17000</c:v>
                </c:pt>
                <c:pt idx="8">
                  <c:v>18000</c:v>
                </c:pt>
                <c:pt idx="9">
                  <c:v>19000</c:v>
                </c:pt>
                <c:pt idx="10">
                  <c:v>20000</c:v>
                </c:pt>
                <c:pt idx="11">
                  <c:v>21000</c:v>
                </c:pt>
                <c:pt idx="12">
                  <c:v>22000</c:v>
                </c:pt>
                <c:pt idx="13">
                  <c:v>23000</c:v>
                </c:pt>
                <c:pt idx="14">
                  <c:v>24000</c:v>
                </c:pt>
                <c:pt idx="15">
                  <c:v>25000</c:v>
                </c:pt>
                <c:pt idx="16">
                  <c:v>26000</c:v>
                </c:pt>
                <c:pt idx="17">
                  <c:v>27000</c:v>
                </c:pt>
                <c:pt idx="18">
                  <c:v>28000</c:v>
                </c:pt>
                <c:pt idx="19">
                  <c:v>29000</c:v>
                </c:pt>
                <c:pt idx="20">
                  <c:v>30000</c:v>
                </c:pt>
                <c:pt idx="21">
                  <c:v>31000</c:v>
                </c:pt>
                <c:pt idx="22">
                  <c:v>32000</c:v>
                </c:pt>
                <c:pt idx="23">
                  <c:v>33000</c:v>
                </c:pt>
                <c:pt idx="24">
                  <c:v>34000</c:v>
                </c:pt>
                <c:pt idx="25">
                  <c:v>35000</c:v>
                </c:pt>
                <c:pt idx="26">
                  <c:v>36000</c:v>
                </c:pt>
                <c:pt idx="27">
                  <c:v>37000</c:v>
                </c:pt>
                <c:pt idx="28">
                  <c:v>38000</c:v>
                </c:pt>
                <c:pt idx="29">
                  <c:v>39000</c:v>
                </c:pt>
                <c:pt idx="30">
                  <c:v>40000</c:v>
                </c:pt>
                <c:pt idx="31">
                  <c:v>41000</c:v>
                </c:pt>
                <c:pt idx="32">
                  <c:v>42000</c:v>
                </c:pt>
                <c:pt idx="33">
                  <c:v>43000</c:v>
                </c:pt>
                <c:pt idx="34">
                  <c:v>44000</c:v>
                </c:pt>
                <c:pt idx="35">
                  <c:v>45000</c:v>
                </c:pt>
                <c:pt idx="36">
                  <c:v>46000</c:v>
                </c:pt>
                <c:pt idx="37">
                  <c:v>47000</c:v>
                </c:pt>
                <c:pt idx="38">
                  <c:v>48000</c:v>
                </c:pt>
                <c:pt idx="39">
                  <c:v>49000</c:v>
                </c:pt>
                <c:pt idx="40">
                  <c:v>50000</c:v>
                </c:pt>
                <c:pt idx="41">
                  <c:v>51000</c:v>
                </c:pt>
                <c:pt idx="42">
                  <c:v>52000</c:v>
                </c:pt>
                <c:pt idx="43">
                  <c:v>53000</c:v>
                </c:pt>
                <c:pt idx="44">
                  <c:v>54000</c:v>
                </c:pt>
                <c:pt idx="45">
                  <c:v>55000</c:v>
                </c:pt>
                <c:pt idx="46">
                  <c:v>56000</c:v>
                </c:pt>
                <c:pt idx="47">
                  <c:v>57000</c:v>
                </c:pt>
                <c:pt idx="48">
                  <c:v>58000</c:v>
                </c:pt>
                <c:pt idx="49">
                  <c:v>59000</c:v>
                </c:pt>
                <c:pt idx="50">
                  <c:v>60000</c:v>
                </c:pt>
                <c:pt idx="51">
                  <c:v>61000</c:v>
                </c:pt>
                <c:pt idx="52">
                  <c:v>62000</c:v>
                </c:pt>
                <c:pt idx="53">
                  <c:v>63000</c:v>
                </c:pt>
                <c:pt idx="54">
                  <c:v>64000</c:v>
                </c:pt>
                <c:pt idx="55">
                  <c:v>65000</c:v>
                </c:pt>
                <c:pt idx="56">
                  <c:v>66000</c:v>
                </c:pt>
                <c:pt idx="57">
                  <c:v>67000</c:v>
                </c:pt>
                <c:pt idx="58">
                  <c:v>68000</c:v>
                </c:pt>
                <c:pt idx="59">
                  <c:v>69000</c:v>
                </c:pt>
                <c:pt idx="60">
                  <c:v>70000</c:v>
                </c:pt>
                <c:pt idx="61">
                  <c:v>71000</c:v>
                </c:pt>
                <c:pt idx="62">
                  <c:v>72000</c:v>
                </c:pt>
                <c:pt idx="63">
                  <c:v>73000</c:v>
                </c:pt>
                <c:pt idx="64">
                  <c:v>74000</c:v>
                </c:pt>
                <c:pt idx="65">
                  <c:v>75000</c:v>
                </c:pt>
                <c:pt idx="66">
                  <c:v>76000</c:v>
                </c:pt>
                <c:pt idx="67">
                  <c:v>77000</c:v>
                </c:pt>
                <c:pt idx="68">
                  <c:v>78000</c:v>
                </c:pt>
                <c:pt idx="69">
                  <c:v>79000</c:v>
                </c:pt>
                <c:pt idx="70">
                  <c:v>80000</c:v>
                </c:pt>
                <c:pt idx="71">
                  <c:v>81000</c:v>
                </c:pt>
                <c:pt idx="72">
                  <c:v>82000</c:v>
                </c:pt>
                <c:pt idx="73">
                  <c:v>83000</c:v>
                </c:pt>
                <c:pt idx="74">
                  <c:v>84000</c:v>
                </c:pt>
                <c:pt idx="75">
                  <c:v>85000</c:v>
                </c:pt>
                <c:pt idx="76">
                  <c:v>86000</c:v>
                </c:pt>
                <c:pt idx="77">
                  <c:v>87000</c:v>
                </c:pt>
                <c:pt idx="78">
                  <c:v>88000</c:v>
                </c:pt>
                <c:pt idx="79">
                  <c:v>89000</c:v>
                </c:pt>
                <c:pt idx="80">
                  <c:v>90000</c:v>
                </c:pt>
              </c:numCache>
            </c:numRef>
          </c:xVal>
          <c:yVal>
            <c:numRef>
              <c:f>Statistic2!$AP$4:$AP$84</c:f>
              <c:numCache>
                <c:formatCode>0.0000000</c:formatCode>
                <c:ptCount val="81"/>
                <c:pt idx="0">
                  <c:v>3.9490794280291188E-6</c:v>
                </c:pt>
                <c:pt idx="1">
                  <c:v>4.2449863029086424E-6</c:v>
                </c:pt>
                <c:pt idx="2">
                  <c:v>4.554726214800814E-6</c:v>
                </c:pt>
                <c:pt idx="3">
                  <c:v>4.8781350423100443E-6</c:v>
                </c:pt>
                <c:pt idx="4">
                  <c:v>5.2149592584468601E-6</c:v>
                </c:pt>
                <c:pt idx="5">
                  <c:v>5.5648515038884738E-6</c:v>
                </c:pt>
                <c:pt idx="6">
                  <c:v>5.9273667369193618E-6</c:v>
                </c:pt>
                <c:pt idx="7">
                  <c:v>6.3019590434442939E-6</c:v>
                </c:pt>
                <c:pt idx="8">
                  <c:v>6.6879791874200523E-6</c:v>
                </c:pt>
                <c:pt idx="9">
                  <c:v>7.0846729775903445E-6</c:v>
                </c:pt>
                <c:pt idx="10">
                  <c:v>7.4911805205128285E-6</c:v>
                </c:pt>
                <c:pt idx="11">
                  <c:v>7.9065364225462429E-6</c:v>
                </c:pt>
                <c:pt idx="12">
                  <c:v>8.3296709947542842E-6</c:v>
                </c:pt>
                <c:pt idx="13">
                  <c:v>8.7594125046447208E-6</c:v>
                </c:pt>
                <c:pt idx="14">
                  <c:v>9.1944905073897599E-6</c:v>
                </c:pt>
                <c:pt idx="15">
                  <c:v>9.63354027678728E-6</c:v>
                </c:pt>
                <c:pt idx="16">
                  <c:v>1.0075108342870485E-5</c:v>
                </c:pt>
                <c:pt idx="17">
                  <c:v>1.0517659128930236E-5</c:v>
                </c:pt>
                <c:pt idx="18">
                  <c:v>1.095958266597753E-5</c:v>
                </c:pt>
                <c:pt idx="19">
                  <c:v>1.1399203347562173E-5</c:v>
                </c:pt>
                <c:pt idx="20">
                  <c:v>1.1834789672614351E-5</c:v>
                </c:pt>
                <c:pt idx="21">
                  <c:v>1.2264564908837663E-5</c:v>
                </c:pt>
                <c:pt idx="22">
                  <c:v>1.2686718594414374E-5</c:v>
                </c:pt>
                <c:pt idx="23">
                  <c:v>1.3099418781648246E-5</c:v>
                </c:pt>
                <c:pt idx="24">
                  <c:v>1.3500824912929068E-5</c:v>
                </c:pt>
                <c:pt idx="25">
                  <c:v>1.388910120731014E-5</c:v>
                </c:pt>
                <c:pt idx="26">
                  <c:v>1.4262430425288275E-5</c:v>
                </c:pt>
                <c:pt idx="27">
                  <c:v>1.4619027870290631E-5</c:v>
                </c:pt>
                <c:pt idx="28">
                  <c:v>1.4957155478105709E-5</c:v>
                </c:pt>
                <c:pt idx="29">
                  <c:v>1.5275135840223115E-5</c:v>
                </c:pt>
                <c:pt idx="30">
                  <c:v>1.5571366003910248E-5</c:v>
                </c:pt>
                <c:pt idx="31">
                  <c:v>1.5844330890962368E-5</c:v>
                </c:pt>
                <c:pt idx="32">
                  <c:v>1.6092616178483675E-5</c:v>
                </c:pt>
                <c:pt idx="33">
                  <c:v>1.6314920488819065E-5</c:v>
                </c:pt>
                <c:pt idx="34">
                  <c:v>1.6510066741844042E-5</c:v>
                </c:pt>
                <c:pt idx="35">
                  <c:v>1.6677012531176197E-5</c:v>
                </c:pt>
                <c:pt idx="36">
                  <c:v>1.6814859396394558E-5</c:v>
                </c:pt>
                <c:pt idx="37">
                  <c:v>1.6922860875901383E-5</c:v>
                </c:pt>
                <c:pt idx="38">
                  <c:v>1.7000429239452782E-5</c:v>
                </c:pt>
                <c:pt idx="39">
                  <c:v>1.7047140815403349E-5</c:v>
                </c:pt>
                <c:pt idx="40">
                  <c:v>1.7062739845105763E-5</c:v>
                </c:pt>
                <c:pt idx="41">
                  <c:v>1.7047140815403349E-5</c:v>
                </c:pt>
                <c:pt idx="42">
                  <c:v>1.7000429239452782E-5</c:v>
                </c:pt>
                <c:pt idx="43">
                  <c:v>1.6922860875901383E-5</c:v>
                </c:pt>
                <c:pt idx="44">
                  <c:v>1.6814859396394558E-5</c:v>
                </c:pt>
                <c:pt idx="45">
                  <c:v>1.6677012531176197E-5</c:v>
                </c:pt>
                <c:pt idx="46">
                  <c:v>1.6510066741844042E-5</c:v>
                </c:pt>
                <c:pt idx="47">
                  <c:v>1.6314920488819065E-5</c:v>
                </c:pt>
                <c:pt idx="48">
                  <c:v>1.6092616178483675E-5</c:v>
                </c:pt>
                <c:pt idx="49">
                  <c:v>1.5844330890962368E-5</c:v>
                </c:pt>
                <c:pt idx="50">
                  <c:v>1.5571366003910248E-5</c:v>
                </c:pt>
                <c:pt idx="51">
                  <c:v>1.5275135840223115E-5</c:v>
                </c:pt>
                <c:pt idx="52">
                  <c:v>1.4957155478105709E-5</c:v>
                </c:pt>
                <c:pt idx="53">
                  <c:v>1.4619027870290631E-5</c:v>
                </c:pt>
                <c:pt idx="54">
                  <c:v>1.4262430425288275E-5</c:v>
                </c:pt>
                <c:pt idx="55">
                  <c:v>1.388910120731014E-5</c:v>
                </c:pt>
                <c:pt idx="56">
                  <c:v>1.3500824912929068E-5</c:v>
                </c:pt>
                <c:pt idx="57">
                  <c:v>1.3099418781648246E-5</c:v>
                </c:pt>
                <c:pt idx="58">
                  <c:v>1.2686718594414374E-5</c:v>
                </c:pt>
                <c:pt idx="59">
                  <c:v>1.2264564908837663E-5</c:v>
                </c:pt>
                <c:pt idx="60">
                  <c:v>1.1834789672614351E-5</c:v>
                </c:pt>
                <c:pt idx="61">
                  <c:v>1.1399203347562173E-5</c:v>
                </c:pt>
                <c:pt idx="62">
                  <c:v>1.095958266597753E-5</c:v>
                </c:pt>
                <c:pt idx="63">
                  <c:v>1.0517659128930236E-5</c:v>
                </c:pt>
                <c:pt idx="64">
                  <c:v>1.0075108342870485E-5</c:v>
                </c:pt>
                <c:pt idx="65">
                  <c:v>9.63354027678728E-6</c:v>
                </c:pt>
                <c:pt idx="66">
                  <c:v>9.1944905073897599E-6</c:v>
                </c:pt>
                <c:pt idx="67">
                  <c:v>8.7594125046447208E-6</c:v>
                </c:pt>
                <c:pt idx="68">
                  <c:v>8.3296709947542842E-6</c:v>
                </c:pt>
                <c:pt idx="69">
                  <c:v>7.9065364225462429E-6</c:v>
                </c:pt>
                <c:pt idx="70">
                  <c:v>7.4911805205128285E-6</c:v>
                </c:pt>
                <c:pt idx="71">
                  <c:v>7.0846729775903445E-6</c:v>
                </c:pt>
                <c:pt idx="72">
                  <c:v>6.6879791874200523E-6</c:v>
                </c:pt>
                <c:pt idx="73">
                  <c:v>6.3019590434442939E-6</c:v>
                </c:pt>
                <c:pt idx="74">
                  <c:v>5.9273667369193618E-6</c:v>
                </c:pt>
                <c:pt idx="75">
                  <c:v>5.5648515038884738E-6</c:v>
                </c:pt>
                <c:pt idx="76">
                  <c:v>5.2149592584468601E-6</c:v>
                </c:pt>
                <c:pt idx="77">
                  <c:v>4.8781350423100443E-6</c:v>
                </c:pt>
                <c:pt idx="78">
                  <c:v>4.554726214800814E-6</c:v>
                </c:pt>
                <c:pt idx="79">
                  <c:v>4.2449863029086424E-6</c:v>
                </c:pt>
                <c:pt idx="80">
                  <c:v>3.9490794280291188E-6</c:v>
                </c:pt>
              </c:numCache>
            </c:numRef>
          </c:yVal>
          <c:smooth val="1"/>
          <c:extLst>
            <c:ext xmlns:c16="http://schemas.microsoft.com/office/drawing/2014/chart" uri="{C3380CC4-5D6E-409C-BE32-E72D297353CC}">
              <c16:uniqueId val="{00000000-4C05-49BA-87E9-F45D5D4CE505}"/>
            </c:ext>
          </c:extLst>
        </c:ser>
        <c:dLbls>
          <c:showLegendKey val="0"/>
          <c:showVal val="0"/>
          <c:showCatName val="0"/>
          <c:showSerName val="0"/>
          <c:showPercent val="0"/>
          <c:showBubbleSize val="0"/>
        </c:dLbls>
        <c:axId val="1147361151"/>
        <c:axId val="1154594223"/>
      </c:scatterChart>
      <c:valAx>
        <c:axId val="1147361151"/>
        <c:scaling>
          <c:orientation val="minMax"/>
        </c:scaling>
        <c:delete val="0"/>
        <c:axPos val="b"/>
        <c:majorGridlines>
          <c:spPr>
            <a:ln w="9525" cap="flat" cmpd="sng" algn="ctr">
              <a:solidFill>
                <a:schemeClr val="tx1">
                  <a:lumMod val="15000"/>
                  <a:lumOff val="85000"/>
                </a:schemeClr>
              </a:solidFill>
              <a:round/>
            </a:ln>
            <a:effectLst/>
          </c:spPr>
        </c:majorGridlines>
        <c:numFmt formatCode="_-* #,##0.00_-;\-* #,##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594223"/>
        <c:crosses val="autoZero"/>
        <c:crossBetween val="midCat"/>
      </c:valAx>
      <c:valAx>
        <c:axId val="1154594223"/>
        <c:scaling>
          <c:orientation val="minMax"/>
        </c:scaling>
        <c:delete val="0"/>
        <c:axPos val="l"/>
        <c:majorGridlines>
          <c:spPr>
            <a:ln w="9525" cap="flat" cmpd="sng" algn="ctr">
              <a:solidFill>
                <a:schemeClr val="tx1">
                  <a:lumMod val="15000"/>
                  <a:lumOff val="85000"/>
                </a:schemeClr>
              </a:solidFill>
              <a:round/>
            </a:ln>
            <a:effectLst/>
          </c:spPr>
        </c:majorGridlines>
        <c:numFmt formatCode="0.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3611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26" fmlaLink="$AW$5" fmlaRange="$AU$4:$AU$6" noThreeD="1" sel="2" val="0"/>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312420</xdr:colOff>
      <xdr:row>10</xdr:row>
      <xdr:rowOff>175260</xdr:rowOff>
    </xdr:from>
    <xdr:to>
      <xdr:col>4</xdr:col>
      <xdr:colOff>0</xdr:colOff>
      <xdr:row>17</xdr:row>
      <xdr:rowOff>22860</xdr:rowOff>
    </xdr:to>
    <xdr:sp macro="" textlink="">
      <xdr:nvSpPr>
        <xdr:cNvPr id="3" name="Arrow: Left 2">
          <a:extLst>
            <a:ext uri="{FF2B5EF4-FFF2-40B4-BE49-F238E27FC236}">
              <a16:creationId xmlns:a16="http://schemas.microsoft.com/office/drawing/2014/main" id="{00000000-0008-0000-0100-000003000000}"/>
            </a:ext>
          </a:extLst>
        </xdr:cNvPr>
        <xdr:cNvSpPr/>
      </xdr:nvSpPr>
      <xdr:spPr>
        <a:xfrm>
          <a:off x="312420" y="1272540"/>
          <a:ext cx="2125980" cy="57912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26</xdr:col>
      <xdr:colOff>152400</xdr:colOff>
      <xdr:row>0</xdr:row>
      <xdr:rowOff>106680</xdr:rowOff>
    </xdr:from>
    <xdr:to>
      <xdr:col>29</xdr:col>
      <xdr:colOff>152400</xdr:colOff>
      <xdr:row>14</xdr:row>
      <xdr:rowOff>13335</xdr:rowOff>
    </xdr:to>
    <mc:AlternateContent xmlns:mc="http://schemas.openxmlformats.org/markup-compatibility/2006" xmlns:a14="http://schemas.microsoft.com/office/drawing/2010/main">
      <mc:Choice Requires="a14">
        <xdr:graphicFrame macro="">
          <xdr:nvGraphicFramePr>
            <xdr:cNvPr id="2" name="Salesman">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microsoft.com/office/drawing/2010/slicer">
              <sle:slicer xmlns:sle="http://schemas.microsoft.com/office/drawing/2010/slicer" name="Salesman"/>
            </a:graphicData>
          </a:graphic>
        </xdr:graphicFrame>
      </mc:Choice>
      <mc:Fallback xmlns="">
        <xdr:sp macro="" textlink="">
          <xdr:nvSpPr>
            <xdr:cNvPr id="0" name=""/>
            <xdr:cNvSpPr>
              <a:spLocks noTextEdit="1"/>
            </xdr:cNvSpPr>
          </xdr:nvSpPr>
          <xdr:spPr>
            <a:xfrm>
              <a:off x="20048220" y="1066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457200</xdr:colOff>
      <xdr:row>2</xdr:row>
      <xdr:rowOff>76200</xdr:rowOff>
    </xdr:from>
    <xdr:to>
      <xdr:col>12</xdr:col>
      <xdr:colOff>259080</xdr:colOff>
      <xdr:row>17</xdr:row>
      <xdr:rowOff>76200</xdr:rowOff>
    </xdr:to>
    <xdr:graphicFrame macro="">
      <xdr:nvGraphicFramePr>
        <xdr:cNvPr id="3" name="Chart 2">
          <a:extLst>
            <a:ext uri="{FF2B5EF4-FFF2-40B4-BE49-F238E27FC236}">
              <a16:creationId xmlns:a16="http://schemas.microsoft.com/office/drawing/2014/main" id="{00000000-0008-0000-0A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731520</xdr:colOff>
      <xdr:row>0</xdr:row>
      <xdr:rowOff>68580</xdr:rowOff>
    </xdr:from>
    <xdr:to>
      <xdr:col>15</xdr:col>
      <xdr:colOff>129540</xdr:colOff>
      <xdr:row>13</xdr:row>
      <xdr:rowOff>158115</xdr:rowOff>
    </xdr:to>
    <mc:AlternateContent xmlns:mc="http://schemas.openxmlformats.org/markup-compatibility/2006" xmlns:a14="http://schemas.microsoft.com/office/drawing/2010/main">
      <mc:Choice Requires="a14">
        <xdr:graphicFrame macro="">
          <xdr:nvGraphicFramePr>
            <xdr:cNvPr id="5" name="Salesman 1">
              <a:extLst>
                <a:ext uri="{FF2B5EF4-FFF2-40B4-BE49-F238E27FC236}">
                  <a16:creationId xmlns:a16="http://schemas.microsoft.com/office/drawing/2014/main" id="{00000000-0008-0000-0A00-000005000000}"/>
                </a:ext>
              </a:extLst>
            </xdr:cNvPr>
            <xdr:cNvGraphicFramePr/>
          </xdr:nvGraphicFramePr>
          <xdr:xfrm>
            <a:off x="0" y="0"/>
            <a:ext cx="0" cy="0"/>
          </xdr:xfrm>
          <a:graphic>
            <a:graphicData uri="http://schemas.microsoft.com/office/drawing/2010/slicer">
              <sle:slicer xmlns:sle="http://schemas.microsoft.com/office/drawing/2010/slicer" name="Salesman 1"/>
            </a:graphicData>
          </a:graphic>
        </xdr:graphicFrame>
      </mc:Choice>
      <mc:Fallback xmlns="">
        <xdr:sp macro="" textlink="">
          <xdr:nvSpPr>
            <xdr:cNvPr id="0" name=""/>
            <xdr:cNvSpPr>
              <a:spLocks noTextEdit="1"/>
            </xdr:cNvSpPr>
          </xdr:nvSpPr>
          <xdr:spPr>
            <a:xfrm>
              <a:off x="9845040" y="685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144780</xdr:colOff>
      <xdr:row>10</xdr:row>
      <xdr:rowOff>76200</xdr:rowOff>
    </xdr:from>
    <xdr:to>
      <xdr:col>7</xdr:col>
      <xdr:colOff>213360</xdr:colOff>
      <xdr:row>25</xdr:row>
      <xdr:rowOff>76200</xdr:rowOff>
    </xdr:to>
    <xdr:graphicFrame macro="">
      <xdr:nvGraphicFramePr>
        <xdr:cNvPr id="2" name="Chart 1">
          <a:extLst>
            <a:ext uri="{FF2B5EF4-FFF2-40B4-BE49-F238E27FC236}">
              <a16:creationId xmlns:a16="http://schemas.microsoft.com/office/drawing/2014/main" id="{00000000-0008-0000-0B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502920</xdr:colOff>
      <xdr:row>2</xdr:row>
      <xdr:rowOff>7620</xdr:rowOff>
    </xdr:from>
    <xdr:to>
      <xdr:col>15</xdr:col>
      <xdr:colOff>38100</xdr:colOff>
      <xdr:row>18</xdr:row>
      <xdr:rowOff>160020</xdr:rowOff>
    </xdr:to>
    <xdr:grpSp>
      <xdr:nvGrpSpPr>
        <xdr:cNvPr id="5" name="Group 4">
          <a:extLst>
            <a:ext uri="{FF2B5EF4-FFF2-40B4-BE49-F238E27FC236}">
              <a16:creationId xmlns:a16="http://schemas.microsoft.com/office/drawing/2014/main" id="{00000000-0008-0000-0B00-000005000000}"/>
            </a:ext>
          </a:extLst>
        </xdr:cNvPr>
        <xdr:cNvGrpSpPr/>
      </xdr:nvGrpSpPr>
      <xdr:grpSpPr>
        <a:xfrm>
          <a:off x="8305800" y="373380"/>
          <a:ext cx="1363980" cy="3627120"/>
          <a:chOff x="8183880" y="76200"/>
          <a:chExt cx="1363980" cy="3078480"/>
        </a:xfrm>
      </xdr:grpSpPr>
      <xdr:graphicFrame macro="">
        <xdr:nvGraphicFramePr>
          <xdr:cNvPr id="3" name="Chart 2">
            <a:extLst>
              <a:ext uri="{FF2B5EF4-FFF2-40B4-BE49-F238E27FC236}">
                <a16:creationId xmlns:a16="http://schemas.microsoft.com/office/drawing/2014/main" id="{00000000-0008-0000-0B00-000003000000}"/>
              </a:ext>
            </a:extLst>
          </xdr:cNvPr>
          <xdr:cNvGraphicFramePr/>
        </xdr:nvGraphicFramePr>
        <xdr:xfrm>
          <a:off x="8183880" y="76200"/>
          <a:ext cx="1348740" cy="2743200"/>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4" name="Oval 3">
            <a:extLst>
              <a:ext uri="{FF2B5EF4-FFF2-40B4-BE49-F238E27FC236}">
                <a16:creationId xmlns:a16="http://schemas.microsoft.com/office/drawing/2014/main" id="{00000000-0008-0000-0B00-000004000000}"/>
              </a:ext>
            </a:extLst>
          </xdr:cNvPr>
          <xdr:cNvSpPr/>
        </xdr:nvSpPr>
        <xdr:spPr>
          <a:xfrm>
            <a:off x="8587740" y="2156460"/>
            <a:ext cx="960120" cy="99822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24</xdr:col>
      <xdr:colOff>220980</xdr:colOff>
      <xdr:row>2</xdr:row>
      <xdr:rowOff>358140</xdr:rowOff>
    </xdr:from>
    <xdr:to>
      <xdr:col>31</xdr:col>
      <xdr:colOff>525780</xdr:colOff>
      <xdr:row>15</xdr:row>
      <xdr:rowOff>175260</xdr:rowOff>
    </xdr:to>
    <xdr:graphicFrame macro="">
      <xdr:nvGraphicFramePr>
        <xdr:cNvPr id="8" name="Chart 7">
          <a:extLst>
            <a:ext uri="{FF2B5EF4-FFF2-40B4-BE49-F238E27FC236}">
              <a16:creationId xmlns:a16="http://schemas.microsoft.com/office/drawing/2014/main" id="{00000000-0008-0000-0B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52</xdr:col>
          <xdr:colOff>548640</xdr:colOff>
          <xdr:row>5</xdr:row>
          <xdr:rowOff>7620</xdr:rowOff>
        </xdr:from>
        <xdr:to>
          <xdr:col>54</xdr:col>
          <xdr:colOff>198120</xdr:colOff>
          <xdr:row>6</xdr:row>
          <xdr:rowOff>30480</xdr:rowOff>
        </xdr:to>
        <xdr:sp macro="" textlink="">
          <xdr:nvSpPr>
            <xdr:cNvPr id="14357" name="Drop Down 21" hidden="1">
              <a:extLst>
                <a:ext uri="{63B3BB69-23CF-44E3-9099-C40C66FF867C}">
                  <a14:compatExt spid="_x0000_s14357"/>
                </a:ext>
                <a:ext uri="{FF2B5EF4-FFF2-40B4-BE49-F238E27FC236}">
                  <a16:creationId xmlns:a16="http://schemas.microsoft.com/office/drawing/2014/main" id="{00000000-0008-0000-0B00-0000153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46</xdr:col>
      <xdr:colOff>342900</xdr:colOff>
      <xdr:row>7</xdr:row>
      <xdr:rowOff>60960</xdr:rowOff>
    </xdr:from>
    <xdr:to>
      <xdr:col>54</xdr:col>
      <xdr:colOff>38100</xdr:colOff>
      <xdr:row>22</xdr:row>
      <xdr:rowOff>60960</xdr:rowOff>
    </xdr:to>
    <xdr:graphicFrame macro="">
      <xdr:nvGraphicFramePr>
        <xdr:cNvPr id="9" name="Chart 8">
          <a:extLst>
            <a:ext uri="{FF2B5EF4-FFF2-40B4-BE49-F238E27FC236}">
              <a16:creationId xmlns:a16="http://schemas.microsoft.com/office/drawing/2014/main" id="{00000000-0008-0000-0B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30480</xdr:colOff>
      <xdr:row>0</xdr:row>
      <xdr:rowOff>68580</xdr:rowOff>
    </xdr:from>
    <xdr:to>
      <xdr:col>15</xdr:col>
      <xdr:colOff>335280</xdr:colOff>
      <xdr:row>15</xdr:row>
      <xdr:rowOff>68580</xdr:rowOff>
    </xdr:to>
    <xdr:graphicFrame macro="">
      <xdr:nvGraphicFramePr>
        <xdr:cNvPr id="4" name="Chart 3">
          <a:extLst>
            <a:ext uri="{FF2B5EF4-FFF2-40B4-BE49-F238E27FC236}">
              <a16:creationId xmlns:a16="http://schemas.microsoft.com/office/drawing/2014/main" id="{C140CCBF-40F1-2ED0-401E-1CEB1C5500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266700</xdr:colOff>
      <xdr:row>4</xdr:row>
      <xdr:rowOff>152400</xdr:rowOff>
    </xdr:from>
    <xdr:to>
      <xdr:col>22</xdr:col>
      <xdr:colOff>22860</xdr:colOff>
      <xdr:row>19</xdr:row>
      <xdr:rowOff>152400</xdr:rowOff>
    </xdr:to>
    <xdr:graphicFrame macro="">
      <xdr:nvGraphicFramePr>
        <xdr:cNvPr id="5" name="Chart 4">
          <a:extLst>
            <a:ext uri="{FF2B5EF4-FFF2-40B4-BE49-F238E27FC236}">
              <a16:creationId xmlns:a16="http://schemas.microsoft.com/office/drawing/2014/main" id="{CA707D81-B7F3-84E1-201C-1EFF05A5A1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0.3913</cdr:x>
      <cdr:y>0.70278</cdr:y>
    </cdr:from>
    <cdr:to>
      <cdr:x>0.72283</cdr:x>
      <cdr:y>1</cdr:y>
    </cdr:to>
    <cdr:sp macro="" textlink="">
      <cdr:nvSpPr>
        <cdr:cNvPr id="2" name="Oval 1">
          <a:extLst xmlns:a="http://schemas.openxmlformats.org/drawingml/2006/main">
            <a:ext uri="{FF2B5EF4-FFF2-40B4-BE49-F238E27FC236}">
              <a16:creationId xmlns:a16="http://schemas.microsoft.com/office/drawing/2014/main" id="{8931AAAD-5E96-2E35-46E0-0A8ACCCB19B3}"/>
            </a:ext>
          </a:extLst>
        </cdr:cNvPr>
        <cdr:cNvSpPr/>
      </cdr:nvSpPr>
      <cdr:spPr>
        <a:xfrm xmlns:a="http://schemas.openxmlformats.org/drawingml/2006/main">
          <a:off x="1097280" y="1927860"/>
          <a:ext cx="929640" cy="815340"/>
        </a:xfrm>
        <a:prstGeom xmlns:a="http://schemas.openxmlformats.org/drawingml/2006/main" prst="ellipse">
          <a:avLst/>
        </a:prstGeom>
        <a:solidFill xmlns:a="http://schemas.openxmlformats.org/drawingml/2006/main">
          <a:srgbClr val="FF0000"/>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6.xml><?xml version="1.0" encoding="utf-8"?>
<xdr:wsDr xmlns:xdr="http://schemas.openxmlformats.org/drawingml/2006/spreadsheetDrawing" xmlns:a="http://schemas.openxmlformats.org/drawingml/2006/main">
  <xdr:twoCellAnchor>
    <xdr:from>
      <xdr:col>13</xdr:col>
      <xdr:colOff>251460</xdr:colOff>
      <xdr:row>6</xdr:row>
      <xdr:rowOff>175260</xdr:rowOff>
    </xdr:from>
    <xdr:to>
      <xdr:col>19</xdr:col>
      <xdr:colOff>251460</xdr:colOff>
      <xdr:row>16</xdr:row>
      <xdr:rowOff>175260</xdr:rowOff>
    </xdr:to>
    <xdr:graphicFrame macro="">
      <xdr:nvGraphicFramePr>
        <xdr:cNvPr id="5" name="Chart 4">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26</xdr:col>
      <xdr:colOff>365761</xdr:colOff>
      <xdr:row>10</xdr:row>
      <xdr:rowOff>121920</xdr:rowOff>
    </xdr:from>
    <xdr:to>
      <xdr:col>32</xdr:col>
      <xdr:colOff>365761</xdr:colOff>
      <xdr:row>20</xdr:row>
      <xdr:rowOff>137160</xdr:rowOff>
    </xdr:to>
    <xdr:graphicFrame macro="">
      <xdr:nvGraphicFramePr>
        <xdr:cNvPr id="6" name="Chart 5">
          <a:extLst>
            <a:ext uri="{FF2B5EF4-FFF2-40B4-BE49-F238E27FC236}">
              <a16:creationId xmlns:a16="http://schemas.microsoft.com/office/drawing/2014/main" id="{00000000-0008-0000-0C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304800</xdr:colOff>
      <xdr:row>1</xdr:row>
      <xdr:rowOff>129540</xdr:rowOff>
    </xdr:from>
    <xdr:to>
      <xdr:col>14</xdr:col>
      <xdr:colOff>53340</xdr:colOff>
      <xdr:row>16</xdr:row>
      <xdr:rowOff>167640</xdr:rowOff>
    </xdr:to>
    <xdr:graphicFrame macro="">
      <xdr:nvGraphicFramePr>
        <xdr:cNvPr id="2" name="Chart 1">
          <a:extLst>
            <a:ext uri="{FF2B5EF4-FFF2-40B4-BE49-F238E27FC236}">
              <a16:creationId xmlns:a16="http://schemas.microsoft.com/office/drawing/2014/main" id="{00000000-0008-0000-1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41</xdr:col>
      <xdr:colOff>1143000</xdr:colOff>
      <xdr:row>4</xdr:row>
      <xdr:rowOff>7620</xdr:rowOff>
    </xdr:from>
    <xdr:to>
      <xdr:col>47</xdr:col>
      <xdr:colOff>571500</xdr:colOff>
      <xdr:row>17</xdr:row>
      <xdr:rowOff>144780</xdr:rowOff>
    </xdr:to>
    <xdr:graphicFrame macro="">
      <xdr:nvGraphicFramePr>
        <xdr:cNvPr id="3" name="Chart 2">
          <a:extLst>
            <a:ext uri="{FF2B5EF4-FFF2-40B4-BE49-F238E27FC236}">
              <a16:creationId xmlns:a16="http://schemas.microsoft.com/office/drawing/2014/main" id="{00000000-0008-0000-1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eshS" refreshedDate="44884.530152199077" createdVersion="8" refreshedVersion="8" minRefreshableVersion="3" recordCount="1325" xr:uid="{979BEE0A-9063-4C9B-99BA-B921AA403088}">
  <cacheSource type="worksheet">
    <worksheetSource ref="A1:H1326" sheet="Pivot table"/>
  </cacheSource>
  <cacheFields count="9">
    <cacheField name="Dates" numFmtId="166">
      <sharedItems containsSemiMixedTypes="0" containsNonDate="0" containsDate="1" containsString="0" minDate="2012-01-01T00:00:00" maxDate="2014-07-10T00:00:00"/>
    </cacheField>
    <cacheField name="Order ID" numFmtId="0">
      <sharedItems containsSemiMixedTypes="0" containsString="0" containsNumber="1" containsInteger="1" minValue="1111" maxValue="2915"/>
    </cacheField>
    <cacheField name="Product" numFmtId="172">
      <sharedItems/>
    </cacheField>
    <cacheField name="Salesman" numFmtId="172">
      <sharedItems count="7">
        <s v="Adam"/>
        <s v="Calvin"/>
        <s v="Daniel"/>
        <s v="Henry"/>
        <s v="Justin"/>
        <s v="Sindy"/>
        <s v="Paul"/>
      </sharedItems>
    </cacheField>
    <cacheField name="Region" numFmtId="172">
      <sharedItems count="4">
        <s v="North"/>
        <s v="West"/>
        <s v="Middle"/>
        <s v="North vs Middle" f="1"/>
      </sharedItems>
    </cacheField>
    <cacheField name="No. Customers" numFmtId="0">
      <sharedItems containsSemiMixedTypes="0" containsString="0" containsNumber="1" containsInteger="1" minValue="6" maxValue="10"/>
    </cacheField>
    <cacheField name="Net Sales" numFmtId="171">
      <sharedItems containsSemiMixedTypes="0" containsString="0" containsNumber="1" minValue="1377" maxValue="14985" count="861">
        <n v="7164"/>
        <n v="6528"/>
        <n v="2520"/>
        <n v="9660"/>
        <n v="11550"/>
        <n v="7896"/>
        <n v="8095.5"/>
        <n v="12180"/>
        <n v="4900.5"/>
        <n v="2277"/>
        <n v="8032.5"/>
        <n v="8046"/>
        <n v="11250"/>
        <n v="6189.75"/>
        <n v="2908.5"/>
        <n v="2214"/>
        <n v="8829"/>
        <n v="9120"/>
        <n v="2173.5"/>
        <n v="5600"/>
        <n v="4608"/>
        <n v="5508"/>
        <n v="12735"/>
        <n v="13575"/>
        <n v="8892"/>
        <n v="6196.5"/>
        <n v="4063.5"/>
        <n v="4464"/>
        <n v="10350"/>
        <n v="8680"/>
        <n v="13050"/>
        <n v="2312"/>
        <n v="3060"/>
        <n v="9810"/>
        <n v="8120"/>
        <n v="6520.5"/>
        <n v="12060"/>
        <n v="8544"/>
        <n v="7024.5"/>
        <n v="14017.5"/>
        <n v="4056"/>
        <n v="2730"/>
        <n v="6804"/>
        <n v="8778"/>
        <n v="2304"/>
        <n v="9150"/>
        <n v="7584"/>
        <n v="14900"/>
        <n v="8964"/>
        <n v="2079"/>
        <n v="2412"/>
        <n v="4189.5"/>
        <n v="10080"/>
        <n v="5076"/>
        <n v="9315"/>
        <n v="11280"/>
        <n v="8946"/>
        <n v="8568"/>
        <n v="2178"/>
        <n v="8100"/>
        <n v="2106"/>
        <n v="8480"/>
        <n v="5220"/>
        <n v="4410"/>
        <n v="2524.5"/>
        <n v="8505"/>
        <n v="10224"/>
        <n v="12330"/>
        <n v="4914"/>
        <n v="8757"/>
        <n v="8440"/>
        <n v="7074"/>
        <n v="8040"/>
        <n v="11070"/>
        <n v="5913"/>
        <n v="10440"/>
        <n v="1648.5"/>
        <n v="13770"/>
        <n v="1647"/>
        <n v="7911"/>
        <n v="7965"/>
        <n v="3960"/>
        <n v="5130"/>
        <n v="2205"/>
        <n v="7749"/>
        <n v="13702.5"/>
        <n v="2232"/>
        <n v="7560"/>
        <n v="2094.75"/>
        <n v="1669.5"/>
        <n v="3330"/>
        <n v="2970"/>
        <n v="2180"/>
        <n v="7290"/>
        <n v="13740"/>
        <n v="8820"/>
        <n v="3132"/>
        <n v="2207.25"/>
        <n v="6075"/>
        <n v="14445"/>
        <n v="5670"/>
        <n v="1998"/>
        <n v="6540"/>
        <n v="2940"/>
        <n v="10020"/>
        <n v="2088"/>
        <n v="3270"/>
        <n v="2352"/>
        <n v="5775"/>
        <n v="2037"/>
        <n v="3996"/>
        <n v="13837.5"/>
        <n v="1848"/>
        <n v="8316"/>
        <n v="4920"/>
        <n v="5780"/>
        <n v="3600"/>
        <n v="5616"/>
        <n v="7497"/>
        <n v="8190"/>
        <n v="6300"/>
        <n v="2367"/>
        <n v="4220"/>
        <n v="10360"/>
        <n v="8172"/>
        <n v="6456"/>
        <n v="4995"/>
        <n v="3192"/>
        <n v="1811.25"/>
        <n v="8940"/>
        <n v="4882.5"/>
        <n v="8370"/>
        <n v="3078"/>
        <n v="2256"/>
        <n v="2385"/>
        <n v="13410"/>
        <n v="10000"/>
        <n v="6363"/>
        <n v="2712"/>
        <n v="4644"/>
        <n v="1795.5"/>
        <n v="6318"/>
        <n v="3717"/>
        <n v="7722"/>
        <n v="9000"/>
        <n v="14580"/>
        <n v="5520"/>
        <n v="6750"/>
        <n v="5562"/>
        <n v="3129"/>
        <n v="5688"/>
        <n v="1545"/>
        <n v="8599.5"/>
        <n v="5094"/>
        <n v="8775"/>
        <n v="7830"/>
        <n v="10920"/>
        <n v="14280"/>
        <n v="1716.75"/>
        <n v="1680"/>
        <n v="3168"/>
        <n v="2410"/>
        <n v="11640"/>
        <n v="2268"/>
        <n v="10158.75"/>
        <n v="9576"/>
        <n v="6720"/>
        <n v="1701"/>
        <n v="4800"/>
        <n v="7938"/>
        <n v="11025"/>
        <n v="11840"/>
        <n v="4536"/>
        <n v="5040"/>
        <n v="6156"/>
        <n v="5680"/>
        <n v="7680"/>
        <n v="4998"/>
        <n v="2152.5"/>
        <n v="6358.5"/>
        <n v="5292"/>
        <n v="11000"/>
        <n v="7812"/>
        <n v="14800"/>
        <n v="13020"/>
        <n v="7155"/>
        <n v="2227.5"/>
        <n v="6240"/>
        <n v="10840"/>
        <n v="6288"/>
        <n v="4815"/>
        <n v="4014"/>
        <n v="8520"/>
        <n v="3321"/>
        <n v="6021"/>
        <n v="3912"/>
        <n v="5640"/>
        <n v="4130"/>
        <n v="8343"/>
        <n v="5610"/>
        <n v="5022"/>
        <n v="6426"/>
        <n v="6682.5"/>
        <n v="3969"/>
        <n v="11760"/>
        <n v="2740.5"/>
        <n v="6264"/>
        <n v="9408"/>
        <n v="12465"/>
        <n v="5922"/>
        <n v="8325"/>
        <n v="2020"/>
        <n v="3801"/>
        <n v="5568"/>
        <n v="7920"/>
        <n v="2280"/>
        <n v="8741.25"/>
        <n v="11475"/>
        <n v="4333.5"/>
        <n v="5778"/>
        <n v="12285"/>
        <n v="1782"/>
        <n v="14310"/>
        <n v="1962"/>
        <n v="7182"/>
        <n v="1548"/>
        <n v="3906"/>
        <n v="1753.5"/>
        <n v="5994"/>
        <n v="6480"/>
        <n v="6858"/>
        <n v="11016"/>
        <n v="6792"/>
        <n v="8707.5"/>
        <n v="5796"/>
        <n v="10192.5"/>
        <n v="2260"/>
        <n v="8856"/>
        <n v="1692"/>
        <n v="8160"/>
        <n v="2509.5"/>
        <n v="1732.5"/>
        <n v="2340"/>
        <n v="10960"/>
        <n v="8111.25"/>
        <n v="4878"/>
        <n v="14940"/>
        <n v="8280"/>
        <n v="2065.5"/>
        <n v="8028"/>
        <n v="2215.5"/>
        <n v="12022.5"/>
        <n v="5136"/>
        <n v="2430"/>
        <n v="10160"/>
        <n v="8379"/>
        <n v="3420"/>
        <n v="2572.5"/>
        <n v="12652.5"/>
        <n v="13230"/>
        <n v="13095"/>
        <n v="3822"/>
        <n v="13600"/>
        <n v="8640"/>
        <n v="2421"/>
        <n v="6192"/>
        <n v="2146.5"/>
        <n v="7528.5"/>
        <n v="4266"/>
        <n v="7245"/>
        <n v="1552.5"/>
        <n v="2151"/>
        <n v="7222.5"/>
        <n v="7632"/>
        <n v="10476"/>
        <n v="6930"/>
        <n v="10380"/>
        <n v="11088"/>
        <n v="5535"/>
        <n v="5058"/>
        <n v="11680"/>
        <n v="9684"/>
        <n v="4176"/>
        <n v="6345"/>
        <n v="9126"/>
        <n v="11205"/>
        <n v="6150"/>
        <n v="10860"/>
        <n v="7317"/>
        <n v="6885"/>
        <n v="6960"/>
        <n v="4940"/>
        <n v="3390"/>
        <n v="5454"/>
        <n v="12337.5"/>
        <n v="9756"/>
        <n v="4851"/>
        <n v="2016"/>
        <n v="4806"/>
        <n v="4716"/>
        <n v="11115"/>
        <n v="5224.5"/>
        <n v="4131"/>
        <n v="2808"/>
        <n v="1564.5"/>
        <n v="7860"/>
        <n v="7296"/>
        <n v="9585"/>
        <n v="4860"/>
        <n v="3267"/>
        <n v="6984"/>
        <n v="1539"/>
        <n v="3465"/>
        <n v="14512.5"/>
        <n v="5733"/>
        <n v="6129"/>
        <n v="1755"/>
        <n v="7956"/>
        <n v="5940"/>
        <n v="13972.5"/>
        <n v="6096"/>
        <n v="2045.25"/>
        <n v="5436"/>
        <n v="8880"/>
        <n v="5328"/>
        <n v="9345"/>
        <n v="11925"/>
        <n v="2200.5"/>
        <n v="3888"/>
        <n v="5985"/>
        <n v="7047"/>
        <n v="5575.5"/>
        <n v="8221.5"/>
        <n v="5071.5"/>
        <n v="7200"/>
        <n v="8388"/>
        <n v="9240"/>
        <n v="1989"/>
        <n v="2436"/>
        <n v="6048"/>
        <n v="2394"/>
        <n v="10044"/>
        <n v="2614.5"/>
        <n v="5062.5"/>
        <n v="2052"/>
        <n v="4496"/>
        <n v="2929.5"/>
        <n v="14550"/>
        <n v="4158"/>
        <n v="6561"/>
        <n v="8496"/>
        <n v="4515"/>
        <n v="5143.5"/>
        <n v="12195"/>
        <n v="10560"/>
        <n v="7014"/>
        <n v="5386.5"/>
        <n v="1809"/>
        <n v="7344"/>
        <n v="8426.25"/>
        <n v="7533"/>
        <n v="7695"/>
        <n v="5886"/>
        <n v="8256"/>
        <n v="4356"/>
        <n v="14880"/>
        <n v="1674"/>
        <n v="11214"/>
        <n v="13860"/>
        <n v="1728"/>
        <n v="6507"/>
        <n v="2505"/>
        <n v="11700"/>
        <n v="10710"/>
        <n v="2085.75"/>
        <n v="2358"/>
        <n v="4288"/>
        <n v="8977.5"/>
        <n v="13365"/>
        <n v="2220.75"/>
        <n v="1984.5"/>
        <n v="7587"/>
        <n v="3834"/>
        <n v="13800"/>
        <n v="4048"/>
        <n v="3144"/>
        <n v="7335"/>
        <n v="5310"/>
        <n v="7785"/>
        <n v="6876"/>
        <n v="2646"/>
        <n v="1533"/>
        <n v="7140"/>
        <n v="2030"/>
        <n v="2310"/>
        <n v="10400"/>
        <n v="2295"/>
        <n v="6120"/>
        <n v="10395"/>
        <n v="14647.5"/>
        <n v="7020"/>
        <n v="3645"/>
        <n v="2439"/>
        <n v="7308"/>
        <n v="1741.5"/>
        <n v="3492"/>
        <n v="2850"/>
        <n v="3408"/>
        <n v="9600"/>
        <n v="4950"/>
        <n v="11880"/>
        <n v="2964"/>
        <n v="13275"/>
        <n v="9216"/>
        <n v="5000"/>
        <n v="7128"/>
        <n v="3726"/>
        <n v="6144"/>
        <n v="4725"/>
        <n v="11560"/>
        <n v="7320"/>
        <n v="8864"/>
        <n v="2064"/>
        <n v="2226"/>
        <n v="5319"/>
        <n v="3096"/>
        <n v="5481"/>
        <n v="5460"/>
        <n v="4657.5"/>
        <n v="2635.5"/>
        <n v="4080"/>
        <n v="2610"/>
        <n v="1593"/>
        <n v="5724"/>
        <n v="11790"/>
        <n v="2556"/>
        <n v="2856"/>
        <n v="4186"/>
        <n v="11448"/>
        <n v="14850"/>
        <n v="4941"/>
        <n v="9288"/>
        <n v="8064"/>
        <n v="5751"/>
        <n v="3360"/>
        <n v="5229"/>
        <n v="9828"/>
        <n v="9375"/>
        <n v="8560"/>
        <n v="2331"/>
        <n v="10878"/>
        <n v="2832"/>
        <n v="2425.5"/>
        <n v="2100"/>
        <n v="2740"/>
        <n v="7470"/>
        <n v="2184"/>
        <n v="11295"/>
        <n v="10125"/>
        <n v="6888"/>
        <n v="1872"/>
        <n v="6615"/>
        <n v="8960"/>
        <n v="1764"/>
        <n v="1512"/>
        <n v="10552.5"/>
        <n v="9045"/>
        <n v="10800"/>
        <n v="9248"/>
        <n v="2223"/>
        <n v="1920"/>
        <n v="4428"/>
        <n v="7704"/>
        <n v="4788"/>
        <n v="6696"/>
        <n v="4500"/>
        <n v="8175"/>
        <n v="6912"/>
        <n v="9525"/>
        <n v="8955"/>
        <n v="10100"/>
        <n v="6831"/>
        <n v="1444.5"/>
        <n v="8688"/>
        <n v="4545"/>
        <n v="7605"/>
        <n v="2497.5"/>
        <n v="12510"/>
        <n v="2404.5"/>
        <n v="10665"/>
        <n v="1685.25"/>
        <n v="10692"/>
        <n v="2580"/>
        <n v="5712"/>
        <n v="8662.5"/>
        <n v="12825"/>
        <n v="6780"/>
        <n v="4420"/>
        <n v="8925"/>
        <n v="5643"/>
        <n v="1830"/>
        <n v="1608"/>
        <n v="4160"/>
        <n v="8240"/>
        <n v="11040"/>
        <n v="10890"/>
        <n v="12480"/>
        <n v="2196"/>
        <n v="11655"/>
        <n v="11745"/>
        <n v="13005"/>
        <n v="10640"/>
        <n v="12375"/>
        <n v="9108"/>
        <n v="7176"/>
        <n v="2605.5"/>
        <n v="10600"/>
        <n v="2415"/>
        <n v="6588"/>
        <n v="4560"/>
        <n v="6642"/>
        <n v="1812"/>
        <n v="5544"/>
        <n v="4688"/>
        <n v="4698"/>
        <n v="3294"/>
        <n v="5832"/>
        <n v="2508"/>
        <n v="5265"/>
        <n v="7770"/>
        <n v="1719"/>
        <n v="4018"/>
        <n v="11100"/>
        <n v="12442.5"/>
        <n v="6132"/>
        <n v="10500"/>
        <n v="14650"/>
        <n v="14985"/>
        <n v="11220"/>
        <n v="6768"/>
        <n v="11002.5"/>
        <n v="4120"/>
        <n v="10867.5"/>
        <n v="7092"/>
        <n v="10732.5"/>
        <n v="8580"/>
        <n v="4824"/>
        <n v="8208"/>
        <n v="4256"/>
        <n v="9300"/>
        <n v="9840"/>
        <n v="5346"/>
        <n v="8383.5"/>
        <n v="2988"/>
        <n v="12075"/>
        <n v="9312"/>
        <n v="1515"/>
        <n v="9247.5"/>
        <n v="6237"/>
        <n v="7056"/>
        <n v="7152"/>
        <n v="2844"/>
        <n v="4347"/>
        <n v="10764"/>
        <n v="2604"/>
        <n v="8400"/>
        <n v="9900"/>
        <n v="7980"/>
        <n v="2583"/>
        <n v="8340"/>
        <n v="7398"/>
        <n v="5232"/>
        <n v="2063.25"/>
        <n v="4096"/>
        <n v="4224"/>
        <n v="9720"/>
        <n v="4770"/>
        <n v="7740"/>
        <n v="6372"/>
        <n v="2160"/>
        <n v="4320"/>
        <n v="6360"/>
        <n v="4932"/>
        <n v="6709.5"/>
        <n v="10170"/>
        <n v="5004"/>
        <n v="6840"/>
        <n v="1530"/>
        <n v="10755"/>
        <n v="14025"/>
        <n v="9870"/>
        <n v="2092.5"/>
        <n v="7506"/>
        <n v="4470"/>
        <n v="5860"/>
        <n v="14107.5"/>
        <n v="12555"/>
        <n v="1974"/>
        <n v="4819.5"/>
        <n v="5811.75"/>
        <n v="9502.5"/>
        <n v="5400"/>
        <n v="2133"/>
        <n v="4980"/>
        <n v="3582"/>
        <n v="12540"/>
        <n v="2265"/>
        <n v="2484"/>
        <n v="9936"/>
        <n v="1620"/>
        <n v="5548.5"/>
        <n v="7641"/>
        <n v="9696"/>
        <n v="7087.5"/>
        <n v="7249.5"/>
        <n v="1635"/>
        <n v="2376"/>
        <n v="13140"/>
        <n v="2400"/>
        <n v="3072"/>
        <n v="2660"/>
        <n v="2475"/>
        <n v="2097"/>
        <n v="7627.5"/>
        <n v="3045"/>
        <n v="1522.5"/>
        <n v="6378.75"/>
        <n v="4252.5"/>
        <n v="4776"/>
        <n v="5697"/>
        <n v="10001.25"/>
        <n v="1725"/>
        <n v="6925.5"/>
        <n v="1957.5"/>
        <n v="10260"/>
        <n v="7668"/>
        <n v="4482"/>
        <n v="1791"/>
        <n v="3978"/>
        <n v="11178"/>
        <n v="3150"/>
        <n v="6135.75"/>
        <n v="7248"/>
        <n v="3108"/>
        <n v="1935"/>
        <n v="7411.5"/>
        <n v="6255"/>
        <n v="7992"/>
        <n v="6660"/>
        <n v="5607"/>
        <n v="2673"/>
        <n v="4401"/>
        <n v="3990"/>
        <n v="2349"/>
        <n v="9292.5"/>
        <n v="6762"/>
        <n v="9432"/>
        <n v="5967"/>
        <n v="3024"/>
        <n v="4074"/>
        <n v="8437.5"/>
        <n v="2248"/>
        <n v="2910"/>
        <n v="4374"/>
        <n v="2124"/>
        <n v="1714.5"/>
        <n v="5280"/>
        <n v="3507"/>
        <n v="9792"/>
        <n v="5055.75"/>
        <n v="7236"/>
        <n v="2943"/>
        <n v="1869"/>
        <n v="3474"/>
        <n v="2068.5"/>
        <n v="11904"/>
        <n v="7357.5"/>
        <n v="4728"/>
        <n v="8869.5"/>
        <n v="9864"/>
        <n v="10548"/>
        <n v="1737"/>
        <n v="2011.5"/>
        <n v="10450"/>
        <n v="5256"/>
        <n v="1584"/>
        <n v="8676"/>
        <n v="9360"/>
        <n v="4284"/>
        <n v="4171.5"/>
        <n v="2144"/>
        <n v="5157"/>
        <n v="9324"/>
        <n v="9744"/>
        <n v="14450"/>
        <n v="10750"/>
        <n v="6084"/>
        <n v="11466"/>
        <n v="2529"/>
        <n v="8928"/>
        <n v="11103.75"/>
        <n v="12645"/>
        <n v="11952"/>
        <n v="10215"/>
        <n v="10200"/>
        <n v="8460"/>
        <n v="7515"/>
        <n v="4772.25"/>
        <n v="4140"/>
        <n v="5880"/>
        <n v="8464.5"/>
        <n v="8360"/>
        <n v="12300"/>
        <n v="1932"/>
        <n v="2085"/>
        <n v="4890"/>
        <n v="8850"/>
        <n v="5859"/>
        <n v="14160"/>
        <n v="13700"/>
        <n v="12450"/>
        <n v="4368"/>
        <n v="9036"/>
        <n v="3744"/>
        <n v="11200"/>
        <n v="7371"/>
        <n v="4221"/>
        <n v="10880"/>
        <n v="2000"/>
        <n v="8842.5"/>
        <n v="4446"/>
        <n v="5760"/>
        <n v="1926"/>
        <n v="6384"/>
        <n v="11160"/>
        <n v="7620"/>
        <n v="5970"/>
        <n v="6060"/>
        <n v="13432.5"/>
        <n v="6516"/>
        <n v="7575"/>
        <n v="12487.5"/>
        <n v="3370.5"/>
        <n v="5160"/>
        <n v="11172"/>
        <n v="2210"/>
        <n v="5355"/>
        <n v="3762"/>
        <n v="3660"/>
        <n v="4416"/>
        <n v="2496"/>
        <n v="8784"/>
        <n v="4260"/>
        <n v="9396"/>
        <n v="13300"/>
        <n v="14100"/>
        <n v="11960"/>
        <n v="10422"/>
        <n v="2650"/>
        <n v="9990"/>
        <n v="10980"/>
        <n v="10935"/>
        <n v="8127"/>
        <n v="8910"/>
        <n v="2131.5"/>
        <n v="4046"/>
        <n v="7612.5"/>
        <n v="9080"/>
        <n v="1458"/>
        <n v="1858.5"/>
        <n v="10416"/>
        <n v="2900"/>
        <n v="13850"/>
        <n v="10584"/>
        <n v="9180"/>
        <n v="1566"/>
        <n v="1944"/>
        <n v="7524"/>
        <n v="3510"/>
        <n v="4599"/>
        <n v="9712.5"/>
        <n v="2009"/>
        <n v="5550"/>
        <n v="9954"/>
        <n v="2044"/>
        <n v="2625"/>
        <n v="2997"/>
        <n v="10300"/>
        <n v="3546"/>
        <n v="6439.5"/>
        <n v="14300"/>
        <n v="4104"/>
        <n v="3654"/>
        <n v="7440"/>
        <n v="2794.5"/>
        <n v="4830"/>
        <n v="8760"/>
        <n v="1377"/>
        <n v="10704"/>
        <n v="4656"/>
        <n v="4302"/>
        <n v="8586"/>
        <n v="4887"/>
        <n v="3753"/>
        <n v="3861"/>
        <n v="8424"/>
        <n v="4212"/>
        <n v="2040"/>
        <n v="4734"/>
        <n v="11376"/>
        <n v="8073"/>
        <n v="5103"/>
        <n v="7800"/>
        <n v="11520"/>
        <n v="6624"/>
        <n v="12915"/>
        <n v="2544"/>
        <n v="1668"/>
        <n v="7848"/>
        <n v="8192"/>
        <n v="7776"/>
        <n v="3696"/>
        <n v="14377.5"/>
        <n v="11400"/>
        <n v="10962"/>
        <n v="3870"/>
        <n v="4248"/>
        <n v="10240"/>
        <n v="4240"/>
        <n v="2952"/>
        <n v="2236.5"/>
        <n v="2034"/>
        <n v="7209"/>
        <n v="6277.5"/>
        <n v="2821.5"/>
        <n v="2835"/>
        <n v="1937.25"/>
        <n v="5701.5"/>
        <n v="2445"/>
        <n v="4530"/>
        <n v="4968"/>
        <n v="12420"/>
        <n v="3240"/>
        <n v="7272"/>
        <n v="2362.5"/>
        <n v="2499"/>
        <n v="4905"/>
        <n v="7884"/>
        <n v="3874.5"/>
        <n v="4440"/>
        <n v="10485"/>
        <n v="4194"/>
        <n v="4576.5"/>
        <n v="6090"/>
        <n v="6777"/>
        <n v="4000.5"/>
        <n v="5427"/>
        <n v="5175"/>
        <n v="5952"/>
        <n v="2308.5"/>
        <n v="5872.5"/>
      </sharedItems>
    </cacheField>
    <cacheField name="Profit / Loss" numFmtId="171">
      <sharedItems containsSemiMixedTypes="0" containsString="0" containsNumber="1" minValue="461.60100000000006" maxValue="6256.2780000000002"/>
    </cacheField>
    <cacheField name="Incentive" numFmtId="0" formula="IF('Net Sales'&gt;125000,'Net Sales'*0.06,0)" databaseField="0"/>
  </cacheFields>
  <calculatedItems count="1">
    <calculatedItem formula="Region[North]/Region[Middle]">
      <pivotArea cacheIndex="1" outline="0" fieldPosition="0">
        <references count="1">
          <reference field="4" count="1">
            <x v="3"/>
          </reference>
        </references>
      </pivotArea>
    </calculatedItem>
  </calculatedItems>
  <extLst>
    <ext xmlns:x14="http://schemas.microsoft.com/office/spreadsheetml/2009/9/main" uri="{725AE2AE-9491-48be-B2B4-4EB974FC3084}">
      <x14:pivotCacheDefinition pivotCacheId="130703447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eshS" refreshedDate="44884.592361226853" backgroundQuery="1" createdVersion="8" refreshedVersion="8" minRefreshableVersion="3" recordCount="0" supportSubquery="1" supportAdvancedDrill="1" xr:uid="{07F6EE27-0C07-4A21-AB0D-491F2FAA48B5}">
  <cacheSource type="external" connectionId="1"/>
  <cacheFields count="2">
    <cacheField name="[Measures].[Sum of Net Sales]" caption="Sum of Net Sales" numFmtId="0" hierarchy="14" level="32767"/>
    <cacheField name="[Range].[Salesman].[Salesman]" caption="Salesman" numFmtId="0" hierarchy="3" level="1">
      <sharedItems count="7">
        <s v="Adam"/>
        <s v="Calvin"/>
        <s v="Daniel"/>
        <s v="Henry"/>
        <s v="Justin"/>
        <s v="Paul"/>
        <s v="Sindy"/>
      </sharedItems>
    </cacheField>
  </cacheFields>
  <cacheHierarchies count="16">
    <cacheHierarchy uniqueName="[Range].[Dates]" caption="Dates" attribute="1" time="1" defaultMemberUniqueName="[Range].[Dates].[All]" allUniqueName="[Range].[Dates].[All]" dimensionUniqueName="[Range]" displayFolder="" count="0" memberValueDatatype="7" unbalanced="0"/>
    <cacheHierarchy uniqueName="[Range].[Order ID]" caption="Order ID" attribute="1" defaultMemberUniqueName="[Range].[Order ID].[All]" allUniqueName="[Range].[Order ID].[All]" dimensionUniqueName="[Range]" displayFolder="" count="0" memberValueDatatype="20" unbalanced="0"/>
    <cacheHierarchy uniqueName="[Range].[Product]" caption="Product" attribute="1" defaultMemberUniqueName="[Range].[Product].[All]" allUniqueName="[Range].[Product].[All]" dimensionUniqueName="[Range]" displayFolder="" count="0" memberValueDatatype="130" unbalanced="0"/>
    <cacheHierarchy uniqueName="[Range].[Salesman]" caption="Salesman" attribute="1" defaultMemberUniqueName="[Range].[Salesman].[All]" allUniqueName="[Range].[Salesman].[All]" dimensionUniqueName="[Range]" displayFolder="" count="2" memberValueDatatype="130" unbalanced="0">
      <fieldsUsage count="2">
        <fieldUsage x="-1"/>
        <fieldUsage x="1"/>
      </fieldsUsage>
    </cacheHierarchy>
    <cacheHierarchy uniqueName="[Range].[Region]" caption="Region" attribute="1" defaultMemberUniqueName="[Range].[Region].[All]" allUniqueName="[Range].[Region].[All]" dimensionUniqueName="[Range]" displayFolder="" count="0" memberValueDatatype="130" unbalanced="0"/>
    <cacheHierarchy uniqueName="[Range].[No. Customers]" caption="No. Customers" attribute="1" defaultMemberUniqueName="[Range].[No. Customers].[All]" allUniqueName="[Range].[No. Customers].[All]" dimensionUniqueName="[Range]" displayFolder="" count="0" memberValueDatatype="20" unbalanced="0"/>
    <cacheHierarchy uniqueName="[Range].[Net Sales]" caption="Net Sales" attribute="1" defaultMemberUniqueName="[Range].[Net Sales].[All]" allUniqueName="[Range].[Net Sales].[All]" dimensionUniqueName="[Range]" displayFolder="" count="0" memberValueDatatype="5" unbalanced="0"/>
    <cacheHierarchy uniqueName="[Range].[Profit / Loss]" caption="Profit / Loss" attribute="1" defaultMemberUniqueName="[Range].[Profit / Loss].[All]" allUniqueName="[Range].[Profit / Loss].[All]" dimensionUniqueName="[Range]" displayFolder="" count="0" memberValueDatatype="5" unbalanced="0"/>
    <cacheHierarchy uniqueName="[Range].[Dates (Year)]" caption="Dates (Year)" attribute="1" defaultMemberUniqueName="[Range].[Dates (Year)].[All]" allUniqueName="[Range].[Dates (Year)].[All]" dimensionUniqueName="[Range]" displayFolder="" count="0" memberValueDatatype="130" unbalanced="0"/>
    <cacheHierarchy uniqueName="[Range].[Dates (Quarter)]" caption="Dates (Quarter)" attribute="1" defaultMemberUniqueName="[Range].[Dates (Quarter)].[All]" allUniqueName="[Range].[Dates (Quarter)].[All]" dimensionUniqueName="[Range]" displayFolder="" count="0" memberValueDatatype="130" unbalanced="0"/>
    <cacheHierarchy uniqueName="[Range].[Dates (Month)]" caption="Dates (Month)" attribute="1" defaultMemberUniqueName="[Range].[Dates (Month)].[All]" allUniqueName="[Range].[Dates (Month)].[All]" dimensionUniqueName="[Range]" displayFolder="" count="0" memberValueDatatype="130" unbalanced="0"/>
    <cacheHierarchy uniqueName="[Range].[Dates (Month Index)]" caption="Dates (Month Index)" attribute="1" defaultMemberUniqueName="[Range].[Dates (Month Index)].[All]" allUniqueName="[Range].[Dates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Net Sales]" caption="Sum of Net Sales" measure="1" displayFolder="" measureGroup="Range" count="0" oneField="1" hidden="1">
      <fieldsUsage count="1">
        <fieldUsage x="0"/>
      </fieldsUsage>
      <extLst>
        <ext xmlns:x15="http://schemas.microsoft.com/office/spreadsheetml/2010/11/main" uri="{B97F6D7D-B522-45F9-BDA1-12C45D357490}">
          <x15:cacheHierarchy aggregatedColumn="6"/>
        </ext>
      </extLst>
    </cacheHierarchy>
    <cacheHierarchy uniqueName="[Set1]" caption="Set1" set="1" parentSet="3"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1">
    <calculatedMember name="[Set1]" mdx="{([Range].[Salesman].&amp;[Adam]),([Range].[Salesman].&amp;[Calvin]),([Range].[Salesman].&amp;[Daniel]),([Range].[Salesman].&amp;[Henry]),([Range].[Salesman].&amp;[Justin]),([Range].[Salesman].&amp;[Paul]),([Range].[Salesman].&amp;[Sindy]),([Range].[Salesman].[All])}" set="1">
      <extLst>
        <ext xmlns:x14="http://schemas.microsoft.com/office/spreadsheetml/2009/9/main" uri="{0C70D0D5-359C-4a49-802D-23BBF952B5CE}">
          <x14:calculatedMember flattenHierarchies="0" hierarchizeDistinct="0">
            <x14:tupleSet rowCount="8">
              <x14:headers>
                <x14:header uniqueName="[Range].[Salesman].[Salesman]" hierarchyName="[Range].[Salesman]"/>
              </x14:headers>
              <x14:rows>
                <x14:row>
                  <x14:rowItem u="[Range].[Salesman].&amp;[Adam]" d="Adam"/>
                </x14:row>
                <x14:row>
                  <x14:rowItem u="[Range].[Salesman].&amp;[Calvin]" d="Calvin"/>
                </x14:row>
                <x14:row>
                  <x14:rowItem u="[Range].[Salesman].&amp;[Daniel]" d="Daniel"/>
                </x14:row>
                <x14:row>
                  <x14:rowItem u="[Range].[Salesman].&amp;[Henry]" d="Henry"/>
                </x14:row>
                <x14:row>
                  <x14:rowItem u="[Range].[Salesman].&amp;[Justin]" d="Justin"/>
                </x14:row>
                <x14:row>
                  <x14:rowItem u="[Range].[Salesman].&amp;[Paul]" d="Paul"/>
                </x14:row>
                <x14:row>
                  <x14:rowItem u="[Range].[Salesman].&amp;[Sindy]" d="Sindy"/>
                </x14:row>
                <x14:row>
                  <x14:rowItem/>
                </x14:row>
              </x14:rows>
            </x14:tupleSet>
          </x14:calculatedMember>
        </ext>
      </extLst>
    </calculatedMember>
  </calculatedMembers>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eshS" refreshedDate="44884.591694560186" backgroundQuery="1" createdVersion="8" refreshedVersion="8" minRefreshableVersion="3" recordCount="0" supportSubquery="1" supportAdvancedDrill="1" xr:uid="{52944FF3-75DC-493D-AB7B-66DAA6665B36}">
  <cacheSource type="external" connectionId="1"/>
  <cacheFields count="3">
    <cacheField name="[Measures].[Sum of Net Sales]" caption="Sum of Net Sales" numFmtId="0" hierarchy="14" level="32767"/>
    <cacheField name="[Range].[Salesman].[Salesman]" caption="Salesman" numFmtId="0" hierarchy="3" level="1">
      <sharedItems count="7">
        <s v="Adam"/>
        <s v="Calvin"/>
        <s v="Daniel"/>
        <s v="Henry"/>
        <s v="Justin"/>
        <s v="Paul"/>
        <s v="Sindy"/>
      </sharedItems>
    </cacheField>
    <cacheField name="[Range].[Region].[Region]" caption="Region" numFmtId="0" hierarchy="4" level="1">
      <sharedItems count="3">
        <s v="Middle"/>
        <s v="North"/>
        <s v="West"/>
      </sharedItems>
    </cacheField>
  </cacheFields>
  <cacheHierarchies count="16">
    <cacheHierarchy uniqueName="[Range].[Dates]" caption="Dates" attribute="1" time="1" defaultMemberUniqueName="[Range].[Dates].[All]" allUniqueName="[Range].[Dates].[All]" dimensionUniqueName="[Range]" displayFolder="" count="0" memberValueDatatype="7" unbalanced="0"/>
    <cacheHierarchy uniqueName="[Range].[Order ID]" caption="Order ID" attribute="1" defaultMemberUniqueName="[Range].[Order ID].[All]" allUniqueName="[Range].[Order ID].[All]" dimensionUniqueName="[Range]" displayFolder="" count="0" memberValueDatatype="20" unbalanced="0"/>
    <cacheHierarchy uniqueName="[Range].[Product]" caption="Product" attribute="1" defaultMemberUniqueName="[Range].[Product].[All]" allUniqueName="[Range].[Product].[All]" dimensionUniqueName="[Range]" displayFolder="" count="0" memberValueDatatype="130" unbalanced="0"/>
    <cacheHierarchy uniqueName="[Range].[Salesman]" caption="Salesman" attribute="1" defaultMemberUniqueName="[Range].[Salesman].[All]" allUniqueName="[Range].[Salesman].[All]" dimensionUniqueName="[Range]" displayFolder="" count="2" memberValueDatatype="130" unbalanced="0">
      <fieldsUsage count="2">
        <fieldUsage x="-1"/>
        <fieldUsage x="1"/>
      </fieldsUsage>
    </cacheHierarchy>
    <cacheHierarchy uniqueName="[Range].[Region]" caption="Region" attribute="1" defaultMemberUniqueName="[Range].[Region].[All]" allUniqueName="[Range].[Region].[All]" dimensionUniqueName="[Range]" displayFolder="" count="2" memberValueDatatype="130" unbalanced="0">
      <fieldsUsage count="2">
        <fieldUsage x="-1"/>
        <fieldUsage x="2"/>
      </fieldsUsage>
    </cacheHierarchy>
    <cacheHierarchy uniqueName="[Range].[No. Customers]" caption="No. Customers" attribute="1" defaultMemberUniqueName="[Range].[No. Customers].[All]" allUniqueName="[Range].[No. Customers].[All]" dimensionUniqueName="[Range]" displayFolder="" count="0" memberValueDatatype="20" unbalanced="0"/>
    <cacheHierarchy uniqueName="[Range].[Net Sales]" caption="Net Sales" attribute="1" defaultMemberUniqueName="[Range].[Net Sales].[All]" allUniqueName="[Range].[Net Sales].[All]" dimensionUniqueName="[Range]" displayFolder="" count="0" memberValueDatatype="5" unbalanced="0"/>
    <cacheHierarchy uniqueName="[Range].[Profit / Loss]" caption="Profit / Loss" attribute="1" defaultMemberUniqueName="[Range].[Profit / Loss].[All]" allUniqueName="[Range].[Profit / Loss].[All]" dimensionUniqueName="[Range]" displayFolder="" count="0" memberValueDatatype="5" unbalanced="0"/>
    <cacheHierarchy uniqueName="[Range].[Dates (Year)]" caption="Dates (Year)" attribute="1" defaultMemberUniqueName="[Range].[Dates (Year)].[All]" allUniqueName="[Range].[Dates (Year)].[All]" dimensionUniqueName="[Range]" displayFolder="" count="0" memberValueDatatype="130" unbalanced="0"/>
    <cacheHierarchy uniqueName="[Range].[Dates (Quarter)]" caption="Dates (Quarter)" attribute="1" defaultMemberUniqueName="[Range].[Dates (Quarter)].[All]" allUniqueName="[Range].[Dates (Quarter)].[All]" dimensionUniqueName="[Range]" displayFolder="" count="0" memberValueDatatype="130" unbalanced="0"/>
    <cacheHierarchy uniqueName="[Range].[Dates (Month)]" caption="Dates (Month)" attribute="1" defaultMemberUniqueName="[Range].[Dates (Month)].[All]" allUniqueName="[Range].[Dates (Month)].[All]" dimensionUniqueName="[Range]" displayFolder="" count="0" memberValueDatatype="130" unbalanced="0"/>
    <cacheHierarchy uniqueName="[Range].[Dates (Month Index)]" caption="Dates (Month Index)" attribute="1" defaultMemberUniqueName="[Range].[Dates (Month Index)].[All]" allUniqueName="[Range].[Dates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Net Sales]" caption="Sum of Net Sales" measure="1" displayFolder="" measureGroup="Range" count="0" oneField="1" hidden="1">
      <fieldsUsage count="1">
        <fieldUsage x="0"/>
      </fieldsUsage>
      <extLst>
        <ext xmlns:x15="http://schemas.microsoft.com/office/spreadsheetml/2010/11/main" uri="{B97F6D7D-B522-45F9-BDA1-12C45D357490}">
          <x15:cacheHierarchy aggregatedColumn="6"/>
        </ext>
      </extLst>
    </cacheHierarchy>
    <cacheHierarchy uniqueName="[Set1]" caption="Set1" set="1" parentSet="3"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1">
    <calculatedMember name="[Set1]" mdx="{([Range].[Salesman].&amp;[Adam]),([Range].[Salesman].&amp;[Calvin]),([Range].[Salesman].&amp;[Daniel]),([Range].[Salesman].&amp;[Henry]),([Range].[Salesman].&amp;[Justin]),([Range].[Salesman].&amp;[Paul]),([Range].[Salesman].&amp;[Sindy]),([Range].[Salesman].[All])}" set="1">
      <extLst>
        <ext xmlns:x14="http://schemas.microsoft.com/office/spreadsheetml/2009/9/main" uri="{0C70D0D5-359C-4a49-802D-23BBF952B5CE}">
          <x14:calculatedMember flattenHierarchies="0" hierarchizeDistinct="0">
            <x14:tupleSet rowCount="8">
              <x14:headers>
                <x14:header uniqueName="[Range].[Salesman].[Salesman]" hierarchyName="[Range].[Salesman]"/>
              </x14:headers>
              <x14:rows>
                <x14:row>
                  <x14:rowItem u="[Range].[Salesman].&amp;[Adam]" d="Adam"/>
                </x14:row>
                <x14:row>
                  <x14:rowItem u="[Range].[Salesman].&amp;[Calvin]" d="Calvin"/>
                </x14:row>
                <x14:row>
                  <x14:rowItem u="[Range].[Salesman].&amp;[Daniel]" d="Daniel"/>
                </x14:row>
                <x14:row>
                  <x14:rowItem u="[Range].[Salesman].&amp;[Henry]" d="Henry"/>
                </x14:row>
                <x14:row>
                  <x14:rowItem u="[Range].[Salesman].&amp;[Justin]" d="Justin"/>
                </x14:row>
                <x14:row>
                  <x14:rowItem u="[Range].[Salesman].&amp;[Paul]" d="Paul"/>
                </x14:row>
                <x14:row>
                  <x14:rowItem u="[Range].[Salesman].&amp;[Sindy]" d="Sindy"/>
                </x14:row>
                <x14:row>
                  <x14:rowItem/>
                </x14:row>
              </x14:rows>
            </x14:tupleSet>
          </x14:calculatedMember>
        </ext>
      </extLst>
    </calculatedMember>
  </calculatedMembers>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eshS" refreshedDate="44884.591689583336" backgroundQuery="1" createdVersion="8" refreshedVersion="8" minRefreshableVersion="3" recordCount="0" supportSubquery="1" supportAdvancedDrill="1" xr:uid="{D256EEB0-A2B2-431E-8C8D-07F701BD6D36}">
  <cacheSource type="external" connectionId="1"/>
  <cacheFields count="3">
    <cacheField name="[Measures].[Sum of Net Sales]" caption="Sum of Net Sales" numFmtId="0" hierarchy="14" level="32767"/>
    <cacheField name="[Range].[Dates (Year)].[Dates (Year)]" caption="Dates (Year)" numFmtId="0" hierarchy="8" level="1">
      <sharedItems count="3">
        <s v="2012"/>
        <s v="2013"/>
        <s v="2014"/>
      </sharedItems>
    </cacheField>
    <cacheField name="[Range].[Dates (Month)].[Dates (Month)]" caption="Dates (Month)" numFmtId="0" hierarchy="10" level="1">
      <sharedItems count="7">
        <s v="Jan"/>
        <s v="Feb"/>
        <s v="Mar"/>
        <s v="Apr"/>
        <s v="May"/>
        <s v="Jun"/>
        <s v="Jul"/>
      </sharedItems>
    </cacheField>
  </cacheFields>
  <cacheHierarchies count="16">
    <cacheHierarchy uniqueName="[Range].[Dates]" caption="Dates" attribute="1" time="1" defaultMemberUniqueName="[Range].[Dates].[All]" allUniqueName="[Range].[Dates].[All]" dimensionUniqueName="[Range]" displayFolder="" count="0" memberValueDatatype="7" unbalanced="0"/>
    <cacheHierarchy uniqueName="[Range].[Order ID]" caption="Order ID" attribute="1" defaultMemberUniqueName="[Range].[Order ID].[All]" allUniqueName="[Range].[Order ID].[All]" dimensionUniqueName="[Range]" displayFolder="" count="0" memberValueDatatype="20" unbalanced="0"/>
    <cacheHierarchy uniqueName="[Range].[Product]" caption="Product" attribute="1" defaultMemberUniqueName="[Range].[Product].[All]" allUniqueName="[Range].[Product].[All]" dimensionUniqueName="[Range]" displayFolder="" count="0" memberValueDatatype="130" unbalanced="0"/>
    <cacheHierarchy uniqueName="[Range].[Salesman]" caption="Salesman" attribute="1" defaultMemberUniqueName="[Range].[Salesman].[All]" allUniqueName="[Range].[Salesman].[All]" dimensionUniqueName="[Range]" displayFolder="" count="0" memberValueDatatype="130" unbalanced="0"/>
    <cacheHierarchy uniqueName="[Range].[Region]" caption="Region" attribute="1" defaultMemberUniqueName="[Range].[Region].[All]" allUniqueName="[Range].[Region].[All]" dimensionUniqueName="[Range]" displayFolder="" count="0" memberValueDatatype="130" unbalanced="0"/>
    <cacheHierarchy uniqueName="[Range].[No. Customers]" caption="No. Customers" attribute="1" defaultMemberUniqueName="[Range].[No. Customers].[All]" allUniqueName="[Range].[No. Customers].[All]" dimensionUniqueName="[Range]" displayFolder="" count="0" memberValueDatatype="20" unbalanced="0"/>
    <cacheHierarchy uniqueName="[Range].[Net Sales]" caption="Net Sales" attribute="1" defaultMemberUniqueName="[Range].[Net Sales].[All]" allUniqueName="[Range].[Net Sales].[All]" dimensionUniqueName="[Range]" displayFolder="" count="0" memberValueDatatype="5" unbalanced="0"/>
    <cacheHierarchy uniqueName="[Range].[Profit / Loss]" caption="Profit / Loss" attribute="1" defaultMemberUniqueName="[Range].[Profit / Loss].[All]" allUniqueName="[Range].[Profit / Loss].[All]" dimensionUniqueName="[Range]" displayFolder="" count="0" memberValueDatatype="5" unbalanced="0"/>
    <cacheHierarchy uniqueName="[Range].[Dates (Year)]" caption="Dates (Year)" attribute="1" defaultMemberUniqueName="[Range].[Dates (Year)].[All]" allUniqueName="[Range].[Dates (Year)].[All]" dimensionUniqueName="[Range]" displayFolder="" count="2" memberValueDatatype="130" unbalanced="0">
      <fieldsUsage count="2">
        <fieldUsage x="-1"/>
        <fieldUsage x="1"/>
      </fieldsUsage>
    </cacheHierarchy>
    <cacheHierarchy uniqueName="[Range].[Dates (Quarter)]" caption="Dates (Quarter)" attribute="1" defaultMemberUniqueName="[Range].[Dates (Quarter)].[All]" allUniqueName="[Range].[Dates (Quarter)].[All]" dimensionUniqueName="[Range]" displayFolder="" count="0" memberValueDatatype="130" unbalanced="0"/>
    <cacheHierarchy uniqueName="[Range].[Dates (Month)]" caption="Dates (Month)" attribute="1" defaultMemberUniqueName="[Range].[Dates (Month)].[All]" allUniqueName="[Range].[Dates (Month)].[All]" dimensionUniqueName="[Range]" displayFolder="" count="2" memberValueDatatype="130" unbalanced="0">
      <fieldsUsage count="2">
        <fieldUsage x="-1"/>
        <fieldUsage x="2"/>
      </fieldsUsage>
    </cacheHierarchy>
    <cacheHierarchy uniqueName="[Range].[Dates (Month Index)]" caption="Dates (Month Index)" attribute="1" defaultMemberUniqueName="[Range].[Dates (Month Index)].[All]" allUniqueName="[Range].[Dates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Net Sales]" caption="Sum of Net Sales" measure="1" displayFolder="" measureGroup="Range" count="0" oneField="1" hidden="1">
      <fieldsUsage count="1">
        <fieldUsage x="0"/>
      </fieldsUsage>
      <extLst>
        <ext xmlns:x15="http://schemas.microsoft.com/office/spreadsheetml/2010/11/main" uri="{B97F6D7D-B522-45F9-BDA1-12C45D357490}">
          <x15:cacheHierarchy aggregatedColumn="6"/>
        </ext>
      </extLst>
    </cacheHierarchy>
    <cacheHierarchy uniqueName="[Set1]" caption="Set1" set="1" parentSet="3"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1">
    <calculatedMember name="[Set1]" mdx="{([Range].[Salesman].&amp;[Adam]),([Range].[Salesman].&amp;[Calvin]),([Range].[Salesman].&amp;[Daniel]),([Range].[Salesman].&amp;[Henry]),([Range].[Salesman].&amp;[Justin]),([Range].[Salesman].&amp;[Paul]),([Range].[Salesman].&amp;[Sindy]),([Range].[Salesman].[All])}" set="1">
      <extLst>
        <ext xmlns:x14="http://schemas.microsoft.com/office/spreadsheetml/2009/9/main" uri="{0C70D0D5-359C-4a49-802D-23BBF952B5CE}">
          <x14:calculatedMember flattenHierarchies="0" hierarchizeDistinct="0">
            <x14:tupleSet rowCount="8">
              <x14:headers>
                <x14:header uniqueName="[Range].[Salesman].[Salesman]" hierarchyName="[Range].[Salesman]"/>
              </x14:headers>
              <x14:rows>
                <x14:row>
                  <x14:rowItem u="[Range].[Salesman].&amp;[Adam]" d="Adam"/>
                </x14:row>
                <x14:row>
                  <x14:rowItem u="[Range].[Salesman].&amp;[Calvin]" d="Calvin"/>
                </x14:row>
                <x14:row>
                  <x14:rowItem u="[Range].[Salesman].&amp;[Daniel]" d="Daniel"/>
                </x14:row>
                <x14:row>
                  <x14:rowItem u="[Range].[Salesman].&amp;[Henry]" d="Henry"/>
                </x14:row>
                <x14:row>
                  <x14:rowItem u="[Range].[Salesman].&amp;[Justin]" d="Justin"/>
                </x14:row>
                <x14:row>
                  <x14:rowItem u="[Range].[Salesman].&amp;[Paul]" d="Paul"/>
                </x14:row>
                <x14:row>
                  <x14:rowItem u="[Range].[Salesman].&amp;[Sindy]" d="Sindy"/>
                </x14:row>
                <x14:row>
                  <x14:rowItem/>
                </x14:row>
              </x14:rows>
            </x14:tupleSet>
          </x14:calculatedMember>
        </ext>
      </extLst>
    </calculatedMember>
  </calculatedMembers>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25">
  <r>
    <d v="2012-01-01T00:00:00"/>
    <n v="1111"/>
    <s v="Product1"/>
    <x v="0"/>
    <x v="0"/>
    <n v="8"/>
    <x v="0"/>
    <n v="844.1579999999999"/>
  </r>
  <r>
    <d v="2012-01-02T00:00:00"/>
    <n v="1112"/>
    <s v="Product2"/>
    <x v="0"/>
    <x v="0"/>
    <n v="8"/>
    <x v="1"/>
    <n v="3376.6319999999996"/>
  </r>
  <r>
    <d v="2012-01-03T00:00:00"/>
    <n v="1113"/>
    <s v="Product3"/>
    <x v="0"/>
    <x v="1"/>
    <n v="8"/>
    <x v="2"/>
    <n v="2280"/>
  </r>
  <r>
    <d v="2012-01-05T00:00:00"/>
    <n v="1115"/>
    <s v="Product2"/>
    <x v="0"/>
    <x v="1"/>
    <n v="10"/>
    <x v="3"/>
    <n v="1737.3510000000001"/>
  </r>
  <r>
    <d v="2012-01-06T00:00:00"/>
    <n v="1116"/>
    <s v="Product3"/>
    <x v="0"/>
    <x v="2"/>
    <n v="10"/>
    <x v="4"/>
    <n v="854.69999999999993"/>
  </r>
  <r>
    <d v="2012-01-07T00:00:00"/>
    <n v="1117"/>
    <s v="Product1"/>
    <x v="0"/>
    <x v="2"/>
    <n v="7"/>
    <x v="5"/>
    <n v="2565.4104000000002"/>
  </r>
  <r>
    <d v="2012-01-08T00:00:00"/>
    <n v="1118"/>
    <s v="Product2"/>
    <x v="0"/>
    <x v="2"/>
    <n v="7"/>
    <x v="6"/>
    <n v="1063.2090000000001"/>
  </r>
  <r>
    <d v="2012-01-09T00:00:00"/>
    <n v="1119"/>
    <s v="Product3"/>
    <x v="0"/>
    <x v="0"/>
    <n v="8"/>
    <x v="7"/>
    <n v="1864.0272"/>
  </r>
  <r>
    <d v="2012-01-10T00:00:00"/>
    <n v="1120"/>
    <s v="Product1"/>
    <x v="0"/>
    <x v="0"/>
    <n v="6"/>
    <x v="8"/>
    <n v="2653.62075"/>
  </r>
  <r>
    <d v="2012-01-11T00:00:00"/>
    <n v="1121"/>
    <s v="Product2"/>
    <x v="0"/>
    <x v="0"/>
    <n v="9"/>
    <x v="9"/>
    <n v="1931.3513999999998"/>
  </r>
  <r>
    <d v="2012-01-12T00:00:00"/>
    <n v="1122"/>
    <s v="Product3"/>
    <x v="0"/>
    <x v="1"/>
    <n v="6"/>
    <x v="10"/>
    <n v="994.4235000000001"/>
  </r>
  <r>
    <d v="2012-01-13T00:00:00"/>
    <n v="1123"/>
    <s v="Product1"/>
    <x v="0"/>
    <x v="1"/>
    <n v="9"/>
    <x v="11"/>
    <n v="4092.732"/>
  </r>
  <r>
    <d v="2012-01-14T00:00:00"/>
    <n v="1124"/>
    <s v="Product2"/>
    <x v="0"/>
    <x v="1"/>
    <n v="6"/>
    <x v="12"/>
    <n v="1900.8000000000002"/>
  </r>
  <r>
    <d v="2012-01-15T00:00:00"/>
    <n v="1125"/>
    <s v="Product3"/>
    <x v="0"/>
    <x v="2"/>
    <n v="7"/>
    <x v="13"/>
    <n v="2722.8710250000004"/>
  </r>
  <r>
    <d v="2012-01-16T00:00:00"/>
    <n v="1126"/>
    <s v="Product1"/>
    <x v="0"/>
    <x v="2"/>
    <n v="7"/>
    <x v="14"/>
    <n v="1140.7136999999998"/>
  </r>
  <r>
    <d v="2012-01-17T00:00:00"/>
    <n v="1127"/>
    <s v="Product2"/>
    <x v="0"/>
    <x v="2"/>
    <n v="6"/>
    <x v="15"/>
    <n v="2828.6063999999997"/>
  </r>
  <r>
    <d v="2012-01-18T00:00:00"/>
    <n v="1128"/>
    <s v="Product3"/>
    <x v="0"/>
    <x v="0"/>
    <n v="9"/>
    <x v="16"/>
    <n v="4189.3605000000007"/>
  </r>
  <r>
    <d v="2012-01-19T00:00:00"/>
    <n v="1129"/>
    <s v="Product1"/>
    <x v="0"/>
    <x v="0"/>
    <n v="10"/>
    <x v="17"/>
    <n v="3569.3399999999997"/>
  </r>
  <r>
    <d v="2012-01-20T00:00:00"/>
    <n v="1130"/>
    <s v="Product2"/>
    <x v="0"/>
    <x v="0"/>
    <n v="6"/>
    <x v="18"/>
    <n v="3709.0777500000004"/>
  </r>
  <r>
    <d v="2012-01-21T00:00:00"/>
    <n v="1131"/>
    <s v="Product3"/>
    <x v="0"/>
    <x v="1"/>
    <n v="10"/>
    <x v="19"/>
    <n v="4516.3999999999996"/>
  </r>
  <r>
    <d v="2012-01-22T00:00:00"/>
    <n v="1132"/>
    <s v="Product1"/>
    <x v="0"/>
    <x v="1"/>
    <n v="6"/>
    <x v="20"/>
    <n v="2575.4111999999996"/>
  </r>
  <r>
    <d v="2012-01-23T00:00:00"/>
    <n v="1133"/>
    <s v="Product2"/>
    <x v="0"/>
    <x v="1"/>
    <n v="8"/>
    <x v="21"/>
    <n v="1965.2544000000003"/>
  </r>
  <r>
    <d v="2012-01-24T00:00:00"/>
    <n v="1134"/>
    <s v="Product3"/>
    <x v="0"/>
    <x v="2"/>
    <n v="9"/>
    <x v="22"/>
    <n v="3907.0980000000004"/>
  </r>
  <r>
    <d v="2012-01-25T00:00:00"/>
    <n v="1135"/>
    <s v="Product1"/>
    <x v="0"/>
    <x v="2"/>
    <n v="10"/>
    <x v="23"/>
    <n v="1992.81"/>
  </r>
  <r>
    <d v="2012-01-26T00:00:00"/>
    <n v="1136"/>
    <s v="Product2"/>
    <x v="0"/>
    <x v="2"/>
    <n v="9"/>
    <x v="24"/>
    <n v="3084.6347999999998"/>
  </r>
  <r>
    <d v="2012-01-27T00:00:00"/>
    <n v="1137"/>
    <s v="Product3"/>
    <x v="0"/>
    <x v="0"/>
    <n v="9"/>
    <x v="25"/>
    <n v="3112.7084999999997"/>
  </r>
  <r>
    <d v="2012-01-28T00:00:00"/>
    <n v="1138"/>
    <s v="Product1"/>
    <x v="0"/>
    <x v="0"/>
    <n v="7"/>
    <x v="26"/>
    <n v="709.69027499999993"/>
  </r>
  <r>
    <d v="2012-01-29T00:00:00"/>
    <n v="1139"/>
    <s v="Product2"/>
    <x v="0"/>
    <x v="0"/>
    <n v="9"/>
    <x v="27"/>
    <n v="2483.5464000000002"/>
  </r>
  <r>
    <d v="2012-01-30T00:00:00"/>
    <n v="1140"/>
    <s v="Product3"/>
    <x v="0"/>
    <x v="1"/>
    <n v="10"/>
    <x v="28"/>
    <n v="4514.67"/>
  </r>
  <r>
    <d v="2012-01-31T00:00:00"/>
    <n v="1141"/>
    <s v="Product1"/>
    <x v="0"/>
    <x v="1"/>
    <n v="10"/>
    <x v="29"/>
    <n v="2494.6320000000001"/>
  </r>
  <r>
    <d v="2012-02-01T00:00:00"/>
    <n v="1142"/>
    <s v="Product2"/>
    <x v="0"/>
    <x v="1"/>
    <n v="9"/>
    <x v="30"/>
    <n v="2179.35"/>
  </r>
  <r>
    <d v="2012-02-02T00:00:00"/>
    <n v="1143"/>
    <s v="Product3"/>
    <x v="0"/>
    <x v="2"/>
    <n v="8"/>
    <x v="31"/>
    <n v="999.93999999999994"/>
  </r>
  <r>
    <d v="2012-02-03T00:00:00"/>
    <n v="1144"/>
    <s v="Product1"/>
    <x v="0"/>
    <x v="2"/>
    <n v="6"/>
    <x v="32"/>
    <n v="461.60100000000006"/>
  </r>
  <r>
    <d v="2012-02-04T00:00:00"/>
    <n v="1145"/>
    <s v="Product2"/>
    <x v="0"/>
    <x v="2"/>
    <n v="8"/>
    <x v="33"/>
    <n v="744.77520000000004"/>
  </r>
  <r>
    <d v="2012-02-05T00:00:00"/>
    <n v="1146"/>
    <s v="Product3"/>
    <x v="0"/>
    <x v="0"/>
    <n v="10"/>
    <x v="34"/>
    <n v="2571.8069999999998"/>
  </r>
  <r>
    <d v="2012-02-06T00:00:00"/>
    <n v="1147"/>
    <s v="Product1"/>
    <x v="0"/>
    <x v="0"/>
    <n v="7"/>
    <x v="35"/>
    <n v="1443.6387"/>
  </r>
  <r>
    <d v="2012-02-07T00:00:00"/>
    <n v="1148"/>
    <s v="Product2"/>
    <x v="0"/>
    <x v="0"/>
    <n v="6"/>
    <x v="36"/>
    <n v="4258.6271999999999"/>
  </r>
  <r>
    <d v="2012-02-08T00:00:00"/>
    <n v="1149"/>
    <s v="Product3"/>
    <x v="0"/>
    <x v="1"/>
    <n v="8"/>
    <x v="37"/>
    <n v="3347.1120000000001"/>
  </r>
  <r>
    <d v="2012-02-09T00:00:00"/>
    <n v="1150"/>
    <s v="Product1"/>
    <x v="0"/>
    <x v="1"/>
    <n v="7"/>
    <x v="38"/>
    <n v="2027.739"/>
  </r>
  <r>
    <d v="2012-02-10T00:00:00"/>
    <n v="1151"/>
    <s v="Product2"/>
    <x v="0"/>
    <x v="1"/>
    <n v="7"/>
    <x v="39"/>
    <n v="3352.4253000000003"/>
  </r>
  <r>
    <d v="2012-02-11T00:00:00"/>
    <n v="1152"/>
    <s v="Product3"/>
    <x v="0"/>
    <x v="2"/>
    <n v="8"/>
    <x v="40"/>
    <n v="1843.4520000000002"/>
  </r>
  <r>
    <d v="2012-02-12T00:00:00"/>
    <n v="1153"/>
    <s v="Product1"/>
    <x v="0"/>
    <x v="2"/>
    <n v="7"/>
    <x v="41"/>
    <n v="4393.116"/>
  </r>
  <r>
    <d v="2012-02-13T00:00:00"/>
    <n v="1154"/>
    <s v="Product2"/>
    <x v="0"/>
    <x v="2"/>
    <n v="6"/>
    <x v="42"/>
    <n v="3755.808"/>
  </r>
  <r>
    <d v="2012-02-14T00:00:00"/>
    <n v="1155"/>
    <s v="Product3"/>
    <x v="0"/>
    <x v="0"/>
    <n v="7"/>
    <x v="43"/>
    <n v="1690.6428000000001"/>
  </r>
  <r>
    <d v="2012-02-15T00:00:00"/>
    <n v="1156"/>
    <s v="Product1"/>
    <x v="0"/>
    <x v="0"/>
    <n v="8"/>
    <x v="44"/>
    <n v="1475.9423999999999"/>
  </r>
  <r>
    <d v="2012-02-16T00:00:00"/>
    <n v="1157"/>
    <s v="Product2"/>
    <x v="0"/>
    <x v="0"/>
    <n v="10"/>
    <x v="45"/>
    <n v="1103.124"/>
  </r>
  <r>
    <d v="2012-02-17T00:00:00"/>
    <n v="1158"/>
    <s v="Product3"/>
    <x v="0"/>
    <x v="1"/>
    <n v="8"/>
    <x v="46"/>
    <n v="1378.7711999999999"/>
  </r>
  <r>
    <d v="2012-02-18T00:00:00"/>
    <n v="1159"/>
    <s v="Product1"/>
    <x v="0"/>
    <x v="1"/>
    <n v="10"/>
    <x v="47"/>
    <n v="985.48599999999999"/>
  </r>
  <r>
    <d v="2012-02-19T00:00:00"/>
    <n v="1160"/>
    <s v="Product2"/>
    <x v="0"/>
    <x v="1"/>
    <n v="6"/>
    <x v="48"/>
    <n v="877.3515000000001"/>
  </r>
  <r>
    <d v="2012-02-20T00:00:00"/>
    <n v="1161"/>
    <s v="Product3"/>
    <x v="0"/>
    <x v="2"/>
    <n v="9"/>
    <x v="49"/>
    <n v="2799.1656000000003"/>
  </r>
  <r>
    <d v="2012-02-21T00:00:00"/>
    <n v="1162"/>
    <s v="Product1"/>
    <x v="0"/>
    <x v="2"/>
    <n v="6"/>
    <x v="50"/>
    <n v="2078.1792"/>
  </r>
  <r>
    <d v="2012-02-22T00:00:00"/>
    <n v="1163"/>
    <s v="Product2"/>
    <x v="0"/>
    <x v="2"/>
    <n v="7"/>
    <x v="51"/>
    <n v="2660.3325000000004"/>
  </r>
  <r>
    <d v="2012-02-23T00:00:00"/>
    <n v="1164"/>
    <s v="Product3"/>
    <x v="0"/>
    <x v="0"/>
    <n v="8"/>
    <x v="52"/>
    <n v="1541.4335999999998"/>
  </r>
  <r>
    <d v="2012-02-24T00:00:00"/>
    <n v="1165"/>
    <s v="Product1"/>
    <x v="0"/>
    <x v="0"/>
    <n v="9"/>
    <x v="53"/>
    <n v="1053.27"/>
  </r>
  <r>
    <d v="2012-02-25T00:00:00"/>
    <n v="1166"/>
    <s v="Product2"/>
    <x v="0"/>
    <x v="0"/>
    <n v="6"/>
    <x v="54"/>
    <n v="4057.6140000000005"/>
  </r>
  <r>
    <d v="2012-02-26T00:00:00"/>
    <n v="1167"/>
    <s v="Product3"/>
    <x v="0"/>
    <x v="1"/>
    <n v="10"/>
    <x v="55"/>
    <n v="4693.8899999999994"/>
  </r>
  <r>
    <d v="2012-02-27T00:00:00"/>
    <n v="1168"/>
    <s v="Product1"/>
    <x v="0"/>
    <x v="1"/>
    <n v="7"/>
    <x v="56"/>
    <n v="909.80820000000006"/>
  </r>
  <r>
    <d v="2012-02-28T00:00:00"/>
    <n v="1169"/>
    <s v="Product2"/>
    <x v="0"/>
    <x v="1"/>
    <n v="8"/>
    <x v="57"/>
    <n v="3129.0336000000007"/>
  </r>
  <r>
    <d v="2012-03-01T00:00:00"/>
    <n v="1170"/>
    <s v="Product3"/>
    <x v="0"/>
    <x v="2"/>
    <n v="8"/>
    <x v="58"/>
    <n v="2062.7837999999997"/>
  </r>
  <r>
    <d v="2012-03-02T00:00:00"/>
    <n v="1171"/>
    <s v="Product1"/>
    <x v="0"/>
    <x v="2"/>
    <n v="9"/>
    <x v="59"/>
    <n v="2295.864"/>
  </r>
  <r>
    <d v="2012-03-03T00:00:00"/>
    <n v="1172"/>
    <s v="Product2"/>
    <x v="0"/>
    <x v="2"/>
    <n v="9"/>
    <x v="60"/>
    <n v="4223.5829999999996"/>
  </r>
  <r>
    <d v="2012-03-04T00:00:00"/>
    <n v="1173"/>
    <s v="Product3"/>
    <x v="0"/>
    <x v="0"/>
    <n v="10"/>
    <x v="61"/>
    <n v="1349.1679999999999"/>
  </r>
  <r>
    <d v="2012-03-05T00:00:00"/>
    <n v="1174"/>
    <s v="Product1"/>
    <x v="0"/>
    <x v="0"/>
    <n v="6"/>
    <x v="62"/>
    <n v="1052.8739999999998"/>
  </r>
  <r>
    <d v="2013-03-06T00:00:00"/>
    <n v="1175"/>
    <s v="Product2"/>
    <x v="0"/>
    <x v="0"/>
    <n v="6"/>
    <x v="63"/>
    <n v="1489.2570000000001"/>
  </r>
  <r>
    <d v="2013-03-07T00:00:00"/>
    <n v="1176"/>
    <s v="Product3"/>
    <x v="0"/>
    <x v="1"/>
    <n v="9"/>
    <x v="64"/>
    <n v="2069.5850999999998"/>
  </r>
  <r>
    <d v="2013-03-08T00:00:00"/>
    <n v="1177"/>
    <s v="Product1"/>
    <x v="0"/>
    <x v="1"/>
    <n v="9"/>
    <x v="65"/>
    <n v="4672.08"/>
  </r>
  <r>
    <d v="2013-03-09T00:00:00"/>
    <n v="1178"/>
    <s v="Product2"/>
    <x v="0"/>
    <x v="1"/>
    <n v="8"/>
    <x v="66"/>
    <n v="941.88599999999997"/>
  </r>
  <r>
    <d v="2013-03-10T00:00:00"/>
    <n v="1179"/>
    <s v="Product3"/>
    <x v="0"/>
    <x v="2"/>
    <n v="6"/>
    <x v="67"/>
    <n v="1667.5092"/>
  </r>
  <r>
    <d v="2013-03-11T00:00:00"/>
    <n v="1180"/>
    <s v="Product1"/>
    <x v="0"/>
    <x v="2"/>
    <n v="9"/>
    <x v="68"/>
    <n v="4085.4996000000001"/>
  </r>
  <r>
    <d v="2013-03-12T00:00:00"/>
    <n v="1181"/>
    <s v="Product2"/>
    <x v="0"/>
    <x v="2"/>
    <n v="7"/>
    <x v="10"/>
    <n v="3396.1410000000001"/>
  </r>
  <r>
    <d v="2013-03-13T00:00:00"/>
    <n v="1182"/>
    <s v="Product3"/>
    <x v="0"/>
    <x v="0"/>
    <n v="7"/>
    <x v="69"/>
    <n v="1824.0831000000003"/>
  </r>
  <r>
    <d v="2013-03-14T00:00:00"/>
    <n v="1183"/>
    <s v="Product1"/>
    <x v="0"/>
    <x v="0"/>
    <n v="6"/>
    <x v="67"/>
    <n v="909.70740000000001"/>
  </r>
  <r>
    <d v="2013-03-15T00:00:00"/>
    <n v="1184"/>
    <s v="Product2"/>
    <x v="0"/>
    <x v="0"/>
    <n v="10"/>
    <x v="70"/>
    <n v="4225.2750000000005"/>
  </r>
  <r>
    <d v="2013-03-16T00:00:00"/>
    <n v="1185"/>
    <s v="Product3"/>
    <x v="0"/>
    <x v="1"/>
    <n v="9"/>
    <x v="71"/>
    <n v="2610.306"/>
  </r>
  <r>
    <d v="2013-03-17T00:00:00"/>
    <n v="1186"/>
    <s v="Product1"/>
    <x v="0"/>
    <x v="1"/>
    <n v="10"/>
    <x v="72"/>
    <n v="1930.806"/>
  </r>
  <r>
    <d v="2013-03-18T00:00:00"/>
    <n v="1187"/>
    <s v="Product2"/>
    <x v="0"/>
    <x v="1"/>
    <n v="8"/>
    <x v="73"/>
    <n v="3935.3850000000002"/>
  </r>
  <r>
    <d v="2013-03-19T00:00:00"/>
    <n v="1188"/>
    <s v="Product3"/>
    <x v="0"/>
    <x v="2"/>
    <n v="9"/>
    <x v="74"/>
    <n v="3893.1192000000001"/>
  </r>
  <r>
    <d v="2013-03-20T00:00:00"/>
    <n v="1189"/>
    <s v="Product1"/>
    <x v="0"/>
    <x v="2"/>
    <n v="6"/>
    <x v="75"/>
    <n v="2468.6424000000006"/>
  </r>
  <r>
    <d v="2013-03-21T00:00:00"/>
    <n v="1190"/>
    <s v="Product2"/>
    <x v="0"/>
    <x v="2"/>
    <n v="7"/>
    <x v="76"/>
    <n v="2758.2701999999999"/>
  </r>
  <r>
    <d v="2013-03-22T00:00:00"/>
    <n v="1191"/>
    <s v="Product3"/>
    <x v="0"/>
    <x v="0"/>
    <n v="9"/>
    <x v="77"/>
    <n v="1198.8162000000002"/>
  </r>
  <r>
    <d v="2013-03-23T00:00:00"/>
    <n v="1192"/>
    <s v="Product1"/>
    <x v="0"/>
    <x v="0"/>
    <n v="6"/>
    <x v="78"/>
    <n v="702.44549999999992"/>
  </r>
  <r>
    <d v="2013-03-24T00:00:00"/>
    <n v="1193"/>
    <s v="Product2"/>
    <x v="0"/>
    <x v="0"/>
    <n v="9"/>
    <x v="79"/>
    <n v="4921.9605000000001"/>
  </r>
  <r>
    <d v="2013-03-25T00:00:00"/>
    <n v="1194"/>
    <s v="Product3"/>
    <x v="0"/>
    <x v="1"/>
    <n v="6"/>
    <x v="42"/>
    <n v="2912.7923999999998"/>
  </r>
  <r>
    <d v="2013-03-26T00:00:00"/>
    <n v="1195"/>
    <s v="Product1"/>
    <x v="0"/>
    <x v="1"/>
    <n v="9"/>
    <x v="80"/>
    <n v="703.78740000000005"/>
  </r>
  <r>
    <d v="2013-03-27T00:00:00"/>
    <n v="1196"/>
    <s v="Product2"/>
    <x v="0"/>
    <x v="1"/>
    <n v="10"/>
    <x v="81"/>
    <n v="1772.8919999999998"/>
  </r>
  <r>
    <d v="2013-03-28T00:00:00"/>
    <n v="1197"/>
    <s v="Product3"/>
    <x v="0"/>
    <x v="2"/>
    <n v="10"/>
    <x v="82"/>
    <n v="2639.3849999999998"/>
  </r>
  <r>
    <d v="2013-03-29T00:00:00"/>
    <n v="1198"/>
    <s v="Product1"/>
    <x v="0"/>
    <x v="2"/>
    <n v="9"/>
    <x v="83"/>
    <n v="3743.2080000000001"/>
  </r>
  <r>
    <d v="2013-03-30T00:00:00"/>
    <n v="1199"/>
    <s v="Product2"/>
    <x v="0"/>
    <x v="2"/>
    <n v="9"/>
    <x v="84"/>
    <n v="4713.9749999999995"/>
  </r>
  <r>
    <d v="2013-03-31T00:00:00"/>
    <n v="1200"/>
    <s v="Product3"/>
    <x v="0"/>
    <x v="0"/>
    <n v="7"/>
    <x v="85"/>
    <n v="4461.5339999999997"/>
  </r>
  <r>
    <d v="2013-04-01T00:00:00"/>
    <n v="1201"/>
    <s v="Product1"/>
    <x v="0"/>
    <x v="0"/>
    <n v="6"/>
    <x v="86"/>
    <n v="2587.3343999999997"/>
  </r>
  <r>
    <d v="2013-04-02T00:00:00"/>
    <n v="1202"/>
    <s v="Product2"/>
    <x v="0"/>
    <x v="0"/>
    <n v="6"/>
    <x v="87"/>
    <n v="724.81500000000005"/>
  </r>
  <r>
    <d v="2013-04-03T00:00:00"/>
    <n v="1203"/>
    <s v="Product3"/>
    <x v="0"/>
    <x v="1"/>
    <n v="7"/>
    <x v="88"/>
    <n v="792.23444999999992"/>
  </r>
  <r>
    <d v="2013-04-04T00:00:00"/>
    <n v="1204"/>
    <s v="Product1"/>
    <x v="0"/>
    <x v="1"/>
    <n v="7"/>
    <x v="89"/>
    <n v="1459.143"/>
  </r>
  <r>
    <d v="2013-04-05T00:00:00"/>
    <n v="1205"/>
    <s v="Product2"/>
    <x v="0"/>
    <x v="1"/>
    <n v="10"/>
    <x v="90"/>
    <n v="1439.8920000000001"/>
  </r>
  <r>
    <d v="2013-04-06T00:00:00"/>
    <n v="1206"/>
    <s v="Product3"/>
    <x v="0"/>
    <x v="2"/>
    <n v="9"/>
    <x v="91"/>
    <n v="1062.3689999999999"/>
  </r>
  <r>
    <d v="2013-04-07T00:00:00"/>
    <n v="1207"/>
    <s v="Product1"/>
    <x v="0"/>
    <x v="2"/>
    <n v="10"/>
    <x v="92"/>
    <n v="978.82"/>
  </r>
  <r>
    <d v="2013-04-08T00:00:00"/>
    <n v="1208"/>
    <s v="Product2"/>
    <x v="0"/>
    <x v="2"/>
    <n v="9"/>
    <x v="93"/>
    <n v="2436.3180000000002"/>
  </r>
  <r>
    <d v="2013-04-09T00:00:00"/>
    <n v="1209"/>
    <s v="Product3"/>
    <x v="0"/>
    <x v="0"/>
    <n v="8"/>
    <x v="94"/>
    <n v="2186.8583999999996"/>
  </r>
  <r>
    <d v="2013-04-10T00:00:00"/>
    <n v="1210"/>
    <s v="Product1"/>
    <x v="0"/>
    <x v="0"/>
    <n v="6"/>
    <x v="95"/>
    <n v="2685.5136000000002"/>
  </r>
  <r>
    <d v="2013-04-11T00:00:00"/>
    <n v="1211"/>
    <s v="Product2"/>
    <x v="0"/>
    <x v="0"/>
    <n v="6"/>
    <x v="96"/>
    <n v="472.46220000000005"/>
  </r>
  <r>
    <d v="2013-04-12T00:00:00"/>
    <n v="1212"/>
    <s v="Product3"/>
    <x v="0"/>
    <x v="1"/>
    <n v="9"/>
    <x v="97"/>
    <n v="3782.122875"/>
  </r>
  <r>
    <d v="2013-04-13T00:00:00"/>
    <n v="1213"/>
    <s v="Product1"/>
    <x v="0"/>
    <x v="1"/>
    <n v="10"/>
    <x v="98"/>
    <n v="623.70000000000005"/>
  </r>
  <r>
    <d v="2013-04-14T00:00:00"/>
    <n v="1214"/>
    <s v="Product2"/>
    <x v="0"/>
    <x v="1"/>
    <n v="9"/>
    <x v="99"/>
    <n v="1257.5817000000002"/>
  </r>
  <r>
    <d v="2013-04-15T00:00:00"/>
    <n v="1215"/>
    <s v="Product3"/>
    <x v="0"/>
    <x v="2"/>
    <n v="10"/>
    <x v="100"/>
    <n v="1449.63"/>
  </r>
  <r>
    <d v="2013-04-16T00:00:00"/>
    <n v="1216"/>
    <s v="Product1"/>
    <x v="0"/>
    <x v="2"/>
    <n v="8"/>
    <x v="101"/>
    <n v="666.73260000000005"/>
  </r>
  <r>
    <d v="2013-04-17T00:00:00"/>
    <n v="1217"/>
    <s v="Product2"/>
    <x v="0"/>
    <x v="2"/>
    <n v="10"/>
    <x v="102"/>
    <n v="1144.5"/>
  </r>
  <r>
    <d v="2013-04-18T00:00:00"/>
    <n v="1218"/>
    <s v="Product3"/>
    <x v="0"/>
    <x v="0"/>
    <n v="10"/>
    <x v="103"/>
    <n v="1210.104"/>
  </r>
  <r>
    <d v="2013-04-19T00:00:00"/>
    <n v="1219"/>
    <s v="Product1"/>
    <x v="0"/>
    <x v="0"/>
    <n v="8"/>
    <x v="104"/>
    <n v="1214.0232000000001"/>
  </r>
  <r>
    <d v="2013-04-20T00:00:00"/>
    <n v="1220"/>
    <s v="Product2"/>
    <x v="0"/>
    <x v="0"/>
    <n v="6"/>
    <x v="105"/>
    <n v="1942.4663999999998"/>
  </r>
  <r>
    <d v="2013-04-21T00:00:00"/>
    <n v="1221"/>
    <s v="Product3"/>
    <x v="0"/>
    <x v="1"/>
    <n v="10"/>
    <x v="106"/>
    <n v="992.44499999999994"/>
  </r>
  <r>
    <d v="2013-04-22T00:00:00"/>
    <n v="1222"/>
    <s v="Product1"/>
    <x v="0"/>
    <x v="1"/>
    <n v="6"/>
    <x v="98"/>
    <n v="3073.9500000000003"/>
  </r>
  <r>
    <d v="2013-04-23T00:00:00"/>
    <n v="1223"/>
    <s v="Product2"/>
    <x v="0"/>
    <x v="1"/>
    <n v="8"/>
    <x v="107"/>
    <n v="1022.8848"/>
  </r>
  <r>
    <d v="2013-04-24T00:00:00"/>
    <n v="1224"/>
    <s v="Product3"/>
    <x v="0"/>
    <x v="2"/>
    <n v="7"/>
    <x v="108"/>
    <n v="6108.5062500000004"/>
  </r>
  <r>
    <d v="2013-04-25T00:00:00"/>
    <n v="1225"/>
    <s v="Product1"/>
    <x v="0"/>
    <x v="2"/>
    <n v="7"/>
    <x v="109"/>
    <n v="815.81850000000009"/>
  </r>
  <r>
    <d v="2013-04-26T00:00:00"/>
    <n v="1226"/>
    <s v="Product2"/>
    <x v="0"/>
    <x v="2"/>
    <n v="6"/>
    <x v="110"/>
    <n v="1616.7816000000003"/>
  </r>
  <r>
    <d v="2013-04-27T00:00:00"/>
    <n v="1227"/>
    <s v="Product3"/>
    <x v="0"/>
    <x v="0"/>
    <n v="9"/>
    <x v="111"/>
    <n v="4455.6750000000002"/>
  </r>
  <r>
    <d v="2013-04-28T00:00:00"/>
    <n v="1228"/>
    <s v="Product1"/>
    <x v="0"/>
    <x v="0"/>
    <n v="7"/>
    <x v="112"/>
    <n v="1815.66"/>
  </r>
  <r>
    <d v="2013-04-29T00:00:00"/>
    <n v="1229"/>
    <s v="Product2"/>
    <x v="0"/>
    <x v="0"/>
    <n v="9"/>
    <x v="27"/>
    <n v="2679.2927999999997"/>
  </r>
  <r>
    <d v="2013-04-30T00:00:00"/>
    <n v="1230"/>
    <s v="Product3"/>
    <x v="0"/>
    <x v="1"/>
    <n v="7"/>
    <x v="113"/>
    <n v="3597.7095000000004"/>
  </r>
  <r>
    <d v="2013-05-01T00:00:00"/>
    <n v="1231"/>
    <s v="Product1"/>
    <x v="0"/>
    <x v="1"/>
    <n v="8"/>
    <x v="114"/>
    <n v="4207.5839999999998"/>
  </r>
  <r>
    <d v="2013-05-02T00:00:00"/>
    <n v="1232"/>
    <s v="Product2"/>
    <x v="0"/>
    <x v="1"/>
    <n v="10"/>
    <x v="115"/>
    <n v="951.96600000000012"/>
  </r>
  <r>
    <d v="2013-05-03T00:00:00"/>
    <n v="1233"/>
    <s v="Product3"/>
    <x v="0"/>
    <x v="2"/>
    <n v="8"/>
    <x v="116"/>
    <n v="1298.8799999999999"/>
  </r>
  <r>
    <d v="2013-05-04T00:00:00"/>
    <n v="1234"/>
    <s v="Product1"/>
    <x v="0"/>
    <x v="2"/>
    <n v="10"/>
    <x v="114"/>
    <n v="2483.3700000000003"/>
  </r>
  <r>
    <d v="2013-05-05T00:00:00"/>
    <n v="1235"/>
    <s v="Product2"/>
    <x v="0"/>
    <x v="2"/>
    <n v="8"/>
    <x v="117"/>
    <n v="1053.5616"/>
  </r>
  <r>
    <d v="2013-05-06T00:00:00"/>
    <n v="1236"/>
    <s v="Product3"/>
    <x v="0"/>
    <x v="0"/>
    <n v="7"/>
    <x v="118"/>
    <n v="1202.5187999999998"/>
  </r>
  <r>
    <d v="2013-05-07T00:00:00"/>
    <n v="1237"/>
    <s v="Product1"/>
    <x v="0"/>
    <x v="0"/>
    <n v="7"/>
    <x v="119"/>
    <n v="1560.1950000000002"/>
  </r>
  <r>
    <d v="2014-05-08T00:00:00"/>
    <n v="1238"/>
    <s v="Product2"/>
    <x v="0"/>
    <x v="0"/>
    <n v="7"/>
    <x v="120"/>
    <n v="830.55000000000007"/>
  </r>
  <r>
    <d v="2014-05-09T00:00:00"/>
    <n v="1239"/>
    <s v="Product3"/>
    <x v="0"/>
    <x v="1"/>
    <n v="9"/>
    <x v="121"/>
    <n v="1017.81"/>
  </r>
  <r>
    <d v="2014-05-10T00:00:00"/>
    <n v="1240"/>
    <s v="Product1"/>
    <x v="0"/>
    <x v="1"/>
    <n v="10"/>
    <x v="122"/>
    <n v="3501.5450000000001"/>
  </r>
  <r>
    <d v="2014-05-11T00:00:00"/>
    <n v="1241"/>
    <s v="Product2"/>
    <x v="0"/>
    <x v="1"/>
    <n v="8"/>
    <x v="123"/>
    <n v="878.52800000000002"/>
  </r>
  <r>
    <d v="2014-05-12T00:00:00"/>
    <n v="1242"/>
    <s v="Product3"/>
    <x v="0"/>
    <x v="2"/>
    <n v="8"/>
    <x v="124"/>
    <n v="1119.2916"/>
  </r>
  <r>
    <d v="2014-05-13T00:00:00"/>
    <n v="1243"/>
    <s v="Product1"/>
    <x v="0"/>
    <x v="2"/>
    <n v="8"/>
    <x v="125"/>
    <n v="1560.2"/>
  </r>
  <r>
    <d v="2014-05-14T00:00:00"/>
    <n v="1244"/>
    <s v="Product2"/>
    <x v="0"/>
    <x v="2"/>
    <n v="6"/>
    <x v="126"/>
    <n v="3698.7974999999997"/>
  </r>
  <r>
    <d v="2014-05-15T00:00:00"/>
    <n v="1245"/>
    <s v="Product3"/>
    <x v="0"/>
    <x v="0"/>
    <n v="7"/>
    <x v="127"/>
    <n v="653.40239999999994"/>
  </r>
  <r>
    <d v="2014-05-16T00:00:00"/>
    <n v="1246"/>
    <s v="Product1"/>
    <x v="0"/>
    <x v="0"/>
    <n v="7"/>
    <x v="128"/>
    <n v="1176.2257500000001"/>
  </r>
  <r>
    <d v="2014-05-17T00:00:00"/>
    <n v="1247"/>
    <s v="Product2"/>
    <x v="0"/>
    <x v="0"/>
    <n v="8"/>
    <x v="129"/>
    <n v="1266.2616000000003"/>
  </r>
  <r>
    <d v="2014-05-18T00:00:00"/>
    <n v="1248"/>
    <s v="Product3"/>
    <x v="0"/>
    <x v="1"/>
    <n v="7"/>
    <x v="130"/>
    <n v="593.71199999999999"/>
  </r>
  <r>
    <d v="2014-05-19T00:00:00"/>
    <n v="1249"/>
    <s v="Product1"/>
    <x v="0"/>
    <x v="1"/>
    <n v="10"/>
    <x v="131"/>
    <n v="1056.2939999999999"/>
  </r>
  <r>
    <d v="2014-05-20T00:00:00"/>
    <n v="1250"/>
    <s v="Product2"/>
    <x v="0"/>
    <x v="1"/>
    <n v="6"/>
    <x v="132"/>
    <n v="1099.4616000000001"/>
  </r>
  <r>
    <d v="2014-05-21T00:00:00"/>
    <n v="1251"/>
    <s v="Product3"/>
    <x v="0"/>
    <x v="2"/>
    <n v="8"/>
    <x v="133"/>
    <n v="2038.5216"/>
  </r>
  <r>
    <d v="2014-05-22T00:00:00"/>
    <n v="1252"/>
    <s v="Product1"/>
    <x v="0"/>
    <x v="2"/>
    <n v="10"/>
    <x v="134"/>
    <n v="3506.9039999999995"/>
  </r>
  <r>
    <d v="2014-05-23T00:00:00"/>
    <n v="1253"/>
    <s v="Product2"/>
    <x v="0"/>
    <x v="2"/>
    <n v="6"/>
    <x v="135"/>
    <n v="1887.5915999999997"/>
  </r>
  <r>
    <d v="2014-05-24T00:00:00"/>
    <n v="1254"/>
    <s v="Product3"/>
    <x v="0"/>
    <x v="0"/>
    <n v="10"/>
    <x v="136"/>
    <n v="1642.0000000000002"/>
  </r>
  <r>
    <d v="2014-05-25T00:00:00"/>
    <n v="1255"/>
    <s v="Product1"/>
    <x v="0"/>
    <x v="0"/>
    <n v="7"/>
    <x v="137"/>
    <n v="663.02459999999996"/>
  </r>
  <r>
    <d v="2014-05-26T00:00:00"/>
    <n v="1256"/>
    <s v="Product2"/>
    <x v="0"/>
    <x v="0"/>
    <n v="8"/>
    <x v="138"/>
    <n v="1825.1760000000002"/>
  </r>
  <r>
    <d v="2014-05-27T00:00:00"/>
    <n v="1257"/>
    <s v="Product3"/>
    <x v="0"/>
    <x v="1"/>
    <n v="9"/>
    <x v="139"/>
    <n v="912.08159999999998"/>
  </r>
  <r>
    <d v="2014-05-28T00:00:00"/>
    <n v="1258"/>
    <s v="Product1"/>
    <x v="0"/>
    <x v="1"/>
    <n v="9"/>
    <x v="140"/>
    <n v="677.44215000000008"/>
  </r>
  <r>
    <d v="2014-05-29T00:00:00"/>
    <n v="1259"/>
    <s v="Product2"/>
    <x v="0"/>
    <x v="1"/>
    <n v="9"/>
    <x v="141"/>
    <n v="1817.4780000000001"/>
  </r>
  <r>
    <d v="2014-05-30T00:00:00"/>
    <n v="1260"/>
    <s v="Product3"/>
    <x v="0"/>
    <x v="2"/>
    <n v="10"/>
    <x v="30"/>
    <n v="2962.0889999999999"/>
  </r>
  <r>
    <d v="2014-05-31T00:00:00"/>
    <n v="1261"/>
    <s v="Product1"/>
    <x v="0"/>
    <x v="2"/>
    <n v="7"/>
    <x v="142"/>
    <n v="1329.1992"/>
  </r>
  <r>
    <d v="2014-06-01T00:00:00"/>
    <n v="1262"/>
    <s v="Product2"/>
    <x v="0"/>
    <x v="2"/>
    <n v="9"/>
    <x v="143"/>
    <n v="1851.2207999999998"/>
  </r>
  <r>
    <d v="2014-06-02T00:00:00"/>
    <n v="1263"/>
    <s v="Product3"/>
    <x v="0"/>
    <x v="0"/>
    <n v="10"/>
    <x v="144"/>
    <n v="3937.5"/>
  </r>
  <r>
    <d v="2014-06-03T00:00:00"/>
    <n v="1264"/>
    <s v="Product1"/>
    <x v="0"/>
    <x v="0"/>
    <n v="8"/>
    <x v="145"/>
    <n v="2174.7528000000002"/>
  </r>
  <r>
    <d v="2014-06-04T00:00:00"/>
    <n v="1265"/>
    <s v="Product2"/>
    <x v="0"/>
    <x v="0"/>
    <n v="10"/>
    <x v="146"/>
    <n v="864.4319999999999"/>
  </r>
  <r>
    <d v="2014-06-05T00:00:00"/>
    <n v="1266"/>
    <s v="Product3"/>
    <x v="0"/>
    <x v="1"/>
    <n v="9"/>
    <x v="30"/>
    <n v="2286.36"/>
  </r>
  <r>
    <d v="2014-06-06T00:00:00"/>
    <n v="1267"/>
    <s v="Product1"/>
    <x v="0"/>
    <x v="1"/>
    <n v="10"/>
    <x v="147"/>
    <n v="2286.8999999999996"/>
  </r>
  <r>
    <d v="2014-06-07T00:00:00"/>
    <n v="1268"/>
    <s v="Product2"/>
    <x v="0"/>
    <x v="1"/>
    <n v="6"/>
    <x v="148"/>
    <n v="2666.9790000000003"/>
  </r>
  <r>
    <d v="2014-06-08T00:00:00"/>
    <n v="1269"/>
    <s v="Product3"/>
    <x v="0"/>
    <x v="2"/>
    <n v="7"/>
    <x v="149"/>
    <n v="1555.4258999999997"/>
  </r>
  <r>
    <d v="2014-06-09T00:00:00"/>
    <n v="1270"/>
    <s v="Product1"/>
    <x v="0"/>
    <x v="2"/>
    <n v="8"/>
    <x v="150"/>
    <n v="5102.1360000000004"/>
  </r>
  <r>
    <d v="2014-06-10T00:00:00"/>
    <n v="1271"/>
    <s v="Product2"/>
    <x v="0"/>
    <x v="2"/>
    <n v="10"/>
    <x v="151"/>
    <n v="532.09799999999996"/>
  </r>
  <r>
    <d v="2014-06-11T00:00:00"/>
    <n v="1272"/>
    <s v="Product3"/>
    <x v="0"/>
    <x v="0"/>
    <n v="7"/>
    <x v="152"/>
    <n v="5433.45075"/>
  </r>
  <r>
    <d v="2014-06-12T00:00:00"/>
    <n v="1273"/>
    <s v="Product1"/>
    <x v="0"/>
    <x v="0"/>
    <n v="9"/>
    <x v="153"/>
    <n v="3623.8715999999999"/>
  </r>
  <r>
    <d v="2014-06-13T00:00:00"/>
    <n v="1274"/>
    <s v="Product2"/>
    <x v="0"/>
    <x v="0"/>
    <n v="6"/>
    <x v="154"/>
    <n v="1370.6550000000002"/>
  </r>
  <r>
    <d v="2014-06-14T00:00:00"/>
    <n v="1275"/>
    <s v="Product3"/>
    <x v="0"/>
    <x v="1"/>
    <n v="9"/>
    <x v="155"/>
    <n v="1201.1220000000001"/>
  </r>
  <r>
    <d v="2014-06-15T00:00:00"/>
    <n v="1276"/>
    <s v="Product1"/>
    <x v="0"/>
    <x v="1"/>
    <n v="7"/>
    <x v="156"/>
    <n v="4396.3919999999998"/>
  </r>
  <r>
    <d v="2014-06-16T00:00:00"/>
    <n v="1277"/>
    <s v="Product2"/>
    <x v="0"/>
    <x v="1"/>
    <n v="8"/>
    <x v="157"/>
    <n v="4829.4960000000001"/>
  </r>
  <r>
    <d v="2014-06-17T00:00:00"/>
    <n v="1278"/>
    <s v="Product3"/>
    <x v="0"/>
    <x v="2"/>
    <n v="9"/>
    <x v="42"/>
    <n v="1510.0344"/>
  </r>
  <r>
    <d v="2014-06-18T00:00:00"/>
    <n v="1279"/>
    <s v="Product1"/>
    <x v="0"/>
    <x v="2"/>
    <n v="10"/>
    <x v="114"/>
    <n v="1835.652"/>
  </r>
  <r>
    <d v="2014-06-19T00:00:00"/>
    <n v="1280"/>
    <s v="Product2"/>
    <x v="0"/>
    <x v="2"/>
    <n v="7"/>
    <x v="158"/>
    <n v="2249.6292000000003"/>
  </r>
  <r>
    <d v="2014-06-20T00:00:00"/>
    <n v="1281"/>
    <s v="Product3"/>
    <x v="0"/>
    <x v="0"/>
    <n v="10"/>
    <x v="159"/>
    <n v="1224.048"/>
  </r>
  <r>
    <d v="2014-06-21T00:00:00"/>
    <n v="1282"/>
    <s v="Product1"/>
    <x v="0"/>
    <x v="0"/>
    <n v="6"/>
    <x v="160"/>
    <n v="2715.768"/>
  </r>
  <r>
    <d v="2014-06-22T00:00:00"/>
    <n v="1283"/>
    <s v="Product2"/>
    <x v="0"/>
    <x v="0"/>
    <n v="9"/>
    <x v="74"/>
    <n v="2707.3656000000001"/>
  </r>
  <r>
    <d v="2014-06-23T00:00:00"/>
    <n v="1284"/>
    <s v="Product3"/>
    <x v="0"/>
    <x v="1"/>
    <n v="10"/>
    <x v="161"/>
    <n v="2333.8440000000001"/>
  </r>
  <r>
    <d v="2014-06-24T00:00:00"/>
    <n v="1285"/>
    <s v="Product1"/>
    <x v="0"/>
    <x v="1"/>
    <n v="10"/>
    <x v="162"/>
    <n v="3691.0439999999999"/>
  </r>
  <r>
    <d v="2014-06-25T00:00:00"/>
    <n v="1286"/>
    <s v="Product2"/>
    <x v="0"/>
    <x v="1"/>
    <n v="9"/>
    <x v="163"/>
    <n v="1944.5832"/>
  </r>
  <r>
    <d v="2014-06-26T00:00:00"/>
    <n v="1287"/>
    <s v="Product3"/>
    <x v="0"/>
    <x v="2"/>
    <n v="7"/>
    <x v="164"/>
    <n v="729.60142499999995"/>
  </r>
  <r>
    <d v="2014-06-27T00:00:00"/>
    <n v="1288"/>
    <s v="Product1"/>
    <x v="0"/>
    <x v="2"/>
    <n v="6"/>
    <x v="165"/>
    <n v="1473.7464"/>
  </r>
  <r>
    <d v="2014-06-28T00:00:00"/>
    <n v="1289"/>
    <s v="Product2"/>
    <x v="0"/>
    <x v="2"/>
    <n v="10"/>
    <x v="166"/>
    <n v="721.952"/>
  </r>
  <r>
    <d v="2014-06-29T00:00:00"/>
    <n v="1290"/>
    <s v="Product3"/>
    <x v="0"/>
    <x v="0"/>
    <n v="7"/>
    <x v="167"/>
    <n v="2878.7723999999998"/>
  </r>
  <r>
    <d v="2014-06-30T00:00:00"/>
    <n v="1291"/>
    <s v="Product1"/>
    <x v="0"/>
    <x v="0"/>
    <n v="10"/>
    <x v="168"/>
    <n v="3392.6399999999994"/>
  </r>
  <r>
    <d v="2014-07-01T00:00:00"/>
    <n v="1292"/>
    <s v="Product2"/>
    <x v="0"/>
    <x v="0"/>
    <n v="9"/>
    <x v="169"/>
    <n v="5806.6470000000008"/>
  </r>
  <r>
    <d v="2014-07-02T00:00:00"/>
    <n v="1293"/>
    <s v="Product3"/>
    <x v="0"/>
    <x v="1"/>
    <n v="7"/>
    <x v="170"/>
    <n v="3356.01"/>
  </r>
  <r>
    <d v="2014-07-03T00:00:00"/>
    <n v="1294"/>
    <s v="Product1"/>
    <x v="0"/>
    <x v="1"/>
    <n v="10"/>
    <x v="171"/>
    <n v="4792.8320000000003"/>
  </r>
  <r>
    <d v="2014-07-04T00:00:00"/>
    <n v="1295"/>
    <s v="Product2"/>
    <x v="0"/>
    <x v="1"/>
    <n v="8"/>
    <x v="172"/>
    <n v="3642.4079999999999"/>
  </r>
  <r>
    <d v="2014-07-05T00:00:00"/>
    <n v="1296"/>
    <s v="Product3"/>
    <x v="0"/>
    <x v="2"/>
    <n v="10"/>
    <x v="173"/>
    <n v="3469.5360000000001"/>
  </r>
  <r>
    <d v="2014-07-06T00:00:00"/>
    <n v="1297"/>
    <s v="Product1"/>
    <x v="0"/>
    <x v="2"/>
    <n v="9"/>
    <x v="174"/>
    <n v="1305.6876000000002"/>
  </r>
  <r>
    <d v="2014-07-07T00:00:00"/>
    <n v="1298"/>
    <s v="Product2"/>
    <x v="0"/>
    <x v="2"/>
    <n v="8"/>
    <x v="81"/>
    <n v="647.26200000000006"/>
  </r>
  <r>
    <d v="2014-07-08T00:00:00"/>
    <n v="1299"/>
    <s v="Product3"/>
    <x v="0"/>
    <x v="0"/>
    <n v="10"/>
    <x v="175"/>
    <n v="2225.9920000000002"/>
  </r>
  <r>
    <d v="2014-07-09T00:00:00"/>
    <n v="1300"/>
    <s v="Product1"/>
    <x v="0"/>
    <x v="0"/>
    <n v="8"/>
    <x v="176"/>
    <n v="1638.5280000000002"/>
  </r>
  <r>
    <d v="2012-01-01T00:00:00"/>
    <n v="1301"/>
    <s v="Product2"/>
    <x v="1"/>
    <x v="0"/>
    <n v="7"/>
    <x v="177"/>
    <n v="2362.3046999999997"/>
  </r>
  <r>
    <d v="2012-01-02T00:00:00"/>
    <n v="1302"/>
    <s v="Product3"/>
    <x v="1"/>
    <x v="1"/>
    <n v="7"/>
    <x v="178"/>
    <n v="1987.6185000000003"/>
  </r>
  <r>
    <d v="2012-01-03T00:00:00"/>
    <n v="1303"/>
    <s v="Product1"/>
    <x v="1"/>
    <x v="1"/>
    <n v="6"/>
    <x v="179"/>
    <n v="2738.6059500000001"/>
  </r>
  <r>
    <d v="2012-01-05T00:00:00"/>
    <n v="1304"/>
    <s v="Product2"/>
    <x v="1"/>
    <x v="1"/>
    <n v="9"/>
    <x v="180"/>
    <n v="2858.4737999999998"/>
  </r>
  <r>
    <d v="2012-01-06T00:00:00"/>
    <n v="1305"/>
    <s v="Product3"/>
    <x v="1"/>
    <x v="2"/>
    <n v="10"/>
    <x v="181"/>
    <n v="5031.125"/>
  </r>
  <r>
    <d v="2012-01-07T00:00:00"/>
    <n v="1306"/>
    <s v="Product1"/>
    <x v="1"/>
    <x v="2"/>
    <n v="8"/>
    <x v="162"/>
    <n v="2975.8824"/>
  </r>
  <r>
    <d v="2012-01-08T00:00:00"/>
    <n v="1307"/>
    <s v="Product2"/>
    <x v="1"/>
    <x v="2"/>
    <n v="10"/>
    <x v="30"/>
    <n v="1787.328"/>
  </r>
  <r>
    <d v="2012-01-09T00:00:00"/>
    <n v="1308"/>
    <s v="Product3"/>
    <x v="1"/>
    <x v="0"/>
    <n v="7"/>
    <x v="182"/>
    <n v="1340.5392000000002"/>
  </r>
  <r>
    <d v="2012-01-10T00:00:00"/>
    <n v="1309"/>
    <s v="Product1"/>
    <x v="1"/>
    <x v="0"/>
    <n v="10"/>
    <x v="183"/>
    <n v="5459.7199999999993"/>
  </r>
  <r>
    <d v="2012-01-11T00:00:00"/>
    <n v="1310"/>
    <s v="Product2"/>
    <x v="1"/>
    <x v="0"/>
    <n v="8"/>
    <x v="184"/>
    <n v="4004.9519999999998"/>
  </r>
  <r>
    <d v="2012-01-12T00:00:00"/>
    <n v="1311"/>
    <s v="Product3"/>
    <x v="1"/>
    <x v="1"/>
    <n v="8"/>
    <x v="144"/>
    <n v="688.86"/>
  </r>
  <r>
    <d v="2012-01-13T00:00:00"/>
    <n v="1312"/>
    <s v="Product1"/>
    <x v="1"/>
    <x v="1"/>
    <n v="10"/>
    <x v="185"/>
    <n v="4222.6424999999999"/>
  </r>
  <r>
    <d v="2012-01-14T00:00:00"/>
    <n v="1313"/>
    <s v="Product2"/>
    <x v="1"/>
    <x v="1"/>
    <n v="9"/>
    <x v="186"/>
    <n v="962.28"/>
  </r>
  <r>
    <d v="2012-01-15T00:00:00"/>
    <n v="1314"/>
    <s v="Product3"/>
    <x v="1"/>
    <x v="2"/>
    <n v="8"/>
    <x v="187"/>
    <n v="3458"/>
  </r>
  <r>
    <d v="2012-01-16T00:00:00"/>
    <n v="1315"/>
    <s v="Product1"/>
    <x v="1"/>
    <x v="2"/>
    <n v="10"/>
    <x v="188"/>
    <n v="3327.6089999999999"/>
  </r>
  <r>
    <d v="2012-01-17T00:00:00"/>
    <n v="1316"/>
    <s v="Product2"/>
    <x v="1"/>
    <x v="2"/>
    <n v="8"/>
    <x v="189"/>
    <n v="3818.9120000000003"/>
  </r>
  <r>
    <d v="2012-01-18T00:00:00"/>
    <n v="1317"/>
    <s v="Product3"/>
    <x v="1"/>
    <x v="0"/>
    <n v="10"/>
    <x v="190"/>
    <n v="2963.6324999999997"/>
  </r>
  <r>
    <d v="2012-01-19T00:00:00"/>
    <n v="1318"/>
    <s v="Product1"/>
    <x v="1"/>
    <x v="0"/>
    <n v="9"/>
    <x v="191"/>
    <n v="3576.4740000000002"/>
  </r>
  <r>
    <d v="2012-01-20T00:00:00"/>
    <n v="1319"/>
    <s v="Product2"/>
    <x v="1"/>
    <x v="0"/>
    <n v="10"/>
    <x v="192"/>
    <n v="1722.7439999999997"/>
  </r>
  <r>
    <d v="2012-01-21T00:00:00"/>
    <n v="1320"/>
    <s v="Product3"/>
    <x v="1"/>
    <x v="1"/>
    <n v="6"/>
    <x v="193"/>
    <n v="1405.7792999999999"/>
  </r>
  <r>
    <d v="2012-01-22T00:00:00"/>
    <n v="1321"/>
    <s v="Product1"/>
    <x v="1"/>
    <x v="1"/>
    <n v="9"/>
    <x v="194"/>
    <n v="669.33450000000005"/>
  </r>
  <r>
    <d v="2012-01-23T00:00:00"/>
    <n v="1322"/>
    <s v="Product2"/>
    <x v="1"/>
    <x v="1"/>
    <n v="8"/>
    <x v="195"/>
    <n v="3793.6620000000003"/>
  </r>
  <r>
    <d v="2012-01-24T00:00:00"/>
    <n v="1323"/>
    <s v="Product3"/>
    <x v="1"/>
    <x v="2"/>
    <n v="8"/>
    <x v="196"/>
    <n v="4190.5199999999995"/>
  </r>
  <r>
    <d v="2012-01-25T00:00:00"/>
    <n v="1324"/>
    <s v="Product1"/>
    <x v="1"/>
    <x v="2"/>
    <n v="8"/>
    <x v="15"/>
    <n v="3838.1904"/>
  </r>
  <r>
    <d v="2012-01-26T00:00:00"/>
    <n v="1325"/>
    <s v="Product2"/>
    <x v="1"/>
    <x v="2"/>
    <n v="7"/>
    <x v="197"/>
    <n v="3244.5279999999998"/>
  </r>
  <r>
    <d v="2012-01-27T00:00:00"/>
    <n v="1326"/>
    <s v="Product3"/>
    <x v="1"/>
    <x v="0"/>
    <n v="10"/>
    <x v="126"/>
    <n v="534.798"/>
  </r>
  <r>
    <d v="2012-01-28T00:00:00"/>
    <n v="1327"/>
    <s v="Product1"/>
    <x v="1"/>
    <x v="0"/>
    <n v="9"/>
    <x v="198"/>
    <n v="1025.9109000000001"/>
  </r>
  <r>
    <d v="2012-01-29T00:00:00"/>
    <n v="1328"/>
    <s v="Product2"/>
    <x v="1"/>
    <x v="0"/>
    <n v="10"/>
    <x v="199"/>
    <n v="6250.9425000000001"/>
  </r>
  <r>
    <d v="2012-01-30T00:00:00"/>
    <n v="1329"/>
    <s v="Product3"/>
    <x v="1"/>
    <x v="1"/>
    <n v="9"/>
    <x v="200"/>
    <n v="3887.0280000000002"/>
  </r>
  <r>
    <d v="2012-01-31T00:00:00"/>
    <n v="1330"/>
    <s v="Product1"/>
    <x v="1"/>
    <x v="1"/>
    <n v="6"/>
    <x v="201"/>
    <n v="1378.6982999999998"/>
  </r>
  <r>
    <d v="2012-02-01T00:00:00"/>
    <n v="1331"/>
    <s v="Product2"/>
    <x v="1"/>
    <x v="1"/>
    <n v="9"/>
    <x v="202"/>
    <n v="1449.6570000000002"/>
  </r>
  <r>
    <d v="2012-02-02T00:00:00"/>
    <n v="1332"/>
    <s v="Product3"/>
    <x v="1"/>
    <x v="2"/>
    <n v="6"/>
    <x v="203"/>
    <n v="2043.2412000000002"/>
  </r>
  <r>
    <d v="2012-02-03T00:00:00"/>
    <n v="1333"/>
    <s v="Product1"/>
    <x v="1"/>
    <x v="2"/>
    <n v="7"/>
    <x v="204"/>
    <n v="2367.288"/>
  </r>
  <r>
    <d v="2012-02-04T00:00:00"/>
    <n v="1334"/>
    <s v="Product2"/>
    <x v="1"/>
    <x v="2"/>
    <n v="7"/>
    <x v="205"/>
    <n v="4873.9792500000003"/>
  </r>
  <r>
    <d v="2012-02-05T00:00:00"/>
    <n v="1335"/>
    <s v="Product3"/>
    <x v="1"/>
    <x v="0"/>
    <n v="9"/>
    <x v="180"/>
    <n v="2046.4163999999998"/>
  </r>
  <r>
    <d v="2012-02-06T00:00:00"/>
    <n v="1336"/>
    <s v="Product1"/>
    <x v="1"/>
    <x v="0"/>
    <n v="8"/>
    <x v="206"/>
    <n v="628.07040000000006"/>
  </r>
  <r>
    <d v="2012-02-07T00:00:00"/>
    <n v="1337"/>
    <s v="Product2"/>
    <x v="1"/>
    <x v="0"/>
    <n v="8"/>
    <x v="207"/>
    <n v="4139.5200000000004"/>
  </r>
  <r>
    <d v="2012-02-08T00:00:00"/>
    <n v="1338"/>
    <s v="Product3"/>
    <x v="1"/>
    <x v="1"/>
    <n v="6"/>
    <x v="208"/>
    <n v="2678.9778000000001"/>
  </r>
  <r>
    <d v="2012-02-09T00:00:00"/>
    <n v="1339"/>
    <s v="Product1"/>
    <x v="1"/>
    <x v="1"/>
    <n v="6"/>
    <x v="98"/>
    <n v="1844.37"/>
  </r>
  <r>
    <d v="2012-02-10T00:00:00"/>
    <n v="1340"/>
    <s v="Product2"/>
    <x v="1"/>
    <x v="1"/>
    <n v="7"/>
    <x v="209"/>
    <n v="2894.6735999999996"/>
  </r>
  <r>
    <d v="2012-02-11T00:00:00"/>
    <n v="1341"/>
    <s v="Product3"/>
    <x v="1"/>
    <x v="2"/>
    <n v="6"/>
    <x v="210"/>
    <n v="614.8845"/>
  </r>
  <r>
    <d v="2012-02-12T00:00:00"/>
    <n v="1342"/>
    <s v="Product1"/>
    <x v="1"/>
    <x v="2"/>
    <n v="10"/>
    <x v="211"/>
    <n v="1382.8920000000001"/>
  </r>
  <r>
    <d v="2012-02-13T00:00:00"/>
    <n v="1343"/>
    <s v="Product2"/>
    <x v="1"/>
    <x v="2"/>
    <n v="7"/>
    <x v="212"/>
    <n v="2510.9405999999999"/>
  </r>
  <r>
    <d v="2012-02-14T00:00:00"/>
    <n v="1344"/>
    <s v="Product3"/>
    <x v="1"/>
    <x v="0"/>
    <n v="8"/>
    <x v="213"/>
    <n v="1955.4816000000001"/>
  </r>
  <r>
    <d v="2012-02-15T00:00:00"/>
    <n v="1345"/>
    <s v="Product1"/>
    <x v="1"/>
    <x v="0"/>
    <n v="8"/>
    <x v="180"/>
    <n v="3085.2359999999999"/>
  </r>
  <r>
    <d v="2012-02-16T00:00:00"/>
    <n v="1346"/>
    <s v="Product2"/>
    <x v="1"/>
    <x v="0"/>
    <n v="10"/>
    <x v="102"/>
    <n v="1282.1669999999999"/>
  </r>
  <r>
    <d v="2012-02-17T00:00:00"/>
    <n v="1347"/>
    <s v="Product3"/>
    <x v="1"/>
    <x v="1"/>
    <n v="10"/>
    <x v="214"/>
    <n v="3198.8879999999999"/>
  </r>
  <r>
    <d v="2012-02-18T00:00:00"/>
    <n v="1348"/>
    <s v="Product1"/>
    <x v="1"/>
    <x v="1"/>
    <n v="10"/>
    <x v="215"/>
    <n v="2978.136"/>
  </r>
  <r>
    <d v="2012-02-19T00:00:00"/>
    <n v="1349"/>
    <s v="Product2"/>
    <x v="1"/>
    <x v="1"/>
    <n v="7"/>
    <x v="216"/>
    <n v="1502.7957000000001"/>
  </r>
  <r>
    <d v="2012-02-20T00:00:00"/>
    <n v="1350"/>
    <s v="Product3"/>
    <x v="1"/>
    <x v="2"/>
    <n v="6"/>
    <x v="160"/>
    <n v="2526.7968000000001"/>
  </r>
  <r>
    <d v="2012-02-21T00:00:00"/>
    <n v="1351"/>
    <s v="Product1"/>
    <x v="1"/>
    <x v="2"/>
    <n v="6"/>
    <x v="217"/>
    <n v="4240.0125000000007"/>
  </r>
  <r>
    <d v="2012-02-22T00:00:00"/>
    <n v="1352"/>
    <s v="Product2"/>
    <x v="1"/>
    <x v="2"/>
    <n v="9"/>
    <x v="218"/>
    <n v="1783.23525"/>
  </r>
  <r>
    <d v="2012-02-23T00:00:00"/>
    <n v="1353"/>
    <s v="Product3"/>
    <x v="1"/>
    <x v="0"/>
    <n v="9"/>
    <x v="219"/>
    <n v="1758.8232"/>
  </r>
  <r>
    <d v="2012-02-24T00:00:00"/>
    <n v="1354"/>
    <s v="Product1"/>
    <x v="1"/>
    <x v="0"/>
    <n v="9"/>
    <x v="220"/>
    <n v="1560.6864"/>
  </r>
  <r>
    <d v="2012-02-25T00:00:00"/>
    <n v="1355"/>
    <s v="Product2"/>
    <x v="1"/>
    <x v="0"/>
    <n v="6"/>
    <x v="221"/>
    <n v="3026.7269999999999"/>
  </r>
  <r>
    <d v="2012-02-26T00:00:00"/>
    <n v="1356"/>
    <s v="Product3"/>
    <x v="1"/>
    <x v="1"/>
    <n v="9"/>
    <x v="222"/>
    <n v="4742.9063999999998"/>
  </r>
  <r>
    <d v="2012-02-27T00:00:00"/>
    <n v="1357"/>
    <s v="Product1"/>
    <x v="1"/>
    <x v="1"/>
    <n v="6"/>
    <x v="223"/>
    <n v="2316.7296000000001"/>
  </r>
  <r>
    <d v="2012-02-28T00:00:00"/>
    <n v="1358"/>
    <s v="Product2"/>
    <x v="1"/>
    <x v="1"/>
    <n v="9"/>
    <x v="208"/>
    <n v="4464.4643999999998"/>
  </r>
  <r>
    <d v="2012-03-01T00:00:00"/>
    <n v="1359"/>
    <s v="Product3"/>
    <x v="1"/>
    <x v="2"/>
    <n v="7"/>
    <x v="224"/>
    <n v="3926.1600000000003"/>
  </r>
  <r>
    <d v="2012-03-02T00:00:00"/>
    <n v="1360"/>
    <s v="Product1"/>
    <x v="1"/>
    <x v="2"/>
    <n v="8"/>
    <x v="225"/>
    <n v="683.75159999999994"/>
  </r>
  <r>
    <d v="2012-03-03T00:00:00"/>
    <n v="1361"/>
    <s v="Product2"/>
    <x v="1"/>
    <x v="2"/>
    <n v="6"/>
    <x v="226"/>
    <n v="1462.4063999999998"/>
  </r>
  <r>
    <d v="2012-03-04T00:00:00"/>
    <n v="1362"/>
    <s v="Product3"/>
    <x v="1"/>
    <x v="0"/>
    <n v="7"/>
    <x v="227"/>
    <n v="2914.317"/>
  </r>
  <r>
    <d v="2012-03-05T00:00:00"/>
    <n v="1363"/>
    <s v="Product1"/>
    <x v="1"/>
    <x v="0"/>
    <n v="9"/>
    <x v="228"/>
    <n v="2626.5707999999995"/>
  </r>
  <r>
    <d v="2013-03-06T00:00:00"/>
    <n v="1364"/>
    <s v="Product2"/>
    <x v="1"/>
    <x v="0"/>
    <n v="9"/>
    <x v="229"/>
    <n v="4390.2"/>
  </r>
  <r>
    <d v="2013-03-07T00:00:00"/>
    <n v="1365"/>
    <s v="Product3"/>
    <x v="1"/>
    <x v="1"/>
    <n v="6"/>
    <x v="132"/>
    <n v="2534.7330000000002"/>
  </r>
  <r>
    <d v="2013-03-08T00:00:00"/>
    <n v="1366"/>
    <s v="Product1"/>
    <x v="1"/>
    <x v="1"/>
    <n v="9"/>
    <x v="230"/>
    <n v="1755.1908000000001"/>
  </r>
  <r>
    <d v="2013-03-09T00:00:00"/>
    <n v="1367"/>
    <s v="Product2"/>
    <x v="1"/>
    <x v="1"/>
    <n v="10"/>
    <x v="52"/>
    <n v="3171.1680000000001"/>
  </r>
  <r>
    <d v="2013-03-10T00:00:00"/>
    <n v="1368"/>
    <s v="Product3"/>
    <x v="1"/>
    <x v="2"/>
    <n v="10"/>
    <x v="146"/>
    <n v="2378.0160000000001"/>
  </r>
  <r>
    <d v="2013-03-11T00:00:00"/>
    <n v="1369"/>
    <s v="Product1"/>
    <x v="1"/>
    <x v="2"/>
    <n v="9"/>
    <x v="231"/>
    <n v="892.84679999999992"/>
  </r>
  <r>
    <d v="2013-03-12T00:00:00"/>
    <n v="1370"/>
    <s v="Product2"/>
    <x v="1"/>
    <x v="2"/>
    <n v="8"/>
    <x v="86"/>
    <n v="969.13439999999991"/>
  </r>
  <r>
    <d v="2013-03-13T00:00:00"/>
    <n v="1371"/>
    <s v="Product3"/>
    <x v="1"/>
    <x v="0"/>
    <n v="8"/>
    <x v="232"/>
    <n v="907.1848"/>
  </r>
  <r>
    <d v="2013-03-14T00:00:00"/>
    <n v="1372"/>
    <s v="Product1"/>
    <x v="1"/>
    <x v="0"/>
    <n v="6"/>
    <x v="233"/>
    <n v="1918.95885"/>
  </r>
  <r>
    <d v="2013-03-15T00:00:00"/>
    <n v="1373"/>
    <s v="Product2"/>
    <x v="1"/>
    <x v="0"/>
    <n v="7"/>
    <x v="234"/>
    <n v="3440.5056"/>
  </r>
  <r>
    <d v="2013-03-16T00:00:00"/>
    <n v="1374"/>
    <s v="Product3"/>
    <x v="1"/>
    <x v="1"/>
    <n v="10"/>
    <x v="144"/>
    <n v="2616.2999999999997"/>
  </r>
  <r>
    <d v="2013-03-17T00:00:00"/>
    <n v="1375"/>
    <s v="Product1"/>
    <x v="1"/>
    <x v="1"/>
    <n v="6"/>
    <x v="235"/>
    <n v="1763.7101999999998"/>
  </r>
  <r>
    <d v="2013-03-18T00:00:00"/>
    <n v="1376"/>
    <s v="Product2"/>
    <x v="1"/>
    <x v="1"/>
    <n v="6"/>
    <x v="71"/>
    <n v="594.03915000000006"/>
  </r>
  <r>
    <d v="2013-03-19T00:00:00"/>
    <n v="1377"/>
    <s v="Product3"/>
    <x v="1"/>
    <x v="2"/>
    <n v="10"/>
    <x v="236"/>
    <n v="3598.8240000000001"/>
  </r>
  <r>
    <d v="2013-03-20T00:00:00"/>
    <n v="1378"/>
    <s v="Product1"/>
    <x v="1"/>
    <x v="2"/>
    <n v="7"/>
    <x v="57"/>
    <n v="980.17920000000004"/>
  </r>
  <r>
    <d v="2013-03-21T00:00:00"/>
    <n v="1379"/>
    <s v="Product2"/>
    <x v="1"/>
    <x v="2"/>
    <n v="8"/>
    <x v="237"/>
    <n v="5951.232"/>
  </r>
  <r>
    <d v="2013-03-22T00:00:00"/>
    <n v="1380"/>
    <s v="Product3"/>
    <x v="1"/>
    <x v="0"/>
    <n v="6"/>
    <x v="238"/>
    <n v="2789.7696000000001"/>
  </r>
  <r>
    <d v="2013-03-23T00:00:00"/>
    <n v="1381"/>
    <s v="Product1"/>
    <x v="1"/>
    <x v="0"/>
    <n v="6"/>
    <x v="200"/>
    <n v="3700.3769999999995"/>
  </r>
  <r>
    <d v="2013-03-24T00:00:00"/>
    <n v="1382"/>
    <s v="Product2"/>
    <x v="1"/>
    <x v="0"/>
    <n v="10"/>
    <x v="239"/>
    <n v="3942.9119999999998"/>
  </r>
  <r>
    <d v="2013-03-25T00:00:00"/>
    <n v="1383"/>
    <s v="Product3"/>
    <x v="1"/>
    <x v="1"/>
    <n v="7"/>
    <x v="240"/>
    <n v="858.7509"/>
  </r>
  <r>
    <d v="2013-03-26T00:00:00"/>
    <n v="1384"/>
    <s v="Product1"/>
    <x v="1"/>
    <x v="1"/>
    <n v="7"/>
    <x v="241"/>
    <n v="1503.81"/>
  </r>
  <r>
    <d v="2013-03-27T00:00:00"/>
    <n v="1385"/>
    <s v="Product2"/>
    <x v="1"/>
    <x v="1"/>
    <n v="9"/>
    <x v="242"/>
    <n v="2488.59"/>
  </r>
  <r>
    <d v="2013-03-28T00:00:00"/>
    <n v="1386"/>
    <s v="Product3"/>
    <x v="1"/>
    <x v="2"/>
    <n v="10"/>
    <x v="243"/>
    <n v="3741.7439999999997"/>
  </r>
  <r>
    <d v="2013-03-29T00:00:00"/>
    <n v="1387"/>
    <s v="Product1"/>
    <x v="1"/>
    <x v="2"/>
    <n v="7"/>
    <x v="244"/>
    <n v="597.799125"/>
  </r>
  <r>
    <d v="2013-03-30T00:00:00"/>
    <n v="1388"/>
    <s v="Product2"/>
    <x v="1"/>
    <x v="2"/>
    <n v="6"/>
    <x v="245"/>
    <n v="4765.8060000000005"/>
  </r>
  <r>
    <d v="2013-03-31T00:00:00"/>
    <n v="1389"/>
    <s v="Product3"/>
    <x v="1"/>
    <x v="0"/>
    <n v="8"/>
    <x v="246"/>
    <n v="5294.7359999999999"/>
  </r>
  <r>
    <d v="2013-04-01T00:00:00"/>
    <n v="1390"/>
    <s v="Product1"/>
    <x v="1"/>
    <x v="0"/>
    <n v="8"/>
    <x v="247"/>
    <n v="4222.7999999999993"/>
  </r>
  <r>
    <d v="2013-04-02T00:00:00"/>
    <n v="1391"/>
    <s v="Product2"/>
    <x v="1"/>
    <x v="0"/>
    <n v="6"/>
    <x v="248"/>
    <n v="2443.2799500000001"/>
  </r>
  <r>
    <d v="2013-04-03T00:00:00"/>
    <n v="1392"/>
    <s v="Product3"/>
    <x v="1"/>
    <x v="1"/>
    <n v="8"/>
    <x v="249"/>
    <n v="4016.6760000000004"/>
  </r>
  <r>
    <d v="2013-04-04T00:00:00"/>
    <n v="1393"/>
    <s v="Product1"/>
    <x v="1"/>
    <x v="1"/>
    <n v="9"/>
    <x v="247"/>
    <n v="3315.1049999999996"/>
  </r>
  <r>
    <d v="2013-04-05T00:00:00"/>
    <n v="1394"/>
    <s v="Product2"/>
    <x v="1"/>
    <x v="1"/>
    <n v="7"/>
    <x v="250"/>
    <n v="2865.9708000000005"/>
  </r>
  <r>
    <d v="2013-04-06T00:00:00"/>
    <n v="1395"/>
    <s v="Product3"/>
    <x v="1"/>
    <x v="2"/>
    <n v="7"/>
    <x v="251"/>
    <n v="2547.0868500000006"/>
  </r>
  <r>
    <d v="2013-04-07T00:00:00"/>
    <n v="1396"/>
    <s v="Product1"/>
    <x v="1"/>
    <x v="2"/>
    <n v="10"/>
    <x v="116"/>
    <n v="3808.8"/>
  </r>
  <r>
    <d v="2013-04-08T00:00:00"/>
    <n v="1397"/>
    <s v="Product2"/>
    <x v="1"/>
    <x v="2"/>
    <n v="8"/>
    <x v="252"/>
    <n v="2781.9143999999997"/>
  </r>
  <r>
    <d v="2013-04-09T00:00:00"/>
    <n v="1398"/>
    <s v="Product3"/>
    <x v="1"/>
    <x v="0"/>
    <n v="9"/>
    <x v="253"/>
    <n v="5209.920000000001"/>
  </r>
  <r>
    <d v="2013-04-10T00:00:00"/>
    <n v="1399"/>
    <s v="Product1"/>
    <x v="1"/>
    <x v="0"/>
    <n v="10"/>
    <x v="254"/>
    <n v="3020.5679999999998"/>
  </r>
  <r>
    <d v="2013-04-11T00:00:00"/>
    <n v="1400"/>
    <s v="Product2"/>
    <x v="1"/>
    <x v="0"/>
    <n v="7"/>
    <x v="255"/>
    <n v="4688.0505000000003"/>
  </r>
  <r>
    <d v="2013-04-12T00:00:00"/>
    <n v="1401"/>
    <s v="Product3"/>
    <x v="1"/>
    <x v="1"/>
    <n v="10"/>
    <x v="256"/>
    <n v="1141.596"/>
  </r>
  <r>
    <d v="2013-04-13T00:00:00"/>
    <n v="1402"/>
    <s v="Product1"/>
    <x v="1"/>
    <x v="1"/>
    <n v="7"/>
    <x v="257"/>
    <n v="1882.5554999999999"/>
  </r>
  <r>
    <d v="2013-04-14T00:00:00"/>
    <n v="1403"/>
    <s v="Product2"/>
    <x v="1"/>
    <x v="1"/>
    <n v="7"/>
    <x v="258"/>
    <n v="807.73559999999998"/>
  </r>
  <r>
    <d v="2013-04-15T00:00:00"/>
    <n v="1404"/>
    <s v="Product3"/>
    <x v="1"/>
    <x v="2"/>
    <n v="6"/>
    <x v="237"/>
    <n v="4363.7939999999999"/>
  </r>
  <r>
    <d v="2013-04-16T00:00:00"/>
    <n v="1405"/>
    <s v="Product1"/>
    <x v="1"/>
    <x v="2"/>
    <n v="7"/>
    <x v="95"/>
    <n v="2115.6239999999998"/>
  </r>
  <r>
    <d v="2013-04-17T00:00:00"/>
    <n v="1406"/>
    <s v="Product2"/>
    <x v="1"/>
    <x v="2"/>
    <n v="9"/>
    <x v="259"/>
    <n v="2436.9659999999999"/>
  </r>
  <r>
    <d v="2013-04-18T00:00:00"/>
    <n v="1407"/>
    <s v="Product3"/>
    <x v="1"/>
    <x v="0"/>
    <n v="6"/>
    <x v="179"/>
    <n v="2668.0265999999992"/>
  </r>
  <r>
    <d v="2013-04-19T00:00:00"/>
    <n v="1408"/>
    <s v="Product1"/>
    <x v="1"/>
    <x v="0"/>
    <n v="9"/>
    <x v="260"/>
    <n v="1701.3023999999998"/>
  </r>
  <r>
    <d v="2013-04-20T00:00:00"/>
    <n v="1409"/>
    <s v="Product2"/>
    <x v="1"/>
    <x v="0"/>
    <n v="7"/>
    <x v="261"/>
    <n v="3359.538"/>
  </r>
  <r>
    <d v="2013-04-21T00:00:00"/>
    <n v="1410"/>
    <s v="Product3"/>
    <x v="1"/>
    <x v="1"/>
    <n v="10"/>
    <x v="262"/>
    <n v="5811.2800000000007"/>
  </r>
  <r>
    <d v="2013-04-22T00:00:00"/>
    <n v="1411"/>
    <s v="Product1"/>
    <x v="1"/>
    <x v="1"/>
    <n v="8"/>
    <x v="263"/>
    <n v="4520.880000000001"/>
  </r>
  <r>
    <d v="2013-04-23T00:00:00"/>
    <n v="1412"/>
    <s v="Product2"/>
    <x v="1"/>
    <x v="1"/>
    <n v="9"/>
    <x v="264"/>
    <n v="3976.4924999999998"/>
  </r>
  <r>
    <d v="2013-04-24T00:00:00"/>
    <n v="1413"/>
    <s v="Product3"/>
    <x v="1"/>
    <x v="2"/>
    <n v="6"/>
    <x v="93"/>
    <n v="3423.5662499999999"/>
  </r>
  <r>
    <d v="2013-04-25T00:00:00"/>
    <n v="1414"/>
    <s v="Product1"/>
    <x v="1"/>
    <x v="2"/>
    <n v="8"/>
    <x v="265"/>
    <n v="2479.8959999999997"/>
  </r>
  <r>
    <d v="2013-04-26T00:00:00"/>
    <n v="1415"/>
    <s v="Product2"/>
    <x v="1"/>
    <x v="2"/>
    <n v="6"/>
    <x v="266"/>
    <n v="2718.7569000000003"/>
  </r>
  <r>
    <d v="2013-04-27T00:00:00"/>
    <n v="1416"/>
    <s v="Product3"/>
    <x v="1"/>
    <x v="0"/>
    <n v="7"/>
    <x v="267"/>
    <n v="769.66364999999985"/>
  </r>
  <r>
    <d v="2013-04-28T00:00:00"/>
    <n v="1417"/>
    <s v="Product1"/>
    <x v="1"/>
    <x v="0"/>
    <n v="6"/>
    <x v="60"/>
    <n v="1447.6644000000001"/>
  </r>
  <r>
    <d v="2013-04-29T00:00:00"/>
    <n v="1418"/>
    <s v="Product2"/>
    <x v="1"/>
    <x v="0"/>
    <n v="10"/>
    <x v="61"/>
    <n v="2146.5"/>
  </r>
  <r>
    <d v="2013-04-30T00:00:00"/>
    <n v="1419"/>
    <s v="Product3"/>
    <x v="1"/>
    <x v="1"/>
    <n v="6"/>
    <x v="268"/>
    <n v="665.92259999999999"/>
  </r>
  <r>
    <d v="2013-05-01T00:00:00"/>
    <n v="1420"/>
    <s v="Product1"/>
    <x v="1"/>
    <x v="1"/>
    <n v="10"/>
    <x v="269"/>
    <n v="3210.2594999999997"/>
  </r>
  <r>
    <d v="2013-05-02T00:00:00"/>
    <n v="1421"/>
    <s v="Product2"/>
    <x v="1"/>
    <x v="1"/>
    <n v="9"/>
    <x v="270"/>
    <n v="2023.8390000000002"/>
  </r>
  <r>
    <d v="2013-05-03T00:00:00"/>
    <n v="1422"/>
    <s v="Product3"/>
    <x v="1"/>
    <x v="2"/>
    <n v="6"/>
    <x v="271"/>
    <n v="3784.8995999999997"/>
  </r>
  <r>
    <d v="2013-05-04T00:00:00"/>
    <n v="1423"/>
    <s v="Product1"/>
    <x v="1"/>
    <x v="2"/>
    <n v="6"/>
    <x v="272"/>
    <n v="1295.7165"/>
  </r>
  <r>
    <d v="2013-05-05T00:00:00"/>
    <n v="1424"/>
    <s v="Product2"/>
    <x v="1"/>
    <x v="2"/>
    <n v="6"/>
    <x v="273"/>
    <n v="2415.5280000000002"/>
  </r>
  <r>
    <d v="2013-05-06T00:00:00"/>
    <n v="1425"/>
    <s v="Product3"/>
    <x v="1"/>
    <x v="0"/>
    <n v="9"/>
    <x v="274"/>
    <n v="4955.1480000000001"/>
  </r>
  <r>
    <d v="2013-05-07T00:00:00"/>
    <n v="1426"/>
    <s v="Product1"/>
    <x v="1"/>
    <x v="0"/>
    <n v="7"/>
    <x v="275"/>
    <n v="703.74149999999997"/>
  </r>
  <r>
    <d v="2014-05-08T00:00:00"/>
    <n v="1427"/>
    <s v="Product2"/>
    <x v="1"/>
    <x v="0"/>
    <n v="8"/>
    <x v="276"/>
    <n v="2044.6523999999999"/>
  </r>
  <r>
    <d v="2014-05-09T00:00:00"/>
    <n v="1428"/>
    <s v="Product3"/>
    <x v="1"/>
    <x v="1"/>
    <n v="7"/>
    <x v="277"/>
    <n v="3463.8912"/>
  </r>
  <r>
    <d v="2014-05-10T00:00:00"/>
    <n v="1429"/>
    <s v="Product1"/>
    <x v="1"/>
    <x v="1"/>
    <n v="6"/>
    <x v="278"/>
    <n v="3875.4224999999997"/>
  </r>
  <r>
    <d v="2014-05-11T00:00:00"/>
    <n v="1430"/>
    <s v="Product2"/>
    <x v="1"/>
    <x v="1"/>
    <n v="9"/>
    <x v="279"/>
    <n v="1083.9294"/>
  </r>
  <r>
    <d v="2014-05-12T00:00:00"/>
    <n v="1431"/>
    <s v="Product3"/>
    <x v="1"/>
    <x v="2"/>
    <n v="8"/>
    <x v="280"/>
    <n v="1725.8368"/>
  </r>
  <r>
    <d v="2014-05-13T00:00:00"/>
    <n v="1432"/>
    <s v="Product1"/>
    <x v="1"/>
    <x v="2"/>
    <n v="6"/>
    <x v="281"/>
    <n v="833.55029999999999"/>
  </r>
  <r>
    <d v="2014-05-14T00:00:00"/>
    <n v="1433"/>
    <s v="Product2"/>
    <x v="1"/>
    <x v="2"/>
    <n v="8"/>
    <x v="282"/>
    <n v="1383.9264000000001"/>
  </r>
  <r>
    <d v="2014-05-15T00:00:00"/>
    <n v="1434"/>
    <s v="Product3"/>
    <x v="1"/>
    <x v="0"/>
    <n v="10"/>
    <x v="283"/>
    <n v="724.81050000000005"/>
  </r>
  <r>
    <d v="2014-05-16T00:00:00"/>
    <n v="1435"/>
    <s v="Product1"/>
    <x v="1"/>
    <x v="0"/>
    <n v="9"/>
    <x v="284"/>
    <n v="1822.4621999999999"/>
  </r>
  <r>
    <d v="2014-05-17T00:00:00"/>
    <n v="1436"/>
    <s v="Product2"/>
    <x v="1"/>
    <x v="0"/>
    <n v="9"/>
    <x v="285"/>
    <n v="4979.5020000000004"/>
  </r>
  <r>
    <d v="2014-05-18T00:00:00"/>
    <n v="1437"/>
    <s v="Product3"/>
    <x v="1"/>
    <x v="1"/>
    <n v="10"/>
    <x v="286"/>
    <n v="1254.5999999999999"/>
  </r>
  <r>
    <d v="2014-05-19T00:00:00"/>
    <n v="1438"/>
    <s v="Product1"/>
    <x v="1"/>
    <x v="1"/>
    <n v="8"/>
    <x v="287"/>
    <n v="3724.9800000000005"/>
  </r>
  <r>
    <d v="2014-05-20T00:00:00"/>
    <n v="1439"/>
    <s v="Product2"/>
    <x v="1"/>
    <x v="1"/>
    <n v="10"/>
    <x v="154"/>
    <n v="3239.7299999999996"/>
  </r>
  <r>
    <d v="2014-05-21T00:00:00"/>
    <n v="1440"/>
    <s v="Product3"/>
    <x v="1"/>
    <x v="2"/>
    <n v="6"/>
    <x v="288"/>
    <n v="3698.4996000000001"/>
  </r>
  <r>
    <d v="2014-05-22T00:00:00"/>
    <n v="1441"/>
    <s v="Product1"/>
    <x v="1"/>
    <x v="2"/>
    <n v="9"/>
    <x v="289"/>
    <n v="2968.1235000000001"/>
  </r>
  <r>
    <d v="2014-05-23T00:00:00"/>
    <n v="1442"/>
    <s v="Product2"/>
    <x v="1"/>
    <x v="2"/>
    <n v="8"/>
    <x v="20"/>
    <n v="2087.424"/>
  </r>
  <r>
    <d v="2014-05-24T00:00:00"/>
    <n v="1443"/>
    <s v="Product3"/>
    <x v="1"/>
    <x v="0"/>
    <n v="8"/>
    <x v="290"/>
    <n v="1524.9359999999999"/>
  </r>
  <r>
    <d v="2014-05-25T00:00:00"/>
    <n v="1444"/>
    <s v="Product1"/>
    <x v="1"/>
    <x v="0"/>
    <n v="10"/>
    <x v="291"/>
    <n v="3269.2920000000004"/>
  </r>
  <r>
    <d v="2014-05-26T00:00:00"/>
    <n v="1445"/>
    <s v="Product2"/>
    <x v="1"/>
    <x v="0"/>
    <n v="9"/>
    <x v="139"/>
    <n v="840.7962"/>
  </r>
  <r>
    <d v="2014-05-27T00:00:00"/>
    <n v="1446"/>
    <s v="Product3"/>
    <x v="1"/>
    <x v="1"/>
    <n v="9"/>
    <x v="173"/>
    <n v="3241.7280000000001"/>
  </r>
  <r>
    <d v="2014-05-28T00:00:00"/>
    <n v="1447"/>
    <s v="Product1"/>
    <x v="1"/>
    <x v="1"/>
    <n v="10"/>
    <x v="292"/>
    <n v="601.72499999999991"/>
  </r>
  <r>
    <d v="2014-05-29T00:00:00"/>
    <n v="1448"/>
    <s v="Product2"/>
    <x v="1"/>
    <x v="1"/>
    <n v="7"/>
    <x v="205"/>
    <n v="1859.1551999999999"/>
  </r>
  <r>
    <d v="2014-05-30T00:00:00"/>
    <n v="1449"/>
    <s v="Product3"/>
    <x v="1"/>
    <x v="2"/>
    <n v="9"/>
    <x v="293"/>
    <n v="3256.8561"/>
  </r>
  <r>
    <d v="2014-05-31T00:00:00"/>
    <n v="1450"/>
    <s v="Product1"/>
    <x v="1"/>
    <x v="2"/>
    <n v="7"/>
    <x v="294"/>
    <n v="3086.8424999999993"/>
  </r>
  <r>
    <d v="2014-06-01T00:00:00"/>
    <n v="1451"/>
    <s v="Product2"/>
    <x v="1"/>
    <x v="2"/>
    <n v="6"/>
    <x v="295"/>
    <n v="1684.8612000000001"/>
  </r>
  <r>
    <d v="2014-06-02T00:00:00"/>
    <n v="1452"/>
    <s v="Product3"/>
    <x v="1"/>
    <x v="0"/>
    <n v="7"/>
    <x v="296"/>
    <n v="4334.8536000000004"/>
  </r>
  <r>
    <d v="2014-06-03T00:00:00"/>
    <n v="1453"/>
    <s v="Product1"/>
    <x v="1"/>
    <x v="0"/>
    <n v="6"/>
    <x v="297"/>
    <n v="3302.2080000000001"/>
  </r>
  <r>
    <d v="2014-06-04T00:00:00"/>
    <n v="1454"/>
    <s v="Product2"/>
    <x v="1"/>
    <x v="0"/>
    <n v="9"/>
    <x v="298"/>
    <n v="1068.6141"/>
  </r>
  <r>
    <d v="2014-06-05T00:00:00"/>
    <n v="1455"/>
    <s v="Product3"/>
    <x v="1"/>
    <x v="1"/>
    <n v="9"/>
    <x v="299"/>
    <n v="3319.1207999999997"/>
  </r>
  <r>
    <d v="2014-06-06T00:00:00"/>
    <n v="1456"/>
    <s v="Product1"/>
    <x v="1"/>
    <x v="1"/>
    <n v="9"/>
    <x v="300"/>
    <n v="2680.2710999999999"/>
  </r>
  <r>
    <d v="2014-06-07T00:00:00"/>
    <n v="1457"/>
    <s v="Product2"/>
    <x v="1"/>
    <x v="1"/>
    <n v="6"/>
    <x v="301"/>
    <n v="2312.712"/>
  </r>
  <r>
    <d v="2014-06-08T00:00:00"/>
    <n v="1458"/>
    <s v="Product3"/>
    <x v="1"/>
    <x v="2"/>
    <n v="6"/>
    <x v="302"/>
    <n v="2968.5365999999999"/>
  </r>
  <r>
    <d v="2014-06-09T00:00:00"/>
    <n v="1459"/>
    <s v="Product1"/>
    <x v="1"/>
    <x v="2"/>
    <n v="6"/>
    <x v="303"/>
    <n v="2322.2159999999994"/>
  </r>
  <r>
    <d v="2014-06-10T00:00:00"/>
    <n v="1460"/>
    <s v="Product2"/>
    <x v="1"/>
    <x v="2"/>
    <n v="7"/>
    <x v="304"/>
    <n v="2080.7849999999999"/>
  </r>
  <r>
    <d v="2014-06-11T00:00:00"/>
    <n v="1461"/>
    <s v="Product3"/>
    <x v="1"/>
    <x v="0"/>
    <n v="8"/>
    <x v="277"/>
    <n v="3958.4160000000002"/>
  </r>
  <r>
    <d v="2014-06-12T00:00:00"/>
    <n v="1462"/>
    <s v="Product1"/>
    <x v="1"/>
    <x v="0"/>
    <n v="10"/>
    <x v="162"/>
    <n v="2337.3119999999999"/>
  </r>
  <r>
    <d v="2014-06-13T00:00:00"/>
    <n v="1463"/>
    <s v="Product2"/>
    <x v="1"/>
    <x v="0"/>
    <n v="6"/>
    <x v="42"/>
    <n v="2270.3247000000001"/>
  </r>
  <r>
    <d v="2014-06-14T00:00:00"/>
    <n v="1464"/>
    <s v="Product3"/>
    <x v="1"/>
    <x v="1"/>
    <n v="10"/>
    <x v="305"/>
    <n v="1799.94"/>
  </r>
  <r>
    <d v="2014-06-15T00:00:00"/>
    <n v="1465"/>
    <s v="Product1"/>
    <x v="1"/>
    <x v="1"/>
    <n v="8"/>
    <x v="306"/>
    <n v="696.03840000000002"/>
  </r>
  <r>
    <d v="2014-06-16T00:00:00"/>
    <n v="1466"/>
    <s v="Product2"/>
    <x v="1"/>
    <x v="1"/>
    <n v="9"/>
    <x v="307"/>
    <n v="1396.3428000000001"/>
  </r>
  <r>
    <d v="2014-06-17T00:00:00"/>
    <n v="1467"/>
    <s v="Product3"/>
    <x v="1"/>
    <x v="2"/>
    <n v="6"/>
    <x v="308"/>
    <n v="584.17200000000003"/>
  </r>
  <r>
    <d v="2014-06-18T00:00:00"/>
    <n v="1468"/>
    <s v="Product1"/>
    <x v="1"/>
    <x v="2"/>
    <n v="9"/>
    <x v="309"/>
    <n v="1181.0205000000001"/>
  </r>
  <r>
    <d v="2014-06-19T00:00:00"/>
    <n v="1469"/>
    <s v="Product2"/>
    <x v="1"/>
    <x v="2"/>
    <n v="8"/>
    <x v="310"/>
    <n v="1797.2159999999999"/>
  </r>
  <r>
    <d v="2014-06-20T00:00:00"/>
    <n v="1470"/>
    <s v="Product3"/>
    <x v="1"/>
    <x v="0"/>
    <n v="9"/>
    <x v="311"/>
    <n v="3237.2865000000002"/>
  </r>
  <r>
    <d v="2014-06-21T00:00:00"/>
    <n v="1471"/>
    <s v="Product1"/>
    <x v="1"/>
    <x v="0"/>
    <n v="7"/>
    <x v="312"/>
    <n v="1443.1725000000001"/>
  </r>
  <r>
    <d v="2014-06-22T00:00:00"/>
    <n v="1472"/>
    <s v="Product2"/>
    <x v="1"/>
    <x v="0"/>
    <n v="9"/>
    <x v="313"/>
    <n v="2066.58"/>
  </r>
  <r>
    <d v="2014-06-23T00:00:00"/>
    <n v="1473"/>
    <s v="Product3"/>
    <x v="1"/>
    <x v="1"/>
    <n v="7"/>
    <x v="314"/>
    <n v="4751.2237500000001"/>
  </r>
  <r>
    <d v="2014-06-24T00:00:00"/>
    <n v="1474"/>
    <s v="Product1"/>
    <x v="1"/>
    <x v="1"/>
    <n v="6"/>
    <x v="113"/>
    <n v="1538.8757999999998"/>
  </r>
  <r>
    <d v="2014-06-25T00:00:00"/>
    <n v="1475"/>
    <s v="Product2"/>
    <x v="1"/>
    <x v="1"/>
    <n v="9"/>
    <x v="169"/>
    <n v="4969.1880000000001"/>
  </r>
  <r>
    <d v="2014-06-26T00:00:00"/>
    <n v="1476"/>
    <s v="Product3"/>
    <x v="1"/>
    <x v="2"/>
    <n v="6"/>
    <x v="315"/>
    <n v="2691.0396000000001"/>
  </r>
  <r>
    <d v="2014-06-27T00:00:00"/>
    <n v="1842"/>
    <s v="Product3"/>
    <x v="1"/>
    <x v="1"/>
    <n v="6"/>
    <x v="316"/>
    <n v="1776.9375"/>
  </r>
  <r>
    <d v="2014-06-28T00:00:00"/>
    <n v="1477"/>
    <s v="Product1"/>
    <x v="1"/>
    <x v="2"/>
    <n v="6"/>
    <x v="317"/>
    <n v="2942.1288"/>
  </r>
  <r>
    <d v="2014-06-29T00:00:00"/>
    <n v="1843"/>
    <s v="Product1"/>
    <x v="1"/>
    <x v="1"/>
    <n v="8"/>
    <x v="318"/>
    <n v="1407.78"/>
  </r>
  <r>
    <d v="2014-06-30T00:00:00"/>
    <n v="1478"/>
    <s v="Product2"/>
    <x v="1"/>
    <x v="2"/>
    <n v="9"/>
    <x v="319"/>
    <n v="4783.0661999999993"/>
  </r>
  <r>
    <d v="2014-07-01T00:00:00"/>
    <n v="1844"/>
    <s v="Product2"/>
    <x v="1"/>
    <x v="1"/>
    <n v="6"/>
    <x v="120"/>
    <n v="1132.425"/>
  </r>
  <r>
    <d v="2014-07-02T00:00:00"/>
    <n v="1479"/>
    <s v="Product3"/>
    <x v="1"/>
    <x v="0"/>
    <n v="8"/>
    <x v="320"/>
    <n v="722.98559999999998"/>
  </r>
  <r>
    <d v="2014-07-03T00:00:00"/>
    <n v="1845"/>
    <s v="Product3"/>
    <x v="1"/>
    <x v="2"/>
    <n v="9"/>
    <x v="321"/>
    <n v="1783.8670499999998"/>
  </r>
  <r>
    <d v="2014-07-04T00:00:00"/>
    <n v="1480"/>
    <s v="Product1"/>
    <x v="1"/>
    <x v="0"/>
    <n v="8"/>
    <x v="322"/>
    <n v="733.13519999999994"/>
  </r>
  <r>
    <d v="2014-07-05T00:00:00"/>
    <n v="1848"/>
    <s v="Product3"/>
    <x v="1"/>
    <x v="0"/>
    <n v="10"/>
    <x v="323"/>
    <n v="1985.124"/>
  </r>
  <r>
    <d v="2014-07-06T00:00:00"/>
    <n v="1849"/>
    <s v="Product1"/>
    <x v="1"/>
    <x v="0"/>
    <n v="6"/>
    <x v="324"/>
    <n v="2967.4295999999999"/>
  </r>
  <r>
    <d v="2014-07-07T00:00:00"/>
    <n v="1850"/>
    <s v="Product2"/>
    <x v="1"/>
    <x v="0"/>
    <n v="7"/>
    <x v="325"/>
    <n v="1182.7031999999999"/>
  </r>
  <r>
    <d v="2014-07-08T00:00:00"/>
    <n v="1851"/>
    <s v="Product3"/>
    <x v="1"/>
    <x v="1"/>
    <n v="10"/>
    <x v="326"/>
    <n v="2509.9740000000002"/>
  </r>
  <r>
    <d v="2014-07-09T00:00:00"/>
    <n v="1852"/>
    <s v="Product1"/>
    <x v="1"/>
    <x v="1"/>
    <n v="9"/>
    <x v="65"/>
    <n v="1404.1754999999998"/>
  </r>
  <r>
    <d v="2012-01-01T00:00:00"/>
    <n v="1853"/>
    <s v="Product2"/>
    <x v="2"/>
    <x v="1"/>
    <n v="6"/>
    <x v="327"/>
    <n v="1727.8326000000002"/>
  </r>
  <r>
    <d v="2012-01-02T00:00:00"/>
    <n v="1488"/>
    <s v="Product3"/>
    <x v="2"/>
    <x v="0"/>
    <n v="6"/>
    <x v="328"/>
    <n v="850.88879999999995"/>
  </r>
  <r>
    <d v="2012-01-03T00:00:00"/>
    <n v="1854"/>
    <s v="Product3"/>
    <x v="2"/>
    <x v="2"/>
    <n v="7"/>
    <x v="329"/>
    <n v="3432.3975"/>
  </r>
  <r>
    <d v="2012-01-05T00:00:00"/>
    <n v="1489"/>
    <s v="Product1"/>
    <x v="2"/>
    <x v="0"/>
    <n v="9"/>
    <x v="330"/>
    <n v="984.46589999999992"/>
  </r>
  <r>
    <d v="2012-01-06T00:00:00"/>
    <n v="1855"/>
    <s v="Product1"/>
    <x v="2"/>
    <x v="2"/>
    <n v="7"/>
    <x v="331"/>
    <n v="737.63864999999987"/>
  </r>
  <r>
    <d v="2012-01-07T00:00:00"/>
    <n v="1490"/>
    <s v="Product2"/>
    <x v="2"/>
    <x v="0"/>
    <n v="9"/>
    <x v="332"/>
    <n v="2759.9575500000001"/>
  </r>
  <r>
    <d v="2012-01-08T00:00:00"/>
    <n v="1856"/>
    <s v="Product2"/>
    <x v="2"/>
    <x v="2"/>
    <n v="7"/>
    <x v="333"/>
    <n v="3292.2487499999997"/>
  </r>
  <r>
    <d v="2012-01-09T00:00:00"/>
    <n v="1491"/>
    <s v="Product3"/>
    <x v="2"/>
    <x v="1"/>
    <n v="10"/>
    <x v="334"/>
    <n v="702.90000000000009"/>
  </r>
  <r>
    <d v="2012-01-10T00:00:00"/>
    <n v="1857"/>
    <s v="Product3"/>
    <x v="2"/>
    <x v="0"/>
    <n v="6"/>
    <x v="71"/>
    <n v="1647.7703999999999"/>
  </r>
  <r>
    <d v="2012-01-11T00:00:00"/>
    <n v="1492"/>
    <s v="Product1"/>
    <x v="2"/>
    <x v="1"/>
    <n v="9"/>
    <x v="62"/>
    <n v="1927.2239999999999"/>
  </r>
  <r>
    <d v="2012-01-12T00:00:00"/>
    <n v="1858"/>
    <s v="Product1"/>
    <x v="2"/>
    <x v="0"/>
    <n v="9"/>
    <x v="30"/>
    <n v="5495.3549999999996"/>
  </r>
  <r>
    <d v="2012-01-13T00:00:00"/>
    <n v="1493"/>
    <s v="Product2"/>
    <x v="2"/>
    <x v="1"/>
    <n v="8"/>
    <x v="335"/>
    <n v="1038.4344000000001"/>
  </r>
  <r>
    <d v="2012-01-14T00:00:00"/>
    <n v="1859"/>
    <s v="Product2"/>
    <x v="2"/>
    <x v="0"/>
    <n v="7"/>
    <x v="336"/>
    <n v="987.2940000000001"/>
  </r>
  <r>
    <d v="2012-01-15T00:00:00"/>
    <n v="1494"/>
    <s v="Product3"/>
    <x v="2"/>
    <x v="2"/>
    <n v="6"/>
    <x v="337"/>
    <n v="1436.8536000000001"/>
  </r>
  <r>
    <d v="2012-01-16T00:00:00"/>
    <n v="1860"/>
    <s v="Product3"/>
    <x v="2"/>
    <x v="1"/>
    <n v="8"/>
    <x v="338"/>
    <n v="3756.3119999999999"/>
  </r>
  <r>
    <d v="2012-01-17T00:00:00"/>
    <n v="1495"/>
    <s v="Product1"/>
    <x v="2"/>
    <x v="2"/>
    <n v="9"/>
    <x v="332"/>
    <n v="2519.8897500000003"/>
  </r>
  <r>
    <d v="2012-01-18T00:00:00"/>
    <n v="1861"/>
    <s v="Product1"/>
    <x v="2"/>
    <x v="1"/>
    <n v="8"/>
    <x v="339"/>
    <n v="2732.1839999999997"/>
  </r>
  <r>
    <d v="2012-01-19T00:00:00"/>
    <n v="1496"/>
    <s v="Product2"/>
    <x v="2"/>
    <x v="2"/>
    <n v="7"/>
    <x v="109"/>
    <n v="1801.1154000000001"/>
  </r>
  <r>
    <d v="2012-01-20T00:00:00"/>
    <n v="1862"/>
    <s v="Product2"/>
    <x v="2"/>
    <x v="1"/>
    <n v="7"/>
    <x v="340"/>
    <n v="3850.7489999999998"/>
  </r>
  <r>
    <d v="2012-01-21T00:00:00"/>
    <n v="1497"/>
    <s v="Product3"/>
    <x v="2"/>
    <x v="0"/>
    <n v="9"/>
    <x v="341"/>
    <n v="2253.3714"/>
  </r>
  <r>
    <d v="2012-01-22T00:00:00"/>
    <n v="1863"/>
    <s v="Product3"/>
    <x v="2"/>
    <x v="2"/>
    <n v="7"/>
    <x v="342"/>
    <n v="1091.8152"/>
  </r>
  <r>
    <d v="2012-01-23T00:00:00"/>
    <n v="1498"/>
    <s v="Product1"/>
    <x v="2"/>
    <x v="0"/>
    <n v="6"/>
    <x v="343"/>
    <n v="1708.5937500000005"/>
  </r>
  <r>
    <d v="2012-01-24T00:00:00"/>
    <n v="1864"/>
    <s v="Product1"/>
    <x v="2"/>
    <x v="2"/>
    <n v="8"/>
    <x v="344"/>
    <n v="2596.1904000000004"/>
  </r>
  <r>
    <d v="2012-01-25T00:00:00"/>
    <n v="1499"/>
    <s v="Product2"/>
    <x v="2"/>
    <x v="0"/>
    <n v="10"/>
    <x v="316"/>
    <n v="2730.7799999999997"/>
  </r>
  <r>
    <d v="2012-01-26T00:00:00"/>
    <n v="1865"/>
    <s v="Product2"/>
    <x v="2"/>
    <x v="2"/>
    <n v="8"/>
    <x v="345"/>
    <n v="4094.732"/>
  </r>
  <r>
    <d v="2012-01-27T00:00:00"/>
    <n v="1500"/>
    <s v="Product3"/>
    <x v="2"/>
    <x v="1"/>
    <n v="9"/>
    <x v="346"/>
    <n v="1156.2736500000001"/>
  </r>
  <r>
    <d v="2012-01-28T00:00:00"/>
    <n v="1866"/>
    <s v="Product3"/>
    <x v="2"/>
    <x v="0"/>
    <n v="10"/>
    <x v="347"/>
    <n v="3127.9589999999998"/>
  </r>
  <r>
    <d v="2012-01-29T00:00:00"/>
    <n v="1501"/>
    <s v="Product1"/>
    <x v="2"/>
    <x v="1"/>
    <n v="7"/>
    <x v="348"/>
    <n v="2585.8602000000001"/>
  </r>
  <r>
    <d v="2012-01-30T00:00:00"/>
    <n v="1867"/>
    <s v="Product1"/>
    <x v="2"/>
    <x v="0"/>
    <n v="8"/>
    <x v="75"/>
    <n v="3660.2640000000001"/>
  </r>
  <r>
    <d v="2012-01-31T00:00:00"/>
    <n v="1502"/>
    <s v="Product2"/>
    <x v="2"/>
    <x v="1"/>
    <n v="6"/>
    <x v="349"/>
    <n v="3494.8260000000005"/>
  </r>
  <r>
    <d v="2012-02-01T00:00:00"/>
    <n v="1868"/>
    <s v="Product2"/>
    <x v="2"/>
    <x v="0"/>
    <n v="8"/>
    <x v="350"/>
    <n v="4378.6259999999993"/>
  </r>
  <r>
    <d v="2012-02-02T00:00:00"/>
    <n v="1503"/>
    <s v="Product3"/>
    <x v="2"/>
    <x v="2"/>
    <n v="7"/>
    <x v="351"/>
    <n v="786.06150000000002"/>
  </r>
  <r>
    <d v="2012-02-03T00:00:00"/>
    <n v="1869"/>
    <s v="Product3"/>
    <x v="2"/>
    <x v="1"/>
    <n v="9"/>
    <x v="352"/>
    <n v="733.80600000000004"/>
  </r>
  <r>
    <d v="2012-02-04T00:00:00"/>
    <n v="1504"/>
    <s v="Product1"/>
    <x v="2"/>
    <x v="2"/>
    <n v="9"/>
    <x v="353"/>
    <n v="3248.0163000000002"/>
  </r>
  <r>
    <d v="2012-02-05T00:00:00"/>
    <n v="1870"/>
    <s v="Product1"/>
    <x v="2"/>
    <x v="1"/>
    <n v="10"/>
    <x v="354"/>
    <n v="5089.92"/>
  </r>
  <r>
    <d v="2012-02-06T00:00:00"/>
    <n v="1505"/>
    <s v="Product2"/>
    <x v="2"/>
    <x v="2"/>
    <n v="9"/>
    <x v="217"/>
    <n v="1964.0609999999999"/>
  </r>
  <r>
    <d v="2012-02-07T00:00:00"/>
    <n v="1871"/>
    <s v="Product2"/>
    <x v="2"/>
    <x v="1"/>
    <n v="9"/>
    <x v="266"/>
    <n v="4819.9657500000003"/>
  </r>
  <r>
    <d v="2012-02-08T00:00:00"/>
    <n v="1506"/>
    <s v="Product3"/>
    <x v="2"/>
    <x v="0"/>
    <n v="7"/>
    <x v="355"/>
    <n v="2304.8004000000001"/>
  </r>
  <r>
    <d v="2012-02-09T00:00:00"/>
    <n v="1872"/>
    <s v="Product3"/>
    <x v="2"/>
    <x v="2"/>
    <n v="7"/>
    <x v="356"/>
    <n v="3228.3090000000002"/>
  </r>
  <r>
    <d v="2012-02-10T00:00:00"/>
    <n v="1507"/>
    <s v="Product1"/>
    <x v="2"/>
    <x v="0"/>
    <n v="9"/>
    <x v="357"/>
    <n v="672.22439999999995"/>
  </r>
  <r>
    <d v="2012-02-11T00:00:00"/>
    <n v="1873"/>
    <s v="Product1"/>
    <x v="2"/>
    <x v="2"/>
    <n v="6"/>
    <x v="358"/>
    <n v="1633.7952"/>
  </r>
  <r>
    <d v="2012-02-12T00:00:00"/>
    <n v="1508"/>
    <s v="Product2"/>
    <x v="2"/>
    <x v="0"/>
    <n v="7"/>
    <x v="359"/>
    <n v="1156.0815000000002"/>
  </r>
  <r>
    <d v="2012-02-13T00:00:00"/>
    <n v="1874"/>
    <s v="Product2"/>
    <x v="2"/>
    <x v="2"/>
    <n v="6"/>
    <x v="360"/>
    <n v="4375.4174999999996"/>
  </r>
  <r>
    <d v="2012-02-14T00:00:00"/>
    <n v="1509"/>
    <s v="Product3"/>
    <x v="2"/>
    <x v="1"/>
    <n v="9"/>
    <x v="361"/>
    <n v="1579.0140000000001"/>
  </r>
  <r>
    <d v="2012-02-15T00:00:00"/>
    <n v="1510"/>
    <s v="Product1"/>
    <x v="2"/>
    <x v="1"/>
    <n v="9"/>
    <x v="362"/>
    <n v="2674.3041000000003"/>
  </r>
  <r>
    <d v="2012-02-16T00:00:00"/>
    <n v="1511"/>
    <s v="Product2"/>
    <x v="2"/>
    <x v="1"/>
    <n v="7"/>
    <x v="325"/>
    <n v="3895.9304999999999"/>
  </r>
  <r>
    <d v="2012-02-17T00:00:00"/>
    <n v="1512"/>
    <s v="Product3"/>
    <x v="2"/>
    <x v="2"/>
    <n v="8"/>
    <x v="363"/>
    <n v="3389.0880000000006"/>
  </r>
  <r>
    <d v="2012-02-18T00:00:00"/>
    <n v="1513"/>
    <s v="Product1"/>
    <x v="2"/>
    <x v="2"/>
    <n v="8"/>
    <x v="364"/>
    <n v="3644.8829999999998"/>
  </r>
  <r>
    <d v="2012-02-19T00:00:00"/>
    <n v="1514"/>
    <s v="Product2"/>
    <x v="2"/>
    <x v="2"/>
    <n v="8"/>
    <x v="365"/>
    <n v="5200.5599999999995"/>
  </r>
  <r>
    <d v="2012-02-20T00:00:00"/>
    <n v="1884"/>
    <s v="Product3"/>
    <x v="2"/>
    <x v="0"/>
    <n v="6"/>
    <x v="366"/>
    <n v="576.86040000000003"/>
  </r>
  <r>
    <d v="2012-02-21T00:00:00"/>
    <n v="1885"/>
    <s v="Product1"/>
    <x v="2"/>
    <x v="0"/>
    <n v="10"/>
    <x v="30"/>
    <n v="877.221"/>
  </r>
  <r>
    <d v="2012-02-22T00:00:00"/>
    <n v="1886"/>
    <s v="Product2"/>
    <x v="2"/>
    <x v="0"/>
    <n v="7"/>
    <x v="367"/>
    <n v="3310.3728000000006"/>
  </r>
  <r>
    <d v="2012-02-23T00:00:00"/>
    <n v="1887"/>
    <s v="Product3"/>
    <x v="2"/>
    <x v="1"/>
    <n v="8"/>
    <x v="160"/>
    <n v="2676.3263999999999"/>
  </r>
  <r>
    <d v="2012-02-24T00:00:00"/>
    <n v="1888"/>
    <s v="Product1"/>
    <x v="2"/>
    <x v="1"/>
    <n v="7"/>
    <x v="368"/>
    <n v="1744.6968000000002"/>
  </r>
  <r>
    <d v="2012-02-25T00:00:00"/>
    <n v="1889"/>
    <s v="Product2"/>
    <x v="2"/>
    <x v="1"/>
    <n v="6"/>
    <x v="369"/>
    <n v="2136.8447999999999"/>
  </r>
  <r>
    <d v="2012-02-26T00:00:00"/>
    <n v="1524"/>
    <s v="Product3"/>
    <x v="2"/>
    <x v="0"/>
    <n v="6"/>
    <x v="370"/>
    <n v="2487.6260999999995"/>
  </r>
  <r>
    <d v="2012-02-27T00:00:00"/>
    <n v="1890"/>
    <s v="Product3"/>
    <x v="2"/>
    <x v="2"/>
    <n v="10"/>
    <x v="371"/>
    <n v="919.58550000000002"/>
  </r>
  <r>
    <d v="2012-02-28T00:00:00"/>
    <n v="1525"/>
    <s v="Product1"/>
    <x v="2"/>
    <x v="0"/>
    <n v="10"/>
    <x v="372"/>
    <n v="898.09199999999998"/>
  </r>
  <r>
    <d v="2012-03-01T00:00:00"/>
    <n v="1891"/>
    <s v="Product1"/>
    <x v="2"/>
    <x v="2"/>
    <n v="6"/>
    <x v="373"/>
    <n v="3991.6170000000002"/>
  </r>
  <r>
    <d v="2012-03-02T00:00:00"/>
    <n v="1526"/>
    <s v="Product2"/>
    <x v="2"/>
    <x v="0"/>
    <n v="6"/>
    <x v="93"/>
    <n v="3225.0960000000005"/>
  </r>
  <r>
    <d v="2012-03-03T00:00:00"/>
    <n v="1892"/>
    <s v="Product2"/>
    <x v="2"/>
    <x v="2"/>
    <n v="9"/>
    <x v="374"/>
    <n v="839.30579999999998"/>
  </r>
  <r>
    <d v="2012-03-04T00:00:00"/>
    <n v="1527"/>
    <s v="Product3"/>
    <x v="2"/>
    <x v="1"/>
    <n v="9"/>
    <x v="375"/>
    <n v="970.08119999999997"/>
  </r>
  <r>
    <d v="2012-03-05T00:00:00"/>
    <n v="1893"/>
    <s v="Product3"/>
    <x v="2"/>
    <x v="0"/>
    <n v="9"/>
    <x v="16"/>
    <n v="833.8990500000001"/>
  </r>
  <r>
    <d v="2013-03-06T00:00:00"/>
    <n v="1528"/>
    <s v="Product1"/>
    <x v="2"/>
    <x v="1"/>
    <n v="8"/>
    <x v="376"/>
    <n v="4340.5280000000002"/>
  </r>
  <r>
    <d v="2013-03-07T00:00:00"/>
    <n v="1902"/>
    <s v="Product3"/>
    <x v="2"/>
    <x v="0"/>
    <n v="9"/>
    <x v="377"/>
    <n v="1609.1271000000002"/>
  </r>
  <r>
    <d v="2013-03-08T00:00:00"/>
    <n v="1903"/>
    <s v="Product1"/>
    <x v="2"/>
    <x v="0"/>
    <n v="6"/>
    <x v="86"/>
    <n v="2974.8096"/>
  </r>
  <r>
    <d v="2013-03-09T00:00:00"/>
    <n v="1904"/>
    <s v="Product2"/>
    <x v="2"/>
    <x v="0"/>
    <n v="9"/>
    <x v="378"/>
    <n v="5565.1859999999997"/>
  </r>
  <r>
    <d v="2013-03-10T00:00:00"/>
    <n v="1905"/>
    <s v="Product3"/>
    <x v="2"/>
    <x v="1"/>
    <n v="7"/>
    <x v="379"/>
    <n v="982.68187499999999"/>
  </r>
  <r>
    <d v="2013-03-11T00:00:00"/>
    <n v="1906"/>
    <s v="Product1"/>
    <x v="2"/>
    <x v="1"/>
    <n v="6"/>
    <x v="117"/>
    <n v="4112.7840000000006"/>
  </r>
  <r>
    <d v="2013-03-12T00:00:00"/>
    <n v="1542"/>
    <s v="Product3"/>
    <x v="2"/>
    <x v="0"/>
    <n v="9"/>
    <x v="380"/>
    <n v="4042.4264999999996"/>
  </r>
  <r>
    <d v="2013-03-13T00:00:00"/>
    <n v="1907"/>
    <s v="Product2"/>
    <x v="2"/>
    <x v="1"/>
    <n v="6"/>
    <x v="358"/>
    <n v="3077.8703999999998"/>
  </r>
  <r>
    <d v="2013-03-14T00:00:00"/>
    <n v="1543"/>
    <s v="Product1"/>
    <x v="2"/>
    <x v="0"/>
    <n v="9"/>
    <x v="381"/>
    <n v="4445.982"/>
  </r>
  <r>
    <d v="2013-03-15T00:00:00"/>
    <n v="1908"/>
    <s v="Product3"/>
    <x v="2"/>
    <x v="2"/>
    <n v="6"/>
    <x v="382"/>
    <n v="3564.6615000000002"/>
  </r>
  <r>
    <d v="2013-03-16T00:00:00"/>
    <n v="1544"/>
    <s v="Product2"/>
    <x v="2"/>
    <x v="0"/>
    <n v="8"/>
    <x v="246"/>
    <n v="1164.7223999999999"/>
  </r>
  <r>
    <d v="2013-03-17T00:00:00"/>
    <n v="1909"/>
    <s v="Product1"/>
    <x v="2"/>
    <x v="2"/>
    <n v="8"/>
    <x v="215"/>
    <n v="737.58"/>
  </r>
  <r>
    <d v="2013-03-18T00:00:00"/>
    <n v="1545"/>
    <s v="Product3"/>
    <x v="2"/>
    <x v="1"/>
    <n v="10"/>
    <x v="383"/>
    <n v="1811.6640000000002"/>
  </r>
  <r>
    <d v="2013-03-19T00:00:00"/>
    <n v="1910"/>
    <s v="Product2"/>
    <x v="2"/>
    <x v="2"/>
    <n v="8"/>
    <x v="384"/>
    <n v="3422.1792"/>
  </r>
  <r>
    <d v="2013-03-20T00:00:00"/>
    <n v="1546"/>
    <s v="Product1"/>
    <x v="2"/>
    <x v="1"/>
    <n v="8"/>
    <x v="60"/>
    <n v="2156.9651999999996"/>
  </r>
  <r>
    <d v="2013-03-21T00:00:00"/>
    <n v="1547"/>
    <s v="Product2"/>
    <x v="2"/>
    <x v="1"/>
    <n v="8"/>
    <x v="214"/>
    <n v="2503.5120000000002"/>
  </r>
  <r>
    <d v="2013-03-22T00:00:00"/>
    <n v="1548"/>
    <s v="Product3"/>
    <x v="2"/>
    <x v="2"/>
    <n v="9"/>
    <x v="341"/>
    <n v="984.81420000000003"/>
  </r>
  <r>
    <d v="2013-03-23T00:00:00"/>
    <n v="1549"/>
    <s v="Product1"/>
    <x v="2"/>
    <x v="2"/>
    <n v="8"/>
    <x v="385"/>
    <n v="3420.6719999999996"/>
  </r>
  <r>
    <d v="2013-03-24T00:00:00"/>
    <n v="1550"/>
    <s v="Product2"/>
    <x v="2"/>
    <x v="2"/>
    <n v="10"/>
    <x v="104"/>
    <n v="3834.6539999999995"/>
  </r>
  <r>
    <d v="2013-03-25T00:00:00"/>
    <n v="1938"/>
    <s v="Product3"/>
    <x v="2"/>
    <x v="0"/>
    <n v="7"/>
    <x v="297"/>
    <n v="1776.096"/>
  </r>
  <r>
    <d v="2013-03-26T00:00:00"/>
    <n v="1939"/>
    <s v="Product1"/>
    <x v="2"/>
    <x v="0"/>
    <n v="10"/>
    <x v="386"/>
    <n v="3707.598"/>
  </r>
  <r>
    <d v="2013-03-27T00:00:00"/>
    <n v="1940"/>
    <s v="Product2"/>
    <x v="2"/>
    <x v="0"/>
    <n v="10"/>
    <x v="387"/>
    <n v="2214.6240000000003"/>
  </r>
  <r>
    <d v="2013-03-28T00:00:00"/>
    <n v="1941"/>
    <s v="Product3"/>
    <x v="2"/>
    <x v="1"/>
    <n v="6"/>
    <x v="182"/>
    <n v="666.16830000000004"/>
  </r>
  <r>
    <d v="2013-03-29T00:00:00"/>
    <n v="1942"/>
    <s v="Product1"/>
    <x v="2"/>
    <x v="1"/>
    <n v="10"/>
    <x v="388"/>
    <n v="4436.4120000000003"/>
  </r>
  <r>
    <d v="2013-03-30T00:00:00"/>
    <n v="1578"/>
    <s v="Product3"/>
    <x v="2"/>
    <x v="0"/>
    <n v="8"/>
    <x v="389"/>
    <n v="1720.8336000000002"/>
  </r>
  <r>
    <d v="2013-03-31T00:00:00"/>
    <n v="1943"/>
    <s v="Product2"/>
    <x v="2"/>
    <x v="1"/>
    <n v="9"/>
    <x v="390"/>
    <n v="1056.8124"/>
  </r>
  <r>
    <d v="2013-04-01T00:00:00"/>
    <n v="1579"/>
    <s v="Product1"/>
    <x v="2"/>
    <x v="0"/>
    <n v="7"/>
    <x v="391"/>
    <n v="2004.2442000000001"/>
  </r>
  <r>
    <d v="2013-04-02T00:00:00"/>
    <n v="1944"/>
    <s v="Product3"/>
    <x v="2"/>
    <x v="2"/>
    <n v="7"/>
    <x v="392"/>
    <n v="1653.0884999999996"/>
  </r>
  <r>
    <d v="2013-04-03T00:00:00"/>
    <n v="1580"/>
    <s v="Product2"/>
    <x v="2"/>
    <x v="0"/>
    <n v="7"/>
    <x v="393"/>
    <n v="771.4"/>
  </r>
  <r>
    <d v="2013-04-04T00:00:00"/>
    <n v="1945"/>
    <s v="Product1"/>
    <x v="2"/>
    <x v="2"/>
    <n v="10"/>
    <x v="394"/>
    <n v="944.09699999999998"/>
  </r>
  <r>
    <d v="2013-04-05T00:00:00"/>
    <n v="1581"/>
    <s v="Product3"/>
    <x v="2"/>
    <x v="1"/>
    <n v="7"/>
    <x v="356"/>
    <n v="1577.8854000000001"/>
  </r>
  <r>
    <d v="2013-04-06T00:00:00"/>
    <n v="1946"/>
    <s v="Product2"/>
    <x v="2"/>
    <x v="2"/>
    <n v="6"/>
    <x v="169"/>
    <n v="1496.3130000000001"/>
  </r>
  <r>
    <d v="2013-04-07T00:00:00"/>
    <n v="1582"/>
    <s v="Product1"/>
    <x v="2"/>
    <x v="1"/>
    <n v="10"/>
    <x v="395"/>
    <n v="2102.88"/>
  </r>
  <r>
    <d v="2013-04-08T00:00:00"/>
    <n v="1583"/>
    <s v="Product2"/>
    <x v="2"/>
    <x v="1"/>
    <n v="10"/>
    <x v="396"/>
    <n v="937.9665"/>
  </r>
  <r>
    <d v="2013-04-09T00:00:00"/>
    <n v="1584"/>
    <s v="Product3"/>
    <x v="2"/>
    <x v="2"/>
    <n v="10"/>
    <x v="397"/>
    <n v="1800.9119999999998"/>
  </r>
  <r>
    <d v="2013-04-10T00:00:00"/>
    <n v="1585"/>
    <s v="Product1"/>
    <x v="2"/>
    <x v="2"/>
    <n v="6"/>
    <x v="398"/>
    <n v="1761.7446"/>
  </r>
  <r>
    <d v="2013-04-11T00:00:00"/>
    <n v="1586"/>
    <s v="Product2"/>
    <x v="2"/>
    <x v="2"/>
    <n v="6"/>
    <x v="378"/>
    <n v="3555.09"/>
  </r>
  <r>
    <d v="2013-04-12T00:00:00"/>
    <n v="1973"/>
    <s v="Product2"/>
    <x v="2"/>
    <x v="2"/>
    <n v="9"/>
    <x v="399"/>
    <n v="1078.3489499999998"/>
  </r>
  <r>
    <d v="2013-04-13T00:00:00"/>
    <n v="1609"/>
    <s v="Product1"/>
    <x v="2"/>
    <x v="1"/>
    <n v="6"/>
    <x v="95"/>
    <n v="2244.5136000000002"/>
  </r>
  <r>
    <d v="2013-04-14T00:00:00"/>
    <n v="1974"/>
    <s v="Product3"/>
    <x v="2"/>
    <x v="0"/>
    <n v="10"/>
    <x v="400"/>
    <n v="1829.4120000000003"/>
  </r>
  <r>
    <d v="2013-04-15T00:00:00"/>
    <n v="1610"/>
    <s v="Product2"/>
    <x v="2"/>
    <x v="1"/>
    <n v="6"/>
    <x v="401"/>
    <n v="747.58950000000004"/>
  </r>
  <r>
    <d v="2013-04-16T00:00:00"/>
    <n v="1975"/>
    <s v="Product1"/>
    <x v="2"/>
    <x v="0"/>
    <n v="9"/>
    <x v="402"/>
    <n v="2932.6535999999996"/>
  </r>
  <r>
    <d v="2013-04-17T00:00:00"/>
    <n v="1611"/>
    <s v="Product3"/>
    <x v="2"/>
    <x v="2"/>
    <n v="6"/>
    <x v="87"/>
    <n v="2169.7200000000003"/>
  </r>
  <r>
    <d v="2013-04-18T00:00:00"/>
    <n v="1976"/>
    <s v="Product2"/>
    <x v="2"/>
    <x v="0"/>
    <n v="7"/>
    <x v="403"/>
    <n v="1176.2226000000001"/>
  </r>
  <r>
    <d v="2013-04-19T00:00:00"/>
    <n v="1612"/>
    <s v="Product1"/>
    <x v="2"/>
    <x v="2"/>
    <n v="6"/>
    <x v="404"/>
    <n v="1614.3705"/>
  </r>
  <r>
    <d v="2013-04-20T00:00:00"/>
    <n v="1977"/>
    <s v="Product3"/>
    <x v="2"/>
    <x v="1"/>
    <n v="6"/>
    <x v="405"/>
    <n v="2941.1369999999997"/>
  </r>
  <r>
    <d v="2013-04-21T00:00:00"/>
    <n v="1613"/>
    <s v="Product2"/>
    <x v="2"/>
    <x v="2"/>
    <n v="10"/>
    <x v="406"/>
    <n v="3530.2949999999996"/>
  </r>
  <r>
    <d v="2013-04-22T00:00:00"/>
    <n v="1978"/>
    <s v="Product1"/>
    <x v="2"/>
    <x v="1"/>
    <n v="8"/>
    <x v="2"/>
    <n v="3844.2599999999998"/>
  </r>
  <r>
    <d v="2013-04-23T00:00:00"/>
    <n v="1614"/>
    <s v="Product3"/>
    <x v="2"/>
    <x v="0"/>
    <n v="8"/>
    <x v="407"/>
    <n v="1704.3407999999997"/>
  </r>
  <r>
    <d v="2013-04-24T00:00:00"/>
    <n v="1979"/>
    <s v="Product2"/>
    <x v="2"/>
    <x v="1"/>
    <n v="7"/>
    <x v="182"/>
    <n v="2902.9391999999998"/>
  </r>
  <r>
    <d v="2013-04-25T00:00:00"/>
    <n v="1615"/>
    <s v="Product1"/>
    <x v="2"/>
    <x v="0"/>
    <n v="10"/>
    <x v="408"/>
    <n v="1070.1600000000001"/>
  </r>
  <r>
    <d v="2013-04-26T00:00:00"/>
    <n v="1980"/>
    <s v="Product3"/>
    <x v="2"/>
    <x v="2"/>
    <n v="6"/>
    <x v="409"/>
    <n v="4145.13"/>
  </r>
  <r>
    <d v="2013-04-27T00:00:00"/>
    <n v="1616"/>
    <s v="Product2"/>
    <x v="2"/>
    <x v="0"/>
    <n v="9"/>
    <x v="98"/>
    <n v="850.09500000000003"/>
  </r>
  <r>
    <d v="2013-04-28T00:00:00"/>
    <n v="1981"/>
    <s v="Product1"/>
    <x v="2"/>
    <x v="2"/>
    <n v="10"/>
    <x v="410"/>
    <n v="3659.04"/>
  </r>
  <r>
    <d v="2013-04-29T00:00:00"/>
    <n v="1617"/>
    <s v="Product3"/>
    <x v="2"/>
    <x v="1"/>
    <n v="8"/>
    <x v="411"/>
    <n v="889.49639999999988"/>
  </r>
  <r>
    <d v="2013-04-30T00:00:00"/>
    <n v="1982"/>
    <s v="Product2"/>
    <x v="2"/>
    <x v="2"/>
    <n v="10"/>
    <x v="412"/>
    <n v="1865.9339999999997"/>
  </r>
  <r>
    <d v="2013-05-01T00:00:00"/>
    <n v="1618"/>
    <s v="Product1"/>
    <x v="2"/>
    <x v="1"/>
    <n v="10"/>
    <x v="204"/>
    <n v="3227.2380000000003"/>
  </r>
  <r>
    <d v="2013-05-02T00:00:00"/>
    <n v="1619"/>
    <s v="Product2"/>
    <x v="2"/>
    <x v="1"/>
    <n v="8"/>
    <x v="413"/>
    <n v="806.39999999999986"/>
  </r>
  <r>
    <d v="2013-05-03T00:00:00"/>
    <n v="1620"/>
    <s v="Product3"/>
    <x v="2"/>
    <x v="2"/>
    <n v="6"/>
    <x v="328"/>
    <n v="1395.0144"/>
  </r>
  <r>
    <d v="2013-05-04T00:00:00"/>
    <n v="1621"/>
    <s v="Product1"/>
    <x v="2"/>
    <x v="2"/>
    <n v="10"/>
    <x v="414"/>
    <n v="4843.75"/>
  </r>
  <r>
    <d v="2013-05-05T00:00:00"/>
    <n v="1622"/>
    <s v="Product2"/>
    <x v="2"/>
    <x v="2"/>
    <n v="6"/>
    <x v="415"/>
    <n v="783.54539999999986"/>
  </r>
  <r>
    <d v="2013-05-06T00:00:00"/>
    <n v="1992"/>
    <s v="Product3"/>
    <x v="2"/>
    <x v="0"/>
    <n v="6"/>
    <x v="416"/>
    <n v="745.01369999999997"/>
  </r>
  <r>
    <d v="2013-05-07T00:00:00"/>
    <n v="1993"/>
    <s v="Product1"/>
    <x v="2"/>
    <x v="0"/>
    <n v="8"/>
    <x v="417"/>
    <n v="1320.6528000000001"/>
  </r>
  <r>
    <d v="2014-05-08T00:00:00"/>
    <n v="1994"/>
    <s v="Product2"/>
    <x v="2"/>
    <x v="0"/>
    <n v="8"/>
    <x v="86"/>
    <n v="869.14080000000001"/>
  </r>
  <r>
    <d v="2014-05-09T00:00:00"/>
    <n v="1995"/>
    <s v="Product3"/>
    <x v="2"/>
    <x v="1"/>
    <n v="8"/>
    <x v="305"/>
    <n v="1054.1831999999999"/>
  </r>
  <r>
    <d v="2014-05-10T00:00:00"/>
    <n v="1996"/>
    <s v="Product1"/>
    <x v="2"/>
    <x v="1"/>
    <n v="10"/>
    <x v="90"/>
    <n v="1313.3519999999999"/>
  </r>
  <r>
    <d v="2014-05-11T00:00:00"/>
    <n v="1632"/>
    <s v="Product3"/>
    <x v="2"/>
    <x v="0"/>
    <n v="6"/>
    <x v="418"/>
    <n v="651.73500000000001"/>
  </r>
  <r>
    <d v="2014-05-12T00:00:00"/>
    <n v="1997"/>
    <s v="Product2"/>
    <x v="2"/>
    <x v="1"/>
    <n v="8"/>
    <x v="407"/>
    <n v="2123.8656000000001"/>
  </r>
  <r>
    <d v="2014-05-13T00:00:00"/>
    <n v="1633"/>
    <s v="Product1"/>
    <x v="2"/>
    <x v="0"/>
    <n v="10"/>
    <x v="419"/>
    <n v="4369.68"/>
  </r>
  <r>
    <d v="2014-05-14T00:00:00"/>
    <n v="1998"/>
    <s v="Product3"/>
    <x v="2"/>
    <x v="2"/>
    <n v="10"/>
    <x v="420"/>
    <n v="798.61199999999997"/>
  </r>
  <r>
    <d v="2014-05-15T00:00:00"/>
    <n v="1634"/>
    <s v="Product2"/>
    <x v="2"/>
    <x v="0"/>
    <n v="10"/>
    <x v="82"/>
    <n v="1311.57"/>
  </r>
  <r>
    <d v="2014-05-16T00:00:00"/>
    <n v="1999"/>
    <s v="Product1"/>
    <x v="2"/>
    <x v="2"/>
    <n v="8"/>
    <x v="421"/>
    <n v="723.30240000000003"/>
  </r>
  <r>
    <d v="2014-05-17T00:00:00"/>
    <n v="1635"/>
    <s v="Product3"/>
    <x v="2"/>
    <x v="1"/>
    <n v="8"/>
    <x v="422"/>
    <n v="817.55039999999997"/>
  </r>
  <r>
    <d v="2014-05-18T00:00:00"/>
    <n v="2000"/>
    <s v="Product2"/>
    <x v="2"/>
    <x v="2"/>
    <n v="7"/>
    <x v="423"/>
    <n v="2221.7705999999998"/>
  </r>
  <r>
    <d v="2014-05-19T00:00:00"/>
    <n v="1636"/>
    <s v="Product1"/>
    <x v="2"/>
    <x v="1"/>
    <n v="6"/>
    <x v="424"/>
    <n v="586.33109999999999"/>
  </r>
  <r>
    <d v="2014-05-20T00:00:00"/>
    <n v="2001"/>
    <s v="Product3"/>
    <x v="2"/>
    <x v="0"/>
    <n v="6"/>
    <x v="425"/>
    <n v="655.42319999999995"/>
  </r>
  <r>
    <d v="2014-05-21T00:00:00"/>
    <n v="1637"/>
    <s v="Product2"/>
    <x v="2"/>
    <x v="1"/>
    <n v="7"/>
    <x v="426"/>
    <n v="2782.5209999999997"/>
  </r>
  <r>
    <d v="2014-05-22T00:00:00"/>
    <n v="2002"/>
    <s v="Product1"/>
    <x v="2"/>
    <x v="0"/>
    <n v="7"/>
    <x v="427"/>
    <n v="894.62099999999998"/>
  </r>
  <r>
    <d v="2014-05-23T00:00:00"/>
    <n v="1638"/>
    <s v="Product3"/>
    <x v="2"/>
    <x v="2"/>
    <n v="9"/>
    <x v="428"/>
    <n v="2321.9190000000003"/>
  </r>
  <r>
    <d v="2014-05-24T00:00:00"/>
    <n v="2003"/>
    <s v="Product2"/>
    <x v="2"/>
    <x v="0"/>
    <n v="6"/>
    <x v="400"/>
    <n v="3597.0479999999998"/>
  </r>
  <r>
    <d v="2014-05-25T00:00:00"/>
    <n v="1639"/>
    <s v="Product1"/>
    <x v="2"/>
    <x v="2"/>
    <n v="7"/>
    <x v="429"/>
    <n v="3538.1587500000001"/>
  </r>
  <r>
    <d v="2014-05-26T00:00:00"/>
    <n v="2004"/>
    <s v="Product3"/>
    <x v="2"/>
    <x v="1"/>
    <n v="8"/>
    <x v="430"/>
    <n v="2063.0519999999997"/>
  </r>
  <r>
    <d v="2014-05-27T00:00:00"/>
    <n v="1640"/>
    <s v="Product2"/>
    <x v="2"/>
    <x v="2"/>
    <n v="9"/>
    <x v="8"/>
    <n v="992.51460000000009"/>
  </r>
  <r>
    <d v="2014-05-28T00:00:00"/>
    <n v="2005"/>
    <s v="Product1"/>
    <x v="2"/>
    <x v="1"/>
    <n v="6"/>
    <x v="431"/>
    <n v="3297.9960000000001"/>
  </r>
  <r>
    <d v="2014-05-29T00:00:00"/>
    <n v="1641"/>
    <s v="Product3"/>
    <x v="2"/>
    <x v="0"/>
    <n v="9"/>
    <x v="432"/>
    <n v="2850.8328000000001"/>
  </r>
  <r>
    <d v="2014-05-30T00:00:00"/>
    <n v="2006"/>
    <s v="Product2"/>
    <x v="2"/>
    <x v="1"/>
    <n v="6"/>
    <x v="433"/>
    <n v="2687.4180000000001"/>
  </r>
  <r>
    <d v="2014-05-31T00:00:00"/>
    <n v="1642"/>
    <s v="Product1"/>
    <x v="2"/>
    <x v="0"/>
    <n v="10"/>
    <x v="275"/>
    <n v="3246.9359999999997"/>
  </r>
  <r>
    <d v="2014-06-01T00:00:00"/>
    <n v="2007"/>
    <s v="Product3"/>
    <x v="2"/>
    <x v="2"/>
    <n v="9"/>
    <x v="434"/>
    <n v="4036.8959999999997"/>
  </r>
  <r>
    <d v="2014-06-02T00:00:00"/>
    <n v="1643"/>
    <s v="Product2"/>
    <x v="2"/>
    <x v="0"/>
    <n v="6"/>
    <x v="435"/>
    <n v="3082.5360000000005"/>
  </r>
  <r>
    <d v="2014-06-03T00:00:00"/>
    <n v="2008"/>
    <s v="Product1"/>
    <x v="2"/>
    <x v="2"/>
    <n v="6"/>
    <x v="63"/>
    <n v="876.92849999999999"/>
  </r>
  <r>
    <d v="2014-06-04T00:00:00"/>
    <n v="1644"/>
    <s v="Product3"/>
    <x v="2"/>
    <x v="1"/>
    <n v="7"/>
    <x v="436"/>
    <n v="3148.74"/>
  </r>
  <r>
    <d v="2014-06-05T00:00:00"/>
    <n v="2009"/>
    <s v="Product2"/>
    <x v="2"/>
    <x v="2"/>
    <n v="9"/>
    <x v="141"/>
    <n v="2062.1951999999997"/>
  </r>
  <r>
    <d v="2014-06-06T00:00:00"/>
    <n v="1645"/>
    <s v="Product1"/>
    <x v="2"/>
    <x v="1"/>
    <n v="7"/>
    <x v="437"/>
    <n v="2015.5590000000002"/>
  </r>
  <r>
    <d v="2014-06-07T00:00:00"/>
    <n v="2010"/>
    <s v="Product3"/>
    <x v="2"/>
    <x v="0"/>
    <n v="6"/>
    <x v="144"/>
    <n v="1546.56"/>
  </r>
  <r>
    <d v="2014-06-08T00:00:00"/>
    <n v="1646"/>
    <s v="Product2"/>
    <x v="2"/>
    <x v="1"/>
    <n v="9"/>
    <x v="438"/>
    <n v="5098.6530000000002"/>
  </r>
  <r>
    <d v="2014-06-09T00:00:00"/>
    <n v="2011"/>
    <s v="Product1"/>
    <x v="2"/>
    <x v="0"/>
    <n v="9"/>
    <x v="439"/>
    <n v="923.07600000000002"/>
  </r>
  <r>
    <d v="2014-06-10T00:00:00"/>
    <n v="1647"/>
    <s v="Product3"/>
    <x v="2"/>
    <x v="2"/>
    <n v="9"/>
    <x v="440"/>
    <n v="998.74080000000004"/>
  </r>
  <r>
    <d v="2014-06-11T00:00:00"/>
    <n v="2012"/>
    <s v="Product2"/>
    <x v="2"/>
    <x v="0"/>
    <n v="9"/>
    <x v="441"/>
    <n v="4353.75"/>
  </r>
  <r>
    <d v="2014-06-12T00:00:00"/>
    <n v="1648"/>
    <s v="Product1"/>
    <x v="2"/>
    <x v="2"/>
    <n v="7"/>
    <x v="442"/>
    <n v="2388.96"/>
  </r>
  <r>
    <d v="2014-06-13T00:00:00"/>
    <n v="2013"/>
    <s v="Product3"/>
    <x v="2"/>
    <x v="1"/>
    <n v="9"/>
    <x v="443"/>
    <n v="718.49160000000006"/>
  </r>
  <r>
    <d v="2014-06-14T00:00:00"/>
    <n v="1649"/>
    <s v="Product2"/>
    <x v="2"/>
    <x v="2"/>
    <n v="7"/>
    <x v="444"/>
    <n v="3539.76"/>
  </r>
  <r>
    <d v="2014-06-15T00:00:00"/>
    <n v="2014"/>
    <s v="Product1"/>
    <x v="2"/>
    <x v="1"/>
    <n v="7"/>
    <x v="445"/>
    <n v="2625.8295000000003"/>
  </r>
  <r>
    <d v="2014-06-16T00:00:00"/>
    <n v="1650"/>
    <s v="Product3"/>
    <x v="2"/>
    <x v="0"/>
    <n v="7"/>
    <x v="241"/>
    <n v="690.40125000000012"/>
  </r>
  <r>
    <d v="2014-06-17T00:00:00"/>
    <n v="2015"/>
    <s v="Product2"/>
    <x v="2"/>
    <x v="1"/>
    <n v="7"/>
    <x v="446"/>
    <n v="1585.7477999999999"/>
  </r>
  <r>
    <d v="2014-06-18T00:00:00"/>
    <n v="1651"/>
    <s v="Product1"/>
    <x v="2"/>
    <x v="0"/>
    <n v="10"/>
    <x v="447"/>
    <n v="647.25"/>
  </r>
  <r>
    <d v="2014-06-19T00:00:00"/>
    <n v="2016"/>
    <s v="Product3"/>
    <x v="2"/>
    <x v="2"/>
    <n v="10"/>
    <x v="448"/>
    <n v="2731.0680000000002"/>
  </r>
  <r>
    <d v="2014-06-20T00:00:00"/>
    <n v="1652"/>
    <s v="Product2"/>
    <x v="2"/>
    <x v="0"/>
    <n v="9"/>
    <x v="449"/>
    <n v="3305.3579999999997"/>
  </r>
  <r>
    <d v="2014-06-21T00:00:00"/>
    <n v="2017"/>
    <s v="Product1"/>
    <x v="2"/>
    <x v="2"/>
    <n v="7"/>
    <x v="450"/>
    <n v="3198.9478499999996"/>
  </r>
  <r>
    <d v="2014-06-22T00:00:00"/>
    <n v="2028"/>
    <s v="Product3"/>
    <x v="2"/>
    <x v="0"/>
    <n v="8"/>
    <x v="451"/>
    <n v="5053.7039999999997"/>
  </r>
  <r>
    <d v="2014-06-23T00:00:00"/>
    <n v="1664"/>
    <s v="Product2"/>
    <x v="2"/>
    <x v="1"/>
    <n v="7"/>
    <x v="452"/>
    <n v="952.97894999999994"/>
  </r>
  <r>
    <d v="2014-06-24T00:00:00"/>
    <n v="2029"/>
    <s v="Product1"/>
    <x v="2"/>
    <x v="0"/>
    <n v="7"/>
    <x v="453"/>
    <n v="4363.8"/>
  </r>
  <r>
    <d v="2014-06-25T00:00:00"/>
    <n v="1665"/>
    <s v="Product3"/>
    <x v="2"/>
    <x v="2"/>
    <n v="10"/>
    <x v="454"/>
    <n v="1167.5139999999999"/>
  </r>
  <r>
    <d v="2014-06-26T00:00:00"/>
    <n v="2030"/>
    <s v="Product2"/>
    <x v="2"/>
    <x v="0"/>
    <n v="10"/>
    <x v="455"/>
    <n v="4834.335"/>
  </r>
  <r>
    <d v="2014-06-27T00:00:00"/>
    <n v="1666"/>
    <s v="Product1"/>
    <x v="2"/>
    <x v="2"/>
    <n v="7"/>
    <x v="456"/>
    <n v="3318.5880000000002"/>
  </r>
  <r>
    <d v="2014-06-28T00:00:00"/>
    <n v="2031"/>
    <s v="Product3"/>
    <x v="2"/>
    <x v="1"/>
    <n v="9"/>
    <x v="356"/>
    <n v="3093.6464999999998"/>
  </r>
  <r>
    <d v="2014-06-29T00:00:00"/>
    <n v="1667"/>
    <s v="Product2"/>
    <x v="2"/>
    <x v="2"/>
    <n v="6"/>
    <x v="457"/>
    <n v="2857.1831999999995"/>
  </r>
  <r>
    <d v="2014-06-30T00:00:00"/>
    <n v="2032"/>
    <s v="Product1"/>
    <x v="2"/>
    <x v="1"/>
    <n v="10"/>
    <x v="458"/>
    <n v="4255.5374999999995"/>
  </r>
  <r>
    <d v="2014-07-01T00:00:00"/>
    <n v="1668"/>
    <s v="Product3"/>
    <x v="2"/>
    <x v="0"/>
    <n v="7"/>
    <x v="89"/>
    <n v="3289.7497500000004"/>
  </r>
  <r>
    <d v="2014-07-02T00:00:00"/>
    <n v="2033"/>
    <s v="Product2"/>
    <x v="2"/>
    <x v="1"/>
    <n v="8"/>
    <x v="459"/>
    <n v="784.77279999999996"/>
  </r>
  <r>
    <d v="2014-07-03T00:00:00"/>
    <n v="1669"/>
    <s v="Product1"/>
    <x v="2"/>
    <x v="0"/>
    <n v="8"/>
    <x v="460"/>
    <n v="1362.816"/>
  </r>
  <r>
    <d v="2014-07-04T00:00:00"/>
    <n v="2034"/>
    <s v="Product3"/>
    <x v="2"/>
    <x v="2"/>
    <n v="10"/>
    <x v="461"/>
    <n v="3328.4474999999998"/>
  </r>
  <r>
    <d v="2014-07-05T00:00:00"/>
    <n v="1670"/>
    <s v="Product2"/>
    <x v="2"/>
    <x v="0"/>
    <n v="8"/>
    <x v="462"/>
    <n v="3458.56"/>
  </r>
  <r>
    <d v="2014-07-06T00:00:00"/>
    <n v="2035"/>
    <s v="Product1"/>
    <x v="2"/>
    <x v="2"/>
    <n v="9"/>
    <x v="370"/>
    <n v="935.05589999999995"/>
  </r>
  <r>
    <d v="2014-07-07T00:00:00"/>
    <n v="1671"/>
    <s v="Product3"/>
    <x v="2"/>
    <x v="1"/>
    <n v="6"/>
    <x v="463"/>
    <n v="1461.2975999999999"/>
  </r>
  <r>
    <d v="2014-07-08T00:00:00"/>
    <n v="2036"/>
    <s v="Product2"/>
    <x v="2"/>
    <x v="2"/>
    <n v="9"/>
    <x v="464"/>
    <n v="2084.1408000000001"/>
  </r>
  <r>
    <d v="2014-07-09T00:00:00"/>
    <n v="1672"/>
    <s v="Product1"/>
    <x v="2"/>
    <x v="1"/>
    <n v="6"/>
    <x v="220"/>
    <n v="1660.932"/>
  </r>
  <r>
    <d v="2012-01-01T00:00:00"/>
    <n v="2037"/>
    <s v="Product3"/>
    <x v="3"/>
    <x v="0"/>
    <n v="7"/>
    <x v="465"/>
    <n v="2600.9802"/>
  </r>
  <r>
    <d v="2012-01-02T00:00:00"/>
    <n v="1673"/>
    <s v="Product2"/>
    <x v="3"/>
    <x v="1"/>
    <n v="8"/>
    <x v="1"/>
    <n v="3850.4320000000002"/>
  </r>
  <r>
    <d v="2012-01-03T00:00:00"/>
    <n v="2038"/>
    <s v="Product1"/>
    <x v="3"/>
    <x v="0"/>
    <n v="7"/>
    <x v="373"/>
    <n v="1105.5397499999999"/>
  </r>
  <r>
    <d v="2012-01-05T00:00:00"/>
    <n v="1674"/>
    <s v="Product3"/>
    <x v="3"/>
    <x v="2"/>
    <n v="10"/>
    <x v="136"/>
    <n v="1871.4"/>
  </r>
  <r>
    <d v="2012-01-06T00:00:00"/>
    <n v="2039"/>
    <s v="Product2"/>
    <x v="3"/>
    <x v="0"/>
    <n v="9"/>
    <x v="466"/>
    <n v="545.95619999999997"/>
  </r>
  <r>
    <d v="2012-01-07T00:00:00"/>
    <n v="1675"/>
    <s v="Product1"/>
    <x v="3"/>
    <x v="2"/>
    <n v="10"/>
    <x v="467"/>
    <n v="5366.25"/>
  </r>
  <r>
    <d v="2012-01-08T00:00:00"/>
    <n v="2040"/>
    <s v="Product3"/>
    <x v="3"/>
    <x v="1"/>
    <n v="8"/>
    <x v="468"/>
    <n v="985.14319999999998"/>
  </r>
  <r>
    <d v="2012-01-09T00:00:00"/>
    <n v="1676"/>
    <s v="Product2"/>
    <x v="3"/>
    <x v="2"/>
    <n v="8"/>
    <x v="345"/>
    <n v="2526.9767999999995"/>
  </r>
  <r>
    <d v="2012-01-10T00:00:00"/>
    <n v="2041"/>
    <s v="Product1"/>
    <x v="3"/>
    <x v="1"/>
    <n v="9"/>
    <x v="71"/>
    <n v="3631.6147499999997"/>
  </r>
  <r>
    <d v="2012-01-11T00:00:00"/>
    <n v="1677"/>
    <s v="Product3"/>
    <x v="3"/>
    <x v="0"/>
    <n v="6"/>
    <x v="469"/>
    <n v="1443.1716000000001"/>
  </r>
  <r>
    <d v="2012-01-12T00:00:00"/>
    <n v="2042"/>
    <s v="Product2"/>
    <x v="3"/>
    <x v="1"/>
    <n v="10"/>
    <x v="470"/>
    <n v="1381.248"/>
  </r>
  <r>
    <d v="2012-01-13T00:00:00"/>
    <n v="1678"/>
    <s v="Product1"/>
    <x v="3"/>
    <x v="0"/>
    <n v="9"/>
    <x v="471"/>
    <n v="2357.2458000000001"/>
  </r>
  <r>
    <d v="2012-01-14T00:00:00"/>
    <n v="2043"/>
    <s v="Product3"/>
    <x v="3"/>
    <x v="2"/>
    <n v="9"/>
    <x v="382"/>
    <n v="2080.7118"/>
  </r>
  <r>
    <d v="2012-01-15T00:00:00"/>
    <n v="1679"/>
    <s v="Product2"/>
    <x v="3"/>
    <x v="0"/>
    <n v="8"/>
    <x v="472"/>
    <n v="1808.5139999999999"/>
  </r>
  <r>
    <d v="2012-01-16T00:00:00"/>
    <n v="2044"/>
    <s v="Product1"/>
    <x v="3"/>
    <x v="2"/>
    <n v="7"/>
    <x v="473"/>
    <n v="3173.6459999999997"/>
  </r>
  <r>
    <d v="2012-01-17T00:00:00"/>
    <n v="1680"/>
    <s v="Product3"/>
    <x v="3"/>
    <x v="1"/>
    <n v="8"/>
    <x v="474"/>
    <n v="1755.2447999999999"/>
  </r>
  <r>
    <d v="2012-01-18T00:00:00"/>
    <n v="2045"/>
    <s v="Product2"/>
    <x v="3"/>
    <x v="2"/>
    <n v="10"/>
    <x v="475"/>
    <n v="1598.4"/>
  </r>
  <r>
    <d v="2012-01-19T00:00:00"/>
    <n v="1681"/>
    <s v="Product1"/>
    <x v="3"/>
    <x v="1"/>
    <n v="8"/>
    <x v="55"/>
    <n v="3959.2799999999997"/>
  </r>
  <r>
    <d v="2012-01-20T00:00:00"/>
    <n v="1682"/>
    <s v="Product2"/>
    <x v="3"/>
    <x v="1"/>
    <n v="10"/>
    <x v="476"/>
    <n v="2451.846"/>
  </r>
  <r>
    <d v="2012-01-21T00:00:00"/>
    <n v="1683"/>
    <s v="Product3"/>
    <x v="3"/>
    <x v="2"/>
    <n v="8"/>
    <x v="477"/>
    <n v="3209.0111999999999"/>
  </r>
  <r>
    <d v="2012-01-22T00:00:00"/>
    <n v="1684"/>
    <s v="Product1"/>
    <x v="3"/>
    <x v="2"/>
    <n v="10"/>
    <x v="478"/>
    <n v="3088.9575000000004"/>
  </r>
  <r>
    <d v="2012-01-23T00:00:00"/>
    <n v="1685"/>
    <s v="Product2"/>
    <x v="3"/>
    <x v="2"/>
    <n v="10"/>
    <x v="479"/>
    <n v="1049.2275"/>
  </r>
  <r>
    <d v="2012-01-24T00:00:00"/>
    <n v="2055"/>
    <s v="Product3"/>
    <x v="3"/>
    <x v="0"/>
    <n v="10"/>
    <x v="480"/>
    <n v="1452.7839999999999"/>
  </r>
  <r>
    <d v="2012-01-25T00:00:00"/>
    <n v="2056"/>
    <s v="Product1"/>
    <x v="3"/>
    <x v="0"/>
    <n v="10"/>
    <x v="247"/>
    <n v="3417.57"/>
  </r>
  <r>
    <d v="2012-01-26T00:00:00"/>
    <n v="2057"/>
    <s v="Product2"/>
    <x v="3"/>
    <x v="0"/>
    <n v="9"/>
    <x v="481"/>
    <n v="4264.8209999999999"/>
  </r>
  <r>
    <d v="2012-01-27T00:00:00"/>
    <n v="2058"/>
    <s v="Product3"/>
    <x v="3"/>
    <x v="1"/>
    <n v="6"/>
    <x v="482"/>
    <n v="1412.721"/>
  </r>
  <r>
    <d v="2012-01-28T00:00:00"/>
    <n v="2059"/>
    <s v="Product1"/>
    <x v="3"/>
    <x v="1"/>
    <n v="8"/>
    <x v="483"/>
    <n v="1366.6224"/>
  </r>
  <r>
    <d v="2012-01-29T00:00:00"/>
    <n v="1695"/>
    <s v="Product3"/>
    <x v="3"/>
    <x v="0"/>
    <n v="10"/>
    <x v="484"/>
    <n v="1736.19"/>
  </r>
  <r>
    <d v="2012-01-30T00:00:00"/>
    <n v="2060"/>
    <s v="Product2"/>
    <x v="3"/>
    <x v="1"/>
    <n v="6"/>
    <x v="485"/>
    <n v="948.7998"/>
  </r>
  <r>
    <d v="2012-01-31T00:00:00"/>
    <n v="1696"/>
    <s v="Product1"/>
    <x v="3"/>
    <x v="0"/>
    <n v="9"/>
    <x v="486"/>
    <n v="1824.6735000000001"/>
  </r>
  <r>
    <d v="2012-02-01T00:00:00"/>
    <n v="2061"/>
    <s v="Product3"/>
    <x v="3"/>
    <x v="2"/>
    <n v="9"/>
    <x v="487"/>
    <n v="754.35299999999995"/>
  </r>
  <r>
    <d v="2012-02-02T00:00:00"/>
    <n v="1697"/>
    <s v="Product2"/>
    <x v="3"/>
    <x v="0"/>
    <n v="7"/>
    <x v="488"/>
    <n v="1045.4766"/>
  </r>
  <r>
    <d v="2012-02-03T00:00:00"/>
    <n v="2062"/>
    <s v="Product1"/>
    <x v="3"/>
    <x v="2"/>
    <n v="9"/>
    <x v="489"/>
    <n v="868.13099999999986"/>
  </r>
  <r>
    <d v="2012-02-04T00:00:00"/>
    <n v="1698"/>
    <s v="Product3"/>
    <x v="3"/>
    <x v="1"/>
    <n v="7"/>
    <x v="490"/>
    <n v="1372.4675999999999"/>
  </r>
  <r>
    <d v="2012-02-05T00:00:00"/>
    <n v="2063"/>
    <s v="Product2"/>
    <x v="3"/>
    <x v="2"/>
    <n v="9"/>
    <x v="491"/>
    <n v="2301.453"/>
  </r>
  <r>
    <d v="2012-02-06T00:00:00"/>
    <n v="1699"/>
    <s v="Product1"/>
    <x v="3"/>
    <x v="1"/>
    <n v="8"/>
    <x v="464"/>
    <n v="1312.4159999999999"/>
  </r>
  <r>
    <d v="2012-02-07T00:00:00"/>
    <n v="2064"/>
    <s v="Product3"/>
    <x v="3"/>
    <x v="0"/>
    <n v="8"/>
    <x v="471"/>
    <n v="3605.4989999999998"/>
  </r>
  <r>
    <d v="2012-02-08T00:00:00"/>
    <n v="1700"/>
    <s v="Product2"/>
    <x v="3"/>
    <x v="1"/>
    <n v="10"/>
    <x v="492"/>
    <n v="2085.1559999999999"/>
  </r>
  <r>
    <d v="2012-02-09T00:00:00"/>
    <n v="2065"/>
    <s v="Product1"/>
    <x v="3"/>
    <x v="0"/>
    <n v="7"/>
    <x v="493"/>
    <n v="1753.0128000000002"/>
  </r>
  <r>
    <d v="2012-02-10T00:00:00"/>
    <n v="1701"/>
    <s v="Product3"/>
    <x v="3"/>
    <x v="2"/>
    <n v="7"/>
    <x v="255"/>
    <n v="4282.2275999999993"/>
  </r>
  <r>
    <d v="2012-02-11T00:00:00"/>
    <n v="2066"/>
    <s v="Product2"/>
    <x v="3"/>
    <x v="0"/>
    <n v="7"/>
    <x v="494"/>
    <n v="5223.4875000000002"/>
  </r>
  <r>
    <d v="2012-02-12T00:00:00"/>
    <n v="1702"/>
    <s v="Product1"/>
    <x v="3"/>
    <x v="2"/>
    <n v="6"/>
    <x v="220"/>
    <n v="4660.9290000000001"/>
  </r>
  <r>
    <d v="2012-02-13T00:00:00"/>
    <n v="2067"/>
    <s v="Product3"/>
    <x v="3"/>
    <x v="1"/>
    <n v="8"/>
    <x v="408"/>
    <n v="739.92000000000007"/>
  </r>
  <r>
    <d v="2012-02-14T00:00:00"/>
    <n v="1703"/>
    <s v="Product2"/>
    <x v="3"/>
    <x v="2"/>
    <n v="10"/>
    <x v="495"/>
    <n v="2907.9405000000002"/>
  </r>
  <r>
    <d v="2012-02-15T00:00:00"/>
    <n v="2068"/>
    <s v="Product1"/>
    <x v="3"/>
    <x v="1"/>
    <n v="10"/>
    <x v="496"/>
    <n v="2981.8440000000001"/>
  </r>
  <r>
    <d v="2012-02-16T00:00:00"/>
    <n v="1704"/>
    <s v="Product3"/>
    <x v="3"/>
    <x v="0"/>
    <n v="10"/>
    <x v="497"/>
    <n v="1985.9059999999999"/>
  </r>
  <r>
    <d v="2012-02-17T00:00:00"/>
    <n v="2069"/>
    <s v="Product2"/>
    <x v="3"/>
    <x v="1"/>
    <n v="7"/>
    <x v="498"/>
    <n v="3200.5050000000001"/>
  </r>
  <r>
    <d v="2012-02-18T00:00:00"/>
    <n v="1705"/>
    <s v="Product1"/>
    <x v="3"/>
    <x v="0"/>
    <n v="6"/>
    <x v="499"/>
    <n v="3086.3447999999999"/>
  </r>
  <r>
    <d v="2012-02-19T00:00:00"/>
    <n v="2070"/>
    <s v="Product3"/>
    <x v="3"/>
    <x v="2"/>
    <n v="6"/>
    <x v="96"/>
    <n v="1762.2197999999999"/>
  </r>
  <r>
    <d v="2012-02-20T00:00:00"/>
    <n v="1706"/>
    <s v="Product2"/>
    <x v="3"/>
    <x v="0"/>
    <n v="10"/>
    <x v="500"/>
    <n v="2663.0160000000001"/>
  </r>
  <r>
    <d v="2012-02-21T00:00:00"/>
    <n v="2071"/>
    <s v="Product1"/>
    <x v="3"/>
    <x v="2"/>
    <n v="8"/>
    <x v="501"/>
    <n v="1651.2552000000001"/>
  </r>
  <r>
    <d v="2012-02-22T00:00:00"/>
    <n v="1707"/>
    <s v="Product3"/>
    <x v="3"/>
    <x v="1"/>
    <n v="10"/>
    <x v="502"/>
    <n v="1432.288"/>
  </r>
  <r>
    <d v="2012-02-23T00:00:00"/>
    <n v="2072"/>
    <s v="Product2"/>
    <x v="3"/>
    <x v="2"/>
    <n v="10"/>
    <x v="503"/>
    <n v="1837.52"/>
  </r>
  <r>
    <d v="2012-02-24T00:00:00"/>
    <n v="1708"/>
    <s v="Product1"/>
    <x v="3"/>
    <x v="1"/>
    <n v="8"/>
    <x v="504"/>
    <n v="2812.1088"/>
  </r>
  <r>
    <d v="2012-02-25T00:00:00"/>
    <n v="2073"/>
    <s v="Product3"/>
    <x v="3"/>
    <x v="0"/>
    <n v="6"/>
    <x v="505"/>
    <n v="4779.621000000001"/>
  </r>
  <r>
    <d v="2012-02-26T00:00:00"/>
    <n v="1709"/>
    <s v="Product2"/>
    <x v="3"/>
    <x v="1"/>
    <n v="8"/>
    <x v="506"/>
    <n v="2013.2736"/>
  </r>
  <r>
    <d v="2012-02-27T00:00:00"/>
    <n v="2074"/>
    <s v="Product1"/>
    <x v="3"/>
    <x v="0"/>
    <n v="6"/>
    <x v="507"/>
    <n v="927.37080000000003"/>
  </r>
  <r>
    <d v="2012-02-28T00:00:00"/>
    <n v="1710"/>
    <s v="Product3"/>
    <x v="3"/>
    <x v="2"/>
    <n v="9"/>
    <x v="508"/>
    <n v="2583.2142000000003"/>
  </r>
  <r>
    <d v="2012-03-01T00:00:00"/>
    <n v="2075"/>
    <s v="Product2"/>
    <x v="3"/>
    <x v="0"/>
    <n v="10"/>
    <x v="192"/>
    <n v="2055.0239999999999"/>
  </r>
  <r>
    <d v="2012-03-02T00:00:00"/>
    <n v="1711"/>
    <s v="Product1"/>
    <x v="3"/>
    <x v="2"/>
    <n v="8"/>
    <x v="176"/>
    <n v="713.08799999999997"/>
  </r>
  <r>
    <d v="2012-03-03T00:00:00"/>
    <n v="2076"/>
    <s v="Product3"/>
    <x v="3"/>
    <x v="1"/>
    <n v="9"/>
    <x v="30"/>
    <n v="2082.7800000000002"/>
  </r>
  <r>
    <d v="2012-03-04T00:00:00"/>
    <n v="1712"/>
    <s v="Product2"/>
    <x v="3"/>
    <x v="2"/>
    <n v="9"/>
    <x v="509"/>
    <n v="871.24409999999989"/>
  </r>
  <r>
    <d v="2012-03-05T00:00:00"/>
    <n v="2077"/>
    <s v="Product1"/>
    <x v="3"/>
    <x v="1"/>
    <n v="6"/>
    <x v="510"/>
    <n v="2521.9295999999999"/>
  </r>
  <r>
    <d v="2013-03-06T00:00:00"/>
    <n v="1713"/>
    <s v="Product3"/>
    <x v="3"/>
    <x v="0"/>
    <n v="10"/>
    <x v="511"/>
    <n v="2523.2759999999998"/>
  </r>
  <r>
    <d v="2013-03-07T00:00:00"/>
    <n v="2078"/>
    <s v="Product2"/>
    <x v="3"/>
    <x v="1"/>
    <n v="9"/>
    <x v="512"/>
    <n v="2340.36"/>
  </r>
  <r>
    <d v="2013-03-08T00:00:00"/>
    <n v="1714"/>
    <s v="Product1"/>
    <x v="3"/>
    <x v="0"/>
    <n v="10"/>
    <x v="55"/>
    <n v="5097.1500000000005"/>
  </r>
  <r>
    <d v="2013-03-09T00:00:00"/>
    <n v="2079"/>
    <s v="Product3"/>
    <x v="3"/>
    <x v="2"/>
    <n v="10"/>
    <x v="62"/>
    <n v="2862.6480000000001"/>
  </r>
  <r>
    <d v="2013-03-10T00:00:00"/>
    <n v="1715"/>
    <s v="Product2"/>
    <x v="3"/>
    <x v="0"/>
    <n v="9"/>
    <x v="513"/>
    <n v="4848.8715000000002"/>
  </r>
  <r>
    <d v="2013-03-11T00:00:00"/>
    <n v="2080"/>
    <s v="Product1"/>
    <x v="3"/>
    <x v="2"/>
    <n v="8"/>
    <x v="514"/>
    <n v="834.80799999999999"/>
  </r>
  <r>
    <d v="2013-03-12T00:00:00"/>
    <n v="1716"/>
    <s v="Product3"/>
    <x v="3"/>
    <x v="1"/>
    <n v="9"/>
    <x v="515"/>
    <n v="794.93804999999998"/>
  </r>
  <r>
    <d v="2013-03-13T00:00:00"/>
    <n v="2081"/>
    <s v="Product2"/>
    <x v="3"/>
    <x v="2"/>
    <n v="10"/>
    <x v="516"/>
    <n v="4454.12"/>
  </r>
  <r>
    <d v="2013-03-14T00:00:00"/>
    <n v="1717"/>
    <s v="Product1"/>
    <x v="3"/>
    <x v="1"/>
    <n v="7"/>
    <x v="517"/>
    <n v="724.74149999999986"/>
  </r>
  <r>
    <d v="2013-03-15T00:00:00"/>
    <n v="1718"/>
    <s v="Product2"/>
    <x v="3"/>
    <x v="1"/>
    <n v="9"/>
    <x v="518"/>
    <n v="2554.8263999999999"/>
  </r>
  <r>
    <d v="2013-03-16T00:00:00"/>
    <n v="1719"/>
    <s v="Product3"/>
    <x v="3"/>
    <x v="2"/>
    <n v="7"/>
    <x v="26"/>
    <n v="1466.1108000000002"/>
  </r>
  <r>
    <d v="2013-03-17T00:00:00"/>
    <n v="1720"/>
    <s v="Product1"/>
    <x v="3"/>
    <x v="2"/>
    <n v="10"/>
    <x v="439"/>
    <n v="5103.9450000000006"/>
  </r>
  <r>
    <d v="2013-03-18T00:00:00"/>
    <n v="1721"/>
    <s v="Product2"/>
    <x v="3"/>
    <x v="2"/>
    <n v="10"/>
    <x v="519"/>
    <n v="2971.2960000000003"/>
  </r>
  <r>
    <d v="2013-03-19T00:00:00"/>
    <n v="2091"/>
    <s v="Product3"/>
    <x v="3"/>
    <x v="0"/>
    <n v="6"/>
    <x v="520"/>
    <n v="3599.9639999999995"/>
  </r>
  <r>
    <d v="2013-03-20T00:00:00"/>
    <n v="2092"/>
    <s v="Product1"/>
    <x v="3"/>
    <x v="0"/>
    <n v="6"/>
    <x v="471"/>
    <n v="973.93860000000006"/>
  </r>
  <r>
    <d v="2013-03-21T00:00:00"/>
    <n v="2093"/>
    <s v="Product2"/>
    <x v="3"/>
    <x v="0"/>
    <n v="8"/>
    <x v="521"/>
    <n v="578.75280000000009"/>
  </r>
  <r>
    <d v="2013-03-22T00:00:00"/>
    <n v="2094"/>
    <s v="Product3"/>
    <x v="3"/>
    <x v="1"/>
    <n v="7"/>
    <x v="522"/>
    <n v="1490.2271999999998"/>
  </r>
  <r>
    <d v="2013-03-23T00:00:00"/>
    <n v="2095"/>
    <s v="Product1"/>
    <x v="3"/>
    <x v="1"/>
    <n v="8"/>
    <x v="523"/>
    <n v="2016.7776000000001"/>
  </r>
  <r>
    <d v="2013-03-24T00:00:00"/>
    <n v="1731"/>
    <s v="Product3"/>
    <x v="3"/>
    <x v="0"/>
    <n v="9"/>
    <x v="415"/>
    <n v="1762.5168000000001"/>
  </r>
  <r>
    <d v="2013-03-25T00:00:00"/>
    <n v="2096"/>
    <s v="Product2"/>
    <x v="3"/>
    <x v="1"/>
    <n v="6"/>
    <x v="358"/>
    <n v="2931.174"/>
  </r>
  <r>
    <d v="2013-03-26T00:00:00"/>
    <n v="1732"/>
    <s v="Product1"/>
    <x v="3"/>
    <x v="0"/>
    <n v="6"/>
    <x v="524"/>
    <n v="676.19880000000012"/>
  </r>
  <r>
    <d v="2013-03-27T00:00:00"/>
    <n v="2097"/>
    <s v="Product3"/>
    <x v="3"/>
    <x v="2"/>
    <n v="9"/>
    <x v="525"/>
    <n v="3128.4764999999998"/>
  </r>
  <r>
    <d v="2013-03-28T00:00:00"/>
    <n v="1733"/>
    <s v="Product2"/>
    <x v="3"/>
    <x v="0"/>
    <n v="9"/>
    <x v="526"/>
    <n v="3346.7903999999999"/>
  </r>
  <r>
    <d v="2013-03-29T00:00:00"/>
    <n v="2098"/>
    <s v="Product1"/>
    <x v="3"/>
    <x v="2"/>
    <n v="8"/>
    <x v="527"/>
    <n v="3452.0111999999999"/>
  </r>
  <r>
    <d v="2013-03-30T00:00:00"/>
    <n v="1734"/>
    <s v="Product3"/>
    <x v="3"/>
    <x v="1"/>
    <n v="6"/>
    <x v="528"/>
    <n v="544.92750000000001"/>
  </r>
  <r>
    <d v="2013-03-31T00:00:00"/>
    <n v="2099"/>
    <s v="Product2"/>
    <x v="3"/>
    <x v="2"/>
    <n v="7"/>
    <x v="391"/>
    <n v="673.75350000000003"/>
  </r>
  <r>
    <d v="2013-04-01T00:00:00"/>
    <n v="1735"/>
    <s v="Product1"/>
    <x v="3"/>
    <x v="1"/>
    <n v="7"/>
    <x v="529"/>
    <n v="2367.1305000000002"/>
  </r>
  <r>
    <d v="2013-04-02T00:00:00"/>
    <n v="2100"/>
    <s v="Product3"/>
    <x v="3"/>
    <x v="0"/>
    <n v="6"/>
    <x v="530"/>
    <n v="1526.8158000000001"/>
  </r>
  <r>
    <d v="2013-04-03T00:00:00"/>
    <n v="1736"/>
    <s v="Product2"/>
    <x v="3"/>
    <x v="1"/>
    <n v="7"/>
    <x v="531"/>
    <n v="772.8623"/>
  </r>
  <r>
    <d v="2013-04-04T00:00:00"/>
    <n v="2101"/>
    <s v="Product1"/>
    <x v="3"/>
    <x v="0"/>
    <n v="9"/>
    <x v="398"/>
    <n v="922.66019999999992"/>
  </r>
  <r>
    <d v="2013-04-05T00:00:00"/>
    <n v="1737"/>
    <s v="Product3"/>
    <x v="3"/>
    <x v="2"/>
    <n v="10"/>
    <x v="532"/>
    <n v="4928.3999999999996"/>
  </r>
  <r>
    <d v="2013-04-06T00:00:00"/>
    <n v="2102"/>
    <s v="Product2"/>
    <x v="3"/>
    <x v="0"/>
    <n v="9"/>
    <x v="318"/>
    <n v="1273.8330000000001"/>
  </r>
  <r>
    <d v="2013-04-07T00:00:00"/>
    <n v="1738"/>
    <s v="Product1"/>
    <x v="3"/>
    <x v="2"/>
    <n v="7"/>
    <x v="533"/>
    <n v="4404.6449999999995"/>
  </r>
  <r>
    <d v="2013-04-08T00:00:00"/>
    <n v="2103"/>
    <s v="Product3"/>
    <x v="3"/>
    <x v="1"/>
    <n v="7"/>
    <x v="534"/>
    <n v="3357.2700000000004"/>
  </r>
  <r>
    <d v="2013-04-09T00:00:00"/>
    <n v="1739"/>
    <s v="Product2"/>
    <x v="3"/>
    <x v="2"/>
    <n v="7"/>
    <x v="535"/>
    <n v="1850.1"/>
  </r>
  <r>
    <d v="2013-04-10T00:00:00"/>
    <n v="2104"/>
    <s v="Product1"/>
    <x v="3"/>
    <x v="1"/>
    <n v="10"/>
    <x v="536"/>
    <n v="5070.3650000000007"/>
  </r>
  <r>
    <d v="2013-04-11T00:00:00"/>
    <n v="1740"/>
    <s v="Product3"/>
    <x v="3"/>
    <x v="0"/>
    <n v="9"/>
    <x v="537"/>
    <n v="4501.4940000000006"/>
  </r>
  <r>
    <d v="2013-04-12T00:00:00"/>
    <n v="2105"/>
    <s v="Product2"/>
    <x v="3"/>
    <x v="1"/>
    <n v="8"/>
    <x v="15"/>
    <n v="4702.5359999999991"/>
  </r>
  <r>
    <d v="2013-04-13T00:00:00"/>
    <n v="1741"/>
    <s v="Product1"/>
    <x v="3"/>
    <x v="0"/>
    <n v="10"/>
    <x v="131"/>
    <n v="1086.9839999999999"/>
  </r>
  <r>
    <d v="2013-04-14T00:00:00"/>
    <n v="2106"/>
    <s v="Product3"/>
    <x v="3"/>
    <x v="2"/>
    <n v="6"/>
    <x v="87"/>
    <n v="4897.619999999999"/>
  </r>
  <r>
    <d v="2013-04-15T00:00:00"/>
    <n v="1742"/>
    <s v="Product2"/>
    <x v="3"/>
    <x v="0"/>
    <n v="6"/>
    <x v="464"/>
    <n v="1825.2864"/>
  </r>
  <r>
    <d v="2013-04-16T00:00:00"/>
    <n v="2107"/>
    <s v="Product1"/>
    <x v="3"/>
    <x v="2"/>
    <n v="8"/>
    <x v="521"/>
    <n v="2564.3424"/>
  </r>
  <r>
    <d v="2013-04-17T00:00:00"/>
    <n v="1743"/>
    <s v="Product3"/>
    <x v="3"/>
    <x v="1"/>
    <n v="10"/>
    <x v="538"/>
    <n v="924.24750000000017"/>
  </r>
  <r>
    <d v="2013-04-18T00:00:00"/>
    <n v="2108"/>
    <s v="Product2"/>
    <x v="3"/>
    <x v="2"/>
    <n v="8"/>
    <x v="539"/>
    <n v="983.61599999999999"/>
  </r>
  <r>
    <d v="2013-04-19T00:00:00"/>
    <n v="1744"/>
    <s v="Product1"/>
    <x v="3"/>
    <x v="1"/>
    <n v="6"/>
    <x v="540"/>
    <n v="1825.0947000000001"/>
  </r>
  <r>
    <d v="2013-04-20T00:00:00"/>
    <n v="2109"/>
    <s v="Product3"/>
    <x v="3"/>
    <x v="0"/>
    <n v="10"/>
    <x v="541"/>
    <n v="1626.9879999999998"/>
  </r>
  <r>
    <d v="2013-04-21T00:00:00"/>
    <n v="1745"/>
    <s v="Product2"/>
    <x v="3"/>
    <x v="1"/>
    <n v="8"/>
    <x v="145"/>
    <n v="6256.2780000000002"/>
  </r>
  <r>
    <d v="2013-04-22T00:00:00"/>
    <n v="2110"/>
    <s v="Product1"/>
    <x v="3"/>
    <x v="0"/>
    <n v="7"/>
    <x v="542"/>
    <n v="4205.7224999999999"/>
  </r>
  <r>
    <d v="2013-04-23T00:00:00"/>
    <n v="1746"/>
    <s v="Product3"/>
    <x v="3"/>
    <x v="2"/>
    <n v="6"/>
    <x v="543"/>
    <n v="2235.5757000000003"/>
  </r>
  <r>
    <d v="2013-04-24T00:00:00"/>
    <n v="2111"/>
    <s v="Product2"/>
    <x v="3"/>
    <x v="0"/>
    <n v="6"/>
    <x v="544"/>
    <n v="3605.2613999999999"/>
  </r>
  <r>
    <d v="2013-04-25T00:00:00"/>
    <n v="1747"/>
    <s v="Product1"/>
    <x v="3"/>
    <x v="2"/>
    <n v="10"/>
    <x v="545"/>
    <n v="1138.8520000000001"/>
  </r>
  <r>
    <d v="2013-04-26T00:00:00"/>
    <n v="2112"/>
    <s v="Product3"/>
    <x v="3"/>
    <x v="1"/>
    <n v="8"/>
    <x v="546"/>
    <n v="2411.0352000000003"/>
  </r>
  <r>
    <d v="2013-04-27T00:00:00"/>
    <n v="1748"/>
    <s v="Product2"/>
    <x v="3"/>
    <x v="2"/>
    <n v="9"/>
    <x v="547"/>
    <n v="1264.4423999999999"/>
  </r>
  <r>
    <d v="2013-04-28T00:00:00"/>
    <n v="2113"/>
    <s v="Product1"/>
    <x v="3"/>
    <x v="1"/>
    <n v="8"/>
    <x v="548"/>
    <n v="2694.0480000000002"/>
  </r>
  <r>
    <d v="2013-04-29T00:00:00"/>
    <n v="1749"/>
    <s v="Product3"/>
    <x v="3"/>
    <x v="0"/>
    <n v="6"/>
    <x v="403"/>
    <n v="1987.4105999999999"/>
  </r>
  <r>
    <d v="2013-04-30T00:00:00"/>
    <n v="2114"/>
    <s v="Product2"/>
    <x v="3"/>
    <x v="1"/>
    <n v="8"/>
    <x v="549"/>
    <n v="2842.08"/>
  </r>
  <r>
    <d v="2013-05-01T00:00:00"/>
    <n v="1750"/>
    <s v="Product1"/>
    <x v="3"/>
    <x v="0"/>
    <n v="10"/>
    <x v="550"/>
    <n v="1549.8"/>
  </r>
  <r>
    <d v="2013-05-02T00:00:00"/>
    <n v="2115"/>
    <s v="Product3"/>
    <x v="3"/>
    <x v="2"/>
    <n v="6"/>
    <x v="551"/>
    <n v="2876.8608000000004"/>
  </r>
  <r>
    <d v="2013-05-03T00:00:00"/>
    <n v="1751"/>
    <s v="Product2"/>
    <x v="3"/>
    <x v="0"/>
    <n v="9"/>
    <x v="75"/>
    <n v="1611.4139999999998"/>
  </r>
  <r>
    <d v="2013-05-04T00:00:00"/>
    <n v="2116"/>
    <s v="Product1"/>
    <x v="3"/>
    <x v="2"/>
    <n v="6"/>
    <x v="36"/>
    <n v="3905.5104000000001"/>
  </r>
  <r>
    <d v="2013-05-05T00:00:00"/>
    <n v="1752"/>
    <s v="Product3"/>
    <x v="3"/>
    <x v="1"/>
    <n v="9"/>
    <x v="552"/>
    <n v="3595.6831499999998"/>
  </r>
  <r>
    <d v="2013-05-06T00:00:00"/>
    <n v="2117"/>
    <s v="Product2"/>
    <x v="3"/>
    <x v="2"/>
    <n v="8"/>
    <x v="553"/>
    <n v="5837.0579999999991"/>
  </r>
  <r>
    <d v="2013-05-07T00:00:00"/>
    <n v="1753"/>
    <s v="Product1"/>
    <x v="3"/>
    <x v="1"/>
    <n v="7"/>
    <x v="554"/>
    <n v="1492.47"/>
  </r>
  <r>
    <d v="2014-05-08T00:00:00"/>
    <n v="1754"/>
    <s v="Product2"/>
    <x v="3"/>
    <x v="1"/>
    <n v="6"/>
    <x v="289"/>
    <n v="2666.5604999999996"/>
  </r>
  <r>
    <d v="2014-05-09T00:00:00"/>
    <n v="1755"/>
    <s v="Product3"/>
    <x v="3"/>
    <x v="2"/>
    <n v="7"/>
    <x v="554"/>
    <n v="3560.6760000000004"/>
  </r>
  <r>
    <d v="2014-05-10T00:00:00"/>
    <n v="1756"/>
    <s v="Product1"/>
    <x v="3"/>
    <x v="2"/>
    <n v="8"/>
    <x v="555"/>
    <n v="2769.1560000000004"/>
  </r>
  <r>
    <d v="2014-05-11T00:00:00"/>
    <n v="1757"/>
    <s v="Product2"/>
    <x v="3"/>
    <x v="2"/>
    <n v="10"/>
    <x v="556"/>
    <n v="1805.2740000000001"/>
  </r>
  <r>
    <d v="2014-05-12T00:00:00"/>
    <n v="2127"/>
    <s v="Product3"/>
    <x v="3"/>
    <x v="0"/>
    <n v="9"/>
    <x v="557"/>
    <n v="3758.1840000000002"/>
  </r>
  <r>
    <d v="2014-05-13T00:00:00"/>
    <n v="2128"/>
    <s v="Product1"/>
    <x v="3"/>
    <x v="0"/>
    <n v="7"/>
    <x v="558"/>
    <n v="2046.9834000000001"/>
  </r>
  <r>
    <d v="2014-05-14T00:00:00"/>
    <n v="2129"/>
    <s v="Product2"/>
    <x v="3"/>
    <x v="0"/>
    <n v="8"/>
    <x v="559"/>
    <n v="617.57640000000004"/>
  </r>
  <r>
    <d v="2014-05-15T00:00:00"/>
    <n v="2130"/>
    <s v="Product3"/>
    <x v="3"/>
    <x v="1"/>
    <n v="8"/>
    <x v="560"/>
    <n v="3874.5960000000005"/>
  </r>
  <r>
    <d v="2014-05-16T00:00:00"/>
    <n v="2131"/>
    <s v="Product1"/>
    <x v="3"/>
    <x v="1"/>
    <n v="8"/>
    <x v="561"/>
    <n v="2884.6691999999998"/>
  </r>
  <r>
    <d v="2014-05-17T00:00:00"/>
    <n v="1767"/>
    <s v="Product3"/>
    <x v="3"/>
    <x v="0"/>
    <n v="9"/>
    <x v="562"/>
    <n v="4315.4842500000004"/>
  </r>
  <r>
    <d v="2014-05-18T00:00:00"/>
    <n v="2132"/>
    <s v="Product2"/>
    <x v="3"/>
    <x v="1"/>
    <n v="9"/>
    <x v="563"/>
    <n v="3164.616"/>
  </r>
  <r>
    <d v="2014-05-19T00:00:00"/>
    <n v="1768"/>
    <s v="Product1"/>
    <x v="3"/>
    <x v="0"/>
    <n v="9"/>
    <x v="316"/>
    <n v="1889.0819999999999"/>
  </r>
  <r>
    <d v="2014-05-20T00:00:00"/>
    <n v="2133"/>
    <s v="Product3"/>
    <x v="3"/>
    <x v="2"/>
    <n v="7"/>
    <x v="167"/>
    <n v="1430.8811999999998"/>
  </r>
  <r>
    <d v="2014-05-21T00:00:00"/>
    <n v="1769"/>
    <s v="Product2"/>
    <x v="3"/>
    <x v="0"/>
    <n v="8"/>
    <x v="187"/>
    <n v="1462.5"/>
  </r>
  <r>
    <d v="2014-05-22T00:00:00"/>
    <n v="2134"/>
    <s v="Product1"/>
    <x v="3"/>
    <x v="2"/>
    <n v="9"/>
    <x v="360"/>
    <n v="3037.3056000000001"/>
  </r>
  <r>
    <d v="2014-05-23T00:00:00"/>
    <n v="1770"/>
    <s v="Product3"/>
    <x v="3"/>
    <x v="1"/>
    <n v="8"/>
    <x v="564"/>
    <n v="1796.7599999999998"/>
  </r>
  <r>
    <d v="2014-05-24T00:00:00"/>
    <n v="2135"/>
    <s v="Product2"/>
    <x v="3"/>
    <x v="2"/>
    <n v="6"/>
    <x v="413"/>
    <n v="3578.5727999999995"/>
  </r>
  <r>
    <d v="2014-05-25T00:00:00"/>
    <n v="1771"/>
    <s v="Product1"/>
    <x v="3"/>
    <x v="1"/>
    <n v="7"/>
    <x v="565"/>
    <n v="1267.98"/>
  </r>
  <r>
    <d v="2014-05-26T00:00:00"/>
    <n v="2136"/>
    <s v="Product3"/>
    <x v="3"/>
    <x v="0"/>
    <n v="8"/>
    <x v="566"/>
    <n v="2138.9940000000001"/>
  </r>
  <r>
    <d v="2014-05-27T00:00:00"/>
    <n v="1772"/>
    <s v="Product2"/>
    <x v="3"/>
    <x v="1"/>
    <n v="10"/>
    <x v="567"/>
    <n v="2863.2240000000002"/>
  </r>
  <r>
    <d v="2014-05-28T00:00:00"/>
    <n v="2137"/>
    <s v="Product1"/>
    <x v="3"/>
    <x v="0"/>
    <n v="6"/>
    <x v="180"/>
    <n v="1144.1303999999998"/>
  </r>
  <r>
    <d v="2014-05-29T00:00:00"/>
    <n v="1773"/>
    <s v="Product3"/>
    <x v="3"/>
    <x v="2"/>
    <n v="6"/>
    <x v="247"/>
    <n v="2036.88"/>
  </r>
  <r>
    <d v="2014-05-30T00:00:00"/>
    <n v="2138"/>
    <s v="Product2"/>
    <x v="3"/>
    <x v="0"/>
    <n v="6"/>
    <x v="568"/>
    <n v="4184.4600000000009"/>
  </r>
  <r>
    <d v="2014-05-31T00:00:00"/>
    <n v="1774"/>
    <s v="Product1"/>
    <x v="3"/>
    <x v="2"/>
    <n v="9"/>
    <x v="434"/>
    <n v="2415.0635999999995"/>
  </r>
  <r>
    <d v="2014-06-01T00:00:00"/>
    <n v="2139"/>
    <s v="Product3"/>
    <x v="3"/>
    <x v="1"/>
    <n v="8"/>
    <x v="273"/>
    <n v="1537.5936000000002"/>
  </r>
  <r>
    <d v="2014-06-02T00:00:00"/>
    <n v="1775"/>
    <s v="Product2"/>
    <x v="3"/>
    <x v="2"/>
    <n v="6"/>
    <x v="307"/>
    <n v="3308.7420000000002"/>
  </r>
  <r>
    <d v="2014-06-03T00:00:00"/>
    <n v="2140"/>
    <s v="Product1"/>
    <x v="3"/>
    <x v="1"/>
    <n v="8"/>
    <x v="569"/>
    <n v="3338.5019999999995"/>
  </r>
  <r>
    <d v="2014-06-04T00:00:00"/>
    <n v="1776"/>
    <s v="Product3"/>
    <x v="3"/>
    <x v="0"/>
    <n v="9"/>
    <x v="570"/>
    <n v="2918.511"/>
  </r>
  <r>
    <d v="2014-06-05T00:00:00"/>
    <n v="2141"/>
    <s v="Product2"/>
    <x v="3"/>
    <x v="1"/>
    <n v="8"/>
    <x v="571"/>
    <n v="4387.5551999999998"/>
  </r>
  <r>
    <d v="2014-06-06T00:00:00"/>
    <n v="1777"/>
    <s v="Product1"/>
    <x v="3"/>
    <x v="0"/>
    <n v="7"/>
    <x v="572"/>
    <n v="2027.7620999999997"/>
  </r>
  <r>
    <d v="2014-06-07T00:00:00"/>
    <n v="2142"/>
    <s v="Product3"/>
    <x v="3"/>
    <x v="2"/>
    <n v="8"/>
    <x v="573"/>
    <n v="846.4384"/>
  </r>
  <r>
    <d v="2014-06-08T00:00:00"/>
    <n v="1778"/>
    <s v="Product2"/>
    <x v="3"/>
    <x v="0"/>
    <n v="6"/>
    <x v="463"/>
    <n v="2071.2888000000003"/>
  </r>
  <r>
    <d v="2014-06-09T00:00:00"/>
    <n v="2143"/>
    <s v="Product1"/>
    <x v="3"/>
    <x v="2"/>
    <n v="8"/>
    <x v="574"/>
    <n v="1311.9744000000001"/>
  </r>
  <r>
    <d v="2014-06-10T00:00:00"/>
    <n v="1779"/>
    <s v="Product3"/>
    <x v="3"/>
    <x v="1"/>
    <n v="8"/>
    <x v="575"/>
    <n v="1168.7327999999998"/>
  </r>
  <r>
    <d v="2014-06-11T00:00:00"/>
    <n v="2144"/>
    <s v="Product2"/>
    <x v="3"/>
    <x v="2"/>
    <n v="7"/>
    <x v="380"/>
    <n v="887.26994999999988"/>
  </r>
  <r>
    <d v="2014-06-12T00:00:00"/>
    <n v="1780"/>
    <s v="Product1"/>
    <x v="3"/>
    <x v="1"/>
    <n v="8"/>
    <x v="112"/>
    <n v="2184.3360000000002"/>
  </r>
  <r>
    <d v="2014-06-13T00:00:00"/>
    <n v="2145"/>
    <s v="Product3"/>
    <x v="3"/>
    <x v="0"/>
    <n v="9"/>
    <x v="67"/>
    <n v="2632.9481999999998"/>
  </r>
  <r>
    <d v="2014-06-14T00:00:00"/>
    <n v="1781"/>
    <s v="Product2"/>
    <x v="3"/>
    <x v="1"/>
    <n v="9"/>
    <x v="443"/>
    <n v="3659.9363999999996"/>
  </r>
  <r>
    <d v="2014-06-15T00:00:00"/>
    <n v="2146"/>
    <s v="Product1"/>
    <x v="3"/>
    <x v="0"/>
    <n v="9"/>
    <x v="576"/>
    <n v="3885.1649999999995"/>
  </r>
  <r>
    <d v="2014-06-16T00:00:00"/>
    <n v="1782"/>
    <s v="Product3"/>
    <x v="3"/>
    <x v="2"/>
    <n v="10"/>
    <x v="215"/>
    <n v="2545.1639999999998"/>
  </r>
  <r>
    <d v="2014-06-17T00:00:00"/>
    <n v="2147"/>
    <s v="Product2"/>
    <x v="3"/>
    <x v="0"/>
    <n v="7"/>
    <x v="85"/>
    <n v="2810.1086999999998"/>
  </r>
  <r>
    <d v="2014-06-18T00:00:00"/>
    <n v="1783"/>
    <s v="Product1"/>
    <x v="3"/>
    <x v="2"/>
    <n v="10"/>
    <x v="577"/>
    <n v="819.279"/>
  </r>
  <r>
    <d v="2014-06-19T00:00:00"/>
    <n v="2148"/>
    <s v="Product3"/>
    <x v="3"/>
    <x v="1"/>
    <n v="6"/>
    <x v="173"/>
    <n v="2804.7599999999998"/>
  </r>
  <r>
    <d v="2014-06-20T00:00:00"/>
    <n v="1784"/>
    <s v="Product2"/>
    <x v="3"/>
    <x v="2"/>
    <n v="8"/>
    <x v="578"/>
    <n v="3767.9759999999997"/>
  </r>
  <r>
    <d v="2014-06-21T00:00:00"/>
    <n v="2149"/>
    <s v="Product1"/>
    <x v="3"/>
    <x v="1"/>
    <n v="9"/>
    <x v="579"/>
    <n v="4688.28"/>
  </r>
  <r>
    <d v="2014-06-22T00:00:00"/>
    <n v="1785"/>
    <s v="Product3"/>
    <x v="3"/>
    <x v="0"/>
    <n v="10"/>
    <x v="176"/>
    <n v="3141.6320000000001"/>
  </r>
  <r>
    <d v="2014-06-23T00:00:00"/>
    <n v="2150"/>
    <s v="Product2"/>
    <x v="3"/>
    <x v="1"/>
    <n v="10"/>
    <x v="580"/>
    <n v="3841.3440000000001"/>
  </r>
  <r>
    <d v="2014-06-24T00:00:00"/>
    <n v="1786"/>
    <s v="Product1"/>
    <x v="3"/>
    <x v="0"/>
    <n v="10"/>
    <x v="372"/>
    <n v="2947.4639999999999"/>
  </r>
  <r>
    <d v="2014-06-25T00:00:00"/>
    <n v="2151"/>
    <s v="Product3"/>
    <x v="3"/>
    <x v="2"/>
    <n v="6"/>
    <x v="471"/>
    <n v="1409.8752000000002"/>
  </r>
  <r>
    <d v="2014-06-26T00:00:00"/>
    <n v="1787"/>
    <s v="Product2"/>
    <x v="3"/>
    <x v="0"/>
    <n v="8"/>
    <x v="55"/>
    <n v="819.37920000000008"/>
  </r>
  <r>
    <d v="2014-06-27T00:00:00"/>
    <n v="2152"/>
    <s v="Product1"/>
    <x v="3"/>
    <x v="2"/>
    <n v="6"/>
    <x v="218"/>
    <n v="2646.3240000000001"/>
  </r>
  <r>
    <d v="2014-06-28T00:00:00"/>
    <n v="1788"/>
    <s v="Product3"/>
    <x v="3"/>
    <x v="1"/>
    <n v="10"/>
    <x v="581"/>
    <n v="937.88800000000003"/>
  </r>
  <r>
    <d v="2014-06-29T00:00:00"/>
    <n v="2153"/>
    <s v="Product2"/>
    <x v="3"/>
    <x v="2"/>
    <n v="6"/>
    <x v="582"/>
    <n v="2954.0214000000001"/>
  </r>
  <r>
    <d v="2014-06-30T00:00:00"/>
    <n v="1789"/>
    <s v="Product1"/>
    <x v="3"/>
    <x v="1"/>
    <n v="10"/>
    <x v="62"/>
    <n v="1821.258"/>
  </r>
  <r>
    <d v="2014-07-01T00:00:00"/>
    <n v="1790"/>
    <s v="Product2"/>
    <x v="3"/>
    <x v="1"/>
    <n v="7"/>
    <x v="583"/>
    <n v="3329.7012"/>
  </r>
  <r>
    <d v="2014-07-02T00:00:00"/>
    <n v="1791"/>
    <s v="Product3"/>
    <x v="3"/>
    <x v="2"/>
    <n v="9"/>
    <x v="584"/>
    <n v="2013.0498000000002"/>
  </r>
  <r>
    <d v="2014-07-03T00:00:00"/>
    <n v="1792"/>
    <s v="Product1"/>
    <x v="3"/>
    <x v="2"/>
    <n v="6"/>
    <x v="585"/>
    <n v="3896.1143999999999"/>
  </r>
  <r>
    <d v="2014-07-04T00:00:00"/>
    <n v="1793"/>
    <s v="Product2"/>
    <x v="3"/>
    <x v="2"/>
    <n v="6"/>
    <x v="479"/>
    <n v="543.74760000000003"/>
  </r>
  <r>
    <d v="2014-07-05T00:00:00"/>
    <n v="1794"/>
    <s v="Product3"/>
    <x v="3"/>
    <x v="0"/>
    <n v="8"/>
    <x v="586"/>
    <n v="957.82799999999986"/>
  </r>
  <r>
    <d v="2014-07-06T00:00:00"/>
    <n v="2159"/>
    <s v="Product2"/>
    <x v="3"/>
    <x v="1"/>
    <n v="6"/>
    <x v="587"/>
    <n v="2558.7720000000004"/>
  </r>
  <r>
    <d v="2014-07-07T00:00:00"/>
    <n v="1795"/>
    <s v="Product1"/>
    <x v="3"/>
    <x v="0"/>
    <n v="8"/>
    <x v="52"/>
    <n v="1384.992"/>
  </r>
  <r>
    <d v="2014-07-08T00:00:00"/>
    <n v="2160"/>
    <s v="Product3"/>
    <x v="3"/>
    <x v="2"/>
    <n v="6"/>
    <x v="588"/>
    <n v="1669.1760000000002"/>
  </r>
  <r>
    <d v="2014-07-09T00:00:00"/>
    <n v="1796"/>
    <s v="Product2"/>
    <x v="3"/>
    <x v="0"/>
    <n v="10"/>
    <x v="589"/>
    <n v="2904.0164999999997"/>
  </r>
  <r>
    <d v="2012-01-01T00:00:00"/>
    <n v="2161"/>
    <s v="Product1"/>
    <x v="4"/>
    <x v="2"/>
    <n v="7"/>
    <x v="590"/>
    <n v="1342.7148"/>
  </r>
  <r>
    <d v="2012-01-02T00:00:00"/>
    <n v="1797"/>
    <s v="Product3"/>
    <x v="4"/>
    <x v="1"/>
    <n v="9"/>
    <x v="591"/>
    <n v="1782.81"/>
  </r>
  <r>
    <d v="2012-01-03T00:00:00"/>
    <n v="2162"/>
    <s v="Product2"/>
    <x v="4"/>
    <x v="2"/>
    <n v="7"/>
    <x v="348"/>
    <n v="816.83910000000003"/>
  </r>
  <r>
    <d v="2012-01-05T00:00:00"/>
    <n v="1798"/>
    <s v="Product1"/>
    <x v="4"/>
    <x v="1"/>
    <n v="6"/>
    <x v="592"/>
    <n v="2502.5003999999999"/>
  </r>
  <r>
    <d v="2012-01-06T00:00:00"/>
    <n v="2163"/>
    <s v="Product3"/>
    <x v="4"/>
    <x v="0"/>
    <n v="10"/>
    <x v="593"/>
    <n v="841.25400000000002"/>
  </r>
  <r>
    <d v="2012-01-07T00:00:00"/>
    <n v="1799"/>
    <s v="Product2"/>
    <x v="4"/>
    <x v="1"/>
    <n v="8"/>
    <x v="350"/>
    <n v="1601.0712000000003"/>
  </r>
  <r>
    <d v="2012-01-08T00:00:00"/>
    <n v="2164"/>
    <s v="Product1"/>
    <x v="4"/>
    <x v="0"/>
    <n v="10"/>
    <x v="594"/>
    <n v="3559.9500000000003"/>
  </r>
  <r>
    <d v="2012-01-09T00:00:00"/>
    <n v="1800"/>
    <s v="Product3"/>
    <x v="4"/>
    <x v="2"/>
    <n v="9"/>
    <x v="595"/>
    <n v="5919.5069999999987"/>
  </r>
  <r>
    <d v="2012-01-10T00:00:00"/>
    <n v="2165"/>
    <s v="Product2"/>
    <x v="4"/>
    <x v="0"/>
    <n v="10"/>
    <x v="100"/>
    <n v="3617.46"/>
  </r>
  <r>
    <d v="2012-01-11T00:00:00"/>
    <n v="1801"/>
    <s v="Product1"/>
    <x v="4"/>
    <x v="2"/>
    <n v="9"/>
    <x v="596"/>
    <n v="1511.6219999999998"/>
  </r>
  <r>
    <d v="2012-01-12T00:00:00"/>
    <n v="2166"/>
    <s v="Product3"/>
    <x v="4"/>
    <x v="1"/>
    <n v="8"/>
    <x v="502"/>
    <n v="3684.72"/>
  </r>
  <r>
    <d v="2012-01-13T00:00:00"/>
    <n v="1802"/>
    <s v="Product2"/>
    <x v="4"/>
    <x v="2"/>
    <n v="7"/>
    <x v="597"/>
    <n v="2703.5904"/>
  </r>
  <r>
    <d v="2012-01-14T00:00:00"/>
    <n v="2167"/>
    <s v="Product1"/>
    <x v="4"/>
    <x v="1"/>
    <n v="9"/>
    <x v="598"/>
    <n v="1895.9913000000001"/>
  </r>
  <r>
    <d v="2012-01-15T00:00:00"/>
    <n v="1803"/>
    <s v="Product3"/>
    <x v="4"/>
    <x v="0"/>
    <n v="8"/>
    <x v="477"/>
    <n v="1589.2991999999999"/>
  </r>
  <r>
    <d v="2012-01-16T00:00:00"/>
    <n v="2168"/>
    <s v="Product2"/>
    <x v="4"/>
    <x v="1"/>
    <n v="7"/>
    <x v="599"/>
    <n v="4338.4713750000001"/>
  </r>
  <r>
    <d v="2012-01-17T00:00:00"/>
    <n v="1804"/>
    <s v="Product1"/>
    <x v="4"/>
    <x v="0"/>
    <n v="7"/>
    <x v="600"/>
    <n v="634.5769499999999"/>
  </r>
  <r>
    <d v="2012-01-18T00:00:00"/>
    <n v="2169"/>
    <s v="Product3"/>
    <x v="4"/>
    <x v="2"/>
    <n v="8"/>
    <x v="575"/>
    <n v="1332.0288"/>
  </r>
  <r>
    <d v="2012-01-19T00:00:00"/>
    <n v="1805"/>
    <s v="Product2"/>
    <x v="4"/>
    <x v="0"/>
    <n v="10"/>
    <x v="601"/>
    <n v="3489.3"/>
  </r>
  <r>
    <d v="2012-01-20T00:00:00"/>
    <n v="2170"/>
    <s v="Product1"/>
    <x v="4"/>
    <x v="2"/>
    <n v="6"/>
    <x v="10"/>
    <n v="2061.4607999999998"/>
  </r>
  <r>
    <d v="2012-01-21T00:00:00"/>
    <n v="1806"/>
    <s v="Product3"/>
    <x v="4"/>
    <x v="1"/>
    <n v="6"/>
    <x v="602"/>
    <n v="4209.4754999999996"/>
  </r>
  <r>
    <d v="2012-01-22T00:00:00"/>
    <n v="2171"/>
    <s v="Product2"/>
    <x v="4"/>
    <x v="2"/>
    <n v="10"/>
    <x v="603"/>
    <n v="1633.44"/>
  </r>
  <r>
    <d v="2012-01-23T00:00:00"/>
    <n v="1807"/>
    <s v="Product1"/>
    <x v="4"/>
    <x v="1"/>
    <n v="6"/>
    <x v="604"/>
    <n v="765.65250000000003"/>
  </r>
  <r>
    <d v="2012-01-24T00:00:00"/>
    <n v="2172"/>
    <s v="Product3"/>
    <x v="4"/>
    <x v="0"/>
    <n v="8"/>
    <x v="605"/>
    <n v="1075.6812"/>
  </r>
  <r>
    <d v="2012-01-25T00:00:00"/>
    <n v="1808"/>
    <s v="Product2"/>
    <x v="4"/>
    <x v="1"/>
    <n v="10"/>
    <x v="386"/>
    <n v="2410.2810000000004"/>
  </r>
  <r>
    <d v="2012-01-26T00:00:00"/>
    <n v="2173"/>
    <s v="Product1"/>
    <x v="4"/>
    <x v="0"/>
    <n v="10"/>
    <x v="606"/>
    <n v="4442.7974999999988"/>
  </r>
  <r>
    <d v="2012-01-27T00:00:00"/>
    <n v="1809"/>
    <s v="Product3"/>
    <x v="4"/>
    <x v="2"/>
    <n v="7"/>
    <x v="182"/>
    <n v="2996.6831999999999"/>
  </r>
  <r>
    <d v="2012-01-28T00:00:00"/>
    <n v="2174"/>
    <s v="Product2"/>
    <x v="4"/>
    <x v="0"/>
    <n v="8"/>
    <x v="607"/>
    <n v="874.11959999999999"/>
  </r>
  <r>
    <d v="2012-01-29T00:00:00"/>
    <n v="1810"/>
    <s v="Product1"/>
    <x v="4"/>
    <x v="2"/>
    <n v="6"/>
    <x v="174"/>
    <n v="757.39319999999998"/>
  </r>
  <r>
    <d v="2012-01-30T00:00:00"/>
    <n v="2175"/>
    <s v="Product3"/>
    <x v="4"/>
    <x v="1"/>
    <n v="8"/>
    <x v="608"/>
    <n v="910.13760000000002"/>
  </r>
  <r>
    <d v="2012-01-31T00:00:00"/>
    <n v="1811"/>
    <s v="Product2"/>
    <x v="4"/>
    <x v="2"/>
    <n v="6"/>
    <x v="609"/>
    <n v="2450.7359999999999"/>
  </r>
  <r>
    <d v="2012-02-01T00:00:00"/>
    <n v="2176"/>
    <s v="Product1"/>
    <x v="4"/>
    <x v="1"/>
    <n v="8"/>
    <x v="282"/>
    <n v="4690.692"/>
  </r>
  <r>
    <d v="2012-02-02T00:00:00"/>
    <n v="1812"/>
    <s v="Product3"/>
    <x v="4"/>
    <x v="0"/>
    <n v="6"/>
    <x v="610"/>
    <n v="2380.3065000000001"/>
  </r>
  <r>
    <d v="2012-02-03T00:00:00"/>
    <n v="2177"/>
    <s v="Product2"/>
    <x v="4"/>
    <x v="1"/>
    <n v="6"/>
    <x v="611"/>
    <n v="1739.6010000000001"/>
  </r>
  <r>
    <d v="2012-02-04T00:00:00"/>
    <n v="1813"/>
    <s v="Product1"/>
    <x v="4"/>
    <x v="0"/>
    <n v="8"/>
    <x v="612"/>
    <n v="3047.4528"/>
  </r>
  <r>
    <d v="2012-02-05T00:00:00"/>
    <n v="2178"/>
    <s v="Product3"/>
    <x v="4"/>
    <x v="2"/>
    <n v="7"/>
    <x v="613"/>
    <n v="2957.8500000000004"/>
  </r>
  <r>
    <d v="2012-02-06T00:00:00"/>
    <n v="1814"/>
    <s v="Product2"/>
    <x v="4"/>
    <x v="0"/>
    <n v="6"/>
    <x v="311"/>
    <n v="1813.5575999999999"/>
  </r>
  <r>
    <d v="2012-02-07T00:00:00"/>
    <n v="2179"/>
    <s v="Product1"/>
    <x v="4"/>
    <x v="2"/>
    <n v="7"/>
    <x v="177"/>
    <n v="2040.1835999999998"/>
  </r>
  <r>
    <d v="2012-02-08T00:00:00"/>
    <n v="1815"/>
    <s v="Product3"/>
    <x v="4"/>
    <x v="1"/>
    <n v="7"/>
    <x v="63"/>
    <n v="3461.8500000000004"/>
  </r>
  <r>
    <d v="2012-02-09T00:00:00"/>
    <n v="2180"/>
    <s v="Product2"/>
    <x v="4"/>
    <x v="2"/>
    <n v="9"/>
    <x v="614"/>
    <n v="3633.2077500000005"/>
  </r>
  <r>
    <d v="2012-02-10T00:00:00"/>
    <n v="1816"/>
    <s v="Product1"/>
    <x v="4"/>
    <x v="1"/>
    <n v="10"/>
    <x v="615"/>
    <n v="3072.165"/>
  </r>
  <r>
    <d v="2012-02-11T00:00:00"/>
    <n v="2181"/>
    <s v="Product3"/>
    <x v="4"/>
    <x v="0"/>
    <n v="8"/>
    <x v="616"/>
    <n v="1641.3407999999999"/>
  </r>
  <r>
    <d v="2012-02-12T00:00:00"/>
    <n v="1817"/>
    <s v="Product2"/>
    <x v="4"/>
    <x v="1"/>
    <n v="10"/>
    <x v="476"/>
    <n v="1896.2730000000001"/>
  </r>
  <r>
    <d v="2012-02-13T00:00:00"/>
    <n v="2182"/>
    <s v="Product1"/>
    <x v="4"/>
    <x v="0"/>
    <n v="9"/>
    <x v="617"/>
    <n v="4216.3631999999998"/>
  </r>
  <r>
    <d v="2012-02-14T00:00:00"/>
    <n v="1818"/>
    <s v="Product3"/>
    <x v="4"/>
    <x v="2"/>
    <n v="7"/>
    <x v="599"/>
    <n v="3467.6774999999998"/>
  </r>
  <r>
    <d v="2012-02-15T00:00:00"/>
    <n v="2183"/>
    <s v="Product2"/>
    <x v="4"/>
    <x v="0"/>
    <n v="8"/>
    <x v="618"/>
    <n v="976.8"/>
  </r>
  <r>
    <d v="2012-02-16T00:00:00"/>
    <n v="1819"/>
    <s v="Product1"/>
    <x v="4"/>
    <x v="2"/>
    <n v="9"/>
    <x v="558"/>
    <n v="919.1259"/>
  </r>
  <r>
    <d v="2012-02-17T00:00:00"/>
    <n v="2184"/>
    <s v="Product3"/>
    <x v="4"/>
    <x v="1"/>
    <n v="7"/>
    <x v="163"/>
    <n v="827.81999999999994"/>
  </r>
  <r>
    <d v="2012-02-18T00:00:00"/>
    <n v="1820"/>
    <s v="Product2"/>
    <x v="4"/>
    <x v="2"/>
    <n v="10"/>
    <x v="323"/>
    <n v="4449.99"/>
  </r>
  <r>
    <d v="2012-02-19T00:00:00"/>
    <n v="2185"/>
    <s v="Product1"/>
    <x v="4"/>
    <x v="1"/>
    <n v="6"/>
    <x v="576"/>
    <n v="976.4190000000001"/>
  </r>
  <r>
    <d v="2012-02-20T00:00:00"/>
    <n v="2190"/>
    <s v="Product1"/>
    <x v="4"/>
    <x v="1"/>
    <n v="6"/>
    <x v="326"/>
    <n v="3905.6760000000004"/>
  </r>
  <r>
    <d v="2012-02-21T00:00:00"/>
    <n v="1821"/>
    <s v="Product3"/>
    <x v="4"/>
    <x v="0"/>
    <n v="8"/>
    <x v="619"/>
    <n v="2750.6687999999999"/>
  </r>
  <r>
    <d v="2012-02-22T00:00:00"/>
    <n v="2186"/>
    <s v="Product2"/>
    <x v="4"/>
    <x v="1"/>
    <n v="10"/>
    <x v="620"/>
    <n v="5040.7"/>
  </r>
  <r>
    <d v="2012-02-23T00:00:00"/>
    <n v="2191"/>
    <s v="Product2"/>
    <x v="4"/>
    <x v="1"/>
    <n v="10"/>
    <x v="620"/>
    <n v="4032.56"/>
  </r>
  <r>
    <d v="2012-02-24T00:00:00"/>
    <n v="1822"/>
    <s v="Product1"/>
    <x v="4"/>
    <x v="0"/>
    <n v="10"/>
    <x v="621"/>
    <n v="1058.8050000000001"/>
  </r>
  <r>
    <d v="2012-02-25T00:00:00"/>
    <n v="2187"/>
    <s v="Product3"/>
    <x v="4"/>
    <x v="2"/>
    <n v="9"/>
    <x v="622"/>
    <n v="867.94830000000002"/>
  </r>
  <r>
    <d v="2012-02-26T00:00:00"/>
    <n v="2192"/>
    <s v="Product3"/>
    <x v="4"/>
    <x v="2"/>
    <n v="9"/>
    <x v="622"/>
    <n v="3471.7932000000001"/>
  </r>
  <r>
    <d v="2012-02-27T00:00:00"/>
    <n v="1823"/>
    <s v="Product2"/>
    <x v="4"/>
    <x v="0"/>
    <n v="6"/>
    <x v="623"/>
    <n v="1443.8857499999999"/>
  </r>
  <r>
    <d v="2012-02-28T00:00:00"/>
    <n v="2188"/>
    <s v="Product1"/>
    <x v="4"/>
    <x v="2"/>
    <n v="7"/>
    <x v="624"/>
    <n v="2037.7140000000002"/>
  </r>
  <r>
    <d v="2012-03-01T00:00:00"/>
    <n v="2193"/>
    <s v="Product1"/>
    <x v="4"/>
    <x v="2"/>
    <n v="7"/>
    <x v="625"/>
    <n v="509.42850000000004"/>
  </r>
  <r>
    <d v="2012-03-02T00:00:00"/>
    <n v="1824"/>
    <s v="Product3"/>
    <x v="4"/>
    <x v="1"/>
    <n v="6"/>
    <x v="259"/>
    <n v="5757.6959999999999"/>
  </r>
  <r>
    <d v="2012-03-03T00:00:00"/>
    <n v="2189"/>
    <s v="Product2"/>
    <x v="4"/>
    <x v="2"/>
    <n v="9"/>
    <x v="626"/>
    <n v="2721.6000000000004"/>
  </r>
  <r>
    <d v="2012-03-04T00:00:00"/>
    <n v="2194"/>
    <s v="Product2"/>
    <x v="4"/>
    <x v="2"/>
    <n v="9"/>
    <x v="627"/>
    <n v="3402.0000000000005"/>
  </r>
  <r>
    <d v="2012-03-05T00:00:00"/>
    <n v="2195"/>
    <s v="Product1"/>
    <x v="4"/>
    <x v="0"/>
    <n v="8"/>
    <x v="628"/>
    <n v="2532.4739999999997"/>
  </r>
  <r>
    <d v="2013-03-06T00:00:00"/>
    <n v="1825"/>
    <s v="Product1"/>
    <x v="4"/>
    <x v="1"/>
    <n v="9"/>
    <x v="457"/>
    <n v="3438.1979999999999"/>
  </r>
  <r>
    <d v="2013-03-07T00:00:00"/>
    <n v="1826"/>
    <s v="Product2"/>
    <x v="4"/>
    <x v="1"/>
    <n v="9"/>
    <x v="629"/>
    <n v="4106.3976000000002"/>
  </r>
  <r>
    <d v="2013-03-08T00:00:00"/>
    <n v="1827"/>
    <s v="Product3"/>
    <x v="4"/>
    <x v="2"/>
    <n v="7"/>
    <x v="630"/>
    <n v="2616.3270000000002"/>
  </r>
  <r>
    <d v="2013-03-09T00:00:00"/>
    <n v="1828"/>
    <s v="Product1"/>
    <x v="4"/>
    <x v="2"/>
    <n v="6"/>
    <x v="466"/>
    <n v="2658.5064000000002"/>
  </r>
  <r>
    <d v="2013-03-10T00:00:00"/>
    <n v="1829"/>
    <s v="Product2"/>
    <x v="4"/>
    <x v="2"/>
    <n v="7"/>
    <x v="567"/>
    <n v="1240.4112"/>
  </r>
  <r>
    <d v="2013-03-11T00:00:00"/>
    <n v="1830"/>
    <s v="Product3"/>
    <x v="4"/>
    <x v="0"/>
    <n v="10"/>
    <x v="631"/>
    <n v="1082.6100000000001"/>
  </r>
  <r>
    <d v="2013-03-12T00:00:00"/>
    <n v="1831"/>
    <s v="Product1"/>
    <x v="4"/>
    <x v="0"/>
    <n v="10"/>
    <x v="430"/>
    <n v="3821.9399999999996"/>
  </r>
  <r>
    <d v="2013-03-13T00:00:00"/>
    <n v="1832"/>
    <s v="Product2"/>
    <x v="4"/>
    <x v="0"/>
    <n v="8"/>
    <x v="365"/>
    <n v="1169.8656000000001"/>
  </r>
  <r>
    <d v="2013-03-14T00:00:00"/>
    <n v="1833"/>
    <s v="Product3"/>
    <x v="4"/>
    <x v="1"/>
    <n v="9"/>
    <x v="632"/>
    <n v="2930.8716000000004"/>
  </r>
  <r>
    <d v="2013-03-15T00:00:00"/>
    <n v="1834"/>
    <s v="Product1"/>
    <x v="4"/>
    <x v="1"/>
    <n v="9"/>
    <x v="481"/>
    <n v="4097.6891999999998"/>
  </r>
  <r>
    <d v="2013-03-16T00:00:00"/>
    <n v="1835"/>
    <s v="Product2"/>
    <x v="4"/>
    <x v="1"/>
    <n v="9"/>
    <x v="633"/>
    <n v="1549.9485"/>
  </r>
  <r>
    <d v="2013-03-17T00:00:00"/>
    <n v="1836"/>
    <s v="Product3"/>
    <x v="4"/>
    <x v="2"/>
    <n v="9"/>
    <x v="634"/>
    <n v="3351.942"/>
  </r>
  <r>
    <d v="2013-03-18T00:00:00"/>
    <n v="1837"/>
    <s v="Product1"/>
    <x v="4"/>
    <x v="2"/>
    <n v="6"/>
    <x v="635"/>
    <n v="1401.7103999999999"/>
  </r>
  <r>
    <d v="2013-03-19T00:00:00"/>
    <n v="1838"/>
    <s v="Product2"/>
    <x v="4"/>
    <x v="2"/>
    <n v="6"/>
    <x v="636"/>
    <n v="1760.9778000000001"/>
  </r>
  <r>
    <d v="2013-03-20T00:00:00"/>
    <n v="1839"/>
    <s v="Product3"/>
    <x v="4"/>
    <x v="0"/>
    <n v="7"/>
    <x v="339"/>
    <n v="503.79839999999996"/>
  </r>
  <r>
    <d v="2013-03-21T00:00:00"/>
    <n v="1840"/>
    <s v="Product1"/>
    <x v="4"/>
    <x v="0"/>
    <n v="6"/>
    <x v="637"/>
    <n v="3220.9344000000001"/>
  </r>
  <r>
    <d v="2013-03-22T00:00:00"/>
    <n v="1841"/>
    <s v="Product2"/>
    <x v="4"/>
    <x v="0"/>
    <n v="8"/>
    <x v="564"/>
    <n v="4309.0992000000006"/>
  </r>
  <r>
    <d v="2013-03-23T00:00:00"/>
    <n v="2196"/>
    <s v="Product3"/>
    <x v="4"/>
    <x v="2"/>
    <n v="6"/>
    <x v="124"/>
    <n v="2018.2797"/>
  </r>
  <r>
    <d v="2013-03-24T00:00:00"/>
    <n v="2562"/>
    <s v="Product3"/>
    <x v="4"/>
    <x v="1"/>
    <n v="6"/>
    <x v="400"/>
    <n v="2369.25"/>
  </r>
  <r>
    <d v="2013-03-25T00:00:00"/>
    <n v="2197"/>
    <s v="Product1"/>
    <x v="4"/>
    <x v="2"/>
    <n v="6"/>
    <x v="638"/>
    <n v="735.53219999999999"/>
  </r>
  <r>
    <d v="2013-03-26T00:00:00"/>
    <n v="2563"/>
    <s v="Product1"/>
    <x v="4"/>
    <x v="1"/>
    <n v="8"/>
    <x v="214"/>
    <n v="3519.45"/>
  </r>
  <r>
    <d v="2013-03-27T00:00:00"/>
    <n v="2198"/>
    <s v="Product2"/>
    <x v="4"/>
    <x v="2"/>
    <n v="9"/>
    <x v="639"/>
    <n v="4783.0661999999993"/>
  </r>
  <r>
    <d v="2013-03-28T00:00:00"/>
    <n v="2564"/>
    <s v="Product2"/>
    <x v="4"/>
    <x v="1"/>
    <n v="6"/>
    <x v="640"/>
    <n v="2264.85"/>
  </r>
  <r>
    <d v="2013-03-29T00:00:00"/>
    <n v="2199"/>
    <s v="Product3"/>
    <x v="4"/>
    <x v="0"/>
    <n v="8"/>
    <x v="320"/>
    <n v="1445.9712"/>
  </r>
  <r>
    <d v="2013-03-30T00:00:00"/>
    <n v="2565"/>
    <s v="Product3"/>
    <x v="4"/>
    <x v="2"/>
    <n v="9"/>
    <x v="641"/>
    <n v="1783.8670499999998"/>
  </r>
  <r>
    <d v="2013-03-31T00:00:00"/>
    <n v="2200"/>
    <s v="Product1"/>
    <x v="4"/>
    <x v="0"/>
    <n v="8"/>
    <x v="642"/>
    <n v="3665.6759999999995"/>
  </r>
  <r>
    <d v="2013-04-01T00:00:00"/>
    <n v="2566"/>
    <s v="Product1"/>
    <x v="4"/>
    <x v="2"/>
    <n v="7"/>
    <x v="643"/>
    <n v="605.90460000000007"/>
  </r>
  <r>
    <d v="2013-04-02T00:00:00"/>
    <n v="2201"/>
    <s v="Product2"/>
    <x v="4"/>
    <x v="0"/>
    <n v="6"/>
    <x v="644"/>
    <n v="637.77600000000007"/>
  </r>
  <r>
    <d v="2013-04-03T00:00:00"/>
    <n v="2567"/>
    <s v="Product2"/>
    <x v="4"/>
    <x v="2"/>
    <n v="9"/>
    <x v="645"/>
    <n v="4191.9444000000003"/>
  </r>
  <r>
    <d v="2013-04-04T00:00:00"/>
    <n v="2202"/>
    <s v="Product3"/>
    <x v="4"/>
    <x v="1"/>
    <n v="7"/>
    <x v="57"/>
    <n v="5873.3639999999996"/>
  </r>
  <r>
    <d v="2013-04-05T00:00:00"/>
    <n v="2568"/>
    <s v="Product3"/>
    <x v="4"/>
    <x v="0"/>
    <n v="10"/>
    <x v="323"/>
    <n v="4962.8100000000004"/>
  </r>
  <r>
    <d v="2013-04-06T00:00:00"/>
    <n v="2203"/>
    <s v="Product1"/>
    <x v="4"/>
    <x v="1"/>
    <n v="10"/>
    <x v="646"/>
    <n v="3148.35"/>
  </r>
  <r>
    <d v="2013-04-07T00:00:00"/>
    <n v="2569"/>
    <s v="Product1"/>
    <x v="4"/>
    <x v="0"/>
    <n v="6"/>
    <x v="647"/>
    <n v="3956.5727999999999"/>
  </r>
  <r>
    <d v="2013-04-08T00:00:00"/>
    <n v="2204"/>
    <s v="Product2"/>
    <x v="4"/>
    <x v="1"/>
    <n v="10"/>
    <x v="648"/>
    <n v="1922.9639999999999"/>
  </r>
  <r>
    <d v="2013-04-09T00:00:00"/>
    <n v="2570"/>
    <s v="Product2"/>
    <x v="4"/>
    <x v="0"/>
    <n v="7"/>
    <x v="649"/>
    <n v="591.35159999999996"/>
  </r>
  <r>
    <d v="2013-04-10T00:00:00"/>
    <n v="2205"/>
    <s v="Product3"/>
    <x v="4"/>
    <x v="2"/>
    <n v="9"/>
    <x v="135"/>
    <n v="2911.0428000000002"/>
  </r>
  <r>
    <d v="2013-04-11T00:00:00"/>
    <n v="2571"/>
    <s v="Product3"/>
    <x v="4"/>
    <x v="1"/>
    <n v="10"/>
    <x v="576"/>
    <n v="2509.9740000000002"/>
  </r>
  <r>
    <d v="2013-04-12T00:00:00"/>
    <n v="2206"/>
    <s v="Product1"/>
    <x v="4"/>
    <x v="2"/>
    <n v="6"/>
    <x v="650"/>
    <n v="2986.2755999999999"/>
  </r>
  <r>
    <d v="2013-04-13T00:00:00"/>
    <n v="2572"/>
    <s v="Product1"/>
    <x v="4"/>
    <x v="1"/>
    <n v="9"/>
    <x v="626"/>
    <n v="702.08774999999991"/>
  </r>
  <r>
    <d v="2013-04-14T00:00:00"/>
    <n v="2207"/>
    <s v="Product2"/>
    <x v="4"/>
    <x v="2"/>
    <n v="7"/>
    <x v="130"/>
    <n v="687.94425000000001"/>
  </r>
  <r>
    <d v="2013-04-15T00:00:00"/>
    <n v="2573"/>
    <s v="Product2"/>
    <x v="4"/>
    <x v="1"/>
    <n v="6"/>
    <x v="651"/>
    <n v="2591.7489000000005"/>
  </r>
  <r>
    <d v="2013-04-16T00:00:00"/>
    <n v="2208"/>
    <s v="Product3"/>
    <x v="4"/>
    <x v="0"/>
    <n v="6"/>
    <x v="575"/>
    <n v="3403.5551999999998"/>
  </r>
  <r>
    <d v="2013-04-17T00:00:00"/>
    <n v="2574"/>
    <s v="Product3"/>
    <x v="4"/>
    <x v="2"/>
    <n v="7"/>
    <x v="652"/>
    <n v="1372.9590000000001"/>
  </r>
  <r>
    <d v="2013-04-18T00:00:00"/>
    <n v="2209"/>
    <s v="Product1"/>
    <x v="4"/>
    <x v="0"/>
    <n v="9"/>
    <x v="653"/>
    <n v="3937.8635999999997"/>
  </r>
  <r>
    <d v="2013-04-19T00:00:00"/>
    <n v="2575"/>
    <s v="Product1"/>
    <x v="4"/>
    <x v="2"/>
    <n v="7"/>
    <x v="654"/>
    <n v="737.63864999999987"/>
  </r>
  <r>
    <d v="2013-04-20T00:00:00"/>
    <n v="2210"/>
    <s v="Product2"/>
    <x v="4"/>
    <x v="0"/>
    <n v="9"/>
    <x v="85"/>
    <n v="919.98585000000003"/>
  </r>
  <r>
    <d v="2013-04-21T00:00:00"/>
    <n v="2576"/>
    <s v="Product2"/>
    <x v="4"/>
    <x v="2"/>
    <n v="7"/>
    <x v="655"/>
    <n v="1316.8995"/>
  </r>
  <r>
    <d v="2013-04-22T00:00:00"/>
    <n v="2211"/>
    <s v="Product3"/>
    <x v="4"/>
    <x v="1"/>
    <n v="10"/>
    <x v="601"/>
    <n v="2108.7000000000003"/>
  </r>
  <r>
    <d v="2013-04-23T00:00:00"/>
    <n v="2577"/>
    <s v="Product3"/>
    <x v="4"/>
    <x v="0"/>
    <n v="6"/>
    <x v="656"/>
    <n v="3295.5407999999998"/>
  </r>
  <r>
    <d v="2013-04-24T00:00:00"/>
    <n v="2212"/>
    <s v="Product1"/>
    <x v="4"/>
    <x v="1"/>
    <n v="9"/>
    <x v="431"/>
    <n v="3854.4479999999999"/>
  </r>
  <r>
    <d v="2013-04-25T00:00:00"/>
    <n v="2578"/>
    <s v="Product1"/>
    <x v="4"/>
    <x v="0"/>
    <n v="9"/>
    <x v="62"/>
    <n v="1099.0709999999999"/>
  </r>
  <r>
    <d v="2013-04-26T00:00:00"/>
    <n v="2213"/>
    <s v="Product2"/>
    <x v="4"/>
    <x v="1"/>
    <n v="8"/>
    <x v="335"/>
    <n v="1038.4344000000001"/>
  </r>
  <r>
    <d v="2013-04-27T00:00:00"/>
    <n v="2579"/>
    <s v="Product2"/>
    <x v="4"/>
    <x v="0"/>
    <n v="7"/>
    <x v="4"/>
    <n v="1974.5880000000002"/>
  </r>
  <r>
    <d v="2013-04-28T00:00:00"/>
    <n v="2214"/>
    <s v="Product3"/>
    <x v="4"/>
    <x v="2"/>
    <n v="6"/>
    <x v="657"/>
    <n v="3592.1340000000005"/>
  </r>
  <r>
    <d v="2013-04-29T00:00:00"/>
    <n v="2580"/>
    <s v="Product3"/>
    <x v="4"/>
    <x v="1"/>
    <n v="8"/>
    <x v="403"/>
    <n v="2817.2339999999999"/>
  </r>
  <r>
    <d v="2013-04-30T00:00:00"/>
    <n v="2215"/>
    <s v="Product1"/>
    <x v="4"/>
    <x v="2"/>
    <n v="9"/>
    <x v="426"/>
    <n v="1679.9265"/>
  </r>
  <r>
    <d v="2013-05-01T00:00:00"/>
    <n v="2581"/>
    <s v="Product1"/>
    <x v="4"/>
    <x v="1"/>
    <n v="8"/>
    <x v="658"/>
    <n v="1639.3103999999998"/>
  </r>
  <r>
    <d v="2013-05-02T00:00:00"/>
    <n v="2216"/>
    <s v="Product2"/>
    <x v="4"/>
    <x v="2"/>
    <n v="7"/>
    <x v="659"/>
    <n v="3602.2308000000003"/>
  </r>
  <r>
    <d v="2013-05-03T00:00:00"/>
    <n v="2582"/>
    <s v="Product2"/>
    <x v="4"/>
    <x v="1"/>
    <n v="7"/>
    <x v="224"/>
    <n v="3080.5991999999997"/>
  </r>
  <r>
    <d v="2013-05-04T00:00:00"/>
    <n v="2217"/>
    <s v="Product3"/>
    <x v="4"/>
    <x v="0"/>
    <n v="9"/>
    <x v="596"/>
    <n v="2253.3714"/>
  </r>
  <r>
    <d v="2013-05-05T00:00:00"/>
    <n v="2583"/>
    <s v="Product3"/>
    <x v="4"/>
    <x v="2"/>
    <n v="7"/>
    <x v="445"/>
    <n v="1091.8152"/>
  </r>
  <r>
    <d v="2013-05-06T00:00:00"/>
    <n v="2218"/>
    <s v="Product1"/>
    <x v="4"/>
    <x v="0"/>
    <n v="6"/>
    <x v="660"/>
    <n v="2847.6562500000005"/>
  </r>
  <r>
    <d v="2013-05-07T00:00:00"/>
    <n v="2584"/>
    <s v="Product1"/>
    <x v="4"/>
    <x v="2"/>
    <n v="8"/>
    <x v="634"/>
    <n v="649.0476000000001"/>
  </r>
  <r>
    <d v="2014-05-08T00:00:00"/>
    <n v="2219"/>
    <s v="Product2"/>
    <x v="4"/>
    <x v="0"/>
    <n v="10"/>
    <x v="316"/>
    <n v="682.69499999999994"/>
  </r>
  <r>
    <d v="2014-05-09T00:00:00"/>
    <n v="2585"/>
    <s v="Product2"/>
    <x v="4"/>
    <x v="2"/>
    <n v="8"/>
    <x v="661"/>
    <n v="2456.8392000000003"/>
  </r>
  <r>
    <d v="2014-05-10T00:00:00"/>
    <n v="2220"/>
    <s v="Product3"/>
    <x v="4"/>
    <x v="1"/>
    <n v="9"/>
    <x v="346"/>
    <n v="2312.5473000000002"/>
  </r>
  <r>
    <d v="2014-05-11T00:00:00"/>
    <n v="2586"/>
    <s v="Product3"/>
    <x v="4"/>
    <x v="0"/>
    <n v="10"/>
    <x v="662"/>
    <n v="1042.653"/>
  </r>
  <r>
    <d v="2014-05-12T00:00:00"/>
    <n v="2221"/>
    <s v="Product1"/>
    <x v="4"/>
    <x v="1"/>
    <n v="7"/>
    <x v="398"/>
    <n v="861.9534000000001"/>
  </r>
  <r>
    <d v="2014-05-13T00:00:00"/>
    <n v="2587"/>
    <s v="Product1"/>
    <x v="4"/>
    <x v="0"/>
    <n v="8"/>
    <x v="75"/>
    <n v="2196.1584000000003"/>
  </r>
  <r>
    <d v="2014-05-14T00:00:00"/>
    <n v="2222"/>
    <s v="Product2"/>
    <x v="4"/>
    <x v="1"/>
    <n v="6"/>
    <x v="663"/>
    <n v="2795.8608000000004"/>
  </r>
  <r>
    <d v="2014-05-15T00:00:00"/>
    <n v="2588"/>
    <s v="Product2"/>
    <x v="4"/>
    <x v="0"/>
    <n v="8"/>
    <x v="664"/>
    <n v="2627.1755999999996"/>
  </r>
  <r>
    <d v="2014-05-16T00:00:00"/>
    <n v="2223"/>
    <s v="Product3"/>
    <x v="4"/>
    <x v="2"/>
    <n v="7"/>
    <x v="351"/>
    <n v="3930.3074999999999"/>
  </r>
  <r>
    <d v="2014-05-17T00:00:00"/>
    <n v="2589"/>
    <s v="Product3"/>
    <x v="4"/>
    <x v="1"/>
    <n v="9"/>
    <x v="665"/>
    <n v="3669.03"/>
  </r>
  <r>
    <d v="2014-05-18T00:00:00"/>
    <n v="2224"/>
    <s v="Product1"/>
    <x v="4"/>
    <x v="2"/>
    <n v="9"/>
    <x v="402"/>
    <n v="5413.3604999999998"/>
  </r>
  <r>
    <d v="2014-05-19T00:00:00"/>
    <n v="2590"/>
    <s v="Product1"/>
    <x v="4"/>
    <x v="1"/>
    <n v="10"/>
    <x v="666"/>
    <n v="1017.9839999999999"/>
  </r>
  <r>
    <d v="2014-05-20T00:00:00"/>
    <n v="2225"/>
    <s v="Product2"/>
    <x v="4"/>
    <x v="2"/>
    <n v="9"/>
    <x v="217"/>
    <n v="1964.0609999999999"/>
  </r>
  <r>
    <d v="2014-05-21T00:00:00"/>
    <n v="2591"/>
    <s v="Product2"/>
    <x v="4"/>
    <x v="1"/>
    <n v="9"/>
    <x v="266"/>
    <n v="2891.9794499999998"/>
  </r>
  <r>
    <d v="2014-05-22T00:00:00"/>
    <n v="2226"/>
    <s v="Product3"/>
    <x v="4"/>
    <x v="0"/>
    <n v="7"/>
    <x v="667"/>
    <n v="1728.6003000000001"/>
  </r>
  <r>
    <d v="2014-05-23T00:00:00"/>
    <n v="2592"/>
    <s v="Product3"/>
    <x v="4"/>
    <x v="2"/>
    <n v="7"/>
    <x v="356"/>
    <n v="4035.3862500000005"/>
  </r>
  <r>
    <d v="2014-05-24T00:00:00"/>
    <n v="2227"/>
    <s v="Product1"/>
    <x v="4"/>
    <x v="0"/>
    <n v="9"/>
    <x v="357"/>
    <n v="672.22439999999995"/>
  </r>
  <r>
    <d v="2014-05-25T00:00:00"/>
    <n v="2593"/>
    <s v="Product1"/>
    <x v="4"/>
    <x v="2"/>
    <n v="6"/>
    <x v="668"/>
    <n v="2450.6927999999998"/>
  </r>
  <r>
    <d v="2014-05-26T00:00:00"/>
    <n v="2228"/>
    <s v="Product2"/>
    <x v="4"/>
    <x v="0"/>
    <n v="7"/>
    <x v="669"/>
    <n v="2312.1630000000005"/>
  </r>
  <r>
    <d v="2014-05-27T00:00:00"/>
    <n v="2594"/>
    <s v="Product2"/>
    <x v="4"/>
    <x v="2"/>
    <n v="6"/>
    <x v="341"/>
    <n v="2625.2505000000001"/>
  </r>
  <r>
    <d v="2014-05-28T00:00:00"/>
    <n v="2229"/>
    <s v="Product3"/>
    <x v="4"/>
    <x v="1"/>
    <n v="9"/>
    <x v="634"/>
    <n v="1579.0140000000001"/>
  </r>
  <r>
    <d v="2014-05-29T00:00:00"/>
    <n v="2595"/>
    <s v="Product3"/>
    <x v="4"/>
    <x v="0"/>
    <n v="6"/>
    <x v="670"/>
    <n v="1536.9264000000001"/>
  </r>
  <r>
    <d v="2014-05-30T00:00:00"/>
    <n v="2230"/>
    <s v="Product1"/>
    <x v="4"/>
    <x v="1"/>
    <n v="9"/>
    <x v="671"/>
    <n v="2674.3041000000003"/>
  </r>
  <r>
    <d v="2014-05-31T00:00:00"/>
    <n v="2596"/>
    <s v="Product1"/>
    <x v="4"/>
    <x v="0"/>
    <n v="9"/>
    <x v="499"/>
    <n v="5301.5985000000001"/>
  </r>
  <r>
    <d v="2014-06-01T00:00:00"/>
    <n v="2231"/>
    <s v="Product2"/>
    <x v="4"/>
    <x v="1"/>
    <n v="7"/>
    <x v="672"/>
    <n v="1558.3722"/>
  </r>
  <r>
    <d v="2014-06-02T00:00:00"/>
    <n v="2597"/>
    <s v="Product2"/>
    <x v="4"/>
    <x v="0"/>
    <n v="6"/>
    <x v="673"/>
    <n v="1250.2926"/>
  </r>
  <r>
    <d v="2014-06-03T00:00:00"/>
    <n v="2232"/>
    <s v="Product3"/>
    <x v="4"/>
    <x v="2"/>
    <n v="8"/>
    <x v="422"/>
    <n v="1355.6352000000002"/>
  </r>
  <r>
    <d v="2014-06-04T00:00:00"/>
    <n v="2598"/>
    <s v="Product3"/>
    <x v="4"/>
    <x v="1"/>
    <n v="7"/>
    <x v="674"/>
    <n v="907.86464999999998"/>
  </r>
  <r>
    <d v="2014-06-05T00:00:00"/>
    <n v="2233"/>
    <s v="Product1"/>
    <x v="4"/>
    <x v="2"/>
    <n v="8"/>
    <x v="364"/>
    <n v="1457.9531999999999"/>
  </r>
  <r>
    <d v="2014-06-06T00:00:00"/>
    <n v="2599"/>
    <s v="Product1"/>
    <x v="4"/>
    <x v="1"/>
    <n v="6"/>
    <x v="566"/>
    <n v="2066.13"/>
  </r>
  <r>
    <d v="2014-06-07T00:00:00"/>
    <n v="2234"/>
    <s v="Product2"/>
    <x v="4"/>
    <x v="2"/>
    <n v="8"/>
    <x v="675"/>
    <n v="4160.4479999999994"/>
  </r>
  <r>
    <d v="2014-06-08T00:00:00"/>
    <n v="2600"/>
    <s v="Product2"/>
    <x v="4"/>
    <x v="1"/>
    <n v="6"/>
    <x v="676"/>
    <n v="914.6844000000001"/>
  </r>
  <r>
    <d v="2014-06-09T00:00:00"/>
    <n v="2235"/>
    <s v="Product3"/>
    <x v="4"/>
    <x v="0"/>
    <n v="8"/>
    <x v="677"/>
    <n v="4931.3040000000001"/>
  </r>
  <r>
    <d v="2014-06-10T00:00:00"/>
    <n v="2601"/>
    <s v="Product3"/>
    <x v="4"/>
    <x v="2"/>
    <n v="9"/>
    <x v="678"/>
    <n v="1227.24315"/>
  </r>
  <r>
    <d v="2014-06-11T00:00:00"/>
    <n v="2236"/>
    <s v="Product1"/>
    <x v="4"/>
    <x v="0"/>
    <n v="9"/>
    <x v="679"/>
    <n v="3500.7336"/>
  </r>
  <r>
    <d v="2014-06-12T00:00:00"/>
    <n v="2602"/>
    <s v="Product1"/>
    <x v="4"/>
    <x v="2"/>
    <n v="9"/>
    <x v="680"/>
    <n v="4387.9679999999998"/>
  </r>
  <r>
    <d v="2014-06-13T00:00:00"/>
    <n v="2237"/>
    <s v="Product2"/>
    <x v="4"/>
    <x v="0"/>
    <n v="10"/>
    <x v="397"/>
    <n v="710.12400000000002"/>
  </r>
  <r>
    <d v="2014-06-14T00:00:00"/>
    <n v="2603"/>
    <s v="Product2"/>
    <x v="4"/>
    <x v="2"/>
    <n v="6"/>
    <x v="681"/>
    <n v="1066.1705999999999"/>
  </r>
  <r>
    <d v="2014-06-15T00:00:00"/>
    <n v="2238"/>
    <s v="Product3"/>
    <x v="4"/>
    <x v="1"/>
    <n v="6"/>
    <x v="682"/>
    <n v="1330.0038"/>
  </r>
  <r>
    <d v="2014-06-16T00:00:00"/>
    <n v="2604"/>
    <s v="Product3"/>
    <x v="4"/>
    <x v="0"/>
    <n v="6"/>
    <x v="200"/>
    <n v="1730.5812000000001"/>
  </r>
  <r>
    <d v="2014-06-17T00:00:00"/>
    <n v="2239"/>
    <s v="Product1"/>
    <x v="4"/>
    <x v="1"/>
    <n v="9"/>
    <x v="623"/>
    <n v="1917.0958500000002"/>
  </r>
  <r>
    <d v="2014-06-18T00:00:00"/>
    <n v="2605"/>
    <s v="Product1"/>
    <x v="4"/>
    <x v="0"/>
    <n v="10"/>
    <x v="30"/>
    <n v="4386.1049999999996"/>
  </r>
  <r>
    <d v="2014-06-19T00:00:00"/>
    <n v="2240"/>
    <s v="Product2"/>
    <x v="4"/>
    <x v="1"/>
    <n v="10"/>
    <x v="683"/>
    <n v="4504.9949999999999"/>
  </r>
  <r>
    <d v="2014-06-20T00:00:00"/>
    <n v="2606"/>
    <s v="Product2"/>
    <x v="4"/>
    <x v="0"/>
    <n v="7"/>
    <x v="649"/>
    <n v="2206.9152000000004"/>
  </r>
  <r>
    <d v="2014-06-21T00:00:00"/>
    <n v="2241"/>
    <s v="Product3"/>
    <x v="4"/>
    <x v="2"/>
    <n v="8"/>
    <x v="684"/>
    <n v="2346.2784000000001"/>
  </r>
  <r>
    <d v="2014-06-22T00:00:00"/>
    <n v="2607"/>
    <s v="Product3"/>
    <x v="4"/>
    <x v="1"/>
    <n v="8"/>
    <x v="685"/>
    <n v="3345.4079999999999"/>
  </r>
  <r>
    <d v="2014-06-23T00:00:00"/>
    <n v="2242"/>
    <s v="Product1"/>
    <x v="4"/>
    <x v="2"/>
    <n v="8"/>
    <x v="201"/>
    <n v="1597.0751999999998"/>
  </r>
  <r>
    <d v="2014-06-24T00:00:00"/>
    <n v="2608"/>
    <s v="Product1"/>
    <x v="4"/>
    <x v="1"/>
    <n v="7"/>
    <x v="522"/>
    <n v="872.34840000000008"/>
  </r>
  <r>
    <d v="2014-06-25T00:00:00"/>
    <n v="2243"/>
    <s v="Product2"/>
    <x v="4"/>
    <x v="2"/>
    <n v="8"/>
    <x v="555"/>
    <n v="1458.7248000000002"/>
  </r>
  <r>
    <d v="2014-06-26T00:00:00"/>
    <n v="2609"/>
    <s v="Product2"/>
    <x v="4"/>
    <x v="1"/>
    <n v="6"/>
    <x v="477"/>
    <n v="2849.1264000000001"/>
  </r>
  <r>
    <d v="2014-06-27T00:00:00"/>
    <n v="2244"/>
    <s v="Product3"/>
    <x v="4"/>
    <x v="0"/>
    <n v="6"/>
    <x v="686"/>
    <n v="4146.0434999999998"/>
  </r>
  <r>
    <d v="2014-06-28T00:00:00"/>
    <n v="2610"/>
    <s v="Product3"/>
    <x v="4"/>
    <x v="2"/>
    <n v="10"/>
    <x v="104"/>
    <n v="919.58550000000002"/>
  </r>
  <r>
    <d v="2014-06-29T00:00:00"/>
    <n v="2245"/>
    <s v="Product1"/>
    <x v="4"/>
    <x v="0"/>
    <n v="10"/>
    <x v="687"/>
    <n v="2694.2759999999998"/>
  </r>
  <r>
    <d v="2014-06-30T00:00:00"/>
    <n v="2611"/>
    <s v="Product1"/>
    <x v="4"/>
    <x v="2"/>
    <n v="6"/>
    <x v="688"/>
    <n v="3193.2936"/>
  </r>
  <r>
    <d v="2014-07-01T00:00:00"/>
    <n v="2246"/>
    <s v="Product2"/>
    <x v="4"/>
    <x v="0"/>
    <n v="6"/>
    <x v="93"/>
    <n v="645.01920000000007"/>
  </r>
  <r>
    <d v="2014-07-02T00:00:00"/>
    <n v="2612"/>
    <s v="Product2"/>
    <x v="4"/>
    <x v="2"/>
    <n v="9"/>
    <x v="689"/>
    <n v="4196.5289999999995"/>
  </r>
  <r>
    <d v="2014-07-03T00:00:00"/>
    <n v="2247"/>
    <s v="Product3"/>
    <x v="4"/>
    <x v="1"/>
    <n v="9"/>
    <x v="656"/>
    <n v="3880.3247999999999"/>
  </r>
  <r>
    <d v="2014-07-04T00:00:00"/>
    <n v="2613"/>
    <s v="Product3"/>
    <x v="4"/>
    <x v="0"/>
    <n v="9"/>
    <x v="97"/>
    <n v="1667.7981000000002"/>
  </r>
  <r>
    <d v="2014-07-05T00:00:00"/>
    <n v="2248"/>
    <s v="Product1"/>
    <x v="4"/>
    <x v="1"/>
    <n v="8"/>
    <x v="690"/>
    <n v="868.10559999999998"/>
  </r>
  <r>
    <d v="2014-07-06T00:00:00"/>
    <n v="2614"/>
    <s v="Product1"/>
    <x v="4"/>
    <x v="0"/>
    <n v="6"/>
    <x v="691"/>
    <n v="2928.3165000000004"/>
  </r>
  <r>
    <d v="2014-07-07T00:00:00"/>
    <n v="2249"/>
    <s v="Product2"/>
    <x v="4"/>
    <x v="1"/>
    <n v="9"/>
    <x v="639"/>
    <n v="3189.0834000000004"/>
  </r>
  <r>
    <d v="2014-07-08T00:00:00"/>
    <n v="2615"/>
    <s v="Product2"/>
    <x v="4"/>
    <x v="0"/>
    <n v="8"/>
    <x v="213"/>
    <n v="4292.9279999999999"/>
  </r>
  <r>
    <d v="2014-07-09T00:00:00"/>
    <n v="2250"/>
    <s v="Product3"/>
    <x v="4"/>
    <x v="2"/>
    <n v="7"/>
    <x v="692"/>
    <n v="834.73109999999997"/>
  </r>
  <r>
    <d v="2012-01-01T00:00:00"/>
    <n v="2616"/>
    <s v="Product3"/>
    <x v="5"/>
    <x v="1"/>
    <n v="8"/>
    <x v="693"/>
    <n v="904.73039999999992"/>
  </r>
  <r>
    <d v="2012-01-02T00:00:00"/>
    <n v="2251"/>
    <s v="Product1"/>
    <x v="5"/>
    <x v="2"/>
    <n v="8"/>
    <x v="408"/>
    <n v="741.12"/>
  </r>
  <r>
    <d v="2012-01-03T00:00:00"/>
    <n v="2617"/>
    <s v="Product1"/>
    <x v="5"/>
    <x v="1"/>
    <n v="10"/>
    <x v="694"/>
    <n v="2875.8389999999999"/>
  </r>
  <r>
    <d v="2012-01-05T00:00:00"/>
    <n v="2252"/>
    <s v="Product2"/>
    <x v="5"/>
    <x v="2"/>
    <n v="10"/>
    <x v="695"/>
    <n v="928.58500000000004"/>
  </r>
  <r>
    <d v="2012-01-06T00:00:00"/>
    <n v="2618"/>
    <s v="Product2"/>
    <x v="5"/>
    <x v="1"/>
    <n v="8"/>
    <x v="2"/>
    <n v="2920.4279999999999"/>
  </r>
  <r>
    <d v="2012-01-07T00:00:00"/>
    <n v="2253"/>
    <s v="Product3"/>
    <x v="5"/>
    <x v="0"/>
    <n v="6"/>
    <x v="366"/>
    <n v="571.16880000000003"/>
  </r>
  <r>
    <d v="2012-01-08T00:00:00"/>
    <n v="2619"/>
    <s v="Product3"/>
    <x v="5"/>
    <x v="2"/>
    <n v="8"/>
    <x v="696"/>
    <n v="4072.2240000000002"/>
  </r>
  <r>
    <d v="2012-01-09T00:00:00"/>
    <n v="2254"/>
    <s v="Product1"/>
    <x v="5"/>
    <x v="0"/>
    <n v="7"/>
    <x v="697"/>
    <n v="5305.8914999999997"/>
  </r>
  <r>
    <d v="2012-01-10T00:00:00"/>
    <n v="2620"/>
    <s v="Product1"/>
    <x v="5"/>
    <x v="2"/>
    <n v="9"/>
    <x v="698"/>
    <n v="1095.3099"/>
  </r>
  <r>
    <d v="2012-01-11T00:00:00"/>
    <n v="2622"/>
    <s v="Product3"/>
    <x v="5"/>
    <x v="0"/>
    <n v="9"/>
    <x v="356"/>
    <n v="2413.6906500000005"/>
  </r>
  <r>
    <d v="2012-01-12T00:00:00"/>
    <n v="2623"/>
    <s v="Product1"/>
    <x v="5"/>
    <x v="0"/>
    <n v="6"/>
    <x v="699"/>
    <n v="3718.5120000000002"/>
  </r>
  <r>
    <d v="2012-01-13T00:00:00"/>
    <n v="2624"/>
    <s v="Product2"/>
    <x v="5"/>
    <x v="0"/>
    <n v="9"/>
    <x v="551"/>
    <n v="5565.1859999999997"/>
  </r>
  <r>
    <d v="2012-01-14T00:00:00"/>
    <n v="2625"/>
    <s v="Product3"/>
    <x v="5"/>
    <x v="1"/>
    <n v="7"/>
    <x v="700"/>
    <n v="2948.0456249999997"/>
  </r>
  <r>
    <d v="2012-01-15T00:00:00"/>
    <n v="2626"/>
    <s v="Product1"/>
    <x v="5"/>
    <x v="1"/>
    <n v="6"/>
    <x v="460"/>
    <n v="1645.1136000000001"/>
  </r>
  <r>
    <d v="2012-01-16T00:00:00"/>
    <n v="2262"/>
    <s v="Product3"/>
    <x v="5"/>
    <x v="0"/>
    <n v="9"/>
    <x v="380"/>
    <n v="1616.9705999999999"/>
  </r>
  <r>
    <d v="2012-01-17T00:00:00"/>
    <n v="2627"/>
    <s v="Product2"/>
    <x v="5"/>
    <x v="1"/>
    <n v="6"/>
    <x v="358"/>
    <n v="5129.7839999999997"/>
  </r>
  <r>
    <d v="2012-01-18T00:00:00"/>
    <n v="2263"/>
    <s v="Product1"/>
    <x v="5"/>
    <x v="0"/>
    <n v="9"/>
    <x v="701"/>
    <n v="2667.5892000000003"/>
  </r>
  <r>
    <d v="2012-01-19T00:00:00"/>
    <n v="2628"/>
    <s v="Product3"/>
    <x v="5"/>
    <x v="2"/>
    <n v="6"/>
    <x v="443"/>
    <n v="3564.6615000000002"/>
  </r>
  <r>
    <d v="2012-01-20T00:00:00"/>
    <n v="2264"/>
    <s v="Product2"/>
    <x v="5"/>
    <x v="0"/>
    <n v="8"/>
    <x v="702"/>
    <n v="2329.4447999999998"/>
  </r>
  <r>
    <d v="2012-01-21T00:00:00"/>
    <n v="2629"/>
    <s v="Product1"/>
    <x v="5"/>
    <x v="2"/>
    <n v="8"/>
    <x v="17"/>
    <n v="1475.16"/>
  </r>
  <r>
    <d v="2012-01-22T00:00:00"/>
    <n v="2265"/>
    <s v="Product3"/>
    <x v="5"/>
    <x v="1"/>
    <n v="10"/>
    <x v="146"/>
    <n v="4529.1600000000008"/>
  </r>
  <r>
    <d v="2012-01-23T00:00:00"/>
    <n v="2630"/>
    <s v="Product2"/>
    <x v="5"/>
    <x v="2"/>
    <n v="8"/>
    <x v="384"/>
    <n v="3422.1792"/>
  </r>
  <r>
    <d v="2012-01-24T00:00:00"/>
    <n v="2266"/>
    <s v="Product1"/>
    <x v="5"/>
    <x v="1"/>
    <n v="8"/>
    <x v="60"/>
    <n v="718.98839999999996"/>
  </r>
  <r>
    <d v="2012-01-25T00:00:00"/>
    <n v="2631"/>
    <s v="Product3"/>
    <x v="5"/>
    <x v="0"/>
    <n v="9"/>
    <x v="703"/>
    <n v="2739.0500999999999"/>
  </r>
  <r>
    <d v="2012-01-26T00:00:00"/>
    <n v="2267"/>
    <s v="Product2"/>
    <x v="5"/>
    <x v="1"/>
    <n v="8"/>
    <x v="81"/>
    <n v="1251.7560000000001"/>
  </r>
  <r>
    <d v="2012-01-27T00:00:00"/>
    <n v="2632"/>
    <s v="Product1"/>
    <x v="5"/>
    <x v="0"/>
    <n v="10"/>
    <x v="704"/>
    <n v="3237.4800000000005"/>
  </r>
  <r>
    <d v="2012-01-28T00:00:00"/>
    <n v="2268"/>
    <s v="Product3"/>
    <x v="5"/>
    <x v="2"/>
    <n v="9"/>
    <x v="200"/>
    <n v="1969.6284000000001"/>
  </r>
  <r>
    <d v="2012-01-29T00:00:00"/>
    <n v="2633"/>
    <s v="Product2"/>
    <x v="5"/>
    <x v="0"/>
    <n v="9"/>
    <x v="653"/>
    <n v="732.88800000000003"/>
  </r>
  <r>
    <d v="2012-01-30T00:00:00"/>
    <n v="2269"/>
    <s v="Product1"/>
    <x v="5"/>
    <x v="2"/>
    <n v="8"/>
    <x v="299"/>
    <n v="3420.6719999999996"/>
  </r>
  <r>
    <d v="2012-01-31T00:00:00"/>
    <n v="2634"/>
    <s v="Product3"/>
    <x v="5"/>
    <x v="1"/>
    <n v="10"/>
    <x v="705"/>
    <n v="4686.84"/>
  </r>
  <r>
    <d v="2012-02-01T00:00:00"/>
    <n v="2270"/>
    <s v="Product2"/>
    <x v="5"/>
    <x v="2"/>
    <n v="10"/>
    <x v="706"/>
    <n v="1917.3269999999998"/>
  </r>
  <r>
    <d v="2012-02-02T00:00:00"/>
    <n v="2635"/>
    <s v="Product1"/>
    <x v="5"/>
    <x v="1"/>
    <n v="7"/>
    <x v="707"/>
    <n v="2592.127125"/>
  </r>
  <r>
    <d v="2012-02-03T00:00:00"/>
    <n v="2271"/>
    <s v="Product3"/>
    <x v="5"/>
    <x v="0"/>
    <n v="10"/>
    <x v="708"/>
    <n v="706.077"/>
  </r>
  <r>
    <d v="2012-02-04T00:00:00"/>
    <n v="2636"/>
    <s v="Product2"/>
    <x v="5"/>
    <x v="1"/>
    <n v="10"/>
    <x v="709"/>
    <n v="4880.3999999999996"/>
  </r>
  <r>
    <d v="2012-02-05T00:00:00"/>
    <n v="2272"/>
    <s v="Product1"/>
    <x v="5"/>
    <x v="0"/>
    <n v="9"/>
    <x v="710"/>
    <n v="2866.0797000000002"/>
  </r>
  <r>
    <d v="2012-02-06T00:00:00"/>
    <n v="2637"/>
    <s v="Product3"/>
    <x v="5"/>
    <x v="2"/>
    <n v="10"/>
    <x v="711"/>
    <n v="3410.0439999999999"/>
  </r>
  <r>
    <d v="2012-02-07T00:00:00"/>
    <n v="2273"/>
    <s v="Product2"/>
    <x v="5"/>
    <x v="0"/>
    <n v="10"/>
    <x v="712"/>
    <n v="4463.67"/>
  </r>
  <r>
    <d v="2012-02-08T00:00:00"/>
    <n v="2638"/>
    <s v="Product1"/>
    <x v="5"/>
    <x v="2"/>
    <n v="9"/>
    <x v="404"/>
    <n v="1337.1237000000001"/>
  </r>
  <r>
    <d v="2012-02-09T00:00:00"/>
    <n v="2274"/>
    <s v="Product3"/>
    <x v="5"/>
    <x v="1"/>
    <n v="7"/>
    <x v="713"/>
    <n v="4193.4059999999999"/>
  </r>
  <r>
    <d v="2012-02-10T00:00:00"/>
    <n v="2639"/>
    <s v="Product2"/>
    <x v="5"/>
    <x v="2"/>
    <n v="10"/>
    <x v="714"/>
    <n v="822.32400000000007"/>
  </r>
  <r>
    <d v="2012-02-11T00:00:00"/>
    <n v="2275"/>
    <s v="Product1"/>
    <x v="5"/>
    <x v="1"/>
    <n v="10"/>
    <x v="196"/>
    <n v="2078.34"/>
  </r>
  <r>
    <d v="2012-02-12T00:00:00"/>
    <n v="2658"/>
    <s v="Product3"/>
    <x v="5"/>
    <x v="0"/>
    <n v="7"/>
    <x v="297"/>
    <n v="1776.096"/>
  </r>
  <r>
    <d v="2012-02-13T00:00:00"/>
    <n v="2659"/>
    <s v="Product1"/>
    <x v="5"/>
    <x v="0"/>
    <n v="10"/>
    <x v="715"/>
    <n v="926.89949999999999"/>
  </r>
  <r>
    <d v="2012-02-14T00:00:00"/>
    <n v="2660"/>
    <s v="Product2"/>
    <x v="5"/>
    <x v="0"/>
    <n v="10"/>
    <x v="716"/>
    <n v="2768.28"/>
  </r>
  <r>
    <d v="2012-02-15T00:00:00"/>
    <n v="2661"/>
    <s v="Product3"/>
    <x v="5"/>
    <x v="1"/>
    <n v="6"/>
    <x v="717"/>
    <n v="3330.8415000000005"/>
  </r>
  <r>
    <d v="2012-02-16T00:00:00"/>
    <n v="2662"/>
    <s v="Product1"/>
    <x v="5"/>
    <x v="1"/>
    <n v="10"/>
    <x v="388"/>
    <n v="1109.1030000000001"/>
  </r>
  <r>
    <d v="2012-02-17T00:00:00"/>
    <n v="2298"/>
    <s v="Product3"/>
    <x v="5"/>
    <x v="0"/>
    <n v="8"/>
    <x v="389"/>
    <n v="4302.0840000000007"/>
  </r>
  <r>
    <d v="2012-02-18T00:00:00"/>
    <n v="2383"/>
    <s v="Product1"/>
    <x v="5"/>
    <x v="1"/>
    <n v="10"/>
    <x v="181"/>
    <n v="811.58"/>
  </r>
  <r>
    <d v="2012-02-19T00:00:00"/>
    <n v="2748"/>
    <s v="Product3"/>
    <x v="5"/>
    <x v="0"/>
    <n v="8"/>
    <x v="718"/>
    <n v="1010.7407999999999"/>
  </r>
  <r>
    <d v="2012-02-20T00:00:00"/>
    <n v="2384"/>
    <s v="Product2"/>
    <x v="5"/>
    <x v="1"/>
    <n v="7"/>
    <x v="296"/>
    <n v="2858.93685"/>
  </r>
  <r>
    <d v="2012-02-21T00:00:00"/>
    <n v="2749"/>
    <s v="Product1"/>
    <x v="5"/>
    <x v="0"/>
    <n v="7"/>
    <x v="535"/>
    <n v="872.7600000000001"/>
  </r>
  <r>
    <d v="2012-02-22T00:00:00"/>
    <n v="2385"/>
    <s v="Product3"/>
    <x v="5"/>
    <x v="2"/>
    <n v="10"/>
    <x v="719"/>
    <n v="2335.0279999999998"/>
  </r>
  <r>
    <d v="2012-02-23T00:00:00"/>
    <n v="2750"/>
    <s v="Product2"/>
    <x v="5"/>
    <x v="0"/>
    <n v="10"/>
    <x v="720"/>
    <n v="4834.335"/>
  </r>
  <r>
    <d v="2012-02-24T00:00:00"/>
    <n v="2386"/>
    <s v="Product1"/>
    <x v="5"/>
    <x v="2"/>
    <n v="7"/>
    <x v="721"/>
    <n v="3318.5880000000002"/>
  </r>
  <r>
    <d v="2012-02-25T00:00:00"/>
    <n v="2751"/>
    <s v="Product3"/>
    <x v="5"/>
    <x v="1"/>
    <n v="9"/>
    <x v="140"/>
    <n v="1237.4585999999999"/>
  </r>
  <r>
    <d v="2012-02-26T00:00:00"/>
    <n v="2387"/>
    <s v="Product2"/>
    <x v="5"/>
    <x v="2"/>
    <n v="6"/>
    <x v="722"/>
    <n v="3571.4789999999994"/>
  </r>
  <r>
    <d v="2012-02-27T00:00:00"/>
    <n v="2752"/>
    <s v="Product1"/>
    <x v="5"/>
    <x v="1"/>
    <n v="10"/>
    <x v="59"/>
    <n v="1702.2149999999999"/>
  </r>
  <r>
    <d v="2012-02-28T00:00:00"/>
    <n v="2388"/>
    <s v="Product3"/>
    <x v="5"/>
    <x v="0"/>
    <n v="7"/>
    <x v="89"/>
    <n v="3289.7497500000004"/>
  </r>
  <r>
    <d v="2012-03-01T00:00:00"/>
    <n v="2753"/>
    <s v="Product2"/>
    <x v="5"/>
    <x v="1"/>
    <n v="8"/>
    <x v="459"/>
    <n v="1569.5455999999999"/>
  </r>
  <r>
    <d v="2012-03-02T00:00:00"/>
    <n v="2389"/>
    <s v="Product1"/>
    <x v="5"/>
    <x v="0"/>
    <n v="8"/>
    <x v="723"/>
    <n v="681.40800000000002"/>
  </r>
  <r>
    <d v="2012-03-03T00:00:00"/>
    <n v="2754"/>
    <s v="Product3"/>
    <x v="5"/>
    <x v="2"/>
    <n v="10"/>
    <x v="83"/>
    <n v="665.68949999999995"/>
  </r>
  <r>
    <d v="2012-03-04T00:00:00"/>
    <n v="2390"/>
    <s v="Product2"/>
    <x v="5"/>
    <x v="0"/>
    <n v="8"/>
    <x v="724"/>
    <n v="1729.28"/>
  </r>
  <r>
    <d v="2012-03-05T00:00:00"/>
    <n v="2755"/>
    <s v="Product1"/>
    <x v="5"/>
    <x v="2"/>
    <n v="9"/>
    <x v="686"/>
    <n v="2805.1677"/>
  </r>
  <r>
    <d v="2013-03-06T00:00:00"/>
    <n v="2391"/>
    <s v="Product3"/>
    <x v="5"/>
    <x v="1"/>
    <n v="6"/>
    <x v="180"/>
    <n v="3653.2439999999997"/>
  </r>
  <r>
    <d v="2013-03-07T00:00:00"/>
    <n v="2756"/>
    <s v="Product2"/>
    <x v="5"/>
    <x v="2"/>
    <n v="9"/>
    <x v="339"/>
    <n v="1563.1056000000001"/>
  </r>
  <r>
    <d v="2013-03-08T00:00:00"/>
    <n v="2392"/>
    <s v="Product1"/>
    <x v="5"/>
    <x v="1"/>
    <n v="6"/>
    <x v="725"/>
    <n v="2491.3980000000001"/>
  </r>
  <r>
    <d v="2013-03-09T00:00:00"/>
    <n v="2757"/>
    <s v="Product3"/>
    <x v="5"/>
    <x v="0"/>
    <n v="7"/>
    <x v="726"/>
    <n v="4334.9669999999996"/>
  </r>
  <r>
    <d v="2013-03-10T00:00:00"/>
    <n v="2393"/>
    <s v="Product2"/>
    <x v="5"/>
    <x v="1"/>
    <n v="8"/>
    <x v="727"/>
    <n v="2310.2592"/>
  </r>
  <r>
    <d v="2013-03-11T00:00:00"/>
    <n v="2758"/>
    <s v="Product1"/>
    <x v="5"/>
    <x v="0"/>
    <n v="7"/>
    <x v="373"/>
    <n v="5527.6987499999996"/>
  </r>
  <r>
    <d v="2013-03-12T00:00:00"/>
    <n v="2394"/>
    <s v="Product3"/>
    <x v="5"/>
    <x v="2"/>
    <n v="10"/>
    <x v="728"/>
    <n v="623.80000000000007"/>
  </r>
  <r>
    <d v="2013-03-13T00:00:00"/>
    <n v="2759"/>
    <s v="Product2"/>
    <x v="5"/>
    <x v="0"/>
    <n v="9"/>
    <x v="466"/>
    <n v="545.95619999999997"/>
  </r>
  <r>
    <d v="2013-03-14T00:00:00"/>
    <n v="2395"/>
    <s v="Product1"/>
    <x v="5"/>
    <x v="2"/>
    <n v="10"/>
    <x v="601"/>
    <n v="5366.25"/>
  </r>
  <r>
    <d v="2013-03-15T00:00:00"/>
    <n v="2760"/>
    <s v="Product3"/>
    <x v="5"/>
    <x v="1"/>
    <n v="8"/>
    <x v="468"/>
    <n v="985.14319999999998"/>
  </r>
  <r>
    <d v="2013-03-16T00:00:00"/>
    <n v="2396"/>
    <s v="Product2"/>
    <x v="5"/>
    <x v="2"/>
    <n v="8"/>
    <x v="345"/>
    <n v="842.32559999999989"/>
  </r>
  <r>
    <d v="2013-03-17T00:00:00"/>
    <n v="2761"/>
    <s v="Product1"/>
    <x v="5"/>
    <x v="1"/>
    <n v="9"/>
    <x v="729"/>
    <n v="1452.6459"/>
  </r>
  <r>
    <d v="2013-03-18T00:00:00"/>
    <n v="2397"/>
    <s v="Product3"/>
    <x v="5"/>
    <x v="0"/>
    <n v="6"/>
    <x v="730"/>
    <n v="2164.7574000000004"/>
  </r>
  <r>
    <d v="2013-03-19T00:00:00"/>
    <n v="2762"/>
    <s v="Product2"/>
    <x v="5"/>
    <x v="1"/>
    <n v="10"/>
    <x v="731"/>
    <n v="2762.4960000000001"/>
  </r>
  <r>
    <d v="2013-03-20T00:00:00"/>
    <n v="2398"/>
    <s v="Product1"/>
    <x v="5"/>
    <x v="0"/>
    <n v="9"/>
    <x v="15"/>
    <n v="3928.7429999999999"/>
  </r>
  <r>
    <d v="2013-03-21T00:00:00"/>
    <n v="2763"/>
    <s v="Product3"/>
    <x v="5"/>
    <x v="2"/>
    <n v="9"/>
    <x v="307"/>
    <n v="1387.1412"/>
  </r>
  <r>
    <d v="2013-03-22T00:00:00"/>
    <n v="2399"/>
    <s v="Product2"/>
    <x v="5"/>
    <x v="0"/>
    <n v="8"/>
    <x v="732"/>
    <n v="1205.6759999999999"/>
  </r>
  <r>
    <d v="2013-03-23T00:00:00"/>
    <n v="2764"/>
    <s v="Product1"/>
    <x v="5"/>
    <x v="2"/>
    <n v="7"/>
    <x v="733"/>
    <n v="3173.6459999999997"/>
  </r>
  <r>
    <d v="2013-03-24T00:00:00"/>
    <n v="2400"/>
    <s v="Product3"/>
    <x v="5"/>
    <x v="1"/>
    <n v="8"/>
    <x v="734"/>
    <n v="4388.1120000000001"/>
  </r>
  <r>
    <d v="2013-03-25T00:00:00"/>
    <n v="2765"/>
    <s v="Product2"/>
    <x v="5"/>
    <x v="2"/>
    <n v="10"/>
    <x v="12"/>
    <n v="2397.6000000000004"/>
  </r>
  <r>
    <d v="2013-03-26T00:00:00"/>
    <n v="2401"/>
    <s v="Product1"/>
    <x v="5"/>
    <x v="1"/>
    <n v="8"/>
    <x v="196"/>
    <n v="2969.46"/>
  </r>
  <r>
    <d v="2013-03-27T00:00:00"/>
    <n v="2402"/>
    <s v="Product2"/>
    <x v="5"/>
    <x v="1"/>
    <n v="10"/>
    <x v="615"/>
    <n v="612.9615"/>
  </r>
  <r>
    <d v="2013-03-28T00:00:00"/>
    <n v="2403"/>
    <s v="Product3"/>
    <x v="5"/>
    <x v="2"/>
    <n v="8"/>
    <x v="413"/>
    <n v="2406.7583999999997"/>
  </r>
  <r>
    <d v="2013-03-29T00:00:00"/>
    <n v="2404"/>
    <s v="Product1"/>
    <x v="5"/>
    <x v="2"/>
    <n v="10"/>
    <x v="735"/>
    <n v="1853.3745000000001"/>
  </r>
  <r>
    <d v="2013-03-30T00:00:00"/>
    <n v="2405"/>
    <s v="Product2"/>
    <x v="5"/>
    <x v="2"/>
    <n v="10"/>
    <x v="736"/>
    <n v="5246.1374999999998"/>
  </r>
  <r>
    <d v="2013-03-31T00:00:00"/>
    <n v="2775"/>
    <s v="Product3"/>
    <x v="5"/>
    <x v="0"/>
    <n v="10"/>
    <x v="737"/>
    <n v="1452.7839999999999"/>
  </r>
  <r>
    <d v="2013-04-01T00:00:00"/>
    <n v="2411"/>
    <s v="Product2"/>
    <x v="5"/>
    <x v="1"/>
    <n v="8"/>
    <x v="433"/>
    <n v="849.44159999999999"/>
  </r>
  <r>
    <d v="2013-04-02T00:00:00"/>
    <n v="2776"/>
    <s v="Product1"/>
    <x v="5"/>
    <x v="0"/>
    <n v="10"/>
    <x v="28"/>
    <n v="683.51400000000001"/>
  </r>
  <r>
    <d v="2013-04-03T00:00:00"/>
    <n v="2412"/>
    <s v="Product3"/>
    <x v="5"/>
    <x v="2"/>
    <n v="6"/>
    <x v="217"/>
    <n v="3490.2359999999999"/>
  </r>
  <r>
    <d v="2013-04-04T00:00:00"/>
    <n v="2777"/>
    <s v="Product2"/>
    <x v="5"/>
    <x v="0"/>
    <n v="9"/>
    <x v="481"/>
    <n v="852.96420000000001"/>
  </r>
  <r>
    <d v="2013-04-05T00:00:00"/>
    <n v="2413"/>
    <s v="Product1"/>
    <x v="5"/>
    <x v="2"/>
    <n v="6"/>
    <x v="343"/>
    <n v="1971.84375"/>
  </r>
  <r>
    <d v="2013-04-06T00:00:00"/>
    <n v="2778"/>
    <s v="Product3"/>
    <x v="5"/>
    <x v="1"/>
    <n v="6"/>
    <x v="219"/>
    <n v="2354.5349999999999"/>
  </r>
  <r>
    <d v="2013-04-07T00:00:00"/>
    <n v="2414"/>
    <s v="Product2"/>
    <x v="5"/>
    <x v="2"/>
    <n v="9"/>
    <x v="738"/>
    <n v="2267.4059999999999"/>
  </r>
  <r>
    <d v="2013-04-08T00:00:00"/>
    <n v="2779"/>
    <s v="Product1"/>
    <x v="5"/>
    <x v="1"/>
    <n v="8"/>
    <x v="739"/>
    <n v="683.31119999999999"/>
  </r>
  <r>
    <d v="2013-04-09T00:00:00"/>
    <n v="2415"/>
    <s v="Product3"/>
    <x v="5"/>
    <x v="0"/>
    <n v="10"/>
    <x v="740"/>
    <n v="578.73"/>
  </r>
  <r>
    <d v="2013-04-10T00:00:00"/>
    <n v="2780"/>
    <s v="Product2"/>
    <x v="5"/>
    <x v="1"/>
    <n v="6"/>
    <x v="696"/>
    <n v="1423.1997000000001"/>
  </r>
  <r>
    <d v="2013-04-11T00:00:00"/>
    <n v="2416"/>
    <s v="Product1"/>
    <x v="5"/>
    <x v="0"/>
    <n v="9"/>
    <x v="741"/>
    <n v="912.33675000000005"/>
  </r>
  <r>
    <d v="2013-04-12T00:00:00"/>
    <n v="2781"/>
    <s v="Product3"/>
    <x v="5"/>
    <x v="2"/>
    <n v="9"/>
    <x v="592"/>
    <n v="754.35299999999995"/>
  </r>
  <r>
    <d v="2013-04-13T00:00:00"/>
    <n v="2417"/>
    <s v="Product2"/>
    <x v="5"/>
    <x v="0"/>
    <n v="7"/>
    <x v="251"/>
    <n v="4181.9063999999998"/>
  </r>
  <r>
    <d v="2013-04-14T00:00:00"/>
    <n v="2782"/>
    <s v="Product1"/>
    <x v="5"/>
    <x v="2"/>
    <n v="9"/>
    <x v="268"/>
    <n v="1736.2619999999997"/>
  </r>
  <r>
    <d v="2013-04-15T00:00:00"/>
    <n v="2418"/>
    <s v="Product3"/>
    <x v="5"/>
    <x v="1"/>
    <n v="7"/>
    <x v="742"/>
    <n v="2058.7013999999999"/>
  </r>
  <r>
    <d v="2013-04-16T00:00:00"/>
    <n v="2783"/>
    <s v="Product2"/>
    <x v="5"/>
    <x v="2"/>
    <n v="9"/>
    <x v="650"/>
    <n v="4602.9059999999999"/>
  </r>
  <r>
    <d v="2013-04-17T00:00:00"/>
    <n v="2419"/>
    <s v="Product1"/>
    <x v="5"/>
    <x v="1"/>
    <n v="8"/>
    <x v="339"/>
    <n v="3281.04"/>
  </r>
  <r>
    <d v="2013-04-18T00:00:00"/>
    <n v="2784"/>
    <s v="Product3"/>
    <x v="5"/>
    <x v="0"/>
    <n v="8"/>
    <x v="471"/>
    <n v="721.09979999999996"/>
  </r>
  <r>
    <d v="2013-04-19T00:00:00"/>
    <n v="2420"/>
    <s v="Product2"/>
    <x v="5"/>
    <x v="1"/>
    <n v="10"/>
    <x v="743"/>
    <n v="2085.1559999999999"/>
  </r>
  <r>
    <d v="2013-04-20T00:00:00"/>
    <n v="2785"/>
    <s v="Product1"/>
    <x v="5"/>
    <x v="0"/>
    <n v="7"/>
    <x v="157"/>
    <n v="4382.5320000000002"/>
  </r>
  <r>
    <d v="2013-04-21T00:00:00"/>
    <n v="2421"/>
    <s v="Product3"/>
    <x v="5"/>
    <x v="2"/>
    <n v="7"/>
    <x v="744"/>
    <n v="2141.1137999999996"/>
  </r>
  <r>
    <d v="2013-04-22T00:00:00"/>
    <n v="2786"/>
    <s v="Product2"/>
    <x v="5"/>
    <x v="0"/>
    <n v="7"/>
    <x v="4"/>
    <n v="2089.395"/>
  </r>
  <r>
    <d v="2013-04-23T00:00:00"/>
    <n v="2422"/>
    <s v="Product1"/>
    <x v="5"/>
    <x v="2"/>
    <n v="6"/>
    <x v="446"/>
    <n v="4660.9290000000001"/>
  </r>
  <r>
    <d v="2013-04-24T00:00:00"/>
    <n v="2787"/>
    <s v="Product3"/>
    <x v="5"/>
    <x v="1"/>
    <n v="8"/>
    <x v="334"/>
    <n v="2219.7600000000002"/>
  </r>
  <r>
    <d v="2013-04-25T00:00:00"/>
    <n v="2423"/>
    <s v="Product2"/>
    <x v="5"/>
    <x v="2"/>
    <n v="10"/>
    <x v="82"/>
    <n v="969.31350000000009"/>
  </r>
  <r>
    <d v="2013-04-26T00:00:00"/>
    <n v="2788"/>
    <s v="Product1"/>
    <x v="5"/>
    <x v="1"/>
    <n v="10"/>
    <x v="496"/>
    <n v="1490.922"/>
  </r>
  <r>
    <d v="2013-04-27T00:00:00"/>
    <n v="2424"/>
    <s v="Product3"/>
    <x v="5"/>
    <x v="0"/>
    <n v="10"/>
    <x v="745"/>
    <n v="2978.8589999999999"/>
  </r>
  <r>
    <d v="2013-04-28T00:00:00"/>
    <n v="2789"/>
    <s v="Product2"/>
    <x v="5"/>
    <x v="1"/>
    <n v="7"/>
    <x v="746"/>
    <n v="1920.3029999999999"/>
  </r>
  <r>
    <d v="2013-04-29T00:00:00"/>
    <n v="2425"/>
    <s v="Product1"/>
    <x v="5"/>
    <x v="0"/>
    <n v="6"/>
    <x v="747"/>
    <n v="3857.9309999999996"/>
  </r>
  <r>
    <d v="2013-04-30T00:00:00"/>
    <n v="2790"/>
    <s v="Product3"/>
    <x v="5"/>
    <x v="2"/>
    <n v="6"/>
    <x v="524"/>
    <n v="587.40659999999991"/>
  </r>
  <r>
    <d v="2013-05-01T00:00:00"/>
    <n v="2426"/>
    <s v="Product2"/>
    <x v="5"/>
    <x v="0"/>
    <n v="10"/>
    <x v="748"/>
    <n v="2663.0160000000001"/>
  </r>
  <r>
    <d v="2013-05-02T00:00:00"/>
    <n v="2791"/>
    <s v="Product1"/>
    <x v="5"/>
    <x v="2"/>
    <n v="8"/>
    <x v="501"/>
    <n v="1651.2552000000001"/>
  </r>
  <r>
    <d v="2013-05-03T00:00:00"/>
    <n v="2427"/>
    <s v="Product3"/>
    <x v="5"/>
    <x v="1"/>
    <n v="10"/>
    <x v="502"/>
    <n v="3580.7200000000003"/>
  </r>
  <r>
    <d v="2013-05-04T00:00:00"/>
    <n v="2792"/>
    <s v="Product2"/>
    <x v="5"/>
    <x v="2"/>
    <n v="10"/>
    <x v="541"/>
    <n v="1837.52"/>
  </r>
  <r>
    <d v="2013-05-05T00:00:00"/>
    <n v="2428"/>
    <s v="Product1"/>
    <x v="5"/>
    <x v="1"/>
    <n v="8"/>
    <x v="749"/>
    <n v="2109.0816"/>
  </r>
  <r>
    <d v="2013-05-06T00:00:00"/>
    <n v="2793"/>
    <s v="Product3"/>
    <x v="5"/>
    <x v="0"/>
    <n v="6"/>
    <x v="58"/>
    <n v="2867.7726000000002"/>
  </r>
  <r>
    <d v="2013-05-07T00:00:00"/>
    <n v="2429"/>
    <s v="Product2"/>
    <x v="5"/>
    <x v="1"/>
    <n v="8"/>
    <x v="750"/>
    <n v="5033.1840000000002"/>
  </r>
  <r>
    <d v="2014-05-08T00:00:00"/>
    <n v="2794"/>
    <s v="Product1"/>
    <x v="5"/>
    <x v="0"/>
    <n v="6"/>
    <x v="751"/>
    <n v="2782.1124"/>
  </r>
  <r>
    <d v="2014-05-09T00:00:00"/>
    <n v="2430"/>
    <s v="Product3"/>
    <x v="5"/>
    <x v="2"/>
    <n v="9"/>
    <x v="692"/>
    <n v="1722.1428000000001"/>
  </r>
  <r>
    <d v="2014-05-10T00:00:00"/>
    <n v="2795"/>
    <s v="Product2"/>
    <x v="5"/>
    <x v="0"/>
    <n v="10"/>
    <x v="752"/>
    <n v="1370.0159999999998"/>
  </r>
  <r>
    <d v="2014-05-11T00:00:00"/>
    <n v="2431"/>
    <s v="Product1"/>
    <x v="5"/>
    <x v="2"/>
    <n v="8"/>
    <x v="731"/>
    <n v="2139.2640000000001"/>
  </r>
  <r>
    <d v="2014-05-12T00:00:00"/>
    <n v="2796"/>
    <s v="Product3"/>
    <x v="5"/>
    <x v="1"/>
    <n v="9"/>
    <x v="75"/>
    <n v="3124.17"/>
  </r>
  <r>
    <d v="2014-05-13T00:00:00"/>
    <n v="2432"/>
    <s v="Product2"/>
    <x v="5"/>
    <x v="2"/>
    <n v="9"/>
    <x v="753"/>
    <n v="3484.9763999999996"/>
  </r>
  <r>
    <d v="2014-05-14T00:00:00"/>
    <n v="2797"/>
    <s v="Product1"/>
    <x v="5"/>
    <x v="1"/>
    <n v="6"/>
    <x v="510"/>
    <n v="2521.9295999999999"/>
  </r>
  <r>
    <d v="2014-05-15T00:00:00"/>
    <n v="2433"/>
    <s v="Product3"/>
    <x v="5"/>
    <x v="0"/>
    <n v="10"/>
    <x v="754"/>
    <n v="4205.46"/>
  </r>
  <r>
    <d v="2014-05-16T00:00:00"/>
    <n v="2798"/>
    <s v="Product2"/>
    <x v="5"/>
    <x v="1"/>
    <n v="9"/>
    <x v="621"/>
    <n v="780.12"/>
  </r>
  <r>
    <d v="2014-05-17T00:00:00"/>
    <n v="2434"/>
    <s v="Product1"/>
    <x v="5"/>
    <x v="0"/>
    <n v="10"/>
    <x v="755"/>
    <n v="3058.29"/>
  </r>
  <r>
    <d v="2014-05-18T00:00:00"/>
    <n v="2799"/>
    <s v="Product3"/>
    <x v="5"/>
    <x v="2"/>
    <n v="10"/>
    <x v="75"/>
    <n v="1908.432"/>
  </r>
  <r>
    <d v="2014-05-19T00:00:00"/>
    <n v="2435"/>
    <s v="Product2"/>
    <x v="5"/>
    <x v="0"/>
    <n v="9"/>
    <x v="513"/>
    <n v="969.77430000000004"/>
  </r>
  <r>
    <d v="2014-05-20T00:00:00"/>
    <n v="2800"/>
    <s v="Product1"/>
    <x v="5"/>
    <x v="2"/>
    <n v="8"/>
    <x v="756"/>
    <n v="4174.04"/>
  </r>
  <r>
    <d v="2014-05-21T00:00:00"/>
    <n v="2436"/>
    <s v="Product3"/>
    <x v="5"/>
    <x v="1"/>
    <n v="9"/>
    <x v="757"/>
    <n v="2384.8141500000002"/>
  </r>
  <r>
    <d v="2014-05-22T00:00:00"/>
    <n v="2801"/>
    <s v="Product2"/>
    <x v="5"/>
    <x v="2"/>
    <n v="10"/>
    <x v="758"/>
    <n v="3340.59"/>
  </r>
  <r>
    <d v="2014-05-23T00:00:00"/>
    <n v="2437"/>
    <s v="Product1"/>
    <x v="5"/>
    <x v="1"/>
    <n v="7"/>
    <x v="3"/>
    <n v="2898.9659999999994"/>
  </r>
  <r>
    <d v="2014-05-24T00:00:00"/>
    <n v="2802"/>
    <s v="Product3"/>
    <x v="5"/>
    <x v="0"/>
    <n v="9"/>
    <x v="759"/>
    <n v="5395.8487500000001"/>
  </r>
  <r>
    <d v="2014-05-25T00:00:00"/>
    <n v="2438"/>
    <s v="Product2"/>
    <x v="5"/>
    <x v="1"/>
    <n v="9"/>
    <x v="760"/>
    <n v="851.60879999999997"/>
  </r>
  <r>
    <d v="2014-05-26T00:00:00"/>
    <n v="2803"/>
    <s v="Product1"/>
    <x v="5"/>
    <x v="0"/>
    <n v="9"/>
    <x v="761"/>
    <n v="3368.8548000000001"/>
  </r>
  <r>
    <d v="2014-05-27T00:00:00"/>
    <n v="2439"/>
    <s v="Product3"/>
    <x v="5"/>
    <x v="2"/>
    <n v="7"/>
    <x v="762"/>
    <n v="1466.1108000000002"/>
  </r>
  <r>
    <d v="2014-05-28T00:00:00"/>
    <n v="2804"/>
    <s v="Product2"/>
    <x v="5"/>
    <x v="0"/>
    <n v="7"/>
    <x v="68"/>
    <n v="3646.1880000000001"/>
  </r>
  <r>
    <d v="2014-05-29T00:00:00"/>
    <n v="2440"/>
    <s v="Product1"/>
    <x v="5"/>
    <x v="2"/>
    <n v="10"/>
    <x v="763"/>
    <n v="5103.9450000000006"/>
  </r>
  <r>
    <d v="2014-05-30T00:00:00"/>
    <n v="2805"/>
    <s v="Product3"/>
    <x v="5"/>
    <x v="1"/>
    <n v="8"/>
    <x v="354"/>
    <n v="915.76319999999998"/>
  </r>
  <r>
    <d v="2014-05-31T00:00:00"/>
    <n v="2441"/>
    <s v="Product2"/>
    <x v="5"/>
    <x v="2"/>
    <n v="10"/>
    <x v="215"/>
    <n v="3961.7280000000001"/>
  </r>
  <r>
    <d v="2014-06-01T00:00:00"/>
    <n v="2806"/>
    <s v="Product1"/>
    <x v="5"/>
    <x v="1"/>
    <n v="7"/>
    <x v="764"/>
    <n v="3615.0239999999994"/>
  </r>
  <r>
    <d v="2014-06-02T00:00:00"/>
    <n v="2442"/>
    <s v="Product3"/>
    <x v="5"/>
    <x v="0"/>
    <n v="7"/>
    <x v="765"/>
    <n v="2198.1918000000005"/>
  </r>
  <r>
    <d v="2014-06-03T00:00:00"/>
    <n v="2807"/>
    <s v="Product2"/>
    <x v="5"/>
    <x v="1"/>
    <n v="7"/>
    <x v="766"/>
    <n v="609.60900000000004"/>
  </r>
  <r>
    <d v="2014-06-04T00:00:00"/>
    <n v="2443"/>
    <s v="Product1"/>
    <x v="5"/>
    <x v="0"/>
    <n v="10"/>
    <x v="767"/>
    <n v="3489.444"/>
  </r>
  <r>
    <d v="2014-06-05T00:00:00"/>
    <n v="2808"/>
    <s v="Product3"/>
    <x v="5"/>
    <x v="2"/>
    <n v="6"/>
    <x v="768"/>
    <n v="653.7672"/>
  </r>
  <r>
    <d v="2014-06-06T00:00:00"/>
    <n v="2444"/>
    <s v="Product2"/>
    <x v="5"/>
    <x v="0"/>
    <n v="7"/>
    <x v="149"/>
    <n v="686.97194999999999"/>
  </r>
  <r>
    <d v="2014-06-07T00:00:00"/>
    <n v="2809"/>
    <s v="Product1"/>
    <x v="5"/>
    <x v="2"/>
    <n v="7"/>
    <x v="769"/>
    <n v="3535.7962500000003"/>
  </r>
  <r>
    <d v="2014-06-08T00:00:00"/>
    <n v="2445"/>
    <s v="Product3"/>
    <x v="5"/>
    <x v="1"/>
    <n v="10"/>
    <x v="131"/>
    <n v="3657.69"/>
  </r>
  <r>
    <d v="2014-06-09T00:00:00"/>
    <n v="2810"/>
    <s v="Product2"/>
    <x v="5"/>
    <x v="2"/>
    <n v="8"/>
    <x v="770"/>
    <n v="3102.9264000000003"/>
  </r>
  <r>
    <d v="2014-06-10T00:00:00"/>
    <n v="2446"/>
    <s v="Product1"/>
    <x v="5"/>
    <x v="1"/>
    <n v="8"/>
    <x v="442"/>
    <n v="2483.712"/>
  </r>
  <r>
    <d v="2014-06-11T00:00:00"/>
    <n v="2811"/>
    <s v="Product3"/>
    <x v="5"/>
    <x v="0"/>
    <n v="6"/>
    <x v="15"/>
    <n v="1799.9819999999997"/>
  </r>
  <r>
    <d v="2014-06-12T00:00:00"/>
    <n v="2447"/>
    <s v="Product2"/>
    <x v="5"/>
    <x v="1"/>
    <n v="10"/>
    <x v="771"/>
    <n v="3108.51"/>
  </r>
  <r>
    <d v="2014-06-13T00:00:00"/>
    <n v="2812"/>
    <s v="Product1"/>
    <x v="5"/>
    <x v="0"/>
    <n v="6"/>
    <x v="15"/>
    <n v="1947.8772000000001"/>
  </r>
  <r>
    <d v="2014-06-14T00:00:00"/>
    <n v="2448"/>
    <s v="Product3"/>
    <x v="5"/>
    <x v="2"/>
    <n v="9"/>
    <x v="341"/>
    <n v="2862.54"/>
  </r>
  <r>
    <d v="2014-06-15T00:00:00"/>
    <n v="2813"/>
    <s v="Product2"/>
    <x v="5"/>
    <x v="0"/>
    <n v="8"/>
    <x v="322"/>
    <n v="578.75280000000009"/>
  </r>
  <r>
    <d v="2014-06-16T00:00:00"/>
    <n v="2449"/>
    <s v="Product1"/>
    <x v="5"/>
    <x v="2"/>
    <n v="10"/>
    <x v="772"/>
    <n v="1676.404"/>
  </r>
  <r>
    <d v="2014-06-17T00:00:00"/>
    <n v="2814"/>
    <s v="Product3"/>
    <x v="5"/>
    <x v="1"/>
    <n v="7"/>
    <x v="522"/>
    <n v="1490.2271999999998"/>
  </r>
  <r>
    <d v="2014-06-18T00:00:00"/>
    <n v="2450"/>
    <s v="Product2"/>
    <x v="5"/>
    <x v="2"/>
    <n v="9"/>
    <x v="773"/>
    <n v="2676.6935999999996"/>
  </r>
  <r>
    <d v="2014-06-19T00:00:00"/>
    <n v="2815"/>
    <s v="Product1"/>
    <x v="5"/>
    <x v="1"/>
    <n v="8"/>
    <x v="523"/>
    <n v="5041.9440000000004"/>
  </r>
  <r>
    <d v="2014-06-20T00:00:00"/>
    <n v="2451"/>
    <s v="Product3"/>
    <x v="5"/>
    <x v="0"/>
    <n v="9"/>
    <x v="616"/>
    <n v="881.25840000000005"/>
  </r>
  <r>
    <d v="2014-06-21T00:00:00"/>
    <n v="2816"/>
    <s v="Product2"/>
    <x v="5"/>
    <x v="1"/>
    <n v="6"/>
    <x v="774"/>
    <n v="1172.4695999999999"/>
  </r>
  <r>
    <d v="2014-06-22T00:00:00"/>
    <n v="2452"/>
    <s v="Product1"/>
    <x v="5"/>
    <x v="0"/>
    <n v="6"/>
    <x v="775"/>
    <n v="2028.5964000000004"/>
  </r>
  <r>
    <d v="2014-06-23T00:00:00"/>
    <n v="2817"/>
    <s v="Product3"/>
    <x v="5"/>
    <x v="2"/>
    <n v="9"/>
    <x v="525"/>
    <n v="1251.3905999999999"/>
  </r>
  <r>
    <d v="2014-06-24T00:00:00"/>
    <n v="2453"/>
    <s v="Product2"/>
    <x v="5"/>
    <x v="0"/>
    <n v="9"/>
    <x v="776"/>
    <n v="1673.3951999999999"/>
  </r>
  <r>
    <d v="2014-06-25T00:00:00"/>
    <n v="2818"/>
    <s v="Product1"/>
    <x v="5"/>
    <x v="2"/>
    <n v="8"/>
    <x v="777"/>
    <n v="4315.0140000000001"/>
  </r>
  <r>
    <d v="2014-06-26T00:00:00"/>
    <n v="2454"/>
    <s v="Product3"/>
    <x v="5"/>
    <x v="1"/>
    <n v="6"/>
    <x v="778"/>
    <n v="2724.6374999999998"/>
  </r>
  <r>
    <d v="2014-06-27T00:00:00"/>
    <n v="2819"/>
    <s v="Product2"/>
    <x v="5"/>
    <x v="2"/>
    <n v="7"/>
    <x v="779"/>
    <n v="2021.2605000000001"/>
  </r>
  <r>
    <d v="2014-06-28T00:00:00"/>
    <n v="2455"/>
    <s v="Product1"/>
    <x v="5"/>
    <x v="1"/>
    <n v="7"/>
    <x v="780"/>
    <n v="2367.1305000000002"/>
  </r>
  <r>
    <d v="2014-06-29T00:00:00"/>
    <n v="2820"/>
    <s v="Product3"/>
    <x v="5"/>
    <x v="0"/>
    <n v="6"/>
    <x v="389"/>
    <n v="3053.6316000000002"/>
  </r>
  <r>
    <d v="2014-06-30T00:00:00"/>
    <n v="2456"/>
    <s v="Product2"/>
    <x v="5"/>
    <x v="1"/>
    <n v="7"/>
    <x v="781"/>
    <n v="3864.3114999999998"/>
  </r>
  <r>
    <d v="2014-07-01T00:00:00"/>
    <n v="2821"/>
    <s v="Product1"/>
    <x v="5"/>
    <x v="0"/>
    <n v="9"/>
    <x v="113"/>
    <n v="3690.6407999999997"/>
  </r>
  <r>
    <d v="2014-07-02T00:00:00"/>
    <n v="2457"/>
    <s v="Product3"/>
    <x v="5"/>
    <x v="2"/>
    <n v="10"/>
    <x v="782"/>
    <n v="1232.0999999999999"/>
  </r>
  <r>
    <d v="2014-07-03T00:00:00"/>
    <n v="2822"/>
    <s v="Product2"/>
    <x v="5"/>
    <x v="0"/>
    <n v="9"/>
    <x v="410"/>
    <n v="5095.3320000000003"/>
  </r>
  <r>
    <d v="2014-07-04T00:00:00"/>
    <n v="2458"/>
    <s v="Product1"/>
    <x v="5"/>
    <x v="2"/>
    <n v="7"/>
    <x v="783"/>
    <n v="1101.1612499999999"/>
  </r>
  <r>
    <d v="2014-07-05T00:00:00"/>
    <n v="2823"/>
    <s v="Product3"/>
    <x v="5"/>
    <x v="1"/>
    <n v="7"/>
    <x v="784"/>
    <n v="671.45400000000006"/>
  </r>
  <r>
    <d v="2014-07-06T00:00:00"/>
    <n v="2459"/>
    <s v="Product2"/>
    <x v="5"/>
    <x v="2"/>
    <n v="7"/>
    <x v="785"/>
    <n v="2775.1499999999996"/>
  </r>
  <r>
    <d v="2014-07-07T00:00:00"/>
    <n v="2824"/>
    <s v="Product1"/>
    <x v="5"/>
    <x v="1"/>
    <n v="10"/>
    <x v="536"/>
    <n v="3042.2190000000001"/>
  </r>
  <r>
    <d v="2014-07-08T00:00:00"/>
    <n v="2460"/>
    <s v="Product3"/>
    <x v="5"/>
    <x v="0"/>
    <n v="9"/>
    <x v="786"/>
    <n v="5626.8675000000003"/>
  </r>
  <r>
    <d v="2014-07-09T00:00:00"/>
    <n v="2825"/>
    <s v="Product2"/>
    <x v="5"/>
    <x v="1"/>
    <n v="8"/>
    <x v="73"/>
    <n v="940.5071999999999"/>
  </r>
  <r>
    <d v="2012-01-01T00:00:00"/>
    <n v="2461"/>
    <s v="Product1"/>
    <x v="6"/>
    <x v="0"/>
    <n v="10"/>
    <x v="131"/>
    <n v="3260.9519999999998"/>
  </r>
  <r>
    <d v="2012-01-02T00:00:00"/>
    <n v="2826"/>
    <s v="Product3"/>
    <x v="6"/>
    <x v="2"/>
    <n v="6"/>
    <x v="52"/>
    <n v="2938.5719999999997"/>
  </r>
  <r>
    <d v="2012-01-03T00:00:00"/>
    <n v="2462"/>
    <s v="Product2"/>
    <x v="6"/>
    <x v="0"/>
    <n v="6"/>
    <x v="87"/>
    <n v="2281.6080000000002"/>
  </r>
  <r>
    <d v="2012-01-05T00:00:00"/>
    <n v="2827"/>
    <s v="Product1"/>
    <x v="6"/>
    <x v="2"/>
    <n v="8"/>
    <x v="642"/>
    <n v="1923.2568000000001"/>
  </r>
  <r>
    <d v="2012-01-06T00:00:00"/>
    <n v="2463"/>
    <s v="Product3"/>
    <x v="6"/>
    <x v="1"/>
    <n v="10"/>
    <x v="589"/>
    <n v="1848.4950000000003"/>
  </r>
  <r>
    <d v="2012-01-07T00:00:00"/>
    <n v="2828"/>
    <s v="Product2"/>
    <x v="6"/>
    <x v="2"/>
    <n v="8"/>
    <x v="133"/>
    <n v="1967.232"/>
  </r>
  <r>
    <d v="2012-01-08T00:00:00"/>
    <n v="2464"/>
    <s v="Product1"/>
    <x v="6"/>
    <x v="1"/>
    <n v="6"/>
    <x v="540"/>
    <n v="4562.73675"/>
  </r>
  <r>
    <d v="2012-01-09T00:00:00"/>
    <n v="2829"/>
    <s v="Product3"/>
    <x v="6"/>
    <x v="0"/>
    <n v="10"/>
    <x v="787"/>
    <n v="2440.482"/>
  </r>
  <r>
    <d v="2012-01-10T00:00:00"/>
    <n v="2465"/>
    <s v="Product2"/>
    <x v="6"/>
    <x v="1"/>
    <n v="8"/>
    <x v="526"/>
    <n v="1251.2556"/>
  </r>
  <r>
    <d v="2012-01-11T00:00:00"/>
    <n v="2830"/>
    <s v="Product1"/>
    <x v="6"/>
    <x v="0"/>
    <n v="7"/>
    <x v="18"/>
    <n v="3364.5779999999995"/>
  </r>
  <r>
    <d v="2012-01-12T00:00:00"/>
    <n v="2466"/>
    <s v="Product3"/>
    <x v="6"/>
    <x v="2"/>
    <n v="6"/>
    <x v="788"/>
    <n v="2980.7676000000001"/>
  </r>
  <r>
    <d v="2012-01-13T00:00:00"/>
    <n v="2831"/>
    <s v="Product2"/>
    <x v="6"/>
    <x v="0"/>
    <n v="6"/>
    <x v="789"/>
    <n v="901.31534999999997"/>
  </r>
  <r>
    <d v="2012-01-14T00:00:00"/>
    <n v="2467"/>
    <s v="Product1"/>
    <x v="6"/>
    <x v="2"/>
    <n v="10"/>
    <x v="790"/>
    <n v="5694.26"/>
  </r>
  <r>
    <d v="2012-01-15T00:00:00"/>
    <n v="2832"/>
    <s v="Product3"/>
    <x v="6"/>
    <x v="1"/>
    <n v="8"/>
    <x v="36"/>
    <n v="2411.0352000000003"/>
  </r>
  <r>
    <d v="2012-01-16T00:00:00"/>
    <n v="2468"/>
    <s v="Product2"/>
    <x v="6"/>
    <x v="2"/>
    <n v="9"/>
    <x v="791"/>
    <n v="632.22119999999995"/>
  </r>
  <r>
    <d v="2012-01-17T00:00:00"/>
    <n v="2833"/>
    <s v="Product1"/>
    <x v="6"/>
    <x v="1"/>
    <n v="8"/>
    <x v="511"/>
    <n v="2694.0480000000002"/>
  </r>
  <r>
    <d v="2012-01-18T00:00:00"/>
    <n v="2469"/>
    <s v="Product3"/>
    <x v="6"/>
    <x v="0"/>
    <n v="6"/>
    <x v="792"/>
    <n v="2649.8807999999999"/>
  </r>
  <r>
    <d v="2012-01-19T00:00:00"/>
    <n v="2834"/>
    <s v="Product2"/>
    <x v="6"/>
    <x v="1"/>
    <n v="8"/>
    <x v="793"/>
    <n v="1705.2479999999998"/>
  </r>
  <r>
    <d v="2012-01-20T00:00:00"/>
    <n v="2470"/>
    <s v="Product1"/>
    <x v="6"/>
    <x v="0"/>
    <n v="10"/>
    <x v="550"/>
    <n v="3874.5"/>
  </r>
  <r>
    <d v="2012-01-21T00:00:00"/>
    <n v="2835"/>
    <s v="Product3"/>
    <x v="6"/>
    <x v="2"/>
    <n v="6"/>
    <x v="415"/>
    <n v="2157.6456000000003"/>
  </r>
  <r>
    <d v="2012-01-22T00:00:00"/>
    <n v="2471"/>
    <s v="Product2"/>
    <x v="6"/>
    <x v="0"/>
    <n v="9"/>
    <x v="75"/>
    <n v="3222.8279999999995"/>
  </r>
  <r>
    <d v="2012-01-23T00:00:00"/>
    <n v="2836"/>
    <s v="Product1"/>
    <x v="6"/>
    <x v="2"/>
    <n v="6"/>
    <x v="50"/>
    <n v="2929.1328000000003"/>
  </r>
  <r>
    <d v="2012-01-24T00:00:00"/>
    <n v="2472"/>
    <s v="Product3"/>
    <x v="6"/>
    <x v="1"/>
    <n v="9"/>
    <x v="794"/>
    <n v="5992.8052500000003"/>
  </r>
  <r>
    <d v="2012-01-25T00:00:00"/>
    <n v="2837"/>
    <s v="Product2"/>
    <x v="6"/>
    <x v="2"/>
    <n v="8"/>
    <x v="553"/>
    <n v="1167.4115999999999"/>
  </r>
  <r>
    <d v="2012-01-26T00:00:00"/>
    <n v="2473"/>
    <s v="Product1"/>
    <x v="6"/>
    <x v="1"/>
    <n v="7"/>
    <x v="795"/>
    <n v="3731.1750000000002"/>
  </r>
  <r>
    <d v="2012-01-27T00:00:00"/>
    <n v="2838"/>
    <s v="Product3"/>
    <x v="6"/>
    <x v="0"/>
    <n v="8"/>
    <x v="796"/>
    <n v="1515.8303999999998"/>
  </r>
  <r>
    <d v="2012-01-28T00:00:00"/>
    <n v="2474"/>
    <s v="Product2"/>
    <x v="6"/>
    <x v="1"/>
    <n v="6"/>
    <x v="797"/>
    <n v="533.31209999999987"/>
  </r>
  <r>
    <d v="2012-01-29T00:00:00"/>
    <n v="2839"/>
    <s v="Product1"/>
    <x v="6"/>
    <x v="0"/>
    <n v="8"/>
    <x v="798"/>
    <n v="1048.1891999999998"/>
  </r>
  <r>
    <d v="2012-01-30T00:00:00"/>
    <n v="2475"/>
    <s v="Product3"/>
    <x v="6"/>
    <x v="2"/>
    <n v="7"/>
    <x v="795"/>
    <n v="3560.6760000000004"/>
  </r>
  <r>
    <d v="2012-01-31T00:00:00"/>
    <n v="2840"/>
    <s v="Product2"/>
    <x v="6"/>
    <x v="0"/>
    <n v="9"/>
    <x v="163"/>
    <n v="990.20879999999988"/>
  </r>
  <r>
    <d v="2012-02-01T00:00:00"/>
    <n v="2476"/>
    <s v="Product1"/>
    <x v="6"/>
    <x v="2"/>
    <n v="8"/>
    <x v="799"/>
    <n v="4615.26"/>
  </r>
  <r>
    <d v="2012-02-02T00:00:00"/>
    <n v="2841"/>
    <s v="Product3"/>
    <x v="6"/>
    <x v="1"/>
    <n v="6"/>
    <x v="778"/>
    <n v="591.2595"/>
  </r>
  <r>
    <d v="2012-02-03T00:00:00"/>
    <n v="2477"/>
    <s v="Product2"/>
    <x v="6"/>
    <x v="2"/>
    <n v="10"/>
    <x v="737"/>
    <n v="601.75800000000004"/>
  </r>
  <r>
    <d v="2012-02-04T00:00:00"/>
    <n v="2842"/>
    <s v="Product1"/>
    <x v="6"/>
    <x v="1"/>
    <n v="10"/>
    <x v="453"/>
    <n v="2436.84"/>
  </r>
  <r>
    <d v="2012-02-05T00:00:00"/>
    <n v="2478"/>
    <s v="Product3"/>
    <x v="6"/>
    <x v="0"/>
    <n v="6"/>
    <x v="800"/>
    <n v="921.27329999999995"/>
  </r>
  <r>
    <d v="2012-02-06T00:00:00"/>
    <n v="2843"/>
    <s v="Product2"/>
    <x v="6"/>
    <x v="1"/>
    <n v="6"/>
    <x v="409"/>
    <n v="3771.9"/>
  </r>
  <r>
    <d v="2012-02-07T00:00:00"/>
    <n v="2479"/>
    <s v="Product1"/>
    <x v="6"/>
    <x v="0"/>
    <n v="9"/>
    <x v="801"/>
    <n v="6004.4759999999997"/>
  </r>
  <r>
    <d v="2012-02-08T00:00:00"/>
    <n v="2844"/>
    <s v="Product3"/>
    <x v="6"/>
    <x v="2"/>
    <n v="8"/>
    <x v="282"/>
    <n v="2659.6943999999994"/>
  </r>
  <r>
    <d v="2012-02-09T00:00:00"/>
    <n v="2480"/>
    <s v="Product2"/>
    <x v="6"/>
    <x v="0"/>
    <n v="7"/>
    <x v="461"/>
    <n v="1713.1196250000003"/>
  </r>
  <r>
    <d v="2012-02-10T00:00:00"/>
    <n v="2845"/>
    <s v="Product1"/>
    <x v="6"/>
    <x v="2"/>
    <n v="8"/>
    <x v="635"/>
    <n v="3251.9987999999994"/>
  </r>
  <r>
    <d v="2012-02-11T00:00:00"/>
    <n v="2481"/>
    <s v="Product3"/>
    <x v="6"/>
    <x v="1"/>
    <n v="9"/>
    <x v="802"/>
    <n v="3844.8472500000003"/>
  </r>
  <r>
    <d v="2012-02-12T00:00:00"/>
    <n v="2846"/>
    <s v="Product2"/>
    <x v="6"/>
    <x v="2"/>
    <n v="9"/>
    <x v="803"/>
    <n v="780.24869999999999"/>
  </r>
  <r>
    <d v="2012-02-13T00:00:00"/>
    <n v="2482"/>
    <s v="Product1"/>
    <x v="6"/>
    <x v="1"/>
    <n v="9"/>
    <x v="804"/>
    <n v="3315.6337500000009"/>
  </r>
  <r>
    <d v="2012-02-14T00:00:00"/>
    <n v="2847"/>
    <s v="Product3"/>
    <x v="6"/>
    <x v="0"/>
    <n v="9"/>
    <x v="557"/>
    <n v="751.63679999999999"/>
  </r>
  <r>
    <d v="2012-02-15T00:00:00"/>
    <n v="2483"/>
    <s v="Product2"/>
    <x v="6"/>
    <x v="1"/>
    <n v="8"/>
    <x v="805"/>
    <n v="1465.7759999999998"/>
  </r>
  <r>
    <d v="2012-02-16T00:00:00"/>
    <n v="2848"/>
    <s v="Product1"/>
    <x v="6"/>
    <x v="0"/>
    <n v="7"/>
    <x v="348"/>
    <n v="3411.6390000000001"/>
  </r>
  <r>
    <d v="2012-02-17T00:00:00"/>
    <n v="2484"/>
    <s v="Product3"/>
    <x v="6"/>
    <x v="2"/>
    <n v="9"/>
    <x v="806"/>
    <n v="2482.9740000000002"/>
  </r>
  <r>
    <d v="2012-02-18T00:00:00"/>
    <n v="2849"/>
    <s v="Product2"/>
    <x v="6"/>
    <x v="0"/>
    <n v="8"/>
    <x v="95"/>
    <n v="1235.1528000000001"/>
  </r>
  <r>
    <d v="2012-02-19T00:00:00"/>
    <n v="2485"/>
    <s v="Product1"/>
    <x v="6"/>
    <x v="2"/>
    <n v="8"/>
    <x v="807"/>
    <n v="793.35599999999999"/>
  </r>
  <r>
    <d v="2012-02-20T00:00:00"/>
    <n v="2850"/>
    <s v="Product3"/>
    <x v="6"/>
    <x v="1"/>
    <n v="8"/>
    <x v="560"/>
    <n v="774.91920000000005"/>
  </r>
  <r>
    <d v="2012-02-21T00:00:00"/>
    <n v="2486"/>
    <s v="Product2"/>
    <x v="6"/>
    <x v="2"/>
    <n v="6"/>
    <x v="808"/>
    <n v="3942.4751999999999"/>
  </r>
  <r>
    <d v="2012-02-22T00:00:00"/>
    <n v="2851"/>
    <s v="Product1"/>
    <x v="6"/>
    <x v="1"/>
    <n v="8"/>
    <x v="809"/>
    <n v="3846.2255999999998"/>
  </r>
  <r>
    <d v="2012-02-23T00:00:00"/>
    <n v="2487"/>
    <s v="Product3"/>
    <x v="6"/>
    <x v="0"/>
    <n v="9"/>
    <x v="18"/>
    <n v="1726.1937000000003"/>
  </r>
  <r>
    <d v="2012-02-24T00:00:00"/>
    <n v="2852"/>
    <s v="Product2"/>
    <x v="6"/>
    <x v="1"/>
    <n v="9"/>
    <x v="810"/>
    <n v="2109.7440000000001"/>
  </r>
  <r>
    <d v="2012-02-25T00:00:00"/>
    <n v="2488"/>
    <s v="Product1"/>
    <x v="6"/>
    <x v="0"/>
    <n v="9"/>
    <x v="400"/>
    <n v="3148.47"/>
  </r>
  <r>
    <d v="2012-02-26T00:00:00"/>
    <n v="2853"/>
    <s v="Product3"/>
    <x v="6"/>
    <x v="2"/>
    <n v="7"/>
    <x v="811"/>
    <n v="715.4405999999999"/>
  </r>
  <r>
    <d v="2012-02-27T00:00:00"/>
    <n v="2489"/>
    <s v="Product2"/>
    <x v="6"/>
    <x v="0"/>
    <n v="8"/>
    <x v="812"/>
    <n v="487.5"/>
  </r>
  <r>
    <d v="2012-02-28T00:00:00"/>
    <n v="2854"/>
    <s v="Product1"/>
    <x v="6"/>
    <x v="2"/>
    <n v="9"/>
    <x v="360"/>
    <n v="1518.6528000000001"/>
  </r>
  <r>
    <d v="2012-03-01T00:00:00"/>
    <n v="2490"/>
    <s v="Product3"/>
    <x v="6"/>
    <x v="1"/>
    <n v="8"/>
    <x v="184"/>
    <n v="898.37999999999988"/>
  </r>
  <r>
    <d v="2012-03-02T00:00:00"/>
    <n v="2855"/>
    <s v="Product2"/>
    <x v="6"/>
    <x v="2"/>
    <n v="6"/>
    <x v="813"/>
    <n v="3578.5727999999995"/>
  </r>
  <r>
    <d v="2012-03-03T00:00:00"/>
    <n v="2491"/>
    <s v="Product1"/>
    <x v="6"/>
    <x v="1"/>
    <n v="7"/>
    <x v="565"/>
    <n v="2535.96"/>
  </r>
  <r>
    <d v="2012-03-04T00:00:00"/>
    <n v="2856"/>
    <s v="Product3"/>
    <x v="6"/>
    <x v="0"/>
    <n v="8"/>
    <x v="81"/>
    <n v="712.99800000000005"/>
  </r>
  <r>
    <d v="2012-03-05T00:00:00"/>
    <n v="2492"/>
    <s v="Product2"/>
    <x v="6"/>
    <x v="1"/>
    <n v="10"/>
    <x v="754"/>
    <n v="1908.816"/>
  </r>
  <r>
    <d v="2013-03-06T00:00:00"/>
    <n v="2857"/>
    <s v="Product1"/>
    <x v="6"/>
    <x v="0"/>
    <n v="6"/>
    <x v="95"/>
    <n v="2288.2607999999996"/>
  </r>
  <r>
    <d v="2013-03-07T00:00:00"/>
    <n v="2493"/>
    <s v="Product3"/>
    <x v="6"/>
    <x v="2"/>
    <n v="6"/>
    <x v="814"/>
    <n v="2715.84"/>
  </r>
  <r>
    <d v="2013-03-08T00:00:00"/>
    <n v="2858"/>
    <s v="Product2"/>
    <x v="6"/>
    <x v="0"/>
    <n v="6"/>
    <x v="815"/>
    <n v="1046.1150000000002"/>
  </r>
  <r>
    <d v="2013-03-09T00:00:00"/>
    <n v="2494"/>
    <s v="Product1"/>
    <x v="6"/>
    <x v="2"/>
    <n v="9"/>
    <x v="375"/>
    <n v="3220.0847999999996"/>
  </r>
  <r>
    <d v="2013-03-10T00:00:00"/>
    <n v="2859"/>
    <s v="Product3"/>
    <x v="6"/>
    <x v="1"/>
    <n v="8"/>
    <x v="816"/>
    <n v="3075.1872000000003"/>
  </r>
  <r>
    <d v="2013-03-11T00:00:00"/>
    <n v="2495"/>
    <s v="Product2"/>
    <x v="6"/>
    <x v="2"/>
    <n v="6"/>
    <x v="307"/>
    <n v="827.18550000000005"/>
  </r>
  <r>
    <d v="2013-03-12T00:00:00"/>
    <n v="2860"/>
    <s v="Product1"/>
    <x v="6"/>
    <x v="1"/>
    <n v="8"/>
    <x v="817"/>
    <n v="3338.5019999999995"/>
  </r>
  <r>
    <d v="2013-03-13T00:00:00"/>
    <n v="2496"/>
    <s v="Product3"/>
    <x v="6"/>
    <x v="0"/>
    <n v="9"/>
    <x v="570"/>
    <n v="729.62774999999999"/>
  </r>
  <r>
    <d v="2013-03-14T00:00:00"/>
    <n v="2861"/>
    <s v="Product2"/>
    <x v="6"/>
    <x v="1"/>
    <n v="8"/>
    <x v="818"/>
    <n v="3290.6664000000001"/>
  </r>
  <r>
    <d v="2013-03-15T00:00:00"/>
    <n v="2497"/>
    <s v="Product1"/>
    <x v="6"/>
    <x v="0"/>
    <n v="7"/>
    <x v="572"/>
    <n v="1351.8413999999998"/>
  </r>
  <r>
    <d v="2013-03-16T00:00:00"/>
    <n v="2862"/>
    <s v="Product3"/>
    <x v="6"/>
    <x v="2"/>
    <n v="8"/>
    <x v="819"/>
    <n v="3385.7536"/>
  </r>
  <r>
    <d v="2013-03-17T00:00:00"/>
    <n v="2498"/>
    <s v="Product2"/>
    <x v="6"/>
    <x v="0"/>
    <n v="6"/>
    <x v="463"/>
    <n v="2071.2888000000003"/>
  </r>
  <r>
    <d v="2013-03-18T00:00:00"/>
    <n v="2863"/>
    <s v="Product1"/>
    <x v="6"/>
    <x v="2"/>
    <n v="8"/>
    <x v="574"/>
    <n v="3279.9360000000001"/>
  </r>
  <r>
    <d v="2013-03-19T00:00:00"/>
    <n v="2499"/>
    <s v="Product3"/>
    <x v="6"/>
    <x v="1"/>
    <n v="8"/>
    <x v="820"/>
    <n v="1168.7327999999998"/>
  </r>
  <r>
    <d v="2013-03-20T00:00:00"/>
    <n v="2864"/>
    <s v="Product2"/>
    <x v="6"/>
    <x v="2"/>
    <n v="7"/>
    <x v="169"/>
    <n v="887.26994999999988"/>
  </r>
  <r>
    <d v="2013-03-21T00:00:00"/>
    <n v="2500"/>
    <s v="Product1"/>
    <x v="6"/>
    <x v="1"/>
    <n v="8"/>
    <x v="821"/>
    <n v="1456.2240000000002"/>
  </r>
  <r>
    <d v="2013-03-22T00:00:00"/>
    <n v="2865"/>
    <s v="Product3"/>
    <x v="6"/>
    <x v="0"/>
    <n v="9"/>
    <x v="570"/>
    <n v="3510.5976000000001"/>
  </r>
  <r>
    <d v="2013-03-23T00:00:00"/>
    <n v="2501"/>
    <s v="Product2"/>
    <x v="6"/>
    <x v="1"/>
    <n v="9"/>
    <x v="822"/>
    <n v="4574.9204999999993"/>
  </r>
  <r>
    <d v="2013-03-24T00:00:00"/>
    <n v="2866"/>
    <s v="Product1"/>
    <x v="6"/>
    <x v="0"/>
    <n v="9"/>
    <x v="576"/>
    <n v="1554.0659999999998"/>
  </r>
  <r>
    <d v="2013-03-25T00:00:00"/>
    <n v="2502"/>
    <s v="Product3"/>
    <x v="6"/>
    <x v="2"/>
    <n v="10"/>
    <x v="823"/>
    <n v="3393.5519999999997"/>
  </r>
  <r>
    <d v="2013-03-26T00:00:00"/>
    <n v="2867"/>
    <s v="Product2"/>
    <x v="6"/>
    <x v="0"/>
    <n v="7"/>
    <x v="824"/>
    <n v="936.7029"/>
  </r>
  <r>
    <d v="2013-03-27T00:00:00"/>
    <n v="2503"/>
    <s v="Product1"/>
    <x v="6"/>
    <x v="2"/>
    <n v="10"/>
    <x v="825"/>
    <n v="3277.116"/>
  </r>
  <r>
    <d v="2013-03-28T00:00:00"/>
    <n v="2868"/>
    <s v="Product3"/>
    <x v="6"/>
    <x v="1"/>
    <n v="6"/>
    <x v="2"/>
    <n v="2804.7599999999998"/>
  </r>
  <r>
    <d v="2013-03-29T00:00:00"/>
    <n v="2504"/>
    <s v="Product2"/>
    <x v="6"/>
    <x v="2"/>
    <n v="8"/>
    <x v="826"/>
    <n v="4709.9699999999993"/>
  </r>
  <r>
    <d v="2013-03-30T00:00:00"/>
    <n v="2869"/>
    <s v="Product1"/>
    <x v="6"/>
    <x v="1"/>
    <n v="9"/>
    <x v="263"/>
    <n v="1875.3119999999999"/>
  </r>
  <r>
    <d v="2013-03-31T00:00:00"/>
    <n v="2505"/>
    <s v="Product3"/>
    <x v="6"/>
    <x v="0"/>
    <n v="10"/>
    <x v="827"/>
    <n v="3927.04"/>
  </r>
  <r>
    <d v="2013-04-01T00:00:00"/>
    <n v="2870"/>
    <s v="Product2"/>
    <x v="6"/>
    <x v="1"/>
    <n v="10"/>
    <x v="263"/>
    <n v="2881.0079999999998"/>
  </r>
  <r>
    <d v="2013-04-02T00:00:00"/>
    <n v="2506"/>
    <s v="Product1"/>
    <x v="6"/>
    <x v="0"/>
    <n v="10"/>
    <x v="242"/>
    <n v="3684.33"/>
  </r>
  <r>
    <d v="2013-04-03T00:00:00"/>
    <n v="2871"/>
    <s v="Product3"/>
    <x v="6"/>
    <x v="2"/>
    <n v="6"/>
    <x v="73"/>
    <n v="2114.8128000000002"/>
  </r>
  <r>
    <d v="2013-04-04T00:00:00"/>
    <n v="2507"/>
    <s v="Product2"/>
    <x v="6"/>
    <x v="0"/>
    <n v="8"/>
    <x v="539"/>
    <n v="3277.5168000000003"/>
  </r>
  <r>
    <d v="2013-04-05T00:00:00"/>
    <n v="2872"/>
    <s v="Product1"/>
    <x v="6"/>
    <x v="2"/>
    <n v="6"/>
    <x v="272"/>
    <n v="529.26480000000004"/>
  </r>
  <r>
    <d v="2013-04-06T00:00:00"/>
    <n v="2508"/>
    <s v="Product3"/>
    <x v="6"/>
    <x v="1"/>
    <n v="10"/>
    <x v="828"/>
    <n v="3751.5520000000001"/>
  </r>
  <r>
    <d v="2013-04-07T00:00:00"/>
    <n v="2873"/>
    <s v="Product2"/>
    <x v="6"/>
    <x v="2"/>
    <n v="6"/>
    <x v="67"/>
    <n v="3938.6952000000001"/>
  </r>
  <r>
    <d v="2013-04-08T00:00:00"/>
    <n v="2509"/>
    <s v="Product1"/>
    <x v="6"/>
    <x v="1"/>
    <n v="10"/>
    <x v="290"/>
    <n v="3035.4300000000003"/>
  </r>
  <r>
    <d v="2013-04-09T00:00:00"/>
    <n v="2874"/>
    <s v="Product3"/>
    <x v="6"/>
    <x v="0"/>
    <n v="8"/>
    <x v="829"/>
    <n v="3958.6320000000005"/>
  </r>
  <r>
    <d v="2013-04-10T00:00:00"/>
    <n v="2510"/>
    <s v="Product2"/>
    <x v="6"/>
    <x v="1"/>
    <n v="7"/>
    <x v="830"/>
    <n v="2497.2759000000001"/>
  </r>
  <r>
    <d v="2013-04-11T00:00:00"/>
    <n v="2875"/>
    <s v="Product1"/>
    <x v="6"/>
    <x v="0"/>
    <n v="6"/>
    <x v="579"/>
    <n v="3587.7599999999993"/>
  </r>
  <r>
    <d v="2013-04-12T00:00:00"/>
    <n v="2511"/>
    <s v="Product3"/>
    <x v="6"/>
    <x v="2"/>
    <n v="9"/>
    <x v="831"/>
    <n v="1342.0332000000001"/>
  </r>
  <r>
    <d v="2013-04-13T00:00:00"/>
    <n v="2876"/>
    <s v="Product2"/>
    <x v="6"/>
    <x v="0"/>
    <n v="9"/>
    <x v="660"/>
    <n v="3468.65625"/>
  </r>
  <r>
    <d v="2013-04-14T00:00:00"/>
    <n v="2512"/>
    <s v="Product1"/>
    <x v="6"/>
    <x v="2"/>
    <n v="6"/>
    <x v="487"/>
    <n v="4870.143"/>
  </r>
  <r>
    <d v="2013-04-15T00:00:00"/>
    <n v="2877"/>
    <s v="Product3"/>
    <x v="6"/>
    <x v="1"/>
    <n v="6"/>
    <x v="832"/>
    <n v="3840.9552000000003"/>
  </r>
  <r>
    <d v="2013-04-16T00:00:00"/>
    <n v="2513"/>
    <s v="Product2"/>
    <x v="6"/>
    <x v="2"/>
    <n v="6"/>
    <x v="637"/>
    <n v="1631.2428"/>
  </r>
  <r>
    <d v="2013-04-17T00:00:00"/>
    <n v="2878"/>
    <s v="Product1"/>
    <x v="6"/>
    <x v="1"/>
    <n v="9"/>
    <x v="206"/>
    <n v="1817.3951999999999"/>
  </r>
  <r>
    <d v="2013-04-18T00:00:00"/>
    <n v="2514"/>
    <s v="Product3"/>
    <x v="6"/>
    <x v="0"/>
    <n v="8"/>
    <x v="215"/>
    <n v="2873.4839999999995"/>
  </r>
  <r>
    <d v="2013-04-19T00:00:00"/>
    <n v="2879"/>
    <s v="Product2"/>
    <x v="6"/>
    <x v="1"/>
    <n v="6"/>
    <x v="587"/>
    <n v="1919.0790000000002"/>
  </r>
  <r>
    <d v="2013-04-20T00:00:00"/>
    <n v="2515"/>
    <s v="Product1"/>
    <x v="6"/>
    <x v="0"/>
    <n v="8"/>
    <x v="297"/>
    <n v="1384.992"/>
  </r>
  <r>
    <d v="2013-04-21T00:00:00"/>
    <n v="2880"/>
    <s v="Product3"/>
    <x v="6"/>
    <x v="2"/>
    <n v="6"/>
    <x v="800"/>
    <n v="2503.7640000000001"/>
  </r>
  <r>
    <d v="2013-04-22T00:00:00"/>
    <n v="2516"/>
    <s v="Product2"/>
    <x v="6"/>
    <x v="0"/>
    <n v="10"/>
    <x v="538"/>
    <n v="4840.0275000000001"/>
  </r>
  <r>
    <d v="2013-04-23T00:00:00"/>
    <n v="2881"/>
    <s v="Product1"/>
    <x v="6"/>
    <x v="2"/>
    <n v="7"/>
    <x v="209"/>
    <n v="2014.0722000000001"/>
  </r>
  <r>
    <d v="2013-04-24T00:00:00"/>
    <n v="2517"/>
    <s v="Product3"/>
    <x v="6"/>
    <x v="1"/>
    <n v="9"/>
    <x v="833"/>
    <n v="4457.0249999999996"/>
  </r>
  <r>
    <d v="2013-04-25T00:00:00"/>
    <n v="2882"/>
    <s v="Product2"/>
    <x v="6"/>
    <x v="2"/>
    <n v="7"/>
    <x v="348"/>
    <n v="1633.6782000000001"/>
  </r>
  <r>
    <d v="2013-04-26T00:00:00"/>
    <n v="2518"/>
    <s v="Product1"/>
    <x v="6"/>
    <x v="1"/>
    <n v="6"/>
    <x v="592"/>
    <n v="3336.6671999999999"/>
  </r>
  <r>
    <d v="2013-04-27T00:00:00"/>
    <n v="2883"/>
    <s v="Product3"/>
    <x v="6"/>
    <x v="0"/>
    <n v="10"/>
    <x v="593"/>
    <n v="841.25400000000002"/>
  </r>
  <r>
    <d v="2013-04-28T00:00:00"/>
    <n v="2519"/>
    <s v="Product2"/>
    <x v="6"/>
    <x v="1"/>
    <n v="8"/>
    <x v="350"/>
    <n v="3202.1424000000006"/>
  </r>
  <r>
    <d v="2013-04-29T00:00:00"/>
    <n v="2884"/>
    <s v="Product1"/>
    <x v="6"/>
    <x v="0"/>
    <n v="10"/>
    <x v="594"/>
    <n v="3559.9500000000003"/>
  </r>
  <r>
    <d v="2013-04-30T00:00:00"/>
    <n v="2520"/>
    <s v="Product3"/>
    <x v="6"/>
    <x v="2"/>
    <n v="9"/>
    <x v="834"/>
    <n v="4735.605599999999"/>
  </r>
  <r>
    <d v="2013-05-01T00:00:00"/>
    <n v="2885"/>
    <s v="Product2"/>
    <x v="6"/>
    <x v="0"/>
    <n v="10"/>
    <x v="835"/>
    <n v="904.36500000000001"/>
  </r>
  <r>
    <d v="2013-05-02T00:00:00"/>
    <n v="2521"/>
    <s v="Product1"/>
    <x v="6"/>
    <x v="2"/>
    <n v="9"/>
    <x v="360"/>
    <n v="2267.433"/>
  </r>
  <r>
    <d v="2013-05-03T00:00:00"/>
    <n v="2886"/>
    <s v="Product3"/>
    <x v="6"/>
    <x v="1"/>
    <n v="8"/>
    <x v="187"/>
    <n v="2210.8319999999999"/>
  </r>
  <r>
    <d v="2013-05-04T00:00:00"/>
    <n v="2522"/>
    <s v="Product2"/>
    <x v="6"/>
    <x v="2"/>
    <n v="7"/>
    <x v="597"/>
    <n v="2703.5904"/>
  </r>
  <r>
    <d v="2013-05-05T00:00:00"/>
    <n v="2887"/>
    <s v="Product1"/>
    <x v="6"/>
    <x v="1"/>
    <n v="9"/>
    <x v="598"/>
    <n v="3159.9855000000002"/>
  </r>
  <r>
    <d v="2013-05-06T00:00:00"/>
    <n v="2523"/>
    <s v="Product3"/>
    <x v="6"/>
    <x v="0"/>
    <n v="8"/>
    <x v="477"/>
    <n v="1589.2991999999999"/>
  </r>
  <r>
    <d v="2013-05-07T00:00:00"/>
    <n v="2888"/>
    <s v="Product2"/>
    <x v="6"/>
    <x v="1"/>
    <n v="7"/>
    <x v="836"/>
    <n v="1735.3885500000001"/>
  </r>
  <r>
    <d v="2014-05-08T00:00:00"/>
    <n v="2524"/>
    <s v="Product1"/>
    <x v="6"/>
    <x v="0"/>
    <n v="7"/>
    <x v="837"/>
    <n v="2538.3077999999996"/>
  </r>
  <r>
    <d v="2014-05-09T00:00:00"/>
    <n v="2889"/>
    <s v="Product3"/>
    <x v="6"/>
    <x v="2"/>
    <n v="8"/>
    <x v="526"/>
    <n v="666.01440000000002"/>
  </r>
  <r>
    <d v="2014-05-10T00:00:00"/>
    <n v="2525"/>
    <s v="Product2"/>
    <x v="6"/>
    <x v="0"/>
    <n v="10"/>
    <x v="334"/>
    <n v="2791.44"/>
  </r>
  <r>
    <d v="2014-05-11T00:00:00"/>
    <n v="2890"/>
    <s v="Product1"/>
    <x v="6"/>
    <x v="2"/>
    <n v="6"/>
    <x v="598"/>
    <n v="2576.826"/>
  </r>
  <r>
    <d v="2014-05-12T00:00:00"/>
    <n v="2526"/>
    <s v="Product3"/>
    <x v="6"/>
    <x v="1"/>
    <n v="6"/>
    <x v="602"/>
    <n v="3367.5803999999998"/>
  </r>
  <r>
    <d v="2014-05-13T00:00:00"/>
    <n v="2891"/>
    <s v="Product2"/>
    <x v="6"/>
    <x v="2"/>
    <n v="10"/>
    <x v="603"/>
    <n v="816.72"/>
  </r>
  <r>
    <d v="2014-05-14T00:00:00"/>
    <n v="2527"/>
    <s v="Product1"/>
    <x v="6"/>
    <x v="1"/>
    <n v="6"/>
    <x v="0"/>
    <n v="3062.61"/>
  </r>
  <r>
    <d v="2014-05-15T00:00:00"/>
    <n v="2892"/>
    <s v="Product3"/>
    <x v="6"/>
    <x v="0"/>
    <n v="8"/>
    <x v="605"/>
    <n v="2151.3624"/>
  </r>
  <r>
    <d v="2014-05-16T00:00:00"/>
    <n v="2528"/>
    <s v="Product2"/>
    <x v="6"/>
    <x v="1"/>
    <n v="10"/>
    <x v="838"/>
    <n v="1606.8540000000003"/>
  </r>
  <r>
    <d v="2014-05-17T00:00:00"/>
    <n v="2893"/>
    <s v="Product1"/>
    <x v="6"/>
    <x v="0"/>
    <n v="10"/>
    <x v="839"/>
    <n v="2665.6784999999995"/>
  </r>
  <r>
    <d v="2014-05-18T00:00:00"/>
    <n v="2529"/>
    <s v="Product3"/>
    <x v="6"/>
    <x v="2"/>
    <n v="7"/>
    <x v="226"/>
    <n v="2996.6831999999999"/>
  </r>
  <r>
    <d v="2014-05-19T00:00:00"/>
    <n v="2894"/>
    <s v="Product2"/>
    <x v="6"/>
    <x v="0"/>
    <n v="8"/>
    <x v="840"/>
    <n v="874.11959999999999"/>
  </r>
  <r>
    <d v="2014-05-20T00:00:00"/>
    <n v="2530"/>
    <s v="Product1"/>
    <x v="6"/>
    <x v="2"/>
    <n v="6"/>
    <x v="791"/>
    <n v="757.39319999999998"/>
  </r>
  <r>
    <d v="2014-05-21T00:00:00"/>
    <n v="2895"/>
    <s v="Product3"/>
    <x v="6"/>
    <x v="1"/>
    <n v="8"/>
    <x v="841"/>
    <n v="4550.6880000000001"/>
  </r>
  <r>
    <d v="2014-05-22T00:00:00"/>
    <n v="2531"/>
    <s v="Product2"/>
    <x v="6"/>
    <x v="2"/>
    <n v="6"/>
    <x v="842"/>
    <n v="1838.0519999999999"/>
  </r>
  <r>
    <d v="2014-05-23T00:00:00"/>
    <n v="2896"/>
    <s v="Product1"/>
    <x v="6"/>
    <x v="1"/>
    <n v="8"/>
    <x v="206"/>
    <n v="938.13840000000005"/>
  </r>
  <r>
    <d v="2014-05-24T00:00:00"/>
    <n v="2532"/>
    <s v="Product3"/>
    <x v="6"/>
    <x v="0"/>
    <n v="6"/>
    <x v="570"/>
    <n v="2380.3065000000001"/>
  </r>
  <r>
    <d v="2014-05-25T00:00:00"/>
    <n v="2897"/>
    <s v="Product2"/>
    <x v="6"/>
    <x v="1"/>
    <n v="6"/>
    <x v="611"/>
    <n v="4349.0025000000005"/>
  </r>
  <r>
    <d v="2014-05-26T00:00:00"/>
    <n v="2533"/>
    <s v="Product1"/>
    <x v="6"/>
    <x v="0"/>
    <n v="8"/>
    <x v="843"/>
    <n v="2285.5896000000002"/>
  </r>
  <r>
    <d v="2014-05-27T00:00:00"/>
    <n v="2898"/>
    <s v="Product3"/>
    <x v="6"/>
    <x v="2"/>
    <n v="7"/>
    <x v="844"/>
    <n v="2218.3875000000003"/>
  </r>
  <r>
    <d v="2014-05-28T00:00:00"/>
    <n v="2534"/>
    <s v="Product2"/>
    <x v="6"/>
    <x v="0"/>
    <n v="6"/>
    <x v="311"/>
    <n v="2418.0767999999998"/>
  </r>
  <r>
    <d v="2014-05-29T00:00:00"/>
    <n v="2899"/>
    <s v="Product1"/>
    <x v="6"/>
    <x v="2"/>
    <n v="7"/>
    <x v="845"/>
    <n v="3060.2753999999995"/>
  </r>
  <r>
    <d v="2014-05-30T00:00:00"/>
    <n v="2535"/>
    <s v="Product3"/>
    <x v="6"/>
    <x v="1"/>
    <n v="7"/>
    <x v="83"/>
    <n v="1384.7400000000002"/>
  </r>
  <r>
    <d v="2014-05-31T00:00:00"/>
    <n v="2900"/>
    <s v="Product2"/>
    <x v="6"/>
    <x v="2"/>
    <n v="9"/>
    <x v="614"/>
    <n v="3633.2077500000005"/>
  </r>
  <r>
    <d v="2014-06-01T00:00:00"/>
    <n v="2536"/>
    <s v="Product1"/>
    <x v="6"/>
    <x v="1"/>
    <n v="10"/>
    <x v="846"/>
    <n v="1843.299"/>
  </r>
  <r>
    <d v="2014-06-02T00:00:00"/>
    <n v="2901"/>
    <s v="Product3"/>
    <x v="6"/>
    <x v="0"/>
    <n v="8"/>
    <x v="415"/>
    <n v="3282.6815999999999"/>
  </r>
  <r>
    <d v="2014-06-03T00:00:00"/>
    <n v="2537"/>
    <s v="Product2"/>
    <x v="6"/>
    <x v="1"/>
    <n v="10"/>
    <x v="106"/>
    <n v="632.09100000000001"/>
  </r>
  <r>
    <d v="2014-06-04T00:00:00"/>
    <n v="2902"/>
    <s v="Product1"/>
    <x v="6"/>
    <x v="0"/>
    <n v="9"/>
    <x v="847"/>
    <n v="1054.0907999999999"/>
  </r>
  <r>
    <d v="2014-06-05T00:00:00"/>
    <n v="2538"/>
    <s v="Product3"/>
    <x v="6"/>
    <x v="2"/>
    <n v="7"/>
    <x v="848"/>
    <n v="4334.5968749999993"/>
  </r>
  <r>
    <d v="2014-06-06T00:00:00"/>
    <n v="2903"/>
    <s v="Product2"/>
    <x v="6"/>
    <x v="0"/>
    <n v="8"/>
    <x v="618"/>
    <n v="2930.3999999999996"/>
  </r>
  <r>
    <d v="2014-06-07T00:00:00"/>
    <n v="2539"/>
    <s v="Product1"/>
    <x v="6"/>
    <x v="2"/>
    <n v="9"/>
    <x v="113"/>
    <n v="1838.2518"/>
  </r>
  <r>
    <d v="2014-06-08T00:00:00"/>
    <n v="2904"/>
    <s v="Product3"/>
    <x v="6"/>
    <x v="1"/>
    <n v="7"/>
    <x v="42"/>
    <n v="2483.46"/>
  </r>
  <r>
    <d v="2014-06-09T00:00:00"/>
    <n v="2540"/>
    <s v="Product2"/>
    <x v="6"/>
    <x v="2"/>
    <n v="10"/>
    <x v="849"/>
    <n v="1779.9959999999999"/>
  </r>
  <r>
    <d v="2014-06-10T00:00:00"/>
    <n v="2905"/>
    <s v="Product1"/>
    <x v="6"/>
    <x v="1"/>
    <n v="6"/>
    <x v="185"/>
    <n v="1952.8380000000002"/>
  </r>
  <r>
    <d v="2014-06-11T00:00:00"/>
    <n v="2910"/>
    <s v="Product1"/>
    <x v="6"/>
    <x v="1"/>
    <n v="6"/>
    <x v="326"/>
    <n v="976.4190000000001"/>
  </r>
  <r>
    <d v="2014-06-12T00:00:00"/>
    <n v="2541"/>
    <s v="Product3"/>
    <x v="6"/>
    <x v="0"/>
    <n v="8"/>
    <x v="417"/>
    <n v="687.66719999999998"/>
  </r>
  <r>
    <d v="2014-06-13T00:00:00"/>
    <n v="2906"/>
    <s v="Product2"/>
    <x v="6"/>
    <x v="1"/>
    <n v="10"/>
    <x v="511"/>
    <n v="2016.28"/>
  </r>
  <r>
    <d v="2014-06-14T00:00:00"/>
    <n v="2911"/>
    <s v="Product2"/>
    <x v="6"/>
    <x v="1"/>
    <n v="10"/>
    <x v="567"/>
    <n v="4032.56"/>
  </r>
  <r>
    <d v="2014-06-15T00:00:00"/>
    <n v="2542"/>
    <s v="Product1"/>
    <x v="6"/>
    <x v="0"/>
    <n v="10"/>
    <x v="566"/>
    <n v="4235.22"/>
  </r>
  <r>
    <d v="2014-06-16T00:00:00"/>
    <n v="2907"/>
    <s v="Product3"/>
    <x v="6"/>
    <x v="2"/>
    <n v="9"/>
    <x v="850"/>
    <n v="2603.8449000000001"/>
  </r>
  <r>
    <d v="2014-06-17T00:00:00"/>
    <n v="2912"/>
    <s v="Product3"/>
    <x v="6"/>
    <x v="2"/>
    <n v="9"/>
    <x v="851"/>
    <n v="4339.7415000000001"/>
  </r>
  <r>
    <d v="2014-06-18T00:00:00"/>
    <n v="2543"/>
    <s v="Product2"/>
    <x v="6"/>
    <x v="0"/>
    <n v="6"/>
    <x v="852"/>
    <n v="2406.4762500000002"/>
  </r>
  <r>
    <d v="2014-06-19T00:00:00"/>
    <n v="2908"/>
    <s v="Product1"/>
    <x v="6"/>
    <x v="2"/>
    <n v="7"/>
    <x v="853"/>
    <n v="2547.1425000000004"/>
  </r>
  <r>
    <d v="2014-06-20T00:00:00"/>
    <n v="2913"/>
    <s v="Product1"/>
    <x v="6"/>
    <x v="2"/>
    <n v="7"/>
    <x v="853"/>
    <n v="2547.1425000000004"/>
  </r>
  <r>
    <d v="2014-06-21T00:00:00"/>
    <n v="2544"/>
    <s v="Product3"/>
    <x v="6"/>
    <x v="1"/>
    <n v="6"/>
    <x v="180"/>
    <n v="3454.6175999999996"/>
  </r>
  <r>
    <d v="2014-06-22T00:00:00"/>
    <n v="2909"/>
    <s v="Product2"/>
    <x v="6"/>
    <x v="2"/>
    <n v="9"/>
    <x v="627"/>
    <n v="680.40000000000009"/>
  </r>
  <r>
    <d v="2014-06-23T00:00:00"/>
    <n v="2914"/>
    <s v="Product2"/>
    <x v="6"/>
    <x v="2"/>
    <n v="9"/>
    <x v="627"/>
    <n v="2041.2000000000003"/>
  </r>
  <r>
    <d v="2014-06-24T00:00:00"/>
    <n v="2915"/>
    <s v="Product1"/>
    <x v="6"/>
    <x v="0"/>
    <n v="8"/>
    <x v="628"/>
    <n v="2532.4739999999997"/>
  </r>
  <r>
    <d v="2014-06-25T00:00:00"/>
    <n v="2545"/>
    <s v="Product1"/>
    <x v="6"/>
    <x v="1"/>
    <n v="9"/>
    <x v="854"/>
    <n v="2062.9187999999999"/>
  </r>
  <r>
    <d v="2014-06-26T00:00:00"/>
    <n v="2546"/>
    <s v="Product2"/>
    <x v="6"/>
    <x v="1"/>
    <n v="9"/>
    <x v="629"/>
    <n v="1026.5994000000001"/>
  </r>
  <r>
    <d v="2014-06-27T00:00:00"/>
    <n v="2547"/>
    <s v="Product3"/>
    <x v="6"/>
    <x v="2"/>
    <n v="7"/>
    <x v="855"/>
    <n v="2616.3270000000002"/>
  </r>
  <r>
    <d v="2014-06-28T00:00:00"/>
    <n v="2548"/>
    <s v="Product1"/>
    <x v="6"/>
    <x v="2"/>
    <n v="6"/>
    <x v="856"/>
    <n v="2658.5064000000002"/>
  </r>
  <r>
    <d v="2014-06-29T00:00:00"/>
    <n v="2549"/>
    <s v="Product2"/>
    <x v="6"/>
    <x v="2"/>
    <n v="7"/>
    <x v="127"/>
    <n v="1860.6168"/>
  </r>
  <r>
    <d v="2014-06-30T00:00:00"/>
    <n v="2550"/>
    <s v="Product3"/>
    <x v="6"/>
    <x v="0"/>
    <n v="10"/>
    <x v="857"/>
    <n v="541.30500000000006"/>
  </r>
  <r>
    <d v="2014-07-01T00:00:00"/>
    <n v="2551"/>
    <s v="Product1"/>
    <x v="6"/>
    <x v="0"/>
    <n v="10"/>
    <x v="704"/>
    <n v="3057.5519999999997"/>
  </r>
  <r>
    <d v="2014-07-02T00:00:00"/>
    <n v="2552"/>
    <s v="Product2"/>
    <x v="6"/>
    <x v="0"/>
    <n v="8"/>
    <x v="858"/>
    <n v="4679.4624000000003"/>
  </r>
  <r>
    <d v="2014-07-03T00:00:00"/>
    <n v="2553"/>
    <s v="Product3"/>
    <x v="6"/>
    <x v="1"/>
    <n v="9"/>
    <x v="859"/>
    <n v="4884.7860000000001"/>
  </r>
  <r>
    <d v="2014-07-04T00:00:00"/>
    <n v="2554"/>
    <s v="Product1"/>
    <x v="6"/>
    <x v="1"/>
    <n v="9"/>
    <x v="481"/>
    <n v="5122.1115"/>
  </r>
  <r>
    <d v="2014-07-05T00:00:00"/>
    <n v="2555"/>
    <s v="Product2"/>
    <x v="6"/>
    <x v="1"/>
    <n v="9"/>
    <x v="860"/>
    <n v="774.97424999999998"/>
  </r>
  <r>
    <d v="2014-07-06T00:00:00"/>
    <n v="2556"/>
    <s v="Product3"/>
    <x v="6"/>
    <x v="2"/>
    <n v="9"/>
    <x v="634"/>
    <n v="2513.9565000000002"/>
  </r>
  <r>
    <d v="2014-07-07T00:00:00"/>
    <n v="2557"/>
    <s v="Product1"/>
    <x v="6"/>
    <x v="2"/>
    <n v="6"/>
    <x v="443"/>
    <n v="2803.4207999999999"/>
  </r>
  <r>
    <d v="2014-07-08T00:00:00"/>
    <n v="2558"/>
    <s v="Product2"/>
    <x v="6"/>
    <x v="2"/>
    <n v="6"/>
    <x v="48"/>
    <n v="2641.4666999999999"/>
  </r>
  <r>
    <d v="2014-07-09T00:00:00"/>
    <n v="2559"/>
    <s v="Product3"/>
    <x v="6"/>
    <x v="0"/>
    <n v="7"/>
    <x v="172"/>
    <n v="503.79839999999996"/>
  </r>
  <r>
    <d v="2014-07-08T00:00:00"/>
    <n v="2560"/>
    <s v="Product1"/>
    <x v="6"/>
    <x v="0"/>
    <n v="6"/>
    <x v="637"/>
    <n v="805.23360000000002"/>
  </r>
  <r>
    <d v="2014-07-09T00:00:00"/>
    <n v="2561"/>
    <s v="Product2"/>
    <x v="6"/>
    <x v="0"/>
    <n v="8"/>
    <x v="184"/>
    <n v="4309.09920000000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ACDD15-F7B4-4E4A-9ECD-BDF71847A97C}" name="PivotTable1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2:R15" firstHeaderRow="1" firstDataRow="1" firstDataCol="1"/>
  <pivotFields count="3">
    <pivotField dataField="1" subtotalTop="0" showAll="0" defaultSubtotal="0"/>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7">
        <item x="0"/>
        <item x="1"/>
        <item x="2"/>
        <item x="3"/>
        <item x="4"/>
        <item x="5"/>
        <item x="6"/>
      </items>
    </pivotField>
  </pivotFields>
  <rowFields count="2">
    <field x="1"/>
    <field x="2"/>
  </rowFields>
  <rowItems count="13">
    <i>
      <x/>
    </i>
    <i r="1">
      <x/>
    </i>
    <i r="1">
      <x v="1"/>
    </i>
    <i r="1">
      <x v="2"/>
    </i>
    <i>
      <x v="1"/>
    </i>
    <i r="1">
      <x v="2"/>
    </i>
    <i r="1">
      <x v="3"/>
    </i>
    <i r="1">
      <x v="4"/>
    </i>
    <i>
      <x v="2"/>
    </i>
    <i r="1">
      <x v="4"/>
    </i>
    <i r="1">
      <x v="5"/>
    </i>
    <i r="1">
      <x v="6"/>
    </i>
    <i t="grand">
      <x/>
    </i>
  </rowItems>
  <colItems count="1">
    <i/>
  </colItems>
  <dataFields count="1">
    <dataField name="Sum of Net Sales" fld="0"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pivotHierarchies>
  <pivotTableStyleInfo name="PivotStyleLight16" showRowHeaders="1" showColHeaders="1" showRowStripes="0" showColStripes="0" showLastColumn="1"/>
  <rowHierarchiesUsage count="2">
    <rowHierarchyUsage hierarchyUsage="8"/>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11!$A$1:$H$1326">
        <x15:activeTabTopLevelEntity name="[Range]"/>
        <x15:activeTabTopLevelEntity name="Table1" typ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8C7CB4-5064-43A9-9D8E-3586B33C6CC9}" name="PivotTable1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15:P24" firstHeaderRow="1" firstDataRow="2" firstDataCol="1"/>
  <pivotFields count="3">
    <pivotField dataField="1" subtotalTop="0" showAll="0" defaultSubtotal="0"/>
    <pivotField axis="axisRow" allDrilled="1" showAll="0" dataSourceSort="1" defaultAttributeDrillState="1">
      <items count="8">
        <item x="0"/>
        <item x="1"/>
        <item x="2"/>
        <item x="3"/>
        <item x="4"/>
        <item x="5"/>
        <item x="6"/>
        <item t="default"/>
      </items>
    </pivotField>
    <pivotField axis="axisCol" allDrilled="1" showAll="0" dataSourceSort="1" defaultAttributeDrillState="1">
      <items count="4">
        <item x="0"/>
        <item x="1"/>
        <item x="2"/>
        <item t="default"/>
      </items>
    </pivotField>
  </pivotFields>
  <rowFields count="1">
    <field x="1"/>
  </rowFields>
  <rowItems count="8">
    <i>
      <x/>
    </i>
    <i>
      <x v="1"/>
    </i>
    <i>
      <x v="2"/>
    </i>
    <i>
      <x v="3"/>
    </i>
    <i>
      <x v="4"/>
    </i>
    <i>
      <x v="5"/>
    </i>
    <i>
      <x v="6"/>
    </i>
    <i t="grand">
      <x/>
    </i>
  </rowItems>
  <colFields count="1">
    <field x="2"/>
  </colFields>
  <colItems count="4">
    <i>
      <x/>
    </i>
    <i>
      <x v="1"/>
    </i>
    <i>
      <x v="2"/>
    </i>
    <i t="grand">
      <x/>
    </i>
  </colItems>
  <dataFields count="1">
    <dataField name="Sum of Net Sales" fld="0"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11!$A$1:$H$1326">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994C2DB-C45F-40CB-9475-8B76D72EAAF4}"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5:J23" firstHeaderRow="1" firstDataRow="1" firstDataCol="1"/>
  <pivotFields count="2">
    <pivotField dataField="1" subtotalTop="0" showAll="0" defaultSubtotal="0"/>
    <pivotField name="net sales" axis="axisRow" allDrilled="1" showAll="0" dataSourceSort="1" defaultAttributeDrillState="1">
      <items count="8">
        <item x="0"/>
        <item x="1"/>
        <item x="2"/>
        <item x="3"/>
        <item x="4"/>
        <item x="5"/>
        <item x="6"/>
        <item t="default"/>
      </items>
    </pivotField>
  </pivotFields>
  <rowFields count="1">
    <field x="1"/>
  </rowFields>
  <rowItems count="8">
    <i>
      <x/>
    </i>
    <i>
      <x v="1"/>
    </i>
    <i>
      <x v="2"/>
    </i>
    <i>
      <x v="3"/>
    </i>
    <i>
      <x v="4"/>
    </i>
    <i>
      <x v="5"/>
    </i>
    <i>
      <x v="6"/>
    </i>
    <i t="grand">
      <x/>
    </i>
  </rowItems>
  <colItems count="1">
    <i/>
  </colItems>
  <dataFields count="1">
    <dataField name="Sum of Net Sales" fld="0"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11!$A$1:$H$1326">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491F68-4B38-4790-A636-E0DD028AE5D6}"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I3:N12" firstHeaderRow="1" firstDataRow="2" firstDataCol="1"/>
  <pivotFields count="9">
    <pivotField numFmtId="166" showAll="0"/>
    <pivotField showAll="0"/>
    <pivotField showAll="0"/>
    <pivotField axis="axisRow" showAll="0">
      <items count="8">
        <item x="0"/>
        <item x="1"/>
        <item x="2"/>
        <item x="3"/>
        <item x="4"/>
        <item x="6"/>
        <item x="5"/>
        <item t="default"/>
      </items>
    </pivotField>
    <pivotField axis="axisCol" showAll="0">
      <items count="5">
        <item x="2"/>
        <item x="0"/>
        <item x="1"/>
        <item f="1" x="3"/>
        <item t="default"/>
      </items>
    </pivotField>
    <pivotField showAll="0"/>
    <pivotField dataField="1" numFmtId="171" showAll="0">
      <items count="862">
        <item x="797"/>
        <item x="482"/>
        <item x="768"/>
        <item x="464"/>
        <item x="556"/>
        <item x="625"/>
        <item x="587"/>
        <item x="391"/>
        <item x="311"/>
        <item x="151"/>
        <item x="225"/>
        <item x="270"/>
        <item x="304"/>
        <item x="775"/>
        <item x="685"/>
        <item x="432"/>
        <item x="501"/>
        <item x="609"/>
        <item x="615"/>
        <item x="78"/>
        <item x="76"/>
        <item x="817"/>
        <item x="89"/>
        <item x="366"/>
        <item x="159"/>
        <item x="490"/>
        <item x="238"/>
        <item x="167"/>
        <item x="665"/>
        <item x="158"/>
        <item x="530"/>
        <item x="631"/>
        <item x="369"/>
        <item x="241"/>
        <item x="681"/>
        <item x="404"/>
        <item x="227"/>
        <item x="316"/>
        <item x="463"/>
        <item x="221"/>
        <item x="637"/>
        <item x="140"/>
        <item x="357"/>
        <item x="128"/>
        <item x="521"/>
        <item x="500"/>
        <item x="112"/>
        <item x="769"/>
        <item x="672"/>
        <item x="460"/>
        <item x="470"/>
        <item x="732"/>
        <item x="713"/>
        <item x="644"/>
        <item x="836"/>
        <item x="776"/>
        <item x="633"/>
        <item x="223"/>
        <item x="597"/>
        <item x="380"/>
        <item x="337"/>
        <item x="101"/>
        <item x="728"/>
        <item x="781"/>
        <item x="682"/>
        <item x="297"/>
        <item x="211"/>
        <item x="393"/>
        <item x="831"/>
        <item x="109"/>
        <item x="807"/>
        <item x="784"/>
        <item x="321"/>
        <item x="344"/>
        <item x="572"/>
        <item x="422"/>
        <item x="248"/>
        <item x="674"/>
        <item x="49"/>
        <item x="714"/>
        <item x="374"/>
        <item x="105"/>
        <item x="591"/>
        <item x="88"/>
        <item x="622"/>
        <item x="453"/>
        <item x="60"/>
        <item x="664"/>
        <item x="764"/>
        <item x="602"/>
        <item x="690"/>
        <item x="266"/>
        <item x="271"/>
        <item x="178"/>
        <item x="579"/>
        <item x="18"/>
        <item x="58"/>
        <item x="92"/>
        <item x="456"/>
        <item x="507"/>
        <item x="327"/>
        <item x="83"/>
        <item x="97"/>
        <item x="745"/>
        <item x="15"/>
        <item x="250"/>
        <item x="379"/>
        <item x="469"/>
        <item x="423"/>
        <item x="186"/>
        <item x="86"/>
        <item x="830"/>
        <item x="661"/>
        <item x="133"/>
        <item x="236"/>
        <item x="606"/>
        <item x="163"/>
        <item x="9"/>
        <item x="215"/>
        <item x="396"/>
        <item x="44"/>
        <item x="859"/>
        <item x="394"/>
        <item x="31"/>
        <item x="449"/>
        <item x="242"/>
        <item x="653"/>
        <item x="107"/>
        <item x="375"/>
        <item x="844"/>
        <item x="121"/>
        <item x="616"/>
        <item x="134"/>
        <item x="340"/>
        <item x="618"/>
        <item x="488"/>
        <item x="161"/>
        <item x="50"/>
        <item x="517"/>
        <item x="264"/>
        <item x="452"/>
        <item x="253"/>
        <item x="338"/>
        <item x="402"/>
        <item x="838"/>
        <item x="621"/>
        <item x="607"/>
        <item x="750"/>
        <item x="486"/>
        <item x="845"/>
        <item x="371"/>
        <item x="527"/>
        <item x="240"/>
        <item x="2"/>
        <item x="64"/>
        <item x="698"/>
        <item x="816"/>
        <item x="435"/>
        <item x="257"/>
        <item x="492"/>
        <item x="568"/>
        <item x="564"/>
        <item x="515"/>
        <item x="431"/>
        <item x="342"/>
        <item x="785"/>
        <item x="429"/>
        <item x="390"/>
        <item x="758"/>
        <item x="620"/>
        <item x="650"/>
        <item x="138"/>
        <item x="41"/>
        <item x="454"/>
        <item x="205"/>
        <item x="794"/>
        <item x="303"/>
        <item x="834"/>
        <item x="451"/>
        <item x="835"/>
        <item x="561"/>
        <item x="406"/>
        <item x="436"/>
        <item x="771"/>
        <item x="14"/>
        <item x="662"/>
        <item x="346"/>
        <item x="103"/>
        <item x="671"/>
        <item x="829"/>
        <item x="411"/>
        <item x="91"/>
        <item x="553"/>
        <item x="786"/>
        <item x="658"/>
        <item x="624"/>
        <item x="32"/>
        <item x="619"/>
        <item x="132"/>
        <item x="425"/>
        <item x="643"/>
        <item x="149"/>
        <item x="96"/>
        <item x="385"/>
        <item x="640"/>
        <item x="160"/>
        <item x="127"/>
        <item x="842"/>
        <item x="309"/>
        <item x="106"/>
        <item x="525"/>
        <item x="193"/>
        <item x="90"/>
        <item x="444"/>
        <item x="742"/>
        <item x="292"/>
        <item x="407"/>
        <item x="256"/>
        <item x="312"/>
        <item x="673"/>
        <item x="405"/>
        <item x="667"/>
        <item x="778"/>
        <item x="788"/>
        <item x="604"/>
        <item x="116"/>
        <item x="401"/>
        <item x="792"/>
        <item x="748"/>
        <item x="821"/>
        <item x="142"/>
        <item x="416"/>
        <item x="723"/>
        <item x="803"/>
        <item x="747"/>
        <item x="212"/>
        <item x="261"/>
        <item x="382"/>
        <item x="804"/>
        <item x="825"/>
        <item x="848"/>
        <item x="328"/>
        <item x="226"/>
        <item x="195"/>
        <item x="81"/>
        <item x="203"/>
        <item x="638"/>
        <item x="652"/>
        <item x="110"/>
        <item x="855"/>
        <item x="191"/>
        <item x="531"/>
        <item x="765"/>
        <item x="384"/>
        <item x="40"/>
        <item x="26"/>
        <item x="659"/>
        <item x="430"/>
        <item x="573"/>
        <item x="791"/>
        <item x="541"/>
        <item x="197"/>
        <item x="302"/>
        <item x="708"/>
        <item x="348"/>
        <item x="502"/>
        <item x="689"/>
        <item x="282"/>
        <item x="437"/>
        <item x="51"/>
        <item x="851"/>
        <item x="806"/>
        <item x="122"/>
        <item x="726"/>
        <item x="574"/>
        <item x="828"/>
        <item x="826"/>
        <item x="627"/>
        <item x="548"/>
        <item x="752"/>
        <item x="268"/>
        <item x="688"/>
        <item x="376"/>
        <item x="800"/>
        <item x="580"/>
        <item x="218"/>
        <item x="562"/>
        <item x="364"/>
        <item x="721"/>
        <item x="663"/>
        <item x="651"/>
        <item x="63"/>
        <item x="749"/>
        <item x="497"/>
        <item x="471"/>
        <item x="849"/>
        <item x="730"/>
        <item x="27"/>
        <item x="593"/>
        <item x="636"/>
        <item x="345"/>
        <item x="475"/>
        <item x="351"/>
        <item x="839"/>
        <item x="172"/>
        <item x="484"/>
        <item x="519"/>
        <item x="852"/>
        <item x="779"/>
        <item x="20"/>
        <item x="139"/>
        <item x="799"/>
        <item x="428"/>
        <item x="523"/>
        <item x="524"/>
        <item x="299"/>
        <item x="418"/>
        <item x="677"/>
        <item x="808"/>
        <item x="576"/>
        <item x="707"/>
        <item x="628"/>
        <item x="473"/>
        <item x="168"/>
        <item x="298"/>
        <item x="190"/>
        <item x="598"/>
        <item x="546"/>
        <item x="795"/>
        <item x="296"/>
        <item x="308"/>
        <item x="245"/>
        <item x="130"/>
        <item x="802"/>
        <item x="715"/>
        <item x="8"/>
        <item x="846"/>
        <item x="68"/>
        <item x="114"/>
        <item x="582"/>
        <item x="291"/>
        <item x="440"/>
        <item x="409"/>
        <item x="840"/>
        <item x="603"/>
        <item x="126"/>
        <item x="177"/>
        <item x="414"/>
        <item x="585"/>
        <item x="200"/>
        <item x="173"/>
        <item x="669"/>
        <item x="279"/>
        <item x="343"/>
        <item x="333"/>
        <item x="53"/>
        <item x="153"/>
        <item x="811"/>
        <item x="82"/>
        <item x="252"/>
        <item x="352"/>
        <item x="691"/>
        <item x="743"/>
        <item x="857"/>
        <item x="62"/>
        <item x="301"/>
        <item x="445"/>
        <item x="571"/>
        <item x="684"/>
        <item x="528"/>
        <item x="666"/>
        <item x="180"/>
        <item x="387"/>
        <item x="424"/>
        <item x="324"/>
        <item x="551"/>
        <item x="746"/>
        <item x="356"/>
        <item x="601"/>
        <item x="856"/>
        <item x="322"/>
        <item x="293"/>
        <item x="427"/>
        <item x="426"/>
        <item x="21"/>
        <item x="146"/>
        <item x="278"/>
        <item x="522"/>
        <item x="610"/>
        <item x="782"/>
        <item x="148"/>
        <item x="213"/>
        <item x="331"/>
        <item x="19"/>
        <item x="649"/>
        <item x="199"/>
        <item x="117"/>
        <item x="196"/>
        <item x="499"/>
        <item x="100"/>
        <item x="175"/>
        <item x="150"/>
        <item x="629"/>
        <item x="837"/>
        <item x="493"/>
        <item x="433"/>
        <item x="314"/>
        <item x="443"/>
        <item x="731"/>
        <item x="108"/>
        <item x="219"/>
        <item x="115"/>
        <item x="234"/>
        <item x="599"/>
        <item x="526"/>
        <item x="717"/>
        <item x="594"/>
        <item x="860"/>
        <item x="709"/>
        <item x="362"/>
        <item x="74"/>
        <item x="209"/>
        <item x="318"/>
        <item x="858"/>
        <item x="657"/>
        <item x="736"/>
        <item x="329"/>
        <item x="228"/>
        <item x="194"/>
        <item x="339"/>
        <item x="737"/>
        <item x="98"/>
        <item x="696"/>
        <item x="853"/>
        <item x="320"/>
        <item x="397"/>
        <item x="315"/>
        <item x="534"/>
        <item x="641"/>
        <item x="417"/>
        <item x="286"/>
        <item x="174"/>
        <item x="13"/>
        <item x="265"/>
        <item x="25"/>
        <item x="558"/>
        <item x="187"/>
        <item x="646"/>
        <item x="206"/>
        <item x="833"/>
        <item x="189"/>
        <item x="120"/>
        <item x="141"/>
        <item x="283"/>
        <item x="179"/>
        <item x="581"/>
        <item x="137"/>
        <item x="578"/>
        <item x="626"/>
        <item x="733"/>
        <item x="201"/>
        <item x="789"/>
        <item x="125"/>
        <item x="229"/>
        <item x="370"/>
        <item x="739"/>
        <item x="35"/>
        <item x="1"/>
        <item x="102"/>
        <item x="349"/>
        <item x="518"/>
        <item x="461"/>
        <item x="814"/>
        <item x="520"/>
        <item x="648"/>
        <item x="202"/>
        <item x="474"/>
        <item x="583"/>
        <item x="166"/>
        <item x="147"/>
        <item x="655"/>
        <item x="539"/>
        <item x="854"/>
        <item x="496"/>
        <item x="232"/>
        <item x="42"/>
        <item x="481"/>
        <item x="586"/>
        <item x="230"/>
        <item x="389"/>
        <item x="289"/>
        <item x="459"/>
        <item x="477"/>
        <item x="632"/>
        <item x="275"/>
        <item x="290"/>
        <item x="310"/>
        <item x="355"/>
        <item x="400"/>
        <item x="38"/>
        <item x="330"/>
        <item x="559"/>
        <item x="71"/>
        <item x="613"/>
        <item x="543"/>
        <item x="415"/>
        <item x="392"/>
        <item x="560"/>
        <item x="185"/>
        <item x="0"/>
        <item x="514"/>
        <item x="224"/>
        <item x="334"/>
        <item x="832"/>
        <item x="272"/>
        <item x="670"/>
        <item x="269"/>
        <item x="642"/>
        <item x="614"/>
        <item x="843"/>
        <item x="93"/>
        <item x="306"/>
        <item x="403"/>
        <item x="288"/>
        <item x="420"/>
        <item x="386"/>
        <item x="358"/>
        <item x="676"/>
        <item x="725"/>
        <item x="570"/>
        <item x="645"/>
        <item x="793"/>
        <item x="455"/>
        <item x="118"/>
        <item x="592"/>
        <item x="706"/>
        <item x="777"/>
        <item x="267"/>
        <item x="360"/>
        <item x="87"/>
        <item x="740"/>
        <item x="46"/>
        <item x="381"/>
        <item x="485"/>
        <item x="766"/>
        <item x="735"/>
        <item x="623"/>
        <item x="273"/>
        <item x="611"/>
        <item x="635"/>
        <item x="176"/>
        <item x="361"/>
        <item x="472"/>
        <item x="143"/>
        <item x="577"/>
        <item x="84"/>
        <item x="529"/>
        <item x="820"/>
        <item x="388"/>
        <item x="812"/>
        <item x="182"/>
        <item x="155"/>
        <item x="818"/>
        <item x="305"/>
        <item x="847"/>
        <item x="5"/>
        <item x="79"/>
        <item x="214"/>
        <item x="169"/>
        <item x="317"/>
        <item x="80"/>
        <item x="567"/>
        <item x="647"/>
        <item x="249"/>
        <item x="10"/>
        <item x="72"/>
        <item x="11"/>
        <item x="442"/>
        <item x="810"/>
        <item x="6"/>
        <item x="59"/>
        <item x="244"/>
        <item x="34"/>
        <item x="762"/>
        <item x="239"/>
        <item x="124"/>
        <item x="476"/>
        <item x="119"/>
        <item x="819"/>
        <item x="547"/>
        <item x="332"/>
        <item x="503"/>
        <item x="363"/>
        <item x="247"/>
        <item x="113"/>
        <item x="210"/>
        <item x="569"/>
        <item x="198"/>
        <item x="711"/>
        <item x="131"/>
        <item x="255"/>
        <item x="552"/>
        <item x="335"/>
        <item x="565"/>
        <item x="805"/>
        <item x="359"/>
        <item x="660"/>
        <item x="70"/>
        <item x="705"/>
        <item x="710"/>
        <item x="61"/>
        <item x="350"/>
        <item x="65"/>
        <item x="192"/>
        <item x="37"/>
        <item x="448"/>
        <item x="57"/>
        <item x="545"/>
        <item x="801"/>
        <item x="152"/>
        <item x="263"/>
        <item x="494"/>
        <item x="686"/>
        <item x="29"/>
        <item x="483"/>
        <item x="233"/>
        <item x="216"/>
        <item x="69"/>
        <item x="796"/>
        <item x="154"/>
        <item x="43"/>
        <item x="751"/>
        <item x="95"/>
        <item x="16"/>
        <item x="729"/>
        <item x="716"/>
        <item x="237"/>
        <item x="421"/>
        <item x="678"/>
        <item x="323"/>
        <item x="24"/>
        <item x="763"/>
        <item x="498"/>
        <item x="699"/>
        <item x="129"/>
        <item x="56"/>
        <item x="479"/>
        <item x="462"/>
        <item x="48"/>
        <item x="377"/>
        <item x="144"/>
        <item x="722"/>
        <item x="466"/>
        <item x="767"/>
        <item x="513"/>
        <item x="17"/>
        <item x="284"/>
        <item x="45"/>
        <item x="774"/>
        <item x="413"/>
        <item x="336"/>
        <item x="557"/>
        <item x="468"/>
        <item x="441"/>
        <item x="654"/>
        <item x="549"/>
        <item x="555"/>
        <item x="54"/>
        <item x="692"/>
        <item x="325"/>
        <item x="687"/>
        <item x="447"/>
        <item x="753"/>
        <item x="207"/>
        <item x="656"/>
        <item x="600"/>
        <item x="478"/>
        <item x="165"/>
        <item x="307"/>
        <item x="408"/>
        <item x="3"/>
        <item x="281"/>
        <item x="612"/>
        <item x="780"/>
        <item x="575"/>
        <item x="693"/>
        <item x="295"/>
        <item x="668"/>
        <item x="33"/>
        <item x="446"/>
        <item x="550"/>
        <item x="679"/>
        <item x="590"/>
        <item x="566"/>
        <item x="608"/>
        <item x="783"/>
        <item x="759"/>
        <item x="136"/>
        <item x="630"/>
        <item x="104"/>
        <item x="341"/>
        <item x="52"/>
        <item x="480"/>
        <item x="458"/>
        <item x="164"/>
        <item x="254"/>
        <item x="584"/>
        <item x="235"/>
        <item x="704"/>
        <item x="703"/>
        <item x="66"/>
        <item x="827"/>
        <item x="634"/>
        <item x="787"/>
        <item x="28"/>
        <item x="123"/>
        <item x="276"/>
        <item x="398"/>
        <item x="395"/>
        <item x="770"/>
        <item x="757"/>
        <item x="75"/>
        <item x="683"/>
        <item x="274"/>
        <item x="850"/>
        <item x="535"/>
        <item x="680"/>
        <item x="465"/>
        <item x="354"/>
        <item x="773"/>
        <item x="516"/>
        <item x="511"/>
        <item x="489"/>
        <item x="491"/>
        <item x="798"/>
        <item x="373"/>
        <item x="544"/>
        <item x="695"/>
        <item x="588"/>
        <item x="563"/>
        <item x="467"/>
        <item x="188"/>
        <item x="287"/>
        <item x="542"/>
        <item x="450"/>
        <item x="727"/>
        <item x="505"/>
        <item x="156"/>
        <item x="761"/>
        <item x="243"/>
        <item x="824"/>
        <item x="760"/>
        <item x="181"/>
        <item x="540"/>
        <item x="231"/>
        <item x="170"/>
        <item x="504"/>
        <item x="73"/>
        <item x="277"/>
        <item x="532"/>
        <item x="700"/>
        <item x="300"/>
        <item x="734"/>
        <item x="744"/>
        <item x="639"/>
        <item x="724"/>
        <item x="285"/>
        <item x="367"/>
        <item x="538"/>
        <item x="12"/>
        <item x="55"/>
        <item x="457"/>
        <item x="809"/>
        <item x="823"/>
        <item x="438"/>
        <item x="697"/>
        <item x="217"/>
        <item x="813"/>
        <item x="4"/>
        <item x="419"/>
        <item x="162"/>
        <item x="508"/>
        <item x="280"/>
        <item x="372"/>
        <item x="509"/>
        <item x="204"/>
        <item x="434"/>
        <item x="171"/>
        <item x="410"/>
        <item x="675"/>
        <item x="326"/>
        <item x="702"/>
        <item x="756"/>
        <item x="251"/>
        <item x="36"/>
        <item x="554"/>
        <item x="7"/>
        <item x="353"/>
        <item x="220"/>
        <item x="712"/>
        <item x="67"/>
        <item x="294"/>
        <item x="512"/>
        <item x="841"/>
        <item x="533"/>
        <item x="720"/>
        <item x="208"/>
        <item x="506"/>
        <item x="741"/>
        <item x="487"/>
        <item x="605"/>
        <item x="596"/>
        <item x="701"/>
        <item x="258"/>
        <item x="22"/>
        <item x="495"/>
        <item x="815"/>
        <item x="510"/>
        <item x="184"/>
        <item x="30"/>
        <item x="260"/>
        <item x="617"/>
        <item x="259"/>
        <item x="412"/>
        <item x="754"/>
        <item x="378"/>
        <item x="135"/>
        <item x="738"/>
        <item x="23"/>
        <item x="262"/>
        <item x="719"/>
        <item x="85"/>
        <item x="94"/>
        <item x="77"/>
        <item x="383"/>
        <item x="111"/>
        <item x="772"/>
        <item x="368"/>
        <item x="319"/>
        <item x="39"/>
        <item x="589"/>
        <item x="755"/>
        <item x="595"/>
        <item x="718"/>
        <item x="157"/>
        <item x="790"/>
        <item x="222"/>
        <item x="822"/>
        <item x="99"/>
        <item x="694"/>
        <item x="313"/>
        <item x="347"/>
        <item x="145"/>
        <item x="399"/>
        <item x="536"/>
        <item x="183"/>
        <item x="439"/>
        <item x="365"/>
        <item x="47"/>
        <item x="246"/>
        <item x="537"/>
        <item t="default"/>
      </items>
    </pivotField>
    <pivotField numFmtId="171" showAll="0"/>
    <pivotField dragToRow="0" dragToCol="0" dragToPage="0" showAll="0" defaultSubtotal="0"/>
  </pivotFields>
  <rowFields count="1">
    <field x="3"/>
  </rowFields>
  <rowItems count="8">
    <i>
      <x/>
    </i>
    <i>
      <x v="1"/>
    </i>
    <i>
      <x v="2"/>
    </i>
    <i>
      <x v="3"/>
    </i>
    <i>
      <x v="4"/>
    </i>
    <i>
      <x v="5"/>
    </i>
    <i>
      <x v="6"/>
    </i>
    <i t="grand">
      <x/>
    </i>
  </rowItems>
  <colFields count="1">
    <field x="4"/>
  </colFields>
  <colItems count="5">
    <i>
      <x/>
    </i>
    <i>
      <x v="1"/>
    </i>
    <i>
      <x v="2"/>
    </i>
    <i>
      <x v="3"/>
    </i>
    <i t="grand">
      <x/>
    </i>
  </colItems>
  <dataFields count="1">
    <dataField name="Sum of Net Sales" fld="6" baseField="3" baseItem="0"/>
  </dataFields>
  <formats count="2">
    <format dxfId="11">
      <pivotArea type="origin" dataOnly="0" labelOnly="1" outline="0" fieldPosition="0"/>
    </format>
    <format dxfId="10">
      <pivotArea outline="0" collapsedLevelsAreSubtotals="1" fieldPosition="0">
        <references count="1">
          <reference field="4" count="0" selected="0"/>
        </references>
      </pivotArea>
    </format>
  </formats>
  <chartFormats count="4">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2F26B12-3663-4428-A2F2-1782C4169E03}"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T5:Y14" firstHeaderRow="1" firstDataRow="2" firstDataCol="1"/>
  <pivotFields count="9">
    <pivotField numFmtId="166" showAll="0"/>
    <pivotField showAll="0"/>
    <pivotField showAll="0"/>
    <pivotField axis="axisRow" showAll="0">
      <items count="8">
        <item x="0"/>
        <item x="1"/>
        <item x="2"/>
        <item x="3"/>
        <item x="4"/>
        <item x="6"/>
        <item x="5"/>
        <item t="default"/>
      </items>
    </pivotField>
    <pivotField axis="axisCol" showAll="0">
      <items count="5">
        <item x="2"/>
        <item x="0"/>
        <item x="1"/>
        <item f="1" x="3"/>
        <item t="default"/>
      </items>
    </pivotField>
    <pivotField showAll="0"/>
    <pivotField dataField="1" numFmtId="171" showAll="0"/>
    <pivotField numFmtId="171" showAll="0"/>
    <pivotField dragToRow="0" dragToCol="0" dragToPage="0" showAll="0" defaultSubtotal="0"/>
  </pivotFields>
  <rowFields count="1">
    <field x="3"/>
  </rowFields>
  <rowItems count="8">
    <i>
      <x/>
    </i>
    <i>
      <x v="1"/>
    </i>
    <i>
      <x v="2"/>
    </i>
    <i>
      <x v="3"/>
    </i>
    <i>
      <x v="4"/>
    </i>
    <i>
      <x v="5"/>
    </i>
    <i>
      <x v="6"/>
    </i>
    <i t="grand">
      <x/>
    </i>
  </rowItems>
  <colFields count="1">
    <field x="4"/>
  </colFields>
  <colItems count="5">
    <i>
      <x/>
    </i>
    <i>
      <x v="1"/>
    </i>
    <i>
      <x v="2"/>
    </i>
    <i>
      <x v="3"/>
    </i>
    <i t="grand">
      <x/>
    </i>
  </colItems>
  <dataFields count="1">
    <dataField name="Sum of Net 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man" xr10:uid="{40713FB9-14E8-4522-9D96-EB6D8A9D371F}" sourceName="Salesman">
  <pivotTables>
    <pivotTable tabId="12" name="PivotTable17"/>
  </pivotTables>
  <data>
    <tabular pivotCacheId="1307034476">
      <items count="7">
        <i x="0" s="1"/>
        <i x="1" s="1"/>
        <i x="2" s="1"/>
        <i x="3" s="1"/>
        <i x="4" s="1"/>
        <i x="6"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man1" xr10:uid="{78B338D1-B68F-40F9-819D-0EF68DA81E9F}" sourceName="Salesman">
  <pivotTables>
    <pivotTable tabId="12" name="PivotTable7"/>
  </pivotTables>
  <data>
    <tabular pivotCacheId="1307034476">
      <items count="7">
        <i x="0" s="1"/>
        <i x="1" s="1"/>
        <i x="2" s="1"/>
        <i x="3" s="1"/>
        <i x="4" s="1"/>
        <i x="6"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man" xr10:uid="{645B5697-079C-4EE1-9403-5679DB0B38DF}" cache="Slicer_Salesman" caption="Salesman" rowHeight="234950"/>
  <slicer name="Salesman 1" xr10:uid="{243ADF76-97C8-49C1-8E6E-21CECBE0624F}" cache="Slicer_Salesman1" caption="Salesma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737C65-FB2E-4885-A742-761241E452E9}" name="Table1" displayName="Table1" ref="B3:D9" totalsRowShown="0">
  <autoFilter ref="B3:D9" xr:uid="{07737C65-FB2E-4885-A742-761241E452E9}"/>
  <sortState xmlns:xlrd2="http://schemas.microsoft.com/office/spreadsheetml/2017/richdata2" ref="B4:D9">
    <sortCondition ref="D3:D9"/>
  </sortState>
  <tableColumns count="3">
    <tableColumn id="1" xr3:uid="{2C0450D2-0367-49C6-852E-3197F8A14573}" name="Name"/>
    <tableColumn id="2" xr3:uid="{65B5CC94-719D-4D0D-AE71-5A2AFF84855A}" name="Subject"/>
    <tableColumn id="3" xr3:uid="{76608A1C-DA59-448B-8DBA-FD01D23F71A6}" name="CGPA" dataDxfId="1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375B0E-6A3E-4B26-9F1E-3F4B4FD7B677}" name="Table2" displayName="Table2" ref="G3:I10" totalsRowShown="0" headerRowBorderDxfId="17" tableBorderDxfId="16" totalsRowBorderDxfId="15">
  <autoFilter ref="G3:I10" xr:uid="{1C375B0E-6A3E-4B26-9F1E-3F4B4FD7B677}"/>
  <sortState xmlns:xlrd2="http://schemas.microsoft.com/office/spreadsheetml/2017/richdata2" ref="G4:I10">
    <sortCondition descending="1" ref="I4:I10"/>
    <sortCondition ref="G4:G10"/>
  </sortState>
  <tableColumns count="3">
    <tableColumn id="1" xr3:uid="{E7A7931D-24B1-4BFD-AC10-279DDE6398F1}" name="Column1" dataDxfId="14"/>
    <tableColumn id="2" xr3:uid="{9D635001-2809-4357-BC3B-AFD206FC713D}" name="Column2" dataDxfId="13"/>
    <tableColumn id="3" xr3:uid="{4A266AF1-5E11-410A-B09D-E8530BE226A2}" name="Column3" dataDxfId="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1F30D81-D3BB-4640-BDC8-28EB19051F2D}" name="Table3" displayName="Table3" ref="B5:G11">
  <tableColumns count="6">
    <tableColumn id="1" xr3:uid="{9AA9B99C-AB89-4A7A-9931-8C2129CF4071}" name="Name" totalsRowLabel="Total" dataDxfId="9" totalsRowDxfId="8"/>
    <tableColumn id="2" xr3:uid="{339AB4B9-90A9-4D2A-8BAF-3F0E918E7B59}" name="Maths"/>
    <tableColumn id="3" xr3:uid="{F998BC4B-0FF4-4A5F-B489-73636DB45E5E}" name="Scie"/>
    <tableColumn id="4" xr3:uid="{952A9153-88C4-420D-B306-582504BA5EF0}" name="Soci"/>
    <tableColumn id="5" xr3:uid="{A7263AB9-07E5-4B1A-AED7-A3A9F0606A74}" name="Eng"/>
    <tableColumn id="6" xr3:uid="{710AB615-4DEA-47A2-82B4-9587969C3F21}" name="Performance" totalsRowFunction="c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1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hyperlink" Target="https://www.statology.org/inverse-t-distribution-calculator/" TargetMode="External"/><Relationship Id="rId1" Type="http://schemas.openxmlformats.org/officeDocument/2006/relationships/hyperlink" Target="https://www.statology.org/t-score-p-value-calculator/" TargetMode="External"/></Relationships>
</file>

<file path=xl/worksheets/_rels/sheet2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3:I10"/>
  <sheetViews>
    <sheetView workbookViewId="0">
      <selection activeCell="K10" sqref="K10"/>
    </sheetView>
  </sheetViews>
  <sheetFormatPr defaultRowHeight="14.4"/>
  <cols>
    <col min="3" max="3" width="9.21875" customWidth="1"/>
    <col min="7" max="9" width="10.44140625" customWidth="1"/>
  </cols>
  <sheetData>
    <row r="3" spans="2:9">
      <c r="B3" t="s">
        <v>0</v>
      </c>
      <c r="C3" t="s">
        <v>1</v>
      </c>
      <c r="D3" t="s">
        <v>2</v>
      </c>
      <c r="G3" s="5" t="s">
        <v>10</v>
      </c>
      <c r="H3" s="6" t="s">
        <v>11</v>
      </c>
      <c r="I3" s="7" t="s">
        <v>12</v>
      </c>
    </row>
    <row r="4" spans="2:9">
      <c r="B4" t="s">
        <v>8</v>
      </c>
      <c r="C4" t="s">
        <v>9</v>
      </c>
      <c r="D4" s="1">
        <v>3.4</v>
      </c>
      <c r="G4" s="3" t="s">
        <v>0</v>
      </c>
      <c r="H4" s="2" t="s">
        <v>1</v>
      </c>
      <c r="I4" s="4" t="s">
        <v>2</v>
      </c>
    </row>
    <row r="5" spans="2:9">
      <c r="B5" t="s">
        <v>7</v>
      </c>
      <c r="C5" t="s">
        <v>9</v>
      </c>
      <c r="D5" s="1">
        <v>3.5</v>
      </c>
      <c r="G5" s="3" t="s">
        <v>3</v>
      </c>
      <c r="H5" s="2" t="s">
        <v>9</v>
      </c>
      <c r="I5" s="4">
        <v>4.8</v>
      </c>
    </row>
    <row r="6" spans="2:9">
      <c r="B6" t="s">
        <v>6</v>
      </c>
      <c r="C6" t="s">
        <v>9</v>
      </c>
      <c r="D6" s="1">
        <v>3.6</v>
      </c>
      <c r="G6" s="3" t="s">
        <v>4</v>
      </c>
      <c r="H6" s="2" t="s">
        <v>9</v>
      </c>
      <c r="I6" s="4">
        <v>4</v>
      </c>
    </row>
    <row r="7" spans="2:9">
      <c r="B7" t="s">
        <v>5</v>
      </c>
      <c r="C7" t="s">
        <v>9</v>
      </c>
      <c r="D7" s="1">
        <v>3.9</v>
      </c>
      <c r="G7" s="3" t="s">
        <v>5</v>
      </c>
      <c r="H7" s="2" t="s">
        <v>9</v>
      </c>
      <c r="I7" s="4">
        <v>3.9</v>
      </c>
    </row>
    <row r="8" spans="2:9">
      <c r="B8" t="s">
        <v>4</v>
      </c>
      <c r="C8" t="s">
        <v>9</v>
      </c>
      <c r="D8" s="1">
        <f ca="1">+RANDBETWEEN(3.4,4.8)</f>
        <v>4</v>
      </c>
      <c r="G8" s="3" t="s">
        <v>6</v>
      </c>
      <c r="H8" s="2" t="s">
        <v>9</v>
      </c>
      <c r="I8" s="4">
        <v>3.6</v>
      </c>
    </row>
    <row r="9" spans="2:9">
      <c r="B9" t="s">
        <v>3</v>
      </c>
      <c r="C9" t="s">
        <v>9</v>
      </c>
      <c r="D9" s="1">
        <v>4.8</v>
      </c>
      <c r="G9" s="3" t="s">
        <v>7</v>
      </c>
      <c r="H9" s="2" t="s">
        <v>9</v>
      </c>
      <c r="I9" s="4">
        <v>3.5</v>
      </c>
    </row>
    <row r="10" spans="2:9">
      <c r="G10" s="8" t="s">
        <v>8</v>
      </c>
      <c r="H10" s="9" t="s">
        <v>9</v>
      </c>
      <c r="I10" s="10">
        <v>3.4</v>
      </c>
    </row>
  </sheetData>
  <sortState xmlns:xlrd2="http://schemas.microsoft.com/office/spreadsheetml/2017/richdata2" ref="D3:D9">
    <sortCondition descending="1" ref="D3:D9"/>
  </sortState>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7328E-A201-4494-B822-A209B9639BFB}">
  <sheetPr codeName="Sheet2"/>
  <dimension ref="D2:K15"/>
  <sheetViews>
    <sheetView workbookViewId="0">
      <selection activeCell="F15" sqref="F15"/>
    </sheetView>
  </sheetViews>
  <sheetFormatPr defaultRowHeight="14.4" outlineLevelRow="2"/>
  <cols>
    <col min="5" max="7" width="8.88671875" customWidth="1"/>
  </cols>
  <sheetData>
    <row r="2" spans="4:11">
      <c r="D2" s="2" t="s">
        <v>0</v>
      </c>
      <c r="E2" s="2" t="s">
        <v>9</v>
      </c>
      <c r="F2" s="2" t="s">
        <v>13</v>
      </c>
      <c r="G2" s="2" t="s">
        <v>14</v>
      </c>
    </row>
    <row r="3" spans="4:11" outlineLevel="2">
      <c r="D3" s="11" t="s">
        <v>3</v>
      </c>
      <c r="E3" s="11">
        <v>4.8</v>
      </c>
      <c r="F3" s="13">
        <v>5</v>
      </c>
      <c r="G3" s="2">
        <v>4.8</v>
      </c>
    </row>
    <row r="4" spans="4:11" outlineLevel="1">
      <c r="D4" s="11"/>
      <c r="E4" s="15" t="s">
        <v>18</v>
      </c>
      <c r="F4" s="13">
        <f>SUBTOTAL(9,F3:F3)</f>
        <v>5</v>
      </c>
      <c r="G4" s="2"/>
    </row>
    <row r="5" spans="4:11" outlineLevel="2">
      <c r="D5" s="12" t="s">
        <v>4</v>
      </c>
      <c r="E5" s="12">
        <v>4</v>
      </c>
      <c r="F5" s="13">
        <v>3.6</v>
      </c>
      <c r="G5" s="2">
        <v>4.5</v>
      </c>
    </row>
    <row r="6" spans="4:11" outlineLevel="1">
      <c r="D6" s="12"/>
      <c r="E6" s="16" t="s">
        <v>19</v>
      </c>
      <c r="F6" s="13">
        <f>SUBTOTAL(9,F5:F5)</f>
        <v>3.6</v>
      </c>
      <c r="G6" s="2"/>
    </row>
    <row r="7" spans="4:11" outlineLevel="2">
      <c r="D7" s="11" t="s">
        <v>5</v>
      </c>
      <c r="E7" s="11">
        <v>3.9</v>
      </c>
      <c r="F7" s="13">
        <v>3.8</v>
      </c>
      <c r="G7" s="2">
        <v>4.2</v>
      </c>
      <c r="K7" t="s">
        <v>15</v>
      </c>
    </row>
    <row r="8" spans="4:11" outlineLevel="1">
      <c r="D8" s="11"/>
      <c r="E8" s="15" t="s">
        <v>20</v>
      </c>
      <c r="F8" s="13">
        <f>SUBTOTAL(9,F7:F7)</f>
        <v>3.8</v>
      </c>
      <c r="G8" s="2"/>
    </row>
    <row r="9" spans="4:11" outlineLevel="2">
      <c r="D9" s="12" t="s">
        <v>6</v>
      </c>
      <c r="E9" s="12">
        <v>3.6</v>
      </c>
      <c r="F9" s="13">
        <v>3.7</v>
      </c>
      <c r="G9" s="2">
        <v>4.5999999999999996</v>
      </c>
      <c r="K9" t="s">
        <v>16</v>
      </c>
    </row>
    <row r="10" spans="4:11" outlineLevel="1">
      <c r="D10" s="12"/>
      <c r="E10" s="16" t="s">
        <v>21</v>
      </c>
      <c r="F10" s="13">
        <f>SUBTOTAL(9,F9:F9)</f>
        <v>3.7</v>
      </c>
      <c r="G10" s="2"/>
    </row>
    <row r="11" spans="4:11" outlineLevel="2">
      <c r="D11" s="11" t="s">
        <v>7</v>
      </c>
      <c r="E11" s="11">
        <v>3.5</v>
      </c>
      <c r="F11" s="13">
        <v>3.9</v>
      </c>
      <c r="G11" s="2">
        <v>4.8</v>
      </c>
      <c r="K11" t="s">
        <v>24</v>
      </c>
    </row>
    <row r="12" spans="4:11" outlineLevel="1">
      <c r="D12" s="11"/>
      <c r="E12" s="15" t="s">
        <v>22</v>
      </c>
      <c r="F12" s="13">
        <f>SUBTOTAL(9,F11:F11)</f>
        <v>3.9</v>
      </c>
      <c r="G12" s="2"/>
    </row>
    <row r="13" spans="4:11" outlineLevel="2">
      <c r="D13" s="12" t="s">
        <v>8</v>
      </c>
      <c r="E13" s="12">
        <v>3.4</v>
      </c>
      <c r="F13" s="13">
        <v>4.0999999999999996</v>
      </c>
      <c r="G13" s="2">
        <v>4.7</v>
      </c>
    </row>
    <row r="14" spans="4:11" outlineLevel="1">
      <c r="D14" s="17"/>
      <c r="E14" s="20" t="s">
        <v>23</v>
      </c>
      <c r="F14" s="18">
        <f>SUBTOTAL(9,F13:F13)</f>
        <v>4.0999999999999996</v>
      </c>
      <c r="G14" s="19"/>
    </row>
    <row r="15" spans="4:11">
      <c r="D15" s="17"/>
      <c r="E15" s="20" t="s">
        <v>17</v>
      </c>
      <c r="F15" s="18">
        <f>SUBTOTAL(9,F3:F13)</f>
        <v>24.099999999999994</v>
      </c>
      <c r="G15" s="19"/>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422DE-CB7B-430B-9071-BA21AFC2E29A}">
  <sheetPr codeName="Sheet3"/>
  <dimension ref="C1:G5"/>
  <sheetViews>
    <sheetView workbookViewId="0">
      <selection activeCell="G2" sqref="G2"/>
    </sheetView>
  </sheetViews>
  <sheetFormatPr defaultRowHeight="14.4"/>
  <cols>
    <col min="5" max="5" width="11" bestFit="1" customWidth="1"/>
  </cols>
  <sheetData>
    <row r="1" spans="3:7">
      <c r="C1" t="s">
        <v>27</v>
      </c>
      <c r="D1" t="s">
        <v>28</v>
      </c>
      <c r="E1" t="s">
        <v>29</v>
      </c>
      <c r="F1" t="s">
        <v>30</v>
      </c>
      <c r="G1" t="s">
        <v>31</v>
      </c>
    </row>
    <row r="2" spans="3:7">
      <c r="C2" t="s">
        <v>32</v>
      </c>
      <c r="D2">
        <v>27</v>
      </c>
      <c r="E2">
        <v>8978527934</v>
      </c>
      <c r="F2" t="s">
        <v>33</v>
      </c>
      <c r="G2">
        <v>95</v>
      </c>
    </row>
    <row r="4" spans="3:7">
      <c r="C4" t="s">
        <v>25</v>
      </c>
    </row>
    <row r="5" spans="3:7">
      <c r="C5"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A442F-66AA-4C96-A926-0B06ABC8EFDC}">
  <sheetPr codeName="Sheet4"/>
  <dimension ref="C2:P11"/>
  <sheetViews>
    <sheetView topLeftCell="A2" workbookViewId="0">
      <selection activeCell="I5" sqref="I5:I10"/>
    </sheetView>
  </sheetViews>
  <sheetFormatPr defaultRowHeight="14.4"/>
  <sheetData>
    <row r="2" spans="3:16">
      <c r="C2" t="s">
        <v>34</v>
      </c>
    </row>
    <row r="3" spans="3:16">
      <c r="C3" t="s">
        <v>35</v>
      </c>
    </row>
    <row r="4" spans="3:16">
      <c r="C4">
        <v>1</v>
      </c>
      <c r="I4" s="12" t="s">
        <v>0</v>
      </c>
      <c r="J4" s="12" t="s">
        <v>1</v>
      </c>
      <c r="K4" s="12" t="s">
        <v>2</v>
      </c>
      <c r="M4" s="12" t="s">
        <v>0</v>
      </c>
      <c r="N4" s="12" t="s">
        <v>1</v>
      </c>
      <c r="O4" s="12" t="s">
        <v>2</v>
      </c>
    </row>
    <row r="5" spans="3:16">
      <c r="C5">
        <v>2</v>
      </c>
      <c r="I5" s="11" t="s">
        <v>3</v>
      </c>
      <c r="J5" s="11" t="s">
        <v>9</v>
      </c>
      <c r="K5" s="11">
        <v>4.8</v>
      </c>
      <c r="M5" s="11" t="s">
        <v>3</v>
      </c>
      <c r="N5" s="11" t="s">
        <v>9</v>
      </c>
      <c r="O5" s="11">
        <v>4.8</v>
      </c>
    </row>
    <row r="6" spans="3:16">
      <c r="C6">
        <v>3</v>
      </c>
      <c r="I6" s="12" t="s">
        <v>4</v>
      </c>
      <c r="J6" s="12" t="s">
        <v>9</v>
      </c>
      <c r="K6" s="12">
        <v>4</v>
      </c>
      <c r="M6" s="12" t="s">
        <v>4</v>
      </c>
      <c r="N6" s="12" t="s">
        <v>9</v>
      </c>
      <c r="O6" s="12">
        <v>4</v>
      </c>
      <c r="P6" t="s">
        <v>36</v>
      </c>
    </row>
    <row r="7" spans="3:16">
      <c r="C7">
        <v>4</v>
      </c>
      <c r="I7" s="12" t="s">
        <v>4</v>
      </c>
      <c r="J7" s="11" t="s">
        <v>9</v>
      </c>
      <c r="K7" s="11">
        <v>4.5</v>
      </c>
      <c r="M7" s="12" t="s">
        <v>6</v>
      </c>
      <c r="N7" s="12" t="s">
        <v>9</v>
      </c>
      <c r="O7" s="12">
        <v>3.6</v>
      </c>
    </row>
    <row r="8" spans="3:16">
      <c r="C8">
        <v>5</v>
      </c>
      <c r="I8" s="12" t="s">
        <v>6</v>
      </c>
      <c r="J8" s="12" t="s">
        <v>9</v>
      </c>
      <c r="K8" s="12">
        <v>3.6</v>
      </c>
      <c r="M8" s="11" t="s">
        <v>7</v>
      </c>
      <c r="N8" s="11" t="s">
        <v>9</v>
      </c>
      <c r="O8" s="11">
        <v>3.5</v>
      </c>
    </row>
    <row r="9" spans="3:16">
      <c r="C9">
        <v>7</v>
      </c>
      <c r="I9" s="11" t="s">
        <v>7</v>
      </c>
      <c r="J9" s="11" t="s">
        <v>9</v>
      </c>
      <c r="K9" s="11">
        <v>3.5</v>
      </c>
      <c r="M9" s="12" t="s">
        <v>8</v>
      </c>
      <c r="N9" s="12" t="s">
        <v>9</v>
      </c>
      <c r="O9" s="12">
        <v>3.4</v>
      </c>
    </row>
    <row r="10" spans="3:16">
      <c r="C10">
        <v>8</v>
      </c>
      <c r="I10" s="12" t="s">
        <v>8</v>
      </c>
      <c r="J10" s="12" t="s">
        <v>9</v>
      </c>
      <c r="K10" s="12">
        <v>3.4</v>
      </c>
    </row>
    <row r="11" spans="3:16">
      <c r="C11">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491F5-9674-4879-B39A-9A961A4A11E1}">
  <sheetPr codeName="Sheet5"/>
  <dimension ref="A1:H1326"/>
  <sheetViews>
    <sheetView workbookViewId="0">
      <selection activeCell="L6" sqref="L6"/>
    </sheetView>
  </sheetViews>
  <sheetFormatPr defaultRowHeight="14.4"/>
  <sheetData>
    <row r="1" spans="1:8">
      <c r="A1" s="23" t="s">
        <v>37</v>
      </c>
      <c r="B1" s="23" t="s">
        <v>38</v>
      </c>
      <c r="C1" s="23" t="s">
        <v>39</v>
      </c>
      <c r="D1" s="23" t="s">
        <v>40</v>
      </c>
      <c r="E1" s="23" t="s">
        <v>41</v>
      </c>
      <c r="F1" s="23" t="s">
        <v>42</v>
      </c>
      <c r="G1" s="24" t="s">
        <v>43</v>
      </c>
      <c r="H1" s="23" t="s">
        <v>44</v>
      </c>
    </row>
    <row r="2" spans="1:8">
      <c r="A2" s="25">
        <v>40909</v>
      </c>
      <c r="B2" s="26">
        <v>1111</v>
      </c>
      <c r="C2" s="27" t="s">
        <v>45</v>
      </c>
      <c r="D2" s="27" t="s">
        <v>46</v>
      </c>
      <c r="E2" s="27" t="s">
        <v>47</v>
      </c>
      <c r="F2" s="27">
        <v>8</v>
      </c>
      <c r="G2" s="28">
        <v>7164</v>
      </c>
      <c r="H2" s="27">
        <v>844.1579999999999</v>
      </c>
    </row>
    <row r="3" spans="1:8">
      <c r="A3" s="25">
        <v>40910</v>
      </c>
      <c r="B3" s="29">
        <v>1112</v>
      </c>
      <c r="C3" s="27" t="s">
        <v>48</v>
      </c>
      <c r="D3" s="27" t="s">
        <v>46</v>
      </c>
      <c r="E3" s="27" t="s">
        <v>47</v>
      </c>
      <c r="F3" s="27">
        <v>8</v>
      </c>
      <c r="G3" s="28">
        <v>6528</v>
      </c>
      <c r="H3" s="27">
        <v>3376.6319999999996</v>
      </c>
    </row>
    <row r="4" spans="1:8">
      <c r="A4" s="25">
        <v>40911</v>
      </c>
      <c r="B4" s="29">
        <v>1113</v>
      </c>
      <c r="C4" s="27" t="s">
        <v>49</v>
      </c>
      <c r="D4" s="27" t="s">
        <v>46</v>
      </c>
      <c r="E4" s="27" t="s">
        <v>50</v>
      </c>
      <c r="F4" s="27">
        <v>8</v>
      </c>
      <c r="G4" s="28">
        <v>2520</v>
      </c>
      <c r="H4" s="27">
        <v>2280</v>
      </c>
    </row>
    <row r="5" spans="1:8">
      <c r="A5" s="25">
        <v>40913</v>
      </c>
      <c r="B5" s="29">
        <v>1115</v>
      </c>
      <c r="C5" s="27" t="s">
        <v>48</v>
      </c>
      <c r="D5" s="27" t="s">
        <v>46</v>
      </c>
      <c r="E5" s="27" t="s">
        <v>50</v>
      </c>
      <c r="F5" s="27">
        <v>10</v>
      </c>
      <c r="G5" s="28">
        <v>9660</v>
      </c>
      <c r="H5" s="27">
        <v>1737.3510000000001</v>
      </c>
    </row>
    <row r="6" spans="1:8">
      <c r="A6" s="25">
        <v>40914</v>
      </c>
      <c r="B6" s="29">
        <v>1111</v>
      </c>
      <c r="C6" s="27" t="s">
        <v>49</v>
      </c>
      <c r="D6" s="27" t="s">
        <v>46</v>
      </c>
      <c r="E6" s="27" t="s">
        <v>51</v>
      </c>
      <c r="F6" s="27">
        <v>10</v>
      </c>
      <c r="G6" s="28">
        <v>11550</v>
      </c>
      <c r="H6" s="27">
        <v>854.69999999999993</v>
      </c>
    </row>
    <row r="7" spans="1:8">
      <c r="A7" s="25">
        <v>40915</v>
      </c>
      <c r="B7" s="29">
        <v>1117</v>
      </c>
      <c r="C7" s="27" t="s">
        <v>45</v>
      </c>
      <c r="D7" s="27" t="s">
        <v>46</v>
      </c>
      <c r="E7" s="27" t="s">
        <v>51</v>
      </c>
      <c r="F7" s="27">
        <v>7</v>
      </c>
      <c r="G7" s="28">
        <v>7896</v>
      </c>
      <c r="H7" s="27">
        <v>2565.4104000000002</v>
      </c>
    </row>
    <row r="8" spans="1:8">
      <c r="A8" s="25">
        <v>40916</v>
      </c>
      <c r="B8" s="29">
        <v>1118</v>
      </c>
      <c r="C8" s="27" t="s">
        <v>48</v>
      </c>
      <c r="D8" s="27" t="s">
        <v>46</v>
      </c>
      <c r="E8" s="27" t="s">
        <v>51</v>
      </c>
      <c r="F8" s="27">
        <v>7</v>
      </c>
      <c r="G8" s="28">
        <v>8095.5</v>
      </c>
      <c r="H8" s="27">
        <v>1063.2090000000001</v>
      </c>
    </row>
    <row r="9" spans="1:8">
      <c r="A9" s="25">
        <v>40917</v>
      </c>
      <c r="B9" s="29">
        <v>1119</v>
      </c>
      <c r="C9" s="27" t="s">
        <v>49</v>
      </c>
      <c r="D9" s="27" t="s">
        <v>46</v>
      </c>
      <c r="E9" s="27" t="s">
        <v>47</v>
      </c>
      <c r="F9" s="27">
        <v>8</v>
      </c>
      <c r="G9" s="28">
        <v>12180</v>
      </c>
      <c r="H9" s="27">
        <v>1864.0272</v>
      </c>
    </row>
    <row r="10" spans="1:8">
      <c r="A10" s="25">
        <v>40918</v>
      </c>
      <c r="B10" s="29">
        <v>1111</v>
      </c>
      <c r="C10" s="27" t="s">
        <v>45</v>
      </c>
      <c r="D10" s="27" t="s">
        <v>46</v>
      </c>
      <c r="E10" s="27" t="s">
        <v>47</v>
      </c>
      <c r="F10" s="27">
        <v>6</v>
      </c>
      <c r="G10" s="28">
        <v>4900.5</v>
      </c>
      <c r="H10" s="27">
        <v>2653.62075</v>
      </c>
    </row>
    <row r="11" spans="1:8">
      <c r="A11" s="25">
        <v>40919</v>
      </c>
      <c r="B11" s="29">
        <v>1121</v>
      </c>
      <c r="C11" s="27" t="s">
        <v>48</v>
      </c>
      <c r="D11" s="27" t="s">
        <v>46</v>
      </c>
      <c r="E11" s="27" t="s">
        <v>47</v>
      </c>
      <c r="F11" s="27">
        <v>9</v>
      </c>
      <c r="G11" s="28">
        <v>2277</v>
      </c>
      <c r="H11" s="27">
        <v>1931.3513999999998</v>
      </c>
    </row>
    <row r="12" spans="1:8">
      <c r="A12" s="25">
        <v>40920</v>
      </c>
      <c r="B12" s="29">
        <v>1122</v>
      </c>
      <c r="C12" s="27" t="s">
        <v>49</v>
      </c>
      <c r="D12" s="27" t="s">
        <v>46</v>
      </c>
      <c r="E12" s="27" t="s">
        <v>50</v>
      </c>
      <c r="F12" s="27">
        <v>6</v>
      </c>
      <c r="G12" s="28">
        <v>8032.5</v>
      </c>
      <c r="H12" s="27">
        <v>994.4235000000001</v>
      </c>
    </row>
    <row r="13" spans="1:8">
      <c r="A13" s="25">
        <v>40921</v>
      </c>
      <c r="B13" s="29">
        <v>1123</v>
      </c>
      <c r="C13" s="27" t="s">
        <v>45</v>
      </c>
      <c r="D13" s="27" t="s">
        <v>46</v>
      </c>
      <c r="E13" s="27" t="s">
        <v>50</v>
      </c>
      <c r="F13" s="27">
        <v>9</v>
      </c>
      <c r="G13" s="28">
        <v>8046</v>
      </c>
      <c r="H13" s="27">
        <v>4092.732</v>
      </c>
    </row>
    <row r="14" spans="1:8">
      <c r="A14" s="25">
        <v>40922</v>
      </c>
      <c r="B14" s="29">
        <v>1124</v>
      </c>
      <c r="C14" s="27" t="s">
        <v>48</v>
      </c>
      <c r="D14" s="27" t="s">
        <v>46</v>
      </c>
      <c r="E14" s="27" t="s">
        <v>50</v>
      </c>
      <c r="F14" s="27">
        <v>6</v>
      </c>
      <c r="G14" s="28">
        <v>11250</v>
      </c>
      <c r="H14" s="27">
        <v>1900.8000000000002</v>
      </c>
    </row>
    <row r="15" spans="1:8">
      <c r="A15" s="25">
        <v>40923</v>
      </c>
      <c r="B15" s="29">
        <v>1125</v>
      </c>
      <c r="C15" s="27" t="s">
        <v>49</v>
      </c>
      <c r="D15" s="27" t="s">
        <v>46</v>
      </c>
      <c r="E15" s="27" t="s">
        <v>51</v>
      </c>
      <c r="F15" s="27">
        <v>7</v>
      </c>
      <c r="G15" s="28">
        <v>6189.75</v>
      </c>
      <c r="H15" s="27">
        <v>2722.8710250000004</v>
      </c>
    </row>
    <row r="16" spans="1:8">
      <c r="A16" s="25">
        <v>40924</v>
      </c>
      <c r="B16" s="29">
        <v>1126</v>
      </c>
      <c r="C16" s="27" t="s">
        <v>45</v>
      </c>
      <c r="D16" s="27" t="s">
        <v>46</v>
      </c>
      <c r="E16" s="27" t="s">
        <v>51</v>
      </c>
      <c r="F16" s="27">
        <v>7</v>
      </c>
      <c r="G16" s="28">
        <v>2908.5</v>
      </c>
      <c r="H16" s="27">
        <v>1140.7136999999998</v>
      </c>
    </row>
    <row r="17" spans="1:8">
      <c r="A17" s="25">
        <v>40925</v>
      </c>
      <c r="B17" s="29">
        <v>1127</v>
      </c>
      <c r="C17" s="27" t="s">
        <v>48</v>
      </c>
      <c r="D17" s="27" t="s">
        <v>46</v>
      </c>
      <c r="E17" s="27" t="s">
        <v>51</v>
      </c>
      <c r="F17" s="27">
        <v>6</v>
      </c>
      <c r="G17" s="28">
        <v>2214</v>
      </c>
      <c r="H17" s="27">
        <v>2828.6063999999997</v>
      </c>
    </row>
    <row r="18" spans="1:8">
      <c r="A18" s="25">
        <v>40926</v>
      </c>
      <c r="B18" s="29">
        <v>1128</v>
      </c>
      <c r="C18" s="27" t="s">
        <v>49</v>
      </c>
      <c r="D18" s="27" t="s">
        <v>46</v>
      </c>
      <c r="E18" s="27" t="s">
        <v>47</v>
      </c>
      <c r="F18" s="27">
        <v>9</v>
      </c>
      <c r="G18" s="28">
        <v>8829</v>
      </c>
      <c r="H18" s="27">
        <v>4189.3605000000007</v>
      </c>
    </row>
    <row r="19" spans="1:8">
      <c r="A19" s="25">
        <v>40927</v>
      </c>
      <c r="B19" s="29">
        <v>1129</v>
      </c>
      <c r="C19" s="27" t="s">
        <v>45</v>
      </c>
      <c r="D19" s="27" t="s">
        <v>46</v>
      </c>
      <c r="E19" s="27" t="s">
        <v>47</v>
      </c>
      <c r="F19" s="27">
        <v>10</v>
      </c>
      <c r="G19" s="28">
        <v>9120</v>
      </c>
      <c r="H19" s="27">
        <v>3569.3399999999997</v>
      </c>
    </row>
    <row r="20" spans="1:8">
      <c r="A20" s="25">
        <v>40928</v>
      </c>
      <c r="B20" s="29">
        <v>1130</v>
      </c>
      <c r="C20" s="27" t="s">
        <v>48</v>
      </c>
      <c r="D20" s="27" t="s">
        <v>46</v>
      </c>
      <c r="E20" s="27" t="s">
        <v>47</v>
      </c>
      <c r="F20" s="27">
        <v>6</v>
      </c>
      <c r="G20" s="28">
        <v>2173.5</v>
      </c>
      <c r="H20" s="27">
        <v>3709.0777500000004</v>
      </c>
    </row>
    <row r="21" spans="1:8">
      <c r="A21" s="25">
        <v>40929</v>
      </c>
      <c r="B21" s="29">
        <v>1131</v>
      </c>
      <c r="C21" s="27" t="s">
        <v>49</v>
      </c>
      <c r="D21" s="27" t="s">
        <v>46</v>
      </c>
      <c r="E21" s="27" t="s">
        <v>50</v>
      </c>
      <c r="F21" s="27">
        <v>10</v>
      </c>
      <c r="G21" s="28">
        <v>5600</v>
      </c>
      <c r="H21" s="27">
        <v>4516.3999999999996</v>
      </c>
    </row>
    <row r="22" spans="1:8">
      <c r="A22" s="25">
        <v>40930</v>
      </c>
      <c r="B22" s="29">
        <v>1132</v>
      </c>
      <c r="C22" s="27" t="s">
        <v>45</v>
      </c>
      <c r="D22" s="27" t="s">
        <v>46</v>
      </c>
      <c r="E22" s="27" t="s">
        <v>50</v>
      </c>
      <c r="F22" s="27">
        <v>6</v>
      </c>
      <c r="G22" s="28">
        <v>4608</v>
      </c>
      <c r="H22" s="27">
        <v>2575.4111999999996</v>
      </c>
    </row>
    <row r="23" spans="1:8">
      <c r="A23" s="25">
        <v>40931</v>
      </c>
      <c r="B23" s="29">
        <v>1133</v>
      </c>
      <c r="C23" s="27" t="s">
        <v>48</v>
      </c>
      <c r="D23" s="27" t="s">
        <v>46</v>
      </c>
      <c r="E23" s="27" t="s">
        <v>50</v>
      </c>
      <c r="F23" s="27">
        <v>8</v>
      </c>
      <c r="G23" s="28">
        <v>5508</v>
      </c>
      <c r="H23" s="27">
        <v>1965.2544000000003</v>
      </c>
    </row>
    <row r="24" spans="1:8">
      <c r="A24" s="25">
        <v>40932</v>
      </c>
      <c r="B24" s="29">
        <v>1134</v>
      </c>
      <c r="C24" s="27" t="s">
        <v>49</v>
      </c>
      <c r="D24" s="27" t="s">
        <v>46</v>
      </c>
      <c r="E24" s="27" t="s">
        <v>51</v>
      </c>
      <c r="F24" s="27">
        <v>9</v>
      </c>
      <c r="G24" s="28">
        <v>12735</v>
      </c>
      <c r="H24" s="27">
        <v>3907.0980000000004</v>
      </c>
    </row>
    <row r="25" spans="1:8">
      <c r="A25" s="25">
        <v>40933</v>
      </c>
      <c r="B25" s="29">
        <v>1135</v>
      </c>
      <c r="C25" s="27" t="s">
        <v>45</v>
      </c>
      <c r="D25" s="27" t="s">
        <v>46</v>
      </c>
      <c r="E25" s="27" t="s">
        <v>51</v>
      </c>
      <c r="F25" s="27">
        <v>10</v>
      </c>
      <c r="G25" s="28">
        <v>13575</v>
      </c>
      <c r="H25" s="27">
        <v>1992.81</v>
      </c>
    </row>
    <row r="26" spans="1:8">
      <c r="A26" s="25">
        <v>40934</v>
      </c>
      <c r="B26" s="29">
        <v>1136</v>
      </c>
      <c r="C26" s="27" t="s">
        <v>48</v>
      </c>
      <c r="D26" s="27" t="s">
        <v>46</v>
      </c>
      <c r="E26" s="27" t="s">
        <v>51</v>
      </c>
      <c r="F26" s="27">
        <v>9</v>
      </c>
      <c r="G26" s="28">
        <v>8892</v>
      </c>
      <c r="H26" s="27">
        <v>3084.6347999999998</v>
      </c>
    </row>
    <row r="27" spans="1:8">
      <c r="A27" s="25">
        <v>40935</v>
      </c>
      <c r="B27" s="29">
        <v>1137</v>
      </c>
      <c r="C27" s="27" t="s">
        <v>49</v>
      </c>
      <c r="D27" s="27" t="s">
        <v>46</v>
      </c>
      <c r="E27" s="27" t="s">
        <v>47</v>
      </c>
      <c r="F27" s="27">
        <v>9</v>
      </c>
      <c r="G27" s="28">
        <v>6196.5</v>
      </c>
      <c r="H27" s="27">
        <v>3112.7084999999997</v>
      </c>
    </row>
    <row r="28" spans="1:8">
      <c r="A28" s="25">
        <v>40936</v>
      </c>
      <c r="B28" s="29">
        <v>1138</v>
      </c>
      <c r="C28" s="27" t="s">
        <v>45</v>
      </c>
      <c r="D28" s="27" t="s">
        <v>46</v>
      </c>
      <c r="E28" s="27" t="s">
        <v>47</v>
      </c>
      <c r="F28" s="27">
        <v>7</v>
      </c>
      <c r="G28" s="28">
        <v>4063.5</v>
      </c>
      <c r="H28" s="27">
        <v>709.69027499999993</v>
      </c>
    </row>
    <row r="29" spans="1:8">
      <c r="A29" s="25">
        <v>40937</v>
      </c>
      <c r="B29" s="29">
        <v>1139</v>
      </c>
      <c r="C29" s="27" t="s">
        <v>48</v>
      </c>
      <c r="D29" s="27" t="s">
        <v>46</v>
      </c>
      <c r="E29" s="27" t="s">
        <v>47</v>
      </c>
      <c r="F29" s="27">
        <v>9</v>
      </c>
      <c r="G29" s="28">
        <v>4464</v>
      </c>
      <c r="H29" s="27">
        <v>2483.5464000000002</v>
      </c>
    </row>
    <row r="30" spans="1:8">
      <c r="A30" s="25">
        <v>40938</v>
      </c>
      <c r="B30" s="29">
        <v>1140</v>
      </c>
      <c r="C30" s="27" t="s">
        <v>49</v>
      </c>
      <c r="D30" s="27" t="s">
        <v>46</v>
      </c>
      <c r="E30" s="27" t="s">
        <v>50</v>
      </c>
      <c r="F30" s="27">
        <v>10</v>
      </c>
      <c r="G30" s="28">
        <v>10350</v>
      </c>
      <c r="H30" s="27">
        <v>4514.67</v>
      </c>
    </row>
    <row r="31" spans="1:8">
      <c r="A31" s="25">
        <v>40939</v>
      </c>
      <c r="B31" s="29">
        <v>1141</v>
      </c>
      <c r="C31" s="27" t="s">
        <v>45</v>
      </c>
      <c r="D31" s="27" t="s">
        <v>46</v>
      </c>
      <c r="E31" s="27" t="s">
        <v>50</v>
      </c>
      <c r="F31" s="27">
        <v>10</v>
      </c>
      <c r="G31" s="28">
        <v>8680</v>
      </c>
      <c r="H31" s="27">
        <v>2494.6320000000001</v>
      </c>
    </row>
    <row r="32" spans="1:8">
      <c r="A32" s="25">
        <v>40940</v>
      </c>
      <c r="B32" s="29">
        <v>1142</v>
      </c>
      <c r="C32" s="27" t="s">
        <v>48</v>
      </c>
      <c r="D32" s="27" t="s">
        <v>46</v>
      </c>
      <c r="E32" s="27" t="s">
        <v>50</v>
      </c>
      <c r="F32" s="27">
        <v>9</v>
      </c>
      <c r="G32" s="28">
        <v>13050</v>
      </c>
      <c r="H32" s="27">
        <v>2179.35</v>
      </c>
    </row>
    <row r="33" spans="1:8">
      <c r="A33" s="25">
        <v>40941</v>
      </c>
      <c r="B33" s="29">
        <v>1143</v>
      </c>
      <c r="C33" s="27" t="s">
        <v>49</v>
      </c>
      <c r="D33" s="27" t="s">
        <v>46</v>
      </c>
      <c r="E33" s="27" t="s">
        <v>51</v>
      </c>
      <c r="F33" s="27">
        <v>8</v>
      </c>
      <c r="G33" s="28">
        <v>2312</v>
      </c>
      <c r="H33" s="27">
        <v>999.93999999999994</v>
      </c>
    </row>
    <row r="34" spans="1:8">
      <c r="A34" s="25">
        <v>40942</v>
      </c>
      <c r="B34" s="29">
        <v>1144</v>
      </c>
      <c r="C34" s="27" t="s">
        <v>45</v>
      </c>
      <c r="D34" s="27" t="s">
        <v>46</v>
      </c>
      <c r="E34" s="27" t="s">
        <v>51</v>
      </c>
      <c r="F34" s="27">
        <v>6</v>
      </c>
      <c r="G34" s="28">
        <v>3060</v>
      </c>
      <c r="H34" s="27">
        <v>461.60100000000006</v>
      </c>
    </row>
    <row r="35" spans="1:8">
      <c r="A35" s="25">
        <v>40943</v>
      </c>
      <c r="B35" s="29">
        <v>1145</v>
      </c>
      <c r="C35" s="27" t="s">
        <v>48</v>
      </c>
      <c r="D35" s="27" t="s">
        <v>46</v>
      </c>
      <c r="E35" s="27" t="s">
        <v>51</v>
      </c>
      <c r="F35" s="27">
        <v>8</v>
      </c>
      <c r="G35" s="28">
        <v>9810</v>
      </c>
      <c r="H35" s="27">
        <v>744.77520000000004</v>
      </c>
    </row>
    <row r="36" spans="1:8">
      <c r="A36" s="25">
        <v>40944</v>
      </c>
      <c r="B36" s="29">
        <v>1146</v>
      </c>
      <c r="C36" s="27" t="s">
        <v>49</v>
      </c>
      <c r="D36" s="27" t="s">
        <v>46</v>
      </c>
      <c r="E36" s="27" t="s">
        <v>47</v>
      </c>
      <c r="F36" s="27">
        <v>10</v>
      </c>
      <c r="G36" s="28">
        <v>8120</v>
      </c>
      <c r="H36" s="27">
        <v>2571.8069999999998</v>
      </c>
    </row>
    <row r="37" spans="1:8">
      <c r="A37" s="25">
        <v>40945</v>
      </c>
      <c r="B37" s="29">
        <v>1147</v>
      </c>
      <c r="C37" s="27" t="s">
        <v>45</v>
      </c>
      <c r="D37" s="27" t="s">
        <v>46</v>
      </c>
      <c r="E37" s="27" t="s">
        <v>47</v>
      </c>
      <c r="F37" s="27">
        <v>7</v>
      </c>
      <c r="G37" s="28">
        <v>6520.5</v>
      </c>
      <c r="H37" s="27">
        <v>1443.6387</v>
      </c>
    </row>
    <row r="38" spans="1:8">
      <c r="A38" s="25">
        <v>40946</v>
      </c>
      <c r="B38" s="29">
        <v>1148</v>
      </c>
      <c r="C38" s="27" t="s">
        <v>48</v>
      </c>
      <c r="D38" s="27" t="s">
        <v>46</v>
      </c>
      <c r="E38" s="27" t="s">
        <v>47</v>
      </c>
      <c r="F38" s="27">
        <v>6</v>
      </c>
      <c r="G38" s="28">
        <v>12060</v>
      </c>
      <c r="H38" s="27">
        <v>4258.6271999999999</v>
      </c>
    </row>
    <row r="39" spans="1:8">
      <c r="A39" s="25">
        <v>40947</v>
      </c>
      <c r="B39" s="29">
        <v>1149</v>
      </c>
      <c r="C39" s="27" t="s">
        <v>49</v>
      </c>
      <c r="D39" s="27" t="s">
        <v>46</v>
      </c>
      <c r="E39" s="27" t="s">
        <v>50</v>
      </c>
      <c r="F39" s="27">
        <v>8</v>
      </c>
      <c r="G39" s="28">
        <v>8544</v>
      </c>
      <c r="H39" s="27">
        <v>3347.1120000000001</v>
      </c>
    </row>
    <row r="40" spans="1:8">
      <c r="A40" s="25">
        <v>40948</v>
      </c>
      <c r="B40" s="29">
        <v>1150</v>
      </c>
      <c r="C40" s="27" t="s">
        <v>45</v>
      </c>
      <c r="D40" s="27" t="s">
        <v>46</v>
      </c>
      <c r="E40" s="27" t="s">
        <v>50</v>
      </c>
      <c r="F40" s="27">
        <v>7</v>
      </c>
      <c r="G40" s="28">
        <v>7024.5</v>
      </c>
      <c r="H40" s="27">
        <v>2027.739</v>
      </c>
    </row>
    <row r="41" spans="1:8">
      <c r="A41" s="25">
        <v>40949</v>
      </c>
      <c r="B41" s="29">
        <v>1151</v>
      </c>
      <c r="C41" s="27" t="s">
        <v>48</v>
      </c>
      <c r="D41" s="27" t="s">
        <v>46</v>
      </c>
      <c r="E41" s="27" t="s">
        <v>50</v>
      </c>
      <c r="F41" s="27">
        <v>7</v>
      </c>
      <c r="G41" s="28">
        <v>14017.5</v>
      </c>
      <c r="H41" s="27">
        <v>3352.4253000000003</v>
      </c>
    </row>
    <row r="42" spans="1:8">
      <c r="A42" s="25">
        <v>40950</v>
      </c>
      <c r="B42" s="29">
        <v>1152</v>
      </c>
      <c r="C42" s="27" t="s">
        <v>49</v>
      </c>
      <c r="D42" s="27" t="s">
        <v>46</v>
      </c>
      <c r="E42" s="27" t="s">
        <v>51</v>
      </c>
      <c r="F42" s="27">
        <v>8</v>
      </c>
      <c r="G42" s="28">
        <v>4056</v>
      </c>
      <c r="H42" s="27">
        <v>1843.4520000000002</v>
      </c>
    </row>
    <row r="43" spans="1:8">
      <c r="A43" s="25">
        <v>40951</v>
      </c>
      <c r="B43" s="29">
        <v>1153</v>
      </c>
      <c r="C43" s="27" t="s">
        <v>45</v>
      </c>
      <c r="D43" s="27" t="s">
        <v>46</v>
      </c>
      <c r="E43" s="27" t="s">
        <v>51</v>
      </c>
      <c r="F43" s="27">
        <v>7</v>
      </c>
      <c r="G43" s="28">
        <v>2730</v>
      </c>
      <c r="H43" s="27">
        <v>4393.116</v>
      </c>
    </row>
    <row r="44" spans="1:8">
      <c r="A44" s="25">
        <v>40952</v>
      </c>
      <c r="B44" s="29">
        <v>1154</v>
      </c>
      <c r="C44" s="27" t="s">
        <v>48</v>
      </c>
      <c r="D44" s="27" t="s">
        <v>46</v>
      </c>
      <c r="E44" s="27" t="s">
        <v>51</v>
      </c>
      <c r="F44" s="27">
        <v>6</v>
      </c>
      <c r="G44" s="28">
        <v>6804</v>
      </c>
      <c r="H44" s="27">
        <v>3755.808</v>
      </c>
    </row>
    <row r="45" spans="1:8">
      <c r="A45" s="25">
        <v>40953</v>
      </c>
      <c r="B45" s="29">
        <v>1155</v>
      </c>
      <c r="C45" s="27" t="s">
        <v>49</v>
      </c>
      <c r="D45" s="27" t="s">
        <v>46</v>
      </c>
      <c r="E45" s="27" t="s">
        <v>47</v>
      </c>
      <c r="F45" s="27">
        <v>7</v>
      </c>
      <c r="G45" s="28">
        <v>8778</v>
      </c>
      <c r="H45" s="27">
        <v>1690.6428000000001</v>
      </c>
    </row>
    <row r="46" spans="1:8">
      <c r="A46" s="25">
        <v>40954</v>
      </c>
      <c r="B46" s="29">
        <v>1156</v>
      </c>
      <c r="C46" s="27" t="s">
        <v>45</v>
      </c>
      <c r="D46" s="27" t="s">
        <v>46</v>
      </c>
      <c r="E46" s="27" t="s">
        <v>47</v>
      </c>
      <c r="F46" s="27">
        <v>8</v>
      </c>
      <c r="G46" s="28">
        <v>2304</v>
      </c>
      <c r="H46" s="27">
        <v>1475.9423999999999</v>
      </c>
    </row>
    <row r="47" spans="1:8">
      <c r="A47" s="25">
        <v>40955</v>
      </c>
      <c r="B47" s="29">
        <v>1157</v>
      </c>
      <c r="C47" s="27" t="s">
        <v>48</v>
      </c>
      <c r="D47" s="27" t="s">
        <v>46</v>
      </c>
      <c r="E47" s="27" t="s">
        <v>47</v>
      </c>
      <c r="F47" s="27">
        <v>10</v>
      </c>
      <c r="G47" s="28">
        <v>9150</v>
      </c>
      <c r="H47" s="27">
        <v>1103.124</v>
      </c>
    </row>
    <row r="48" spans="1:8">
      <c r="A48" s="25">
        <v>40956</v>
      </c>
      <c r="B48" s="29">
        <v>1158</v>
      </c>
      <c r="C48" s="27" t="s">
        <v>49</v>
      </c>
      <c r="D48" s="27" t="s">
        <v>46</v>
      </c>
      <c r="E48" s="27" t="s">
        <v>50</v>
      </c>
      <c r="F48" s="27">
        <v>8</v>
      </c>
      <c r="G48" s="28">
        <v>7584</v>
      </c>
      <c r="H48" s="27">
        <v>1378.7711999999999</v>
      </c>
    </row>
    <row r="49" spans="1:8">
      <c r="A49" s="25">
        <v>40957</v>
      </c>
      <c r="B49" s="29">
        <v>1159</v>
      </c>
      <c r="C49" s="27" t="s">
        <v>45</v>
      </c>
      <c r="D49" s="27" t="s">
        <v>46</v>
      </c>
      <c r="E49" s="27" t="s">
        <v>50</v>
      </c>
      <c r="F49" s="27">
        <v>10</v>
      </c>
      <c r="G49" s="28">
        <v>14900</v>
      </c>
      <c r="H49" s="27">
        <v>985.48599999999999</v>
      </c>
    </row>
    <row r="50" spans="1:8">
      <c r="A50" s="25">
        <v>40958</v>
      </c>
      <c r="B50" s="29">
        <v>1160</v>
      </c>
      <c r="C50" s="27" t="s">
        <v>48</v>
      </c>
      <c r="D50" s="27" t="s">
        <v>46</v>
      </c>
      <c r="E50" s="27" t="s">
        <v>50</v>
      </c>
      <c r="F50" s="27">
        <v>6</v>
      </c>
      <c r="G50" s="28">
        <v>8964</v>
      </c>
      <c r="H50" s="27">
        <v>877.3515000000001</v>
      </c>
    </row>
    <row r="51" spans="1:8">
      <c r="A51" s="25">
        <v>40959</v>
      </c>
      <c r="B51" s="29">
        <v>1161</v>
      </c>
      <c r="C51" s="27" t="s">
        <v>49</v>
      </c>
      <c r="D51" s="27" t="s">
        <v>46</v>
      </c>
      <c r="E51" s="27" t="s">
        <v>51</v>
      </c>
      <c r="F51" s="27">
        <v>9</v>
      </c>
      <c r="G51" s="28">
        <v>2079</v>
      </c>
      <c r="H51" s="27">
        <v>2799.1656000000003</v>
      </c>
    </row>
    <row r="52" spans="1:8">
      <c r="A52" s="25">
        <v>40960</v>
      </c>
      <c r="B52" s="29">
        <v>1162</v>
      </c>
      <c r="C52" s="27" t="s">
        <v>45</v>
      </c>
      <c r="D52" s="27" t="s">
        <v>46</v>
      </c>
      <c r="E52" s="27" t="s">
        <v>51</v>
      </c>
      <c r="F52" s="27">
        <v>6</v>
      </c>
      <c r="G52" s="28">
        <v>2412</v>
      </c>
      <c r="H52" s="27">
        <v>2078.1792</v>
      </c>
    </row>
    <row r="53" spans="1:8">
      <c r="A53" s="25">
        <v>40961</v>
      </c>
      <c r="B53" s="29">
        <v>1163</v>
      </c>
      <c r="C53" s="27" t="s">
        <v>48</v>
      </c>
      <c r="D53" s="27" t="s">
        <v>46</v>
      </c>
      <c r="E53" s="27" t="s">
        <v>51</v>
      </c>
      <c r="F53" s="27">
        <v>7</v>
      </c>
      <c r="G53" s="28">
        <v>4189.5</v>
      </c>
      <c r="H53" s="27">
        <v>2660.3325000000004</v>
      </c>
    </row>
    <row r="54" spans="1:8">
      <c r="A54" s="25">
        <v>40962</v>
      </c>
      <c r="B54" s="29">
        <v>1164</v>
      </c>
      <c r="C54" s="27" t="s">
        <v>49</v>
      </c>
      <c r="D54" s="27" t="s">
        <v>46</v>
      </c>
      <c r="E54" s="27" t="s">
        <v>47</v>
      </c>
      <c r="F54" s="27">
        <v>8</v>
      </c>
      <c r="G54" s="28">
        <v>10080</v>
      </c>
      <c r="H54" s="27">
        <v>1541.4335999999998</v>
      </c>
    </row>
    <row r="55" spans="1:8">
      <c r="A55" s="25">
        <v>40963</v>
      </c>
      <c r="B55" s="29">
        <v>1165</v>
      </c>
      <c r="C55" s="27" t="s">
        <v>45</v>
      </c>
      <c r="D55" s="27" t="s">
        <v>46</v>
      </c>
      <c r="E55" s="27" t="s">
        <v>47</v>
      </c>
      <c r="F55" s="27">
        <v>9</v>
      </c>
      <c r="G55" s="28">
        <v>5076</v>
      </c>
      <c r="H55" s="27">
        <v>1053.27</v>
      </c>
    </row>
    <row r="56" spans="1:8">
      <c r="A56" s="25">
        <v>40964</v>
      </c>
      <c r="B56" s="29">
        <v>1166</v>
      </c>
      <c r="C56" s="27" t="s">
        <v>48</v>
      </c>
      <c r="D56" s="27" t="s">
        <v>46</v>
      </c>
      <c r="E56" s="27" t="s">
        <v>47</v>
      </c>
      <c r="F56" s="27">
        <v>6</v>
      </c>
      <c r="G56" s="28">
        <v>9315</v>
      </c>
      <c r="H56" s="27">
        <v>4057.6140000000005</v>
      </c>
    </row>
    <row r="57" spans="1:8">
      <c r="A57" s="25">
        <v>40965</v>
      </c>
      <c r="B57" s="29">
        <v>1167</v>
      </c>
      <c r="C57" s="27" t="s">
        <v>49</v>
      </c>
      <c r="D57" s="27" t="s">
        <v>46</v>
      </c>
      <c r="E57" s="27" t="s">
        <v>50</v>
      </c>
      <c r="F57" s="27">
        <v>10</v>
      </c>
      <c r="G57" s="28">
        <v>11280</v>
      </c>
      <c r="H57" s="27">
        <v>4693.8899999999994</v>
      </c>
    </row>
    <row r="58" spans="1:8">
      <c r="A58" s="25">
        <v>40966</v>
      </c>
      <c r="B58" s="29">
        <v>1168</v>
      </c>
      <c r="C58" s="27" t="s">
        <v>45</v>
      </c>
      <c r="D58" s="27" t="s">
        <v>46</v>
      </c>
      <c r="E58" s="27" t="s">
        <v>50</v>
      </c>
      <c r="F58" s="27">
        <v>7</v>
      </c>
      <c r="G58" s="28">
        <v>8946</v>
      </c>
      <c r="H58" s="27">
        <v>909.80820000000006</v>
      </c>
    </row>
    <row r="59" spans="1:8">
      <c r="A59" s="25">
        <v>40967</v>
      </c>
      <c r="B59" s="29">
        <v>1169</v>
      </c>
      <c r="C59" s="27" t="s">
        <v>48</v>
      </c>
      <c r="D59" s="27" t="s">
        <v>46</v>
      </c>
      <c r="E59" s="27" t="s">
        <v>50</v>
      </c>
      <c r="F59" s="27">
        <v>8</v>
      </c>
      <c r="G59" s="28">
        <v>8568</v>
      </c>
      <c r="H59" s="27">
        <v>3129.0336000000007</v>
      </c>
    </row>
    <row r="60" spans="1:8">
      <c r="A60" s="25">
        <v>40969</v>
      </c>
      <c r="B60" s="29">
        <v>1170</v>
      </c>
      <c r="C60" s="27" t="s">
        <v>49</v>
      </c>
      <c r="D60" s="27" t="s">
        <v>46</v>
      </c>
      <c r="E60" s="27" t="s">
        <v>51</v>
      </c>
      <c r="F60" s="27">
        <v>8</v>
      </c>
      <c r="G60" s="28">
        <v>2178</v>
      </c>
      <c r="H60" s="27">
        <v>2062.7837999999997</v>
      </c>
    </row>
    <row r="61" spans="1:8">
      <c r="A61" s="25">
        <v>40970</v>
      </c>
      <c r="B61" s="29">
        <v>1171</v>
      </c>
      <c r="C61" s="27" t="s">
        <v>45</v>
      </c>
      <c r="D61" s="27" t="s">
        <v>46</v>
      </c>
      <c r="E61" s="27" t="s">
        <v>51</v>
      </c>
      <c r="F61" s="27">
        <v>9</v>
      </c>
      <c r="G61" s="28">
        <v>8100</v>
      </c>
      <c r="H61" s="27">
        <v>2295.864</v>
      </c>
    </row>
    <row r="62" spans="1:8">
      <c r="A62" s="25">
        <v>40971</v>
      </c>
      <c r="B62" s="29">
        <v>1172</v>
      </c>
      <c r="C62" s="27" t="s">
        <v>48</v>
      </c>
      <c r="D62" s="27" t="s">
        <v>46</v>
      </c>
      <c r="E62" s="27" t="s">
        <v>51</v>
      </c>
      <c r="F62" s="27">
        <v>9</v>
      </c>
      <c r="G62" s="28">
        <v>2106</v>
      </c>
      <c r="H62" s="27">
        <v>4223.5829999999996</v>
      </c>
    </row>
    <row r="63" spans="1:8">
      <c r="A63" s="25">
        <v>40972</v>
      </c>
      <c r="B63" s="29">
        <v>1173</v>
      </c>
      <c r="C63" s="27" t="s">
        <v>49</v>
      </c>
      <c r="D63" s="27" t="s">
        <v>46</v>
      </c>
      <c r="E63" s="27" t="s">
        <v>47</v>
      </c>
      <c r="F63" s="27">
        <v>10</v>
      </c>
      <c r="G63" s="28">
        <v>8480</v>
      </c>
      <c r="H63" s="27">
        <v>1349.1679999999999</v>
      </c>
    </row>
    <row r="64" spans="1:8">
      <c r="A64" s="25">
        <v>40973</v>
      </c>
      <c r="B64" s="29">
        <v>1174</v>
      </c>
      <c r="C64" s="27" t="s">
        <v>45</v>
      </c>
      <c r="D64" s="27" t="s">
        <v>46</v>
      </c>
      <c r="E64" s="27" t="s">
        <v>47</v>
      </c>
      <c r="F64" s="27">
        <v>6</v>
      </c>
      <c r="G64" s="28">
        <v>5220</v>
      </c>
      <c r="H64" s="27">
        <v>1052.8739999999998</v>
      </c>
    </row>
    <row r="65" spans="1:8">
      <c r="A65" s="25">
        <v>41339</v>
      </c>
      <c r="B65" s="29">
        <v>1175</v>
      </c>
      <c r="C65" s="27" t="s">
        <v>48</v>
      </c>
      <c r="D65" s="27" t="s">
        <v>46</v>
      </c>
      <c r="E65" s="27" t="s">
        <v>47</v>
      </c>
      <c r="F65" s="27">
        <v>6</v>
      </c>
      <c r="G65" s="28">
        <v>4410</v>
      </c>
      <c r="H65" s="27">
        <v>1489.2570000000001</v>
      </c>
    </row>
    <row r="66" spans="1:8">
      <c r="A66" s="25">
        <v>41340</v>
      </c>
      <c r="B66" s="29">
        <v>1176</v>
      </c>
      <c r="C66" s="27" t="s">
        <v>49</v>
      </c>
      <c r="D66" s="27" t="s">
        <v>46</v>
      </c>
      <c r="E66" s="27" t="s">
        <v>50</v>
      </c>
      <c r="F66" s="27">
        <v>9</v>
      </c>
      <c r="G66" s="28">
        <v>2524.5</v>
      </c>
      <c r="H66" s="27">
        <v>2069.5850999999998</v>
      </c>
    </row>
    <row r="67" spans="1:8">
      <c r="A67" s="25">
        <v>41341</v>
      </c>
      <c r="B67" s="29">
        <v>1177</v>
      </c>
      <c r="C67" s="27" t="s">
        <v>45</v>
      </c>
      <c r="D67" s="27" t="s">
        <v>46</v>
      </c>
      <c r="E67" s="27" t="s">
        <v>50</v>
      </c>
      <c r="F67" s="27">
        <v>9</v>
      </c>
      <c r="G67" s="28">
        <v>8505</v>
      </c>
      <c r="H67" s="27">
        <v>4672.08</v>
      </c>
    </row>
    <row r="68" spans="1:8">
      <c r="A68" s="25">
        <v>41342</v>
      </c>
      <c r="B68" s="29">
        <v>1178</v>
      </c>
      <c r="C68" s="27" t="s">
        <v>48</v>
      </c>
      <c r="D68" s="27" t="s">
        <v>46</v>
      </c>
      <c r="E68" s="27" t="s">
        <v>50</v>
      </c>
      <c r="F68" s="27">
        <v>8</v>
      </c>
      <c r="G68" s="28">
        <v>10224</v>
      </c>
      <c r="H68" s="27">
        <v>941.88599999999997</v>
      </c>
    </row>
    <row r="69" spans="1:8">
      <c r="A69" s="25">
        <v>41343</v>
      </c>
      <c r="B69" s="29">
        <v>1179</v>
      </c>
      <c r="C69" s="27" t="s">
        <v>49</v>
      </c>
      <c r="D69" s="27" t="s">
        <v>46</v>
      </c>
      <c r="E69" s="27" t="s">
        <v>51</v>
      </c>
      <c r="F69" s="27">
        <v>6</v>
      </c>
      <c r="G69" s="28">
        <v>12330</v>
      </c>
      <c r="H69" s="27">
        <v>1667.5092</v>
      </c>
    </row>
    <row r="70" spans="1:8">
      <c r="A70" s="25">
        <v>41344</v>
      </c>
      <c r="B70" s="29">
        <v>1180</v>
      </c>
      <c r="C70" s="27" t="s">
        <v>45</v>
      </c>
      <c r="D70" s="27" t="s">
        <v>46</v>
      </c>
      <c r="E70" s="27" t="s">
        <v>51</v>
      </c>
      <c r="F70" s="27">
        <v>9</v>
      </c>
      <c r="G70" s="28">
        <v>4914</v>
      </c>
      <c r="H70" s="27">
        <v>4085.4996000000001</v>
      </c>
    </row>
    <row r="71" spans="1:8">
      <c r="A71" s="25">
        <v>41345</v>
      </c>
      <c r="B71" s="29">
        <v>1181</v>
      </c>
      <c r="C71" s="27" t="s">
        <v>48</v>
      </c>
      <c r="D71" s="27" t="s">
        <v>46</v>
      </c>
      <c r="E71" s="27" t="s">
        <v>51</v>
      </c>
      <c r="F71" s="27">
        <v>7</v>
      </c>
      <c r="G71" s="28">
        <v>8032.5</v>
      </c>
      <c r="H71" s="27">
        <v>3396.1410000000001</v>
      </c>
    </row>
    <row r="72" spans="1:8">
      <c r="A72" s="25">
        <v>41346</v>
      </c>
      <c r="B72" s="29">
        <v>1182</v>
      </c>
      <c r="C72" s="27" t="s">
        <v>49</v>
      </c>
      <c r="D72" s="27" t="s">
        <v>46</v>
      </c>
      <c r="E72" s="27" t="s">
        <v>47</v>
      </c>
      <c r="F72" s="27">
        <v>7</v>
      </c>
      <c r="G72" s="28">
        <v>8757</v>
      </c>
      <c r="H72" s="27">
        <v>1824.0831000000003</v>
      </c>
    </row>
    <row r="73" spans="1:8">
      <c r="A73" s="25">
        <v>41347</v>
      </c>
      <c r="B73" s="29">
        <v>1183</v>
      </c>
      <c r="C73" s="27" t="s">
        <v>45</v>
      </c>
      <c r="D73" s="27" t="s">
        <v>46</v>
      </c>
      <c r="E73" s="27" t="s">
        <v>47</v>
      </c>
      <c r="F73" s="27">
        <v>6</v>
      </c>
      <c r="G73" s="28">
        <v>12330</v>
      </c>
      <c r="H73" s="27">
        <v>909.70740000000001</v>
      </c>
    </row>
    <row r="74" spans="1:8">
      <c r="A74" s="25">
        <v>41348</v>
      </c>
      <c r="B74" s="29">
        <v>1184</v>
      </c>
      <c r="C74" s="27" t="s">
        <v>48</v>
      </c>
      <c r="D74" s="27" t="s">
        <v>46</v>
      </c>
      <c r="E74" s="27" t="s">
        <v>47</v>
      </c>
      <c r="F74" s="27">
        <v>10</v>
      </c>
      <c r="G74" s="28">
        <v>8440</v>
      </c>
      <c r="H74" s="27">
        <v>4225.2750000000005</v>
      </c>
    </row>
    <row r="75" spans="1:8">
      <c r="A75" s="25">
        <v>41349</v>
      </c>
      <c r="B75" s="29">
        <v>1185</v>
      </c>
      <c r="C75" s="27" t="s">
        <v>49</v>
      </c>
      <c r="D75" s="27" t="s">
        <v>46</v>
      </c>
      <c r="E75" s="27" t="s">
        <v>50</v>
      </c>
      <c r="F75" s="27">
        <v>9</v>
      </c>
      <c r="G75" s="28">
        <v>7074</v>
      </c>
      <c r="H75" s="27">
        <v>2610.306</v>
      </c>
    </row>
    <row r="76" spans="1:8">
      <c r="A76" s="25">
        <v>41350</v>
      </c>
      <c r="B76" s="29">
        <v>1186</v>
      </c>
      <c r="C76" s="27" t="s">
        <v>45</v>
      </c>
      <c r="D76" s="27" t="s">
        <v>46</v>
      </c>
      <c r="E76" s="27" t="s">
        <v>50</v>
      </c>
      <c r="F76" s="27">
        <v>10</v>
      </c>
      <c r="G76" s="28">
        <v>8040</v>
      </c>
      <c r="H76" s="27">
        <v>1930.806</v>
      </c>
    </row>
    <row r="77" spans="1:8">
      <c r="A77" s="25">
        <v>41351</v>
      </c>
      <c r="B77" s="29">
        <v>1187</v>
      </c>
      <c r="C77" s="27" t="s">
        <v>48</v>
      </c>
      <c r="D77" s="27" t="s">
        <v>46</v>
      </c>
      <c r="E77" s="27" t="s">
        <v>50</v>
      </c>
      <c r="F77" s="27">
        <v>8</v>
      </c>
      <c r="G77" s="28">
        <v>11070</v>
      </c>
      <c r="H77" s="27">
        <v>3935.3850000000002</v>
      </c>
    </row>
    <row r="78" spans="1:8">
      <c r="A78" s="25">
        <v>41352</v>
      </c>
      <c r="B78" s="29">
        <v>1188</v>
      </c>
      <c r="C78" s="27" t="s">
        <v>49</v>
      </c>
      <c r="D78" s="27" t="s">
        <v>46</v>
      </c>
      <c r="E78" s="27" t="s">
        <v>51</v>
      </c>
      <c r="F78" s="27">
        <v>9</v>
      </c>
      <c r="G78" s="28">
        <v>5913</v>
      </c>
      <c r="H78" s="27">
        <v>3893.1192000000001</v>
      </c>
    </row>
    <row r="79" spans="1:8">
      <c r="A79" s="25">
        <v>41353</v>
      </c>
      <c r="B79" s="29">
        <v>1189</v>
      </c>
      <c r="C79" s="27" t="s">
        <v>45</v>
      </c>
      <c r="D79" s="27" t="s">
        <v>46</v>
      </c>
      <c r="E79" s="27" t="s">
        <v>51</v>
      </c>
      <c r="F79" s="27">
        <v>6</v>
      </c>
      <c r="G79" s="28">
        <v>10440</v>
      </c>
      <c r="H79" s="27">
        <v>2468.6424000000006</v>
      </c>
    </row>
    <row r="80" spans="1:8">
      <c r="A80" s="25">
        <v>41354</v>
      </c>
      <c r="B80" s="29">
        <v>1190</v>
      </c>
      <c r="C80" s="27" t="s">
        <v>48</v>
      </c>
      <c r="D80" s="27" t="s">
        <v>46</v>
      </c>
      <c r="E80" s="27" t="s">
        <v>51</v>
      </c>
      <c r="F80" s="27">
        <v>7</v>
      </c>
      <c r="G80" s="28">
        <v>1648.5</v>
      </c>
      <c r="H80" s="27">
        <v>2758.2701999999999</v>
      </c>
    </row>
    <row r="81" spans="1:8">
      <c r="A81" s="25">
        <v>41355</v>
      </c>
      <c r="B81" s="29">
        <v>1191</v>
      </c>
      <c r="C81" s="27" t="s">
        <v>49</v>
      </c>
      <c r="D81" s="27" t="s">
        <v>46</v>
      </c>
      <c r="E81" s="27" t="s">
        <v>47</v>
      </c>
      <c r="F81" s="27">
        <v>9</v>
      </c>
      <c r="G81" s="28">
        <v>13770</v>
      </c>
      <c r="H81" s="27">
        <v>1198.8162000000002</v>
      </c>
    </row>
    <row r="82" spans="1:8">
      <c r="A82" s="25">
        <v>41356</v>
      </c>
      <c r="B82" s="29">
        <v>1192</v>
      </c>
      <c r="C82" s="27" t="s">
        <v>45</v>
      </c>
      <c r="D82" s="27" t="s">
        <v>46</v>
      </c>
      <c r="E82" s="27" t="s">
        <v>47</v>
      </c>
      <c r="F82" s="27">
        <v>6</v>
      </c>
      <c r="G82" s="28">
        <v>1647</v>
      </c>
      <c r="H82" s="27">
        <v>702.44549999999992</v>
      </c>
    </row>
    <row r="83" spans="1:8">
      <c r="A83" s="25">
        <v>41357</v>
      </c>
      <c r="B83" s="29">
        <v>1193</v>
      </c>
      <c r="C83" s="27" t="s">
        <v>48</v>
      </c>
      <c r="D83" s="27" t="s">
        <v>46</v>
      </c>
      <c r="E83" s="27" t="s">
        <v>47</v>
      </c>
      <c r="F83" s="27">
        <v>9</v>
      </c>
      <c r="G83" s="28">
        <v>7911</v>
      </c>
      <c r="H83" s="27">
        <v>4921.9605000000001</v>
      </c>
    </row>
    <row r="84" spans="1:8">
      <c r="A84" s="25">
        <v>41358</v>
      </c>
      <c r="B84" s="29">
        <v>1194</v>
      </c>
      <c r="C84" s="27" t="s">
        <v>49</v>
      </c>
      <c r="D84" s="27" t="s">
        <v>46</v>
      </c>
      <c r="E84" s="27" t="s">
        <v>50</v>
      </c>
      <c r="F84" s="27">
        <v>6</v>
      </c>
      <c r="G84" s="28">
        <v>6804</v>
      </c>
      <c r="H84" s="27">
        <v>2912.7923999999998</v>
      </c>
    </row>
    <row r="85" spans="1:8">
      <c r="A85" s="25">
        <v>41359</v>
      </c>
      <c r="B85" s="29">
        <v>1195</v>
      </c>
      <c r="C85" s="27" t="s">
        <v>45</v>
      </c>
      <c r="D85" s="27" t="s">
        <v>46</v>
      </c>
      <c r="E85" s="27" t="s">
        <v>50</v>
      </c>
      <c r="F85" s="27">
        <v>9</v>
      </c>
      <c r="G85" s="28">
        <v>7965</v>
      </c>
      <c r="H85" s="27">
        <v>703.78740000000005</v>
      </c>
    </row>
    <row r="86" spans="1:8">
      <c r="A86" s="25">
        <v>41360</v>
      </c>
      <c r="B86" s="29">
        <v>1196</v>
      </c>
      <c r="C86" s="27" t="s">
        <v>48</v>
      </c>
      <c r="D86" s="27" t="s">
        <v>46</v>
      </c>
      <c r="E86" s="27" t="s">
        <v>50</v>
      </c>
      <c r="F86" s="27">
        <v>10</v>
      </c>
      <c r="G86" s="28">
        <v>3960</v>
      </c>
      <c r="H86" s="27">
        <v>1772.8919999999998</v>
      </c>
    </row>
    <row r="87" spans="1:8">
      <c r="A87" s="25">
        <v>41361</v>
      </c>
      <c r="B87" s="29">
        <v>1197</v>
      </c>
      <c r="C87" s="27" t="s">
        <v>49</v>
      </c>
      <c r="D87" s="27" t="s">
        <v>46</v>
      </c>
      <c r="E87" s="27" t="s">
        <v>51</v>
      </c>
      <c r="F87" s="27">
        <v>10</v>
      </c>
      <c r="G87" s="28">
        <v>5130</v>
      </c>
      <c r="H87" s="27">
        <v>2639.3849999999998</v>
      </c>
    </row>
    <row r="88" spans="1:8">
      <c r="A88" s="25">
        <v>41362</v>
      </c>
      <c r="B88" s="29">
        <v>1198</v>
      </c>
      <c r="C88" s="27" t="s">
        <v>45</v>
      </c>
      <c r="D88" s="27" t="s">
        <v>46</v>
      </c>
      <c r="E88" s="27" t="s">
        <v>51</v>
      </c>
      <c r="F88" s="27">
        <v>9</v>
      </c>
      <c r="G88" s="28">
        <v>2205</v>
      </c>
      <c r="H88" s="27">
        <v>3743.2080000000001</v>
      </c>
    </row>
    <row r="89" spans="1:8">
      <c r="A89" s="25">
        <v>41363</v>
      </c>
      <c r="B89" s="29">
        <v>1199</v>
      </c>
      <c r="C89" s="27" t="s">
        <v>48</v>
      </c>
      <c r="D89" s="27" t="s">
        <v>46</v>
      </c>
      <c r="E89" s="27" t="s">
        <v>51</v>
      </c>
      <c r="F89" s="27">
        <v>9</v>
      </c>
      <c r="G89" s="28">
        <v>7749</v>
      </c>
      <c r="H89" s="27">
        <v>4713.9749999999995</v>
      </c>
    </row>
    <row r="90" spans="1:8">
      <c r="A90" s="25">
        <v>41364</v>
      </c>
      <c r="B90" s="29">
        <v>1200</v>
      </c>
      <c r="C90" s="27" t="s">
        <v>49</v>
      </c>
      <c r="D90" s="27" t="s">
        <v>46</v>
      </c>
      <c r="E90" s="27" t="s">
        <v>47</v>
      </c>
      <c r="F90" s="27">
        <v>7</v>
      </c>
      <c r="G90" s="28">
        <v>13702.5</v>
      </c>
      <c r="H90" s="27">
        <v>4461.5339999999997</v>
      </c>
    </row>
    <row r="91" spans="1:8">
      <c r="A91" s="25">
        <v>41365</v>
      </c>
      <c r="B91" s="29">
        <v>1201</v>
      </c>
      <c r="C91" s="27" t="s">
        <v>45</v>
      </c>
      <c r="D91" s="27" t="s">
        <v>46</v>
      </c>
      <c r="E91" s="27" t="s">
        <v>47</v>
      </c>
      <c r="F91" s="27">
        <v>6</v>
      </c>
      <c r="G91" s="28">
        <v>2232</v>
      </c>
      <c r="H91" s="27">
        <v>2587.3343999999997</v>
      </c>
    </row>
    <row r="92" spans="1:8">
      <c r="A92" s="25">
        <v>41366</v>
      </c>
      <c r="B92" s="29">
        <v>1202</v>
      </c>
      <c r="C92" s="27" t="s">
        <v>48</v>
      </c>
      <c r="D92" s="27" t="s">
        <v>46</v>
      </c>
      <c r="E92" s="27" t="s">
        <v>47</v>
      </c>
      <c r="F92" s="27">
        <v>6</v>
      </c>
      <c r="G92" s="28">
        <v>7560</v>
      </c>
      <c r="H92" s="27">
        <v>724.81500000000005</v>
      </c>
    </row>
    <row r="93" spans="1:8">
      <c r="A93" s="25">
        <v>41367</v>
      </c>
      <c r="B93" s="29">
        <v>1203</v>
      </c>
      <c r="C93" s="27" t="s">
        <v>49</v>
      </c>
      <c r="D93" s="27" t="s">
        <v>46</v>
      </c>
      <c r="E93" s="27" t="s">
        <v>50</v>
      </c>
      <c r="F93" s="27">
        <v>7</v>
      </c>
      <c r="G93" s="28">
        <v>2094.75</v>
      </c>
      <c r="H93" s="27">
        <v>792.23444999999992</v>
      </c>
    </row>
    <row r="94" spans="1:8">
      <c r="A94" s="25">
        <v>41368</v>
      </c>
      <c r="B94" s="29">
        <v>1204</v>
      </c>
      <c r="C94" s="27" t="s">
        <v>45</v>
      </c>
      <c r="D94" s="27" t="s">
        <v>46</v>
      </c>
      <c r="E94" s="27" t="s">
        <v>50</v>
      </c>
      <c r="F94" s="27">
        <v>7</v>
      </c>
      <c r="G94" s="28">
        <v>1669.5</v>
      </c>
      <c r="H94" s="27">
        <v>1459.143</v>
      </c>
    </row>
    <row r="95" spans="1:8">
      <c r="A95" s="25">
        <v>41369</v>
      </c>
      <c r="B95" s="29">
        <v>1205</v>
      </c>
      <c r="C95" s="27" t="s">
        <v>48</v>
      </c>
      <c r="D95" s="27" t="s">
        <v>46</v>
      </c>
      <c r="E95" s="27" t="s">
        <v>50</v>
      </c>
      <c r="F95" s="27">
        <v>10</v>
      </c>
      <c r="G95" s="28">
        <v>3330</v>
      </c>
      <c r="H95" s="27">
        <v>1439.8920000000001</v>
      </c>
    </row>
    <row r="96" spans="1:8">
      <c r="A96" s="25">
        <v>41370</v>
      </c>
      <c r="B96" s="29">
        <v>1206</v>
      </c>
      <c r="C96" s="27" t="s">
        <v>49</v>
      </c>
      <c r="D96" s="27" t="s">
        <v>46</v>
      </c>
      <c r="E96" s="27" t="s">
        <v>51</v>
      </c>
      <c r="F96" s="27">
        <v>9</v>
      </c>
      <c r="G96" s="28">
        <v>2970</v>
      </c>
      <c r="H96" s="27">
        <v>1062.3689999999999</v>
      </c>
    </row>
    <row r="97" spans="1:8">
      <c r="A97" s="25">
        <v>41371</v>
      </c>
      <c r="B97" s="29">
        <v>1207</v>
      </c>
      <c r="C97" s="27" t="s">
        <v>45</v>
      </c>
      <c r="D97" s="27" t="s">
        <v>46</v>
      </c>
      <c r="E97" s="27" t="s">
        <v>51</v>
      </c>
      <c r="F97" s="27">
        <v>10</v>
      </c>
      <c r="G97" s="28">
        <v>2180</v>
      </c>
      <c r="H97" s="27">
        <v>978.82</v>
      </c>
    </row>
    <row r="98" spans="1:8">
      <c r="A98" s="25">
        <v>41372</v>
      </c>
      <c r="B98" s="29">
        <v>1208</v>
      </c>
      <c r="C98" s="27" t="s">
        <v>48</v>
      </c>
      <c r="D98" s="27" t="s">
        <v>46</v>
      </c>
      <c r="E98" s="27" t="s">
        <v>51</v>
      </c>
      <c r="F98" s="27">
        <v>9</v>
      </c>
      <c r="G98" s="28">
        <v>7290</v>
      </c>
      <c r="H98" s="27">
        <v>2436.3180000000002</v>
      </c>
    </row>
    <row r="99" spans="1:8">
      <c r="A99" s="25">
        <v>41373</v>
      </c>
      <c r="B99" s="29">
        <v>1209</v>
      </c>
      <c r="C99" s="27" t="s">
        <v>49</v>
      </c>
      <c r="D99" s="27" t="s">
        <v>46</v>
      </c>
      <c r="E99" s="27" t="s">
        <v>47</v>
      </c>
      <c r="F99" s="27">
        <v>8</v>
      </c>
      <c r="G99" s="28">
        <v>13740</v>
      </c>
      <c r="H99" s="27">
        <v>2186.8583999999996</v>
      </c>
    </row>
    <row r="100" spans="1:8">
      <c r="A100" s="25">
        <v>41374</v>
      </c>
      <c r="B100" s="29">
        <v>1210</v>
      </c>
      <c r="C100" s="27" t="s">
        <v>45</v>
      </c>
      <c r="D100" s="27" t="s">
        <v>46</v>
      </c>
      <c r="E100" s="27" t="s">
        <v>47</v>
      </c>
      <c r="F100" s="27">
        <v>6</v>
      </c>
      <c r="G100" s="28">
        <v>8820</v>
      </c>
      <c r="H100" s="27">
        <v>2685.5136000000002</v>
      </c>
    </row>
    <row r="101" spans="1:8">
      <c r="A101" s="25">
        <v>41375</v>
      </c>
      <c r="B101" s="29">
        <v>1211</v>
      </c>
      <c r="C101" s="27" t="s">
        <v>48</v>
      </c>
      <c r="D101" s="27" t="s">
        <v>46</v>
      </c>
      <c r="E101" s="27" t="s">
        <v>47</v>
      </c>
      <c r="F101" s="27">
        <v>6</v>
      </c>
      <c r="G101" s="28">
        <v>3132</v>
      </c>
      <c r="H101" s="27">
        <v>472.46220000000005</v>
      </c>
    </row>
    <row r="102" spans="1:8">
      <c r="A102" s="25">
        <v>41376</v>
      </c>
      <c r="B102" s="29">
        <v>1212</v>
      </c>
      <c r="C102" s="27" t="s">
        <v>49</v>
      </c>
      <c r="D102" s="27" t="s">
        <v>46</v>
      </c>
      <c r="E102" s="27" t="s">
        <v>50</v>
      </c>
      <c r="F102" s="27">
        <v>9</v>
      </c>
      <c r="G102" s="28">
        <v>2207.25</v>
      </c>
      <c r="H102" s="27">
        <v>3782.122875</v>
      </c>
    </row>
    <row r="103" spans="1:8">
      <c r="A103" s="25">
        <v>41377</v>
      </c>
      <c r="B103" s="29">
        <v>1213</v>
      </c>
      <c r="C103" s="27" t="s">
        <v>45</v>
      </c>
      <c r="D103" s="27" t="s">
        <v>46</v>
      </c>
      <c r="E103" s="27" t="s">
        <v>50</v>
      </c>
      <c r="F103" s="27">
        <v>10</v>
      </c>
      <c r="G103" s="28">
        <v>6075</v>
      </c>
      <c r="H103" s="27">
        <v>623.70000000000005</v>
      </c>
    </row>
    <row r="104" spans="1:8">
      <c r="A104" s="25">
        <v>41378</v>
      </c>
      <c r="B104" s="29">
        <v>1214</v>
      </c>
      <c r="C104" s="27" t="s">
        <v>48</v>
      </c>
      <c r="D104" s="27" t="s">
        <v>46</v>
      </c>
      <c r="E104" s="27" t="s">
        <v>50</v>
      </c>
      <c r="F104" s="27">
        <v>9</v>
      </c>
      <c r="G104" s="28">
        <v>14445</v>
      </c>
      <c r="H104" s="27">
        <v>1257.5817000000002</v>
      </c>
    </row>
    <row r="105" spans="1:8">
      <c r="A105" s="25">
        <v>41379</v>
      </c>
      <c r="B105" s="29">
        <v>1215</v>
      </c>
      <c r="C105" s="27" t="s">
        <v>49</v>
      </c>
      <c r="D105" s="27" t="s">
        <v>46</v>
      </c>
      <c r="E105" s="27" t="s">
        <v>51</v>
      </c>
      <c r="F105" s="27">
        <v>10</v>
      </c>
      <c r="G105" s="28">
        <v>5670</v>
      </c>
      <c r="H105" s="27">
        <v>1449.63</v>
      </c>
    </row>
    <row r="106" spans="1:8">
      <c r="A106" s="25">
        <v>41380</v>
      </c>
      <c r="B106" s="29">
        <v>1216</v>
      </c>
      <c r="C106" s="27" t="s">
        <v>45</v>
      </c>
      <c r="D106" s="27" t="s">
        <v>46</v>
      </c>
      <c r="E106" s="27" t="s">
        <v>51</v>
      </c>
      <c r="F106" s="27">
        <v>8</v>
      </c>
      <c r="G106" s="28">
        <v>1998</v>
      </c>
      <c r="H106" s="27">
        <v>666.73260000000005</v>
      </c>
    </row>
    <row r="107" spans="1:8">
      <c r="A107" s="25">
        <v>41381</v>
      </c>
      <c r="B107" s="29">
        <v>1217</v>
      </c>
      <c r="C107" s="27" t="s">
        <v>48</v>
      </c>
      <c r="D107" s="27" t="s">
        <v>46</v>
      </c>
      <c r="E107" s="27" t="s">
        <v>51</v>
      </c>
      <c r="F107" s="27">
        <v>10</v>
      </c>
      <c r="G107" s="28">
        <v>6540</v>
      </c>
      <c r="H107" s="27">
        <v>1144.5</v>
      </c>
    </row>
    <row r="108" spans="1:8">
      <c r="A108" s="25">
        <v>41382</v>
      </c>
      <c r="B108" s="29">
        <v>1218</v>
      </c>
      <c r="C108" s="27" t="s">
        <v>49</v>
      </c>
      <c r="D108" s="27" t="s">
        <v>46</v>
      </c>
      <c r="E108" s="27" t="s">
        <v>47</v>
      </c>
      <c r="F108" s="27">
        <v>10</v>
      </c>
      <c r="G108" s="28">
        <v>2940</v>
      </c>
      <c r="H108" s="27">
        <v>1210.104</v>
      </c>
    </row>
    <row r="109" spans="1:8">
      <c r="A109" s="25">
        <v>41383</v>
      </c>
      <c r="B109" s="29">
        <v>1219</v>
      </c>
      <c r="C109" s="27" t="s">
        <v>45</v>
      </c>
      <c r="D109" s="27" t="s">
        <v>46</v>
      </c>
      <c r="E109" s="27" t="s">
        <v>47</v>
      </c>
      <c r="F109" s="27">
        <v>8</v>
      </c>
      <c r="G109" s="28">
        <v>10020</v>
      </c>
      <c r="H109" s="27">
        <v>1214.0232000000001</v>
      </c>
    </row>
    <row r="110" spans="1:8">
      <c r="A110" s="25">
        <v>41384</v>
      </c>
      <c r="B110" s="29">
        <v>1220</v>
      </c>
      <c r="C110" s="27" t="s">
        <v>48</v>
      </c>
      <c r="D110" s="27" t="s">
        <v>46</v>
      </c>
      <c r="E110" s="27" t="s">
        <v>47</v>
      </c>
      <c r="F110" s="27">
        <v>6</v>
      </c>
      <c r="G110" s="28">
        <v>2088</v>
      </c>
      <c r="H110" s="27">
        <v>1942.4663999999998</v>
      </c>
    </row>
    <row r="111" spans="1:8">
      <c r="A111" s="25">
        <v>41385</v>
      </c>
      <c r="B111" s="29">
        <v>1221</v>
      </c>
      <c r="C111" s="27" t="s">
        <v>49</v>
      </c>
      <c r="D111" s="27" t="s">
        <v>46</v>
      </c>
      <c r="E111" s="27" t="s">
        <v>50</v>
      </c>
      <c r="F111" s="27">
        <v>10</v>
      </c>
      <c r="G111" s="28">
        <v>3270</v>
      </c>
      <c r="H111" s="27">
        <v>992.44499999999994</v>
      </c>
    </row>
    <row r="112" spans="1:8">
      <c r="A112" s="25">
        <v>41386</v>
      </c>
      <c r="B112" s="29">
        <v>1222</v>
      </c>
      <c r="C112" s="27" t="s">
        <v>45</v>
      </c>
      <c r="D112" s="27" t="s">
        <v>46</v>
      </c>
      <c r="E112" s="27" t="s">
        <v>50</v>
      </c>
      <c r="F112" s="27">
        <v>6</v>
      </c>
      <c r="G112" s="28">
        <v>6075</v>
      </c>
      <c r="H112" s="27">
        <v>3073.9500000000003</v>
      </c>
    </row>
    <row r="113" spans="1:8">
      <c r="A113" s="25">
        <v>41387</v>
      </c>
      <c r="B113" s="29">
        <v>1223</v>
      </c>
      <c r="C113" s="27" t="s">
        <v>48</v>
      </c>
      <c r="D113" s="27" t="s">
        <v>46</v>
      </c>
      <c r="E113" s="27" t="s">
        <v>50</v>
      </c>
      <c r="F113" s="27">
        <v>8</v>
      </c>
      <c r="G113" s="28">
        <v>2352</v>
      </c>
      <c r="H113" s="27">
        <v>1022.8848</v>
      </c>
    </row>
    <row r="114" spans="1:8">
      <c r="A114" s="25">
        <v>41388</v>
      </c>
      <c r="B114" s="29">
        <v>1224</v>
      </c>
      <c r="C114" s="27" t="s">
        <v>49</v>
      </c>
      <c r="D114" s="27" t="s">
        <v>46</v>
      </c>
      <c r="E114" s="27" t="s">
        <v>51</v>
      </c>
      <c r="F114" s="27">
        <v>7</v>
      </c>
      <c r="G114" s="28">
        <v>5775</v>
      </c>
      <c r="H114" s="27">
        <v>6108.5062500000004</v>
      </c>
    </row>
    <row r="115" spans="1:8">
      <c r="A115" s="25">
        <v>41389</v>
      </c>
      <c r="B115" s="29">
        <v>1225</v>
      </c>
      <c r="C115" s="27" t="s">
        <v>45</v>
      </c>
      <c r="D115" s="27" t="s">
        <v>46</v>
      </c>
      <c r="E115" s="27" t="s">
        <v>51</v>
      </c>
      <c r="F115" s="27">
        <v>7</v>
      </c>
      <c r="G115" s="28">
        <v>2037</v>
      </c>
      <c r="H115" s="27">
        <v>815.81850000000009</v>
      </c>
    </row>
    <row r="116" spans="1:8">
      <c r="A116" s="25">
        <v>41390</v>
      </c>
      <c r="B116" s="29">
        <v>1226</v>
      </c>
      <c r="C116" s="27" t="s">
        <v>48</v>
      </c>
      <c r="D116" s="27" t="s">
        <v>46</v>
      </c>
      <c r="E116" s="27" t="s">
        <v>51</v>
      </c>
      <c r="F116" s="27">
        <v>6</v>
      </c>
      <c r="G116" s="28">
        <v>3996</v>
      </c>
      <c r="H116" s="27">
        <v>1616.7816000000003</v>
      </c>
    </row>
    <row r="117" spans="1:8">
      <c r="A117" s="25">
        <v>41391</v>
      </c>
      <c r="B117" s="29">
        <v>1227</v>
      </c>
      <c r="C117" s="27" t="s">
        <v>49</v>
      </c>
      <c r="D117" s="27" t="s">
        <v>46</v>
      </c>
      <c r="E117" s="27" t="s">
        <v>47</v>
      </c>
      <c r="F117" s="27">
        <v>9</v>
      </c>
      <c r="G117" s="28">
        <v>13837.5</v>
      </c>
      <c r="H117" s="27">
        <v>4455.6750000000002</v>
      </c>
    </row>
    <row r="118" spans="1:8">
      <c r="A118" s="25">
        <v>41392</v>
      </c>
      <c r="B118" s="29">
        <v>1228</v>
      </c>
      <c r="C118" s="27" t="s">
        <v>45</v>
      </c>
      <c r="D118" s="27" t="s">
        <v>46</v>
      </c>
      <c r="E118" s="27" t="s">
        <v>47</v>
      </c>
      <c r="F118" s="27">
        <v>7</v>
      </c>
      <c r="G118" s="28">
        <v>1848</v>
      </c>
      <c r="H118" s="27">
        <v>1815.66</v>
      </c>
    </row>
    <row r="119" spans="1:8">
      <c r="A119" s="25">
        <v>41393</v>
      </c>
      <c r="B119" s="29">
        <v>1229</v>
      </c>
      <c r="C119" s="27" t="s">
        <v>48</v>
      </c>
      <c r="D119" s="27" t="s">
        <v>46</v>
      </c>
      <c r="E119" s="27" t="s">
        <v>47</v>
      </c>
      <c r="F119" s="27">
        <v>9</v>
      </c>
      <c r="G119" s="28">
        <v>4464</v>
      </c>
      <c r="H119" s="27">
        <v>2679.2927999999997</v>
      </c>
    </row>
    <row r="120" spans="1:8">
      <c r="A120" s="25">
        <v>41394</v>
      </c>
      <c r="B120" s="29">
        <v>1230</v>
      </c>
      <c r="C120" s="27" t="s">
        <v>49</v>
      </c>
      <c r="D120" s="27" t="s">
        <v>46</v>
      </c>
      <c r="E120" s="27" t="s">
        <v>50</v>
      </c>
      <c r="F120" s="27">
        <v>7</v>
      </c>
      <c r="G120" s="28">
        <v>8316</v>
      </c>
      <c r="H120" s="27">
        <v>3597.7095000000004</v>
      </c>
    </row>
    <row r="121" spans="1:8">
      <c r="A121" s="25">
        <v>41395</v>
      </c>
      <c r="B121" s="29">
        <v>1231</v>
      </c>
      <c r="C121" s="27" t="s">
        <v>45</v>
      </c>
      <c r="D121" s="27" t="s">
        <v>46</v>
      </c>
      <c r="E121" s="27" t="s">
        <v>50</v>
      </c>
      <c r="F121" s="27">
        <v>8</v>
      </c>
      <c r="G121" s="28">
        <v>4920</v>
      </c>
      <c r="H121" s="27">
        <v>4207.5839999999998</v>
      </c>
    </row>
    <row r="122" spans="1:8">
      <c r="A122" s="25">
        <v>41396</v>
      </c>
      <c r="B122" s="29">
        <v>1232</v>
      </c>
      <c r="C122" s="27" t="s">
        <v>48</v>
      </c>
      <c r="D122" s="27" t="s">
        <v>46</v>
      </c>
      <c r="E122" s="27" t="s">
        <v>50</v>
      </c>
      <c r="F122" s="27">
        <v>10</v>
      </c>
      <c r="G122" s="28">
        <v>5780</v>
      </c>
      <c r="H122" s="27">
        <v>951.96600000000012</v>
      </c>
    </row>
    <row r="123" spans="1:8">
      <c r="A123" s="25">
        <v>41397</v>
      </c>
      <c r="B123" s="29">
        <v>1233</v>
      </c>
      <c r="C123" s="27" t="s">
        <v>49</v>
      </c>
      <c r="D123" s="27" t="s">
        <v>46</v>
      </c>
      <c r="E123" s="27" t="s">
        <v>51</v>
      </c>
      <c r="F123" s="27">
        <v>8</v>
      </c>
      <c r="G123" s="28">
        <v>3600</v>
      </c>
      <c r="H123" s="27">
        <v>1298.8799999999999</v>
      </c>
    </row>
    <row r="124" spans="1:8">
      <c r="A124" s="25">
        <v>41398</v>
      </c>
      <c r="B124" s="29">
        <v>1234</v>
      </c>
      <c r="C124" s="27" t="s">
        <v>45</v>
      </c>
      <c r="D124" s="27" t="s">
        <v>46</v>
      </c>
      <c r="E124" s="27" t="s">
        <v>51</v>
      </c>
      <c r="F124" s="27">
        <v>10</v>
      </c>
      <c r="G124" s="28">
        <v>4920</v>
      </c>
      <c r="H124" s="27">
        <v>2483.3700000000003</v>
      </c>
    </row>
    <row r="125" spans="1:8">
      <c r="A125" s="25">
        <v>41399</v>
      </c>
      <c r="B125" s="29">
        <v>1235</v>
      </c>
      <c r="C125" s="27" t="s">
        <v>48</v>
      </c>
      <c r="D125" s="27" t="s">
        <v>46</v>
      </c>
      <c r="E125" s="27" t="s">
        <v>51</v>
      </c>
      <c r="F125" s="27">
        <v>8</v>
      </c>
      <c r="G125" s="28">
        <v>5616</v>
      </c>
      <c r="H125" s="27">
        <v>1053.5616</v>
      </c>
    </row>
    <row r="126" spans="1:8">
      <c r="A126" s="25">
        <v>41400</v>
      </c>
      <c r="B126" s="29">
        <v>1236</v>
      </c>
      <c r="C126" s="27" t="s">
        <v>49</v>
      </c>
      <c r="D126" s="27" t="s">
        <v>46</v>
      </c>
      <c r="E126" s="27" t="s">
        <v>47</v>
      </c>
      <c r="F126" s="27">
        <v>7</v>
      </c>
      <c r="G126" s="28">
        <v>7497</v>
      </c>
      <c r="H126" s="27">
        <v>1202.5187999999998</v>
      </c>
    </row>
    <row r="127" spans="1:8">
      <c r="A127" s="25">
        <v>41401</v>
      </c>
      <c r="B127" s="29">
        <v>1237</v>
      </c>
      <c r="C127" s="27" t="s">
        <v>45</v>
      </c>
      <c r="D127" s="27" t="s">
        <v>46</v>
      </c>
      <c r="E127" s="27" t="s">
        <v>47</v>
      </c>
      <c r="F127" s="27">
        <v>7</v>
      </c>
      <c r="G127" s="28">
        <v>8190</v>
      </c>
      <c r="H127" s="27">
        <v>1560.1950000000002</v>
      </c>
    </row>
    <row r="128" spans="1:8">
      <c r="A128" s="25">
        <v>41767</v>
      </c>
      <c r="B128" s="29">
        <v>1238</v>
      </c>
      <c r="C128" s="27" t="s">
        <v>48</v>
      </c>
      <c r="D128" s="27" t="s">
        <v>46</v>
      </c>
      <c r="E128" s="27" t="s">
        <v>47</v>
      </c>
      <c r="F128" s="27">
        <v>7</v>
      </c>
      <c r="G128" s="28">
        <v>6300</v>
      </c>
      <c r="H128" s="27">
        <v>830.55000000000007</v>
      </c>
    </row>
    <row r="129" spans="1:8">
      <c r="A129" s="25">
        <v>41768</v>
      </c>
      <c r="B129" s="29">
        <v>1239</v>
      </c>
      <c r="C129" s="27" t="s">
        <v>49</v>
      </c>
      <c r="D129" s="27" t="s">
        <v>46</v>
      </c>
      <c r="E129" s="27" t="s">
        <v>50</v>
      </c>
      <c r="F129" s="27">
        <v>9</v>
      </c>
      <c r="G129" s="28">
        <v>2367</v>
      </c>
      <c r="H129" s="27">
        <v>1017.81</v>
      </c>
    </row>
    <row r="130" spans="1:8">
      <c r="A130" s="25">
        <v>41769</v>
      </c>
      <c r="B130" s="29">
        <v>1240</v>
      </c>
      <c r="C130" s="27" t="s">
        <v>45</v>
      </c>
      <c r="D130" s="27" t="s">
        <v>46</v>
      </c>
      <c r="E130" s="27" t="s">
        <v>50</v>
      </c>
      <c r="F130" s="27">
        <v>10</v>
      </c>
      <c r="G130" s="28">
        <v>4220</v>
      </c>
      <c r="H130" s="27">
        <v>3501.5450000000001</v>
      </c>
    </row>
    <row r="131" spans="1:8">
      <c r="A131" s="25">
        <v>41770</v>
      </c>
      <c r="B131" s="29">
        <v>1241</v>
      </c>
      <c r="C131" s="27" t="s">
        <v>48</v>
      </c>
      <c r="D131" s="27" t="s">
        <v>46</v>
      </c>
      <c r="E131" s="27" t="s">
        <v>50</v>
      </c>
      <c r="F131" s="27">
        <v>8</v>
      </c>
      <c r="G131" s="28">
        <v>10360</v>
      </c>
      <c r="H131" s="27">
        <v>878.52800000000002</v>
      </c>
    </row>
    <row r="132" spans="1:8">
      <c r="A132" s="25">
        <v>41771</v>
      </c>
      <c r="B132" s="29">
        <v>1242</v>
      </c>
      <c r="C132" s="27" t="s">
        <v>49</v>
      </c>
      <c r="D132" s="27" t="s">
        <v>46</v>
      </c>
      <c r="E132" s="27" t="s">
        <v>51</v>
      </c>
      <c r="F132" s="27">
        <v>8</v>
      </c>
      <c r="G132" s="28">
        <v>8172</v>
      </c>
      <c r="H132" s="27">
        <v>1119.2916</v>
      </c>
    </row>
    <row r="133" spans="1:8">
      <c r="A133" s="25">
        <v>41772</v>
      </c>
      <c r="B133" s="29">
        <v>1243</v>
      </c>
      <c r="C133" s="27" t="s">
        <v>45</v>
      </c>
      <c r="D133" s="27" t="s">
        <v>46</v>
      </c>
      <c r="E133" s="27" t="s">
        <v>51</v>
      </c>
      <c r="F133" s="27">
        <v>8</v>
      </c>
      <c r="G133" s="28">
        <v>6456</v>
      </c>
      <c r="H133" s="27">
        <v>1560.2</v>
      </c>
    </row>
    <row r="134" spans="1:8">
      <c r="A134" s="25">
        <v>41773</v>
      </c>
      <c r="B134" s="29">
        <v>1244</v>
      </c>
      <c r="C134" s="27" t="s">
        <v>48</v>
      </c>
      <c r="D134" s="27" t="s">
        <v>46</v>
      </c>
      <c r="E134" s="27" t="s">
        <v>51</v>
      </c>
      <c r="F134" s="27">
        <v>6</v>
      </c>
      <c r="G134" s="28">
        <v>4995</v>
      </c>
      <c r="H134" s="27">
        <v>3698.7974999999997</v>
      </c>
    </row>
    <row r="135" spans="1:8">
      <c r="A135" s="25">
        <v>41774</v>
      </c>
      <c r="B135" s="29">
        <v>1245</v>
      </c>
      <c r="C135" s="27" t="s">
        <v>49</v>
      </c>
      <c r="D135" s="27" t="s">
        <v>46</v>
      </c>
      <c r="E135" s="27" t="s">
        <v>47</v>
      </c>
      <c r="F135" s="27">
        <v>7</v>
      </c>
      <c r="G135" s="28">
        <v>3192</v>
      </c>
      <c r="H135" s="27">
        <v>653.40239999999994</v>
      </c>
    </row>
    <row r="136" spans="1:8">
      <c r="A136" s="25">
        <v>41775</v>
      </c>
      <c r="B136" s="29">
        <v>1246</v>
      </c>
      <c r="C136" s="27" t="s">
        <v>45</v>
      </c>
      <c r="D136" s="27" t="s">
        <v>46</v>
      </c>
      <c r="E136" s="27" t="s">
        <v>47</v>
      </c>
      <c r="F136" s="27">
        <v>7</v>
      </c>
      <c r="G136" s="28">
        <v>1811.25</v>
      </c>
      <c r="H136" s="27">
        <v>1176.2257500000001</v>
      </c>
    </row>
    <row r="137" spans="1:8">
      <c r="A137" s="25">
        <v>41776</v>
      </c>
      <c r="B137" s="29">
        <v>1247</v>
      </c>
      <c r="C137" s="27" t="s">
        <v>48</v>
      </c>
      <c r="D137" s="27" t="s">
        <v>46</v>
      </c>
      <c r="E137" s="27" t="s">
        <v>47</v>
      </c>
      <c r="F137" s="27">
        <v>8</v>
      </c>
      <c r="G137" s="28">
        <v>8940</v>
      </c>
      <c r="H137" s="27">
        <v>1266.2616000000003</v>
      </c>
    </row>
    <row r="138" spans="1:8">
      <c r="A138" s="25">
        <v>41777</v>
      </c>
      <c r="B138" s="29">
        <v>1248</v>
      </c>
      <c r="C138" s="27" t="s">
        <v>49</v>
      </c>
      <c r="D138" s="27" t="s">
        <v>46</v>
      </c>
      <c r="E138" s="27" t="s">
        <v>50</v>
      </c>
      <c r="F138" s="27">
        <v>7</v>
      </c>
      <c r="G138" s="28">
        <v>4882.5</v>
      </c>
      <c r="H138" s="27">
        <v>593.71199999999999</v>
      </c>
    </row>
    <row r="139" spans="1:8">
      <c r="A139" s="25">
        <v>41778</v>
      </c>
      <c r="B139" s="29">
        <v>1249</v>
      </c>
      <c r="C139" s="27" t="s">
        <v>45</v>
      </c>
      <c r="D139" s="27" t="s">
        <v>46</v>
      </c>
      <c r="E139" s="27" t="s">
        <v>50</v>
      </c>
      <c r="F139" s="27">
        <v>10</v>
      </c>
      <c r="G139" s="28">
        <v>8370</v>
      </c>
      <c r="H139" s="27">
        <v>1056.2939999999999</v>
      </c>
    </row>
    <row r="140" spans="1:8">
      <c r="A140" s="25">
        <v>41779</v>
      </c>
      <c r="B140" s="29">
        <v>1250</v>
      </c>
      <c r="C140" s="27" t="s">
        <v>48</v>
      </c>
      <c r="D140" s="27" t="s">
        <v>46</v>
      </c>
      <c r="E140" s="27" t="s">
        <v>50</v>
      </c>
      <c r="F140" s="27">
        <v>6</v>
      </c>
      <c r="G140" s="28">
        <v>3078</v>
      </c>
      <c r="H140" s="27">
        <v>1099.4616000000001</v>
      </c>
    </row>
    <row r="141" spans="1:8">
      <c r="A141" s="25">
        <v>41780</v>
      </c>
      <c r="B141" s="29">
        <v>1251</v>
      </c>
      <c r="C141" s="27" t="s">
        <v>49</v>
      </c>
      <c r="D141" s="27" t="s">
        <v>46</v>
      </c>
      <c r="E141" s="27" t="s">
        <v>51</v>
      </c>
      <c r="F141" s="27">
        <v>8</v>
      </c>
      <c r="G141" s="28">
        <v>2256</v>
      </c>
      <c r="H141" s="27">
        <v>2038.5216</v>
      </c>
    </row>
    <row r="142" spans="1:8">
      <c r="A142" s="25">
        <v>41781</v>
      </c>
      <c r="B142" s="29">
        <v>1252</v>
      </c>
      <c r="C142" s="27" t="s">
        <v>45</v>
      </c>
      <c r="D142" s="27" t="s">
        <v>46</v>
      </c>
      <c r="E142" s="27" t="s">
        <v>51</v>
      </c>
      <c r="F142" s="27">
        <v>10</v>
      </c>
      <c r="G142" s="28">
        <v>2385</v>
      </c>
      <c r="H142" s="27">
        <v>3506.9039999999995</v>
      </c>
    </row>
    <row r="143" spans="1:8">
      <c r="A143" s="25">
        <v>41782</v>
      </c>
      <c r="B143" s="29">
        <v>1253</v>
      </c>
      <c r="C143" s="27" t="s">
        <v>48</v>
      </c>
      <c r="D143" s="27" t="s">
        <v>46</v>
      </c>
      <c r="E143" s="27" t="s">
        <v>51</v>
      </c>
      <c r="F143" s="27">
        <v>6</v>
      </c>
      <c r="G143" s="28">
        <v>13410</v>
      </c>
      <c r="H143" s="27">
        <v>1887.5915999999997</v>
      </c>
    </row>
    <row r="144" spans="1:8">
      <c r="A144" s="25">
        <v>41783</v>
      </c>
      <c r="B144" s="29">
        <v>1254</v>
      </c>
      <c r="C144" s="27" t="s">
        <v>49</v>
      </c>
      <c r="D144" s="27" t="s">
        <v>46</v>
      </c>
      <c r="E144" s="27" t="s">
        <v>47</v>
      </c>
      <c r="F144" s="27">
        <v>10</v>
      </c>
      <c r="G144" s="28">
        <v>10000</v>
      </c>
      <c r="H144" s="27">
        <v>1642.0000000000002</v>
      </c>
    </row>
    <row r="145" spans="1:8">
      <c r="A145" s="25">
        <v>41784</v>
      </c>
      <c r="B145" s="29">
        <v>1255</v>
      </c>
      <c r="C145" s="27" t="s">
        <v>45</v>
      </c>
      <c r="D145" s="27" t="s">
        <v>46</v>
      </c>
      <c r="E145" s="27" t="s">
        <v>47</v>
      </c>
      <c r="F145" s="27">
        <v>7</v>
      </c>
      <c r="G145" s="28">
        <v>6363</v>
      </c>
      <c r="H145" s="27">
        <v>663.02459999999996</v>
      </c>
    </row>
    <row r="146" spans="1:8">
      <c r="A146" s="25">
        <v>41785</v>
      </c>
      <c r="B146" s="29">
        <v>1256</v>
      </c>
      <c r="C146" s="27" t="s">
        <v>48</v>
      </c>
      <c r="D146" s="27" t="s">
        <v>46</v>
      </c>
      <c r="E146" s="27" t="s">
        <v>47</v>
      </c>
      <c r="F146" s="27">
        <v>8</v>
      </c>
      <c r="G146" s="28">
        <v>2712</v>
      </c>
      <c r="H146" s="27">
        <v>1825.1760000000002</v>
      </c>
    </row>
    <row r="147" spans="1:8">
      <c r="A147" s="25">
        <v>41786</v>
      </c>
      <c r="B147" s="29">
        <v>1257</v>
      </c>
      <c r="C147" s="27" t="s">
        <v>49</v>
      </c>
      <c r="D147" s="27" t="s">
        <v>46</v>
      </c>
      <c r="E147" s="27" t="s">
        <v>50</v>
      </c>
      <c r="F147" s="27">
        <v>9</v>
      </c>
      <c r="G147" s="28">
        <v>4644</v>
      </c>
      <c r="H147" s="27">
        <v>912.08159999999998</v>
      </c>
    </row>
    <row r="148" spans="1:8">
      <c r="A148" s="25">
        <v>41787</v>
      </c>
      <c r="B148" s="29">
        <v>1258</v>
      </c>
      <c r="C148" s="27" t="s">
        <v>45</v>
      </c>
      <c r="D148" s="27" t="s">
        <v>46</v>
      </c>
      <c r="E148" s="27" t="s">
        <v>50</v>
      </c>
      <c r="F148" s="27">
        <v>9</v>
      </c>
      <c r="G148" s="28">
        <v>1795.5</v>
      </c>
      <c r="H148" s="27">
        <v>677.44215000000008</v>
      </c>
    </row>
    <row r="149" spans="1:8">
      <c r="A149" s="25">
        <v>41788</v>
      </c>
      <c r="B149" s="29">
        <v>1259</v>
      </c>
      <c r="C149" s="27" t="s">
        <v>48</v>
      </c>
      <c r="D149" s="27" t="s">
        <v>46</v>
      </c>
      <c r="E149" s="27" t="s">
        <v>50</v>
      </c>
      <c r="F149" s="27">
        <v>9</v>
      </c>
      <c r="G149" s="28">
        <v>6318</v>
      </c>
      <c r="H149" s="27">
        <v>1817.4780000000001</v>
      </c>
    </row>
    <row r="150" spans="1:8">
      <c r="A150" s="25">
        <v>41789</v>
      </c>
      <c r="B150" s="29">
        <v>1260</v>
      </c>
      <c r="C150" s="27" t="s">
        <v>49</v>
      </c>
      <c r="D150" s="27" t="s">
        <v>46</v>
      </c>
      <c r="E150" s="27" t="s">
        <v>51</v>
      </c>
      <c r="F150" s="27">
        <v>10</v>
      </c>
      <c r="G150" s="28">
        <v>13050</v>
      </c>
      <c r="H150" s="27">
        <v>2962.0889999999999</v>
      </c>
    </row>
    <row r="151" spans="1:8">
      <c r="A151" s="25">
        <v>41790</v>
      </c>
      <c r="B151" s="29">
        <v>1261</v>
      </c>
      <c r="C151" s="27" t="s">
        <v>45</v>
      </c>
      <c r="D151" s="27" t="s">
        <v>46</v>
      </c>
      <c r="E151" s="27" t="s">
        <v>51</v>
      </c>
      <c r="F151" s="27">
        <v>7</v>
      </c>
      <c r="G151" s="28">
        <v>3717</v>
      </c>
      <c r="H151" s="27">
        <v>1329.1992</v>
      </c>
    </row>
    <row r="152" spans="1:8">
      <c r="A152" s="25">
        <v>41791</v>
      </c>
      <c r="B152" s="29">
        <v>1262</v>
      </c>
      <c r="C152" s="27" t="s">
        <v>48</v>
      </c>
      <c r="D152" s="27" t="s">
        <v>46</v>
      </c>
      <c r="E152" s="27" t="s">
        <v>51</v>
      </c>
      <c r="F152" s="27">
        <v>9</v>
      </c>
      <c r="G152" s="28">
        <v>7722</v>
      </c>
      <c r="H152" s="27">
        <v>1851.2207999999998</v>
      </c>
    </row>
    <row r="153" spans="1:8">
      <c r="A153" s="25">
        <v>41792</v>
      </c>
      <c r="B153" s="29">
        <v>1263</v>
      </c>
      <c r="C153" s="27" t="s">
        <v>49</v>
      </c>
      <c r="D153" s="27" t="s">
        <v>46</v>
      </c>
      <c r="E153" s="27" t="s">
        <v>47</v>
      </c>
      <c r="F153" s="27">
        <v>10</v>
      </c>
      <c r="G153" s="28">
        <v>9000</v>
      </c>
      <c r="H153" s="27">
        <v>3937.5</v>
      </c>
    </row>
    <row r="154" spans="1:8">
      <c r="A154" s="25">
        <v>41793</v>
      </c>
      <c r="B154" s="29">
        <v>1264</v>
      </c>
      <c r="C154" s="27" t="s">
        <v>45</v>
      </c>
      <c r="D154" s="27" t="s">
        <v>46</v>
      </c>
      <c r="E154" s="27" t="s">
        <v>47</v>
      </c>
      <c r="F154" s="27">
        <v>8</v>
      </c>
      <c r="G154" s="28">
        <v>14580</v>
      </c>
      <c r="H154" s="27">
        <v>2174.7528000000002</v>
      </c>
    </row>
    <row r="155" spans="1:8">
      <c r="A155" s="25">
        <v>41794</v>
      </c>
      <c r="B155" s="29">
        <v>1265</v>
      </c>
      <c r="C155" s="27" t="s">
        <v>48</v>
      </c>
      <c r="D155" s="27" t="s">
        <v>46</v>
      </c>
      <c r="E155" s="27" t="s">
        <v>47</v>
      </c>
      <c r="F155" s="27">
        <v>10</v>
      </c>
      <c r="G155" s="28">
        <v>5520</v>
      </c>
      <c r="H155" s="27">
        <v>864.4319999999999</v>
      </c>
    </row>
    <row r="156" spans="1:8">
      <c r="A156" s="25">
        <v>41795</v>
      </c>
      <c r="B156" s="29">
        <v>1266</v>
      </c>
      <c r="C156" s="27" t="s">
        <v>49</v>
      </c>
      <c r="D156" s="27" t="s">
        <v>46</v>
      </c>
      <c r="E156" s="27" t="s">
        <v>50</v>
      </c>
      <c r="F156" s="27">
        <v>9</v>
      </c>
      <c r="G156" s="28">
        <v>13050</v>
      </c>
      <c r="H156" s="27">
        <v>2286.36</v>
      </c>
    </row>
    <row r="157" spans="1:8">
      <c r="A157" s="25">
        <v>41796</v>
      </c>
      <c r="B157" s="29">
        <v>1267</v>
      </c>
      <c r="C157" s="27" t="s">
        <v>45</v>
      </c>
      <c r="D157" s="27" t="s">
        <v>46</v>
      </c>
      <c r="E157" s="27" t="s">
        <v>50</v>
      </c>
      <c r="F157" s="27">
        <v>10</v>
      </c>
      <c r="G157" s="28">
        <v>6750</v>
      </c>
      <c r="H157" s="27">
        <v>2286.8999999999996</v>
      </c>
    </row>
    <row r="158" spans="1:8">
      <c r="A158" s="25">
        <v>41797</v>
      </c>
      <c r="B158" s="29">
        <v>1268</v>
      </c>
      <c r="C158" s="27" t="s">
        <v>48</v>
      </c>
      <c r="D158" s="27" t="s">
        <v>46</v>
      </c>
      <c r="E158" s="27" t="s">
        <v>50</v>
      </c>
      <c r="F158" s="27">
        <v>6</v>
      </c>
      <c r="G158" s="28">
        <v>5562</v>
      </c>
      <c r="H158" s="27">
        <v>2666.9790000000003</v>
      </c>
    </row>
    <row r="159" spans="1:8">
      <c r="A159" s="25">
        <v>41798</v>
      </c>
      <c r="B159" s="29">
        <v>1269</v>
      </c>
      <c r="C159" s="27" t="s">
        <v>49</v>
      </c>
      <c r="D159" s="27" t="s">
        <v>46</v>
      </c>
      <c r="E159" s="27" t="s">
        <v>51</v>
      </c>
      <c r="F159" s="27">
        <v>7</v>
      </c>
      <c r="G159" s="28">
        <v>3129</v>
      </c>
      <c r="H159" s="27">
        <v>1555.4258999999997</v>
      </c>
    </row>
    <row r="160" spans="1:8">
      <c r="A160" s="25">
        <v>41799</v>
      </c>
      <c r="B160" s="29">
        <v>1270</v>
      </c>
      <c r="C160" s="27" t="s">
        <v>45</v>
      </c>
      <c r="D160" s="27" t="s">
        <v>46</v>
      </c>
      <c r="E160" s="27" t="s">
        <v>51</v>
      </c>
      <c r="F160" s="27">
        <v>8</v>
      </c>
      <c r="G160" s="28">
        <v>5688</v>
      </c>
      <c r="H160" s="27">
        <v>5102.1360000000004</v>
      </c>
    </row>
    <row r="161" spans="1:8">
      <c r="A161" s="25">
        <v>41800</v>
      </c>
      <c r="B161" s="29">
        <v>1271</v>
      </c>
      <c r="C161" s="27" t="s">
        <v>48</v>
      </c>
      <c r="D161" s="27" t="s">
        <v>46</v>
      </c>
      <c r="E161" s="27" t="s">
        <v>51</v>
      </c>
      <c r="F161" s="27">
        <v>10</v>
      </c>
      <c r="G161" s="28">
        <v>1545</v>
      </c>
      <c r="H161" s="27">
        <v>532.09799999999996</v>
      </c>
    </row>
    <row r="162" spans="1:8">
      <c r="A162" s="25">
        <v>41801</v>
      </c>
      <c r="B162" s="29">
        <v>1272</v>
      </c>
      <c r="C162" s="27" t="s">
        <v>49</v>
      </c>
      <c r="D162" s="27" t="s">
        <v>46</v>
      </c>
      <c r="E162" s="27" t="s">
        <v>47</v>
      </c>
      <c r="F162" s="27">
        <v>7</v>
      </c>
      <c r="G162" s="28">
        <v>8599.5</v>
      </c>
      <c r="H162" s="27">
        <v>5433.45075</v>
      </c>
    </row>
    <row r="163" spans="1:8">
      <c r="A163" s="25">
        <v>41802</v>
      </c>
      <c r="B163" s="29">
        <v>1273</v>
      </c>
      <c r="C163" s="27" t="s">
        <v>45</v>
      </c>
      <c r="D163" s="27" t="s">
        <v>46</v>
      </c>
      <c r="E163" s="27" t="s">
        <v>47</v>
      </c>
      <c r="F163" s="27">
        <v>9</v>
      </c>
      <c r="G163" s="28">
        <v>5094</v>
      </c>
      <c r="H163" s="27">
        <v>3623.8715999999999</v>
      </c>
    </row>
    <row r="164" spans="1:8">
      <c r="A164" s="25">
        <v>41803</v>
      </c>
      <c r="B164" s="29">
        <v>1274</v>
      </c>
      <c r="C164" s="27" t="s">
        <v>48</v>
      </c>
      <c r="D164" s="27" t="s">
        <v>46</v>
      </c>
      <c r="E164" s="27" t="s">
        <v>47</v>
      </c>
      <c r="F164" s="27">
        <v>6</v>
      </c>
      <c r="G164" s="28">
        <v>8775</v>
      </c>
      <c r="H164" s="27">
        <v>1370.6550000000002</v>
      </c>
    </row>
    <row r="165" spans="1:8">
      <c r="A165" s="25">
        <v>41804</v>
      </c>
      <c r="B165" s="29">
        <v>1275</v>
      </c>
      <c r="C165" s="27" t="s">
        <v>49</v>
      </c>
      <c r="D165" s="27" t="s">
        <v>46</v>
      </c>
      <c r="E165" s="27" t="s">
        <v>50</v>
      </c>
      <c r="F165" s="27">
        <v>9</v>
      </c>
      <c r="G165" s="28">
        <v>7830</v>
      </c>
      <c r="H165" s="27">
        <v>1201.1220000000001</v>
      </c>
    </row>
    <row r="166" spans="1:8">
      <c r="A166" s="25">
        <v>41805</v>
      </c>
      <c r="B166" s="29">
        <v>1276</v>
      </c>
      <c r="C166" s="27" t="s">
        <v>45</v>
      </c>
      <c r="D166" s="27" t="s">
        <v>46</v>
      </c>
      <c r="E166" s="27" t="s">
        <v>50</v>
      </c>
      <c r="F166" s="27">
        <v>7</v>
      </c>
      <c r="G166" s="28">
        <v>10920</v>
      </c>
      <c r="H166" s="27">
        <v>4396.3919999999998</v>
      </c>
    </row>
    <row r="167" spans="1:8">
      <c r="A167" s="25">
        <v>41806</v>
      </c>
      <c r="B167" s="29">
        <v>1277</v>
      </c>
      <c r="C167" s="27" t="s">
        <v>48</v>
      </c>
      <c r="D167" s="27" t="s">
        <v>46</v>
      </c>
      <c r="E167" s="27" t="s">
        <v>50</v>
      </c>
      <c r="F167" s="27">
        <v>8</v>
      </c>
      <c r="G167" s="28">
        <v>14280</v>
      </c>
      <c r="H167" s="27">
        <v>4829.4960000000001</v>
      </c>
    </row>
    <row r="168" spans="1:8">
      <c r="A168" s="25">
        <v>41807</v>
      </c>
      <c r="B168" s="29">
        <v>1278</v>
      </c>
      <c r="C168" s="27" t="s">
        <v>49</v>
      </c>
      <c r="D168" s="27" t="s">
        <v>46</v>
      </c>
      <c r="E168" s="27" t="s">
        <v>51</v>
      </c>
      <c r="F168" s="27">
        <v>9</v>
      </c>
      <c r="G168" s="28">
        <v>6804</v>
      </c>
      <c r="H168" s="27">
        <v>1510.0344</v>
      </c>
    </row>
    <row r="169" spans="1:8">
      <c r="A169" s="25">
        <v>41808</v>
      </c>
      <c r="B169" s="29">
        <v>1279</v>
      </c>
      <c r="C169" s="27" t="s">
        <v>45</v>
      </c>
      <c r="D169" s="27" t="s">
        <v>46</v>
      </c>
      <c r="E169" s="27" t="s">
        <v>51</v>
      </c>
      <c r="F169" s="27">
        <v>10</v>
      </c>
      <c r="G169" s="28">
        <v>4920</v>
      </c>
      <c r="H169" s="27">
        <v>1835.652</v>
      </c>
    </row>
    <row r="170" spans="1:8">
      <c r="A170" s="25">
        <v>41809</v>
      </c>
      <c r="B170" s="29">
        <v>1280</v>
      </c>
      <c r="C170" s="27" t="s">
        <v>48</v>
      </c>
      <c r="D170" s="27" t="s">
        <v>46</v>
      </c>
      <c r="E170" s="27" t="s">
        <v>51</v>
      </c>
      <c r="F170" s="27">
        <v>7</v>
      </c>
      <c r="G170" s="28">
        <v>1716.75</v>
      </c>
      <c r="H170" s="27">
        <v>2249.6292000000003</v>
      </c>
    </row>
    <row r="171" spans="1:8">
      <c r="A171" s="25">
        <v>41810</v>
      </c>
      <c r="B171" s="29">
        <v>1281</v>
      </c>
      <c r="C171" s="27" t="s">
        <v>49</v>
      </c>
      <c r="D171" s="27" t="s">
        <v>46</v>
      </c>
      <c r="E171" s="27" t="s">
        <v>47</v>
      </c>
      <c r="F171" s="27">
        <v>10</v>
      </c>
      <c r="G171" s="28">
        <v>1680</v>
      </c>
      <c r="H171" s="27">
        <v>1224.048</v>
      </c>
    </row>
    <row r="172" spans="1:8">
      <c r="A172" s="25">
        <v>41811</v>
      </c>
      <c r="B172" s="29">
        <v>1282</v>
      </c>
      <c r="C172" s="27" t="s">
        <v>45</v>
      </c>
      <c r="D172" s="27" t="s">
        <v>46</v>
      </c>
      <c r="E172" s="27" t="s">
        <v>47</v>
      </c>
      <c r="F172" s="27">
        <v>6</v>
      </c>
      <c r="G172" s="28">
        <v>3168</v>
      </c>
      <c r="H172" s="27">
        <v>2715.768</v>
      </c>
    </row>
    <row r="173" spans="1:8">
      <c r="A173" s="25">
        <v>41812</v>
      </c>
      <c r="B173" s="29">
        <v>1283</v>
      </c>
      <c r="C173" s="27" t="s">
        <v>48</v>
      </c>
      <c r="D173" s="27" t="s">
        <v>46</v>
      </c>
      <c r="E173" s="27" t="s">
        <v>47</v>
      </c>
      <c r="F173" s="27">
        <v>9</v>
      </c>
      <c r="G173" s="28">
        <v>5913</v>
      </c>
      <c r="H173" s="27">
        <v>2707.3656000000001</v>
      </c>
    </row>
    <row r="174" spans="1:8">
      <c r="A174" s="25">
        <v>41813</v>
      </c>
      <c r="B174" s="29">
        <v>1284</v>
      </c>
      <c r="C174" s="27" t="s">
        <v>49</v>
      </c>
      <c r="D174" s="27" t="s">
        <v>46</v>
      </c>
      <c r="E174" s="27" t="s">
        <v>50</v>
      </c>
      <c r="F174" s="27">
        <v>10</v>
      </c>
      <c r="G174" s="28">
        <v>2410</v>
      </c>
      <c r="H174" s="27">
        <v>2333.8440000000001</v>
      </c>
    </row>
    <row r="175" spans="1:8">
      <c r="A175" s="25">
        <v>41814</v>
      </c>
      <c r="B175" s="29">
        <v>1285</v>
      </c>
      <c r="C175" s="27" t="s">
        <v>45</v>
      </c>
      <c r="D175" s="27" t="s">
        <v>46</v>
      </c>
      <c r="E175" s="27" t="s">
        <v>50</v>
      </c>
      <c r="F175" s="27">
        <v>10</v>
      </c>
      <c r="G175" s="28">
        <v>11640</v>
      </c>
      <c r="H175" s="27">
        <v>3691.0439999999999</v>
      </c>
    </row>
    <row r="176" spans="1:8">
      <c r="A176" s="25">
        <v>41815</v>
      </c>
      <c r="B176" s="29">
        <v>1286</v>
      </c>
      <c r="C176" s="27" t="s">
        <v>48</v>
      </c>
      <c r="D176" s="27" t="s">
        <v>46</v>
      </c>
      <c r="E176" s="27" t="s">
        <v>50</v>
      </c>
      <c r="F176" s="27">
        <v>9</v>
      </c>
      <c r="G176" s="28">
        <v>2268</v>
      </c>
      <c r="H176" s="27">
        <v>1944.5832</v>
      </c>
    </row>
    <row r="177" spans="1:8">
      <c r="A177" s="25">
        <v>41816</v>
      </c>
      <c r="B177" s="29">
        <v>1287</v>
      </c>
      <c r="C177" s="27" t="s">
        <v>49</v>
      </c>
      <c r="D177" s="27" t="s">
        <v>46</v>
      </c>
      <c r="E177" s="27" t="s">
        <v>51</v>
      </c>
      <c r="F177" s="27">
        <v>7</v>
      </c>
      <c r="G177" s="28">
        <v>10158.75</v>
      </c>
      <c r="H177" s="27">
        <v>729.60142499999995</v>
      </c>
    </row>
    <row r="178" spans="1:8">
      <c r="A178" s="25">
        <v>41817</v>
      </c>
      <c r="B178" s="29">
        <v>1288</v>
      </c>
      <c r="C178" s="27" t="s">
        <v>45</v>
      </c>
      <c r="D178" s="27" t="s">
        <v>46</v>
      </c>
      <c r="E178" s="27" t="s">
        <v>51</v>
      </c>
      <c r="F178" s="27">
        <v>6</v>
      </c>
      <c r="G178" s="28">
        <v>9576</v>
      </c>
      <c r="H178" s="27">
        <v>1473.7464</v>
      </c>
    </row>
    <row r="179" spans="1:8">
      <c r="A179" s="25">
        <v>41818</v>
      </c>
      <c r="B179" s="29">
        <v>1289</v>
      </c>
      <c r="C179" s="27" t="s">
        <v>48</v>
      </c>
      <c r="D179" s="27" t="s">
        <v>46</v>
      </c>
      <c r="E179" s="27" t="s">
        <v>51</v>
      </c>
      <c r="F179" s="27">
        <v>10</v>
      </c>
      <c r="G179" s="28">
        <v>6720</v>
      </c>
      <c r="H179" s="27">
        <v>721.952</v>
      </c>
    </row>
    <row r="180" spans="1:8">
      <c r="A180" s="25">
        <v>41819</v>
      </c>
      <c r="B180" s="29">
        <v>1290</v>
      </c>
      <c r="C180" s="27" t="s">
        <v>49</v>
      </c>
      <c r="D180" s="27" t="s">
        <v>46</v>
      </c>
      <c r="E180" s="27" t="s">
        <v>47</v>
      </c>
      <c r="F180" s="27">
        <v>7</v>
      </c>
      <c r="G180" s="28">
        <v>1701</v>
      </c>
      <c r="H180" s="27">
        <v>2878.7723999999998</v>
      </c>
    </row>
    <row r="181" spans="1:8">
      <c r="A181" s="25">
        <v>41820</v>
      </c>
      <c r="B181" s="29">
        <v>1291</v>
      </c>
      <c r="C181" s="27" t="s">
        <v>45</v>
      </c>
      <c r="D181" s="27" t="s">
        <v>46</v>
      </c>
      <c r="E181" s="27" t="s">
        <v>47</v>
      </c>
      <c r="F181" s="27">
        <v>10</v>
      </c>
      <c r="G181" s="28">
        <v>4800</v>
      </c>
      <c r="H181" s="27">
        <v>3392.6399999999994</v>
      </c>
    </row>
    <row r="182" spans="1:8">
      <c r="A182" s="25">
        <v>41821</v>
      </c>
      <c r="B182" s="29">
        <v>1292</v>
      </c>
      <c r="C182" s="27" t="s">
        <v>48</v>
      </c>
      <c r="D182" s="27" t="s">
        <v>46</v>
      </c>
      <c r="E182" s="27" t="s">
        <v>47</v>
      </c>
      <c r="F182" s="27">
        <v>9</v>
      </c>
      <c r="G182" s="28">
        <v>7938</v>
      </c>
      <c r="H182" s="27">
        <v>5806.6470000000008</v>
      </c>
    </row>
    <row r="183" spans="1:8">
      <c r="A183" s="25">
        <v>41822</v>
      </c>
      <c r="B183" s="29">
        <v>1293</v>
      </c>
      <c r="C183" s="27" t="s">
        <v>49</v>
      </c>
      <c r="D183" s="27" t="s">
        <v>46</v>
      </c>
      <c r="E183" s="27" t="s">
        <v>50</v>
      </c>
      <c r="F183" s="27">
        <v>7</v>
      </c>
      <c r="G183" s="28">
        <v>11025</v>
      </c>
      <c r="H183" s="27">
        <v>3356.01</v>
      </c>
    </row>
    <row r="184" spans="1:8">
      <c r="A184" s="25">
        <v>41823</v>
      </c>
      <c r="B184" s="29">
        <v>1294</v>
      </c>
      <c r="C184" s="27" t="s">
        <v>45</v>
      </c>
      <c r="D184" s="27" t="s">
        <v>46</v>
      </c>
      <c r="E184" s="27" t="s">
        <v>50</v>
      </c>
      <c r="F184" s="27">
        <v>10</v>
      </c>
      <c r="G184" s="28">
        <v>11840</v>
      </c>
      <c r="H184" s="27">
        <v>4792.8320000000003</v>
      </c>
    </row>
    <row r="185" spans="1:8">
      <c r="A185" s="25">
        <v>41824</v>
      </c>
      <c r="B185" s="29">
        <v>1295</v>
      </c>
      <c r="C185" s="27" t="s">
        <v>48</v>
      </c>
      <c r="D185" s="27" t="s">
        <v>46</v>
      </c>
      <c r="E185" s="27" t="s">
        <v>50</v>
      </c>
      <c r="F185" s="27">
        <v>8</v>
      </c>
      <c r="G185" s="28">
        <v>4536</v>
      </c>
      <c r="H185" s="27">
        <v>3642.4079999999999</v>
      </c>
    </row>
    <row r="186" spans="1:8">
      <c r="A186" s="25">
        <v>41825</v>
      </c>
      <c r="B186" s="29">
        <v>1296</v>
      </c>
      <c r="C186" s="27" t="s">
        <v>49</v>
      </c>
      <c r="D186" s="27" t="s">
        <v>46</v>
      </c>
      <c r="E186" s="27" t="s">
        <v>51</v>
      </c>
      <c r="F186" s="27">
        <v>10</v>
      </c>
      <c r="G186" s="28">
        <v>5040</v>
      </c>
      <c r="H186" s="27">
        <v>3469.5360000000001</v>
      </c>
    </row>
    <row r="187" spans="1:8">
      <c r="A187" s="25">
        <v>41826</v>
      </c>
      <c r="B187" s="29">
        <v>1297</v>
      </c>
      <c r="C187" s="27" t="s">
        <v>45</v>
      </c>
      <c r="D187" s="27" t="s">
        <v>46</v>
      </c>
      <c r="E187" s="27" t="s">
        <v>51</v>
      </c>
      <c r="F187" s="27">
        <v>9</v>
      </c>
      <c r="G187" s="28">
        <v>6156</v>
      </c>
      <c r="H187" s="27">
        <v>1305.6876000000002</v>
      </c>
    </row>
    <row r="188" spans="1:8">
      <c r="A188" s="25">
        <v>41827</v>
      </c>
      <c r="B188" s="29">
        <v>1298</v>
      </c>
      <c r="C188" s="27" t="s">
        <v>48</v>
      </c>
      <c r="D188" s="27" t="s">
        <v>46</v>
      </c>
      <c r="E188" s="27" t="s">
        <v>51</v>
      </c>
      <c r="F188" s="27">
        <v>8</v>
      </c>
      <c r="G188" s="28">
        <v>3960</v>
      </c>
      <c r="H188" s="27">
        <v>647.26200000000006</v>
      </c>
    </row>
    <row r="189" spans="1:8">
      <c r="A189" s="25">
        <v>41828</v>
      </c>
      <c r="B189" s="29">
        <v>1299</v>
      </c>
      <c r="C189" s="27" t="s">
        <v>49</v>
      </c>
      <c r="D189" s="27" t="s">
        <v>46</v>
      </c>
      <c r="E189" s="27" t="s">
        <v>47</v>
      </c>
      <c r="F189" s="27">
        <v>10</v>
      </c>
      <c r="G189" s="28">
        <v>5680</v>
      </c>
      <c r="H189" s="27">
        <v>2225.9920000000002</v>
      </c>
    </row>
    <row r="190" spans="1:8">
      <c r="A190" s="25">
        <v>41829</v>
      </c>
      <c r="B190" s="29">
        <v>1300</v>
      </c>
      <c r="C190" s="27" t="s">
        <v>45</v>
      </c>
      <c r="D190" s="27" t="s">
        <v>46</v>
      </c>
      <c r="E190" s="27" t="s">
        <v>47</v>
      </c>
      <c r="F190" s="27">
        <v>8</v>
      </c>
      <c r="G190" s="28">
        <v>7680</v>
      </c>
      <c r="H190" s="27">
        <v>1638.5280000000002</v>
      </c>
    </row>
    <row r="191" spans="1:8">
      <c r="A191" s="25">
        <v>40909</v>
      </c>
      <c r="B191" s="29">
        <v>1301</v>
      </c>
      <c r="C191" s="27" t="s">
        <v>48</v>
      </c>
      <c r="D191" s="27" t="s">
        <v>52</v>
      </c>
      <c r="E191" s="27" t="s">
        <v>47</v>
      </c>
      <c r="F191" s="27">
        <v>7</v>
      </c>
      <c r="G191" s="28">
        <v>4998</v>
      </c>
      <c r="H191" s="27">
        <v>2362.3046999999997</v>
      </c>
    </row>
    <row r="192" spans="1:8">
      <c r="A192" s="25">
        <v>40910</v>
      </c>
      <c r="B192" s="29">
        <v>1302</v>
      </c>
      <c r="C192" s="27" t="s">
        <v>49</v>
      </c>
      <c r="D192" s="27" t="s">
        <v>52</v>
      </c>
      <c r="E192" s="27" t="s">
        <v>50</v>
      </c>
      <c r="F192" s="27">
        <v>7</v>
      </c>
      <c r="G192" s="28">
        <v>2152.5</v>
      </c>
      <c r="H192" s="27">
        <v>1987.6185000000003</v>
      </c>
    </row>
    <row r="193" spans="1:8">
      <c r="A193" s="25">
        <v>40911</v>
      </c>
      <c r="B193" s="29">
        <v>1303</v>
      </c>
      <c r="C193" s="27" t="s">
        <v>45</v>
      </c>
      <c r="D193" s="27" t="s">
        <v>52</v>
      </c>
      <c r="E193" s="27" t="s">
        <v>50</v>
      </c>
      <c r="F193" s="27">
        <v>6</v>
      </c>
      <c r="G193" s="28">
        <v>6358.5</v>
      </c>
      <c r="H193" s="27">
        <v>2738.6059500000001</v>
      </c>
    </row>
    <row r="194" spans="1:8">
      <c r="A194" s="25">
        <v>40913</v>
      </c>
      <c r="B194" s="29">
        <v>1304</v>
      </c>
      <c r="C194" s="27" t="s">
        <v>48</v>
      </c>
      <c r="D194" s="27" t="s">
        <v>52</v>
      </c>
      <c r="E194" s="27" t="s">
        <v>50</v>
      </c>
      <c r="F194" s="27">
        <v>9</v>
      </c>
      <c r="G194" s="28">
        <v>5292</v>
      </c>
      <c r="H194" s="27">
        <v>2858.4737999999998</v>
      </c>
    </row>
    <row r="195" spans="1:8">
      <c r="A195" s="25">
        <v>40914</v>
      </c>
      <c r="B195" s="29">
        <v>1305</v>
      </c>
      <c r="C195" s="27" t="s">
        <v>49</v>
      </c>
      <c r="D195" s="27" t="s">
        <v>52</v>
      </c>
      <c r="E195" s="27" t="s">
        <v>51</v>
      </c>
      <c r="F195" s="27">
        <v>10</v>
      </c>
      <c r="G195" s="28">
        <v>11000</v>
      </c>
      <c r="H195" s="27">
        <v>5031.125</v>
      </c>
    </row>
    <row r="196" spans="1:8">
      <c r="A196" s="25">
        <v>40915</v>
      </c>
      <c r="B196" s="29">
        <v>1306</v>
      </c>
      <c r="C196" s="27" t="s">
        <v>45</v>
      </c>
      <c r="D196" s="27" t="s">
        <v>52</v>
      </c>
      <c r="E196" s="27" t="s">
        <v>51</v>
      </c>
      <c r="F196" s="27">
        <v>8</v>
      </c>
      <c r="G196" s="28">
        <v>11640</v>
      </c>
      <c r="H196" s="27">
        <v>2975.8824</v>
      </c>
    </row>
    <row r="197" spans="1:8">
      <c r="A197" s="25">
        <v>40916</v>
      </c>
      <c r="B197" s="29">
        <v>1307</v>
      </c>
      <c r="C197" s="27" t="s">
        <v>48</v>
      </c>
      <c r="D197" s="27" t="s">
        <v>52</v>
      </c>
      <c r="E197" s="27" t="s">
        <v>51</v>
      </c>
      <c r="F197" s="27">
        <v>10</v>
      </c>
      <c r="G197" s="28">
        <v>13050</v>
      </c>
      <c r="H197" s="27">
        <v>1787.328</v>
      </c>
    </row>
    <row r="198" spans="1:8">
      <c r="A198" s="25">
        <v>40917</v>
      </c>
      <c r="B198" s="29">
        <v>1308</v>
      </c>
      <c r="C198" s="27" t="s">
        <v>49</v>
      </c>
      <c r="D198" s="27" t="s">
        <v>52</v>
      </c>
      <c r="E198" s="27" t="s">
        <v>47</v>
      </c>
      <c r="F198" s="27">
        <v>7</v>
      </c>
      <c r="G198" s="28">
        <v>7812</v>
      </c>
      <c r="H198" s="27">
        <v>1340.5392000000002</v>
      </c>
    </row>
    <row r="199" spans="1:8">
      <c r="A199" s="25">
        <v>40918</v>
      </c>
      <c r="B199" s="29">
        <v>1309</v>
      </c>
      <c r="C199" s="27" t="s">
        <v>45</v>
      </c>
      <c r="D199" s="27" t="s">
        <v>52</v>
      </c>
      <c r="E199" s="27" t="s">
        <v>47</v>
      </c>
      <c r="F199" s="27">
        <v>10</v>
      </c>
      <c r="G199" s="28">
        <v>14800</v>
      </c>
      <c r="H199" s="27">
        <v>5459.7199999999993</v>
      </c>
    </row>
    <row r="200" spans="1:8">
      <c r="A200" s="25">
        <v>40919</v>
      </c>
      <c r="B200" s="29">
        <v>1310</v>
      </c>
      <c r="C200" s="27" t="s">
        <v>48</v>
      </c>
      <c r="D200" s="27" t="s">
        <v>52</v>
      </c>
      <c r="E200" s="27" t="s">
        <v>47</v>
      </c>
      <c r="F200" s="27">
        <v>8</v>
      </c>
      <c r="G200" s="28">
        <v>13020</v>
      </c>
      <c r="H200" s="27">
        <v>4004.9519999999998</v>
      </c>
    </row>
    <row r="201" spans="1:8">
      <c r="A201" s="25">
        <v>40920</v>
      </c>
      <c r="B201" s="29">
        <v>1311</v>
      </c>
      <c r="C201" s="27" t="s">
        <v>49</v>
      </c>
      <c r="D201" s="27" t="s">
        <v>52</v>
      </c>
      <c r="E201" s="27" t="s">
        <v>50</v>
      </c>
      <c r="F201" s="27">
        <v>8</v>
      </c>
      <c r="G201" s="28">
        <v>9000</v>
      </c>
      <c r="H201" s="27">
        <v>688.86</v>
      </c>
    </row>
    <row r="202" spans="1:8">
      <c r="A202" s="25">
        <v>40921</v>
      </c>
      <c r="B202" s="29">
        <v>1312</v>
      </c>
      <c r="C202" s="27" t="s">
        <v>45</v>
      </c>
      <c r="D202" s="27" t="s">
        <v>52</v>
      </c>
      <c r="E202" s="27" t="s">
        <v>50</v>
      </c>
      <c r="F202" s="27">
        <v>10</v>
      </c>
      <c r="G202" s="28">
        <v>7155</v>
      </c>
      <c r="H202" s="27">
        <v>4222.6424999999999</v>
      </c>
    </row>
    <row r="203" spans="1:8">
      <c r="A203" s="25">
        <v>40922</v>
      </c>
      <c r="B203" s="29">
        <v>1313</v>
      </c>
      <c r="C203" s="27" t="s">
        <v>48</v>
      </c>
      <c r="D203" s="27" t="s">
        <v>52</v>
      </c>
      <c r="E203" s="27" t="s">
        <v>50</v>
      </c>
      <c r="F203" s="27">
        <v>9</v>
      </c>
      <c r="G203" s="28">
        <v>2227.5</v>
      </c>
      <c r="H203" s="27">
        <v>962.28</v>
      </c>
    </row>
    <row r="204" spans="1:8">
      <c r="A204" s="25">
        <v>40923</v>
      </c>
      <c r="B204" s="29">
        <v>1314</v>
      </c>
      <c r="C204" s="27" t="s">
        <v>49</v>
      </c>
      <c r="D204" s="27" t="s">
        <v>52</v>
      </c>
      <c r="E204" s="27" t="s">
        <v>51</v>
      </c>
      <c r="F204" s="27">
        <v>8</v>
      </c>
      <c r="G204" s="28">
        <v>6240</v>
      </c>
      <c r="H204" s="27">
        <v>3458</v>
      </c>
    </row>
    <row r="205" spans="1:8">
      <c r="A205" s="25">
        <v>40924</v>
      </c>
      <c r="B205" s="29">
        <v>1315</v>
      </c>
      <c r="C205" s="27" t="s">
        <v>45</v>
      </c>
      <c r="D205" s="27" t="s">
        <v>52</v>
      </c>
      <c r="E205" s="27" t="s">
        <v>51</v>
      </c>
      <c r="F205" s="27">
        <v>10</v>
      </c>
      <c r="G205" s="28">
        <v>10840</v>
      </c>
      <c r="H205" s="27">
        <v>3327.6089999999999</v>
      </c>
    </row>
    <row r="206" spans="1:8">
      <c r="A206" s="25">
        <v>40925</v>
      </c>
      <c r="B206" s="29">
        <v>1316</v>
      </c>
      <c r="C206" s="27" t="s">
        <v>48</v>
      </c>
      <c r="D206" s="27" t="s">
        <v>52</v>
      </c>
      <c r="E206" s="27" t="s">
        <v>51</v>
      </c>
      <c r="F206" s="27">
        <v>8</v>
      </c>
      <c r="G206" s="28">
        <v>6288</v>
      </c>
      <c r="H206" s="27">
        <v>3818.9120000000003</v>
      </c>
    </row>
    <row r="207" spans="1:8">
      <c r="A207" s="25">
        <v>40926</v>
      </c>
      <c r="B207" s="29">
        <v>1317</v>
      </c>
      <c r="C207" s="27" t="s">
        <v>49</v>
      </c>
      <c r="D207" s="27" t="s">
        <v>52</v>
      </c>
      <c r="E207" s="27" t="s">
        <v>47</v>
      </c>
      <c r="F207" s="27">
        <v>10</v>
      </c>
      <c r="G207" s="28">
        <v>4815</v>
      </c>
      <c r="H207" s="27">
        <v>2963.6324999999997</v>
      </c>
    </row>
    <row r="208" spans="1:8">
      <c r="A208" s="25">
        <v>40927</v>
      </c>
      <c r="B208" s="29">
        <v>1318</v>
      </c>
      <c r="C208" s="27" t="s">
        <v>45</v>
      </c>
      <c r="D208" s="27" t="s">
        <v>52</v>
      </c>
      <c r="E208" s="27" t="s">
        <v>47</v>
      </c>
      <c r="F208" s="27">
        <v>9</v>
      </c>
      <c r="G208" s="28">
        <v>4014</v>
      </c>
      <c r="H208" s="27">
        <v>3576.4740000000002</v>
      </c>
    </row>
    <row r="209" spans="1:8">
      <c r="A209" s="25">
        <v>40928</v>
      </c>
      <c r="B209" s="29">
        <v>1319</v>
      </c>
      <c r="C209" s="27" t="s">
        <v>48</v>
      </c>
      <c r="D209" s="27" t="s">
        <v>52</v>
      </c>
      <c r="E209" s="27" t="s">
        <v>47</v>
      </c>
      <c r="F209" s="27">
        <v>10</v>
      </c>
      <c r="G209" s="28">
        <v>8520</v>
      </c>
      <c r="H209" s="27">
        <v>1722.7439999999997</v>
      </c>
    </row>
    <row r="210" spans="1:8">
      <c r="A210" s="25">
        <v>40929</v>
      </c>
      <c r="B210" s="29">
        <v>1320</v>
      </c>
      <c r="C210" s="27" t="s">
        <v>49</v>
      </c>
      <c r="D210" s="27" t="s">
        <v>52</v>
      </c>
      <c r="E210" s="27" t="s">
        <v>50</v>
      </c>
      <c r="F210" s="27">
        <v>6</v>
      </c>
      <c r="G210" s="28">
        <v>3321</v>
      </c>
      <c r="H210" s="27">
        <v>1405.7792999999999</v>
      </c>
    </row>
    <row r="211" spans="1:8">
      <c r="A211" s="25">
        <v>40930</v>
      </c>
      <c r="B211" s="29">
        <v>1321</v>
      </c>
      <c r="C211" s="27" t="s">
        <v>45</v>
      </c>
      <c r="D211" s="27" t="s">
        <v>52</v>
      </c>
      <c r="E211" s="27" t="s">
        <v>50</v>
      </c>
      <c r="F211" s="27">
        <v>9</v>
      </c>
      <c r="G211" s="28">
        <v>6021</v>
      </c>
      <c r="H211" s="27">
        <v>669.33450000000005</v>
      </c>
    </row>
    <row r="212" spans="1:8">
      <c r="A212" s="25">
        <v>40931</v>
      </c>
      <c r="B212" s="29">
        <v>1322</v>
      </c>
      <c r="C212" s="27" t="s">
        <v>48</v>
      </c>
      <c r="D212" s="27" t="s">
        <v>52</v>
      </c>
      <c r="E212" s="27" t="s">
        <v>50</v>
      </c>
      <c r="F212" s="27">
        <v>8</v>
      </c>
      <c r="G212" s="28">
        <v>3912</v>
      </c>
      <c r="H212" s="27">
        <v>3793.6620000000003</v>
      </c>
    </row>
    <row r="213" spans="1:8">
      <c r="A213" s="25">
        <v>40932</v>
      </c>
      <c r="B213" s="29">
        <v>1323</v>
      </c>
      <c r="C213" s="27" t="s">
        <v>49</v>
      </c>
      <c r="D213" s="27" t="s">
        <v>52</v>
      </c>
      <c r="E213" s="27" t="s">
        <v>51</v>
      </c>
      <c r="F213" s="27">
        <v>8</v>
      </c>
      <c r="G213" s="28">
        <v>5640</v>
      </c>
      <c r="H213" s="27">
        <v>4190.5199999999995</v>
      </c>
    </row>
    <row r="214" spans="1:8">
      <c r="A214" s="25">
        <v>40933</v>
      </c>
      <c r="B214" s="29">
        <v>1324</v>
      </c>
      <c r="C214" s="27" t="s">
        <v>45</v>
      </c>
      <c r="D214" s="27" t="s">
        <v>52</v>
      </c>
      <c r="E214" s="27" t="s">
        <v>51</v>
      </c>
      <c r="F214" s="27">
        <v>8</v>
      </c>
      <c r="G214" s="28">
        <v>2214</v>
      </c>
      <c r="H214" s="27">
        <v>3838.1904</v>
      </c>
    </row>
    <row r="215" spans="1:8">
      <c r="A215" s="25">
        <v>40934</v>
      </c>
      <c r="B215" s="29">
        <v>1325</v>
      </c>
      <c r="C215" s="27" t="s">
        <v>48</v>
      </c>
      <c r="D215" s="27" t="s">
        <v>52</v>
      </c>
      <c r="E215" s="27" t="s">
        <v>51</v>
      </c>
      <c r="F215" s="27">
        <v>7</v>
      </c>
      <c r="G215" s="28">
        <v>4130</v>
      </c>
      <c r="H215" s="27">
        <v>3244.5279999999998</v>
      </c>
    </row>
    <row r="216" spans="1:8">
      <c r="A216" s="25">
        <v>40935</v>
      </c>
      <c r="B216" s="29">
        <v>1326</v>
      </c>
      <c r="C216" s="27" t="s">
        <v>49</v>
      </c>
      <c r="D216" s="27" t="s">
        <v>52</v>
      </c>
      <c r="E216" s="27" t="s">
        <v>47</v>
      </c>
      <c r="F216" s="27">
        <v>10</v>
      </c>
      <c r="G216" s="28">
        <v>4995</v>
      </c>
      <c r="H216" s="27">
        <v>534.798</v>
      </c>
    </row>
    <row r="217" spans="1:8">
      <c r="A217" s="25">
        <v>40936</v>
      </c>
      <c r="B217" s="29">
        <v>1327</v>
      </c>
      <c r="C217" s="27" t="s">
        <v>45</v>
      </c>
      <c r="D217" s="27" t="s">
        <v>52</v>
      </c>
      <c r="E217" s="27" t="s">
        <v>47</v>
      </c>
      <c r="F217" s="27">
        <v>9</v>
      </c>
      <c r="G217" s="28">
        <v>8343</v>
      </c>
      <c r="H217" s="27">
        <v>1025.9109000000001</v>
      </c>
    </row>
    <row r="218" spans="1:8">
      <c r="A218" s="25">
        <v>40937</v>
      </c>
      <c r="B218" s="29">
        <v>1328</v>
      </c>
      <c r="C218" s="27" t="s">
        <v>48</v>
      </c>
      <c r="D218" s="27" t="s">
        <v>52</v>
      </c>
      <c r="E218" s="27" t="s">
        <v>47</v>
      </c>
      <c r="F218" s="27">
        <v>10</v>
      </c>
      <c r="G218" s="28">
        <v>5610</v>
      </c>
      <c r="H218" s="27">
        <v>6250.9425000000001</v>
      </c>
    </row>
    <row r="219" spans="1:8">
      <c r="A219" s="25">
        <v>40938</v>
      </c>
      <c r="B219" s="29">
        <v>1329</v>
      </c>
      <c r="C219" s="27" t="s">
        <v>49</v>
      </c>
      <c r="D219" s="27" t="s">
        <v>52</v>
      </c>
      <c r="E219" s="27" t="s">
        <v>50</v>
      </c>
      <c r="F219" s="27">
        <v>9</v>
      </c>
      <c r="G219" s="28">
        <v>5022</v>
      </c>
      <c r="H219" s="27">
        <v>3887.0280000000002</v>
      </c>
    </row>
    <row r="220" spans="1:8">
      <c r="A220" s="25">
        <v>40939</v>
      </c>
      <c r="B220" s="29">
        <v>1330</v>
      </c>
      <c r="C220" s="27" t="s">
        <v>45</v>
      </c>
      <c r="D220" s="27" t="s">
        <v>52</v>
      </c>
      <c r="E220" s="27" t="s">
        <v>50</v>
      </c>
      <c r="F220" s="27">
        <v>6</v>
      </c>
      <c r="G220" s="28">
        <v>6426</v>
      </c>
      <c r="H220" s="27">
        <v>1378.6982999999998</v>
      </c>
    </row>
    <row r="221" spans="1:8">
      <c r="A221" s="25">
        <v>40940</v>
      </c>
      <c r="B221" s="29">
        <v>1331</v>
      </c>
      <c r="C221" s="27" t="s">
        <v>48</v>
      </c>
      <c r="D221" s="27" t="s">
        <v>52</v>
      </c>
      <c r="E221" s="27" t="s">
        <v>50</v>
      </c>
      <c r="F221" s="27">
        <v>9</v>
      </c>
      <c r="G221" s="28">
        <v>6682.5</v>
      </c>
      <c r="H221" s="27">
        <v>1449.6570000000002</v>
      </c>
    </row>
    <row r="222" spans="1:8">
      <c r="A222" s="25">
        <v>40941</v>
      </c>
      <c r="B222" s="29">
        <v>1332</v>
      </c>
      <c r="C222" s="27" t="s">
        <v>49</v>
      </c>
      <c r="D222" s="27" t="s">
        <v>52</v>
      </c>
      <c r="E222" s="27" t="s">
        <v>51</v>
      </c>
      <c r="F222" s="27">
        <v>6</v>
      </c>
      <c r="G222" s="28">
        <v>3969</v>
      </c>
      <c r="H222" s="27">
        <v>2043.2412000000002</v>
      </c>
    </row>
    <row r="223" spans="1:8">
      <c r="A223" s="25">
        <v>40942</v>
      </c>
      <c r="B223" s="29">
        <v>1333</v>
      </c>
      <c r="C223" s="27" t="s">
        <v>45</v>
      </c>
      <c r="D223" s="27" t="s">
        <v>52</v>
      </c>
      <c r="E223" s="27" t="s">
        <v>51</v>
      </c>
      <c r="F223" s="27">
        <v>7</v>
      </c>
      <c r="G223" s="28">
        <v>11760</v>
      </c>
      <c r="H223" s="27">
        <v>2367.288</v>
      </c>
    </row>
    <row r="224" spans="1:8">
      <c r="A224" s="25">
        <v>40943</v>
      </c>
      <c r="B224" s="29">
        <v>1334</v>
      </c>
      <c r="C224" s="27" t="s">
        <v>48</v>
      </c>
      <c r="D224" s="27" t="s">
        <v>52</v>
      </c>
      <c r="E224" s="27" t="s">
        <v>51</v>
      </c>
      <c r="F224" s="27">
        <v>7</v>
      </c>
      <c r="G224" s="28">
        <v>2740.5</v>
      </c>
      <c r="H224" s="27">
        <v>4873.9792500000003</v>
      </c>
    </row>
    <row r="225" spans="1:8">
      <c r="A225" s="25">
        <v>40944</v>
      </c>
      <c r="B225" s="29">
        <v>1335</v>
      </c>
      <c r="C225" s="27" t="s">
        <v>49</v>
      </c>
      <c r="D225" s="27" t="s">
        <v>52</v>
      </c>
      <c r="E225" s="27" t="s">
        <v>47</v>
      </c>
      <c r="F225" s="27">
        <v>9</v>
      </c>
      <c r="G225" s="28">
        <v>5292</v>
      </c>
      <c r="H225" s="27">
        <v>2046.4163999999998</v>
      </c>
    </row>
    <row r="226" spans="1:8">
      <c r="A226" s="25">
        <v>40945</v>
      </c>
      <c r="B226" s="29">
        <v>1336</v>
      </c>
      <c r="C226" s="27" t="s">
        <v>45</v>
      </c>
      <c r="D226" s="27" t="s">
        <v>52</v>
      </c>
      <c r="E226" s="27" t="s">
        <v>47</v>
      </c>
      <c r="F226" s="27">
        <v>8</v>
      </c>
      <c r="G226" s="28">
        <v>6264</v>
      </c>
      <c r="H226" s="27">
        <v>628.07040000000006</v>
      </c>
    </row>
    <row r="227" spans="1:8">
      <c r="A227" s="25">
        <v>40946</v>
      </c>
      <c r="B227" s="29">
        <v>1337</v>
      </c>
      <c r="C227" s="27" t="s">
        <v>48</v>
      </c>
      <c r="D227" s="27" t="s">
        <v>52</v>
      </c>
      <c r="E227" s="27" t="s">
        <v>47</v>
      </c>
      <c r="F227" s="27">
        <v>8</v>
      </c>
      <c r="G227" s="28">
        <v>9408</v>
      </c>
      <c r="H227" s="27">
        <v>4139.5200000000004</v>
      </c>
    </row>
    <row r="228" spans="1:8">
      <c r="A228" s="25">
        <v>40947</v>
      </c>
      <c r="B228" s="29">
        <v>1338</v>
      </c>
      <c r="C228" s="27" t="s">
        <v>49</v>
      </c>
      <c r="D228" s="27" t="s">
        <v>52</v>
      </c>
      <c r="E228" s="27" t="s">
        <v>50</v>
      </c>
      <c r="F228" s="27">
        <v>6</v>
      </c>
      <c r="G228" s="28">
        <v>12465</v>
      </c>
      <c r="H228" s="27">
        <v>2678.9778000000001</v>
      </c>
    </row>
    <row r="229" spans="1:8">
      <c r="A229" s="25">
        <v>40948</v>
      </c>
      <c r="B229" s="29">
        <v>1339</v>
      </c>
      <c r="C229" s="27" t="s">
        <v>45</v>
      </c>
      <c r="D229" s="27" t="s">
        <v>52</v>
      </c>
      <c r="E229" s="27" t="s">
        <v>50</v>
      </c>
      <c r="F229" s="27">
        <v>6</v>
      </c>
      <c r="G229" s="28">
        <v>6075</v>
      </c>
      <c r="H229" s="27">
        <v>1844.37</v>
      </c>
    </row>
    <row r="230" spans="1:8">
      <c r="A230" s="25">
        <v>40949</v>
      </c>
      <c r="B230" s="29">
        <v>1340</v>
      </c>
      <c r="C230" s="27" t="s">
        <v>48</v>
      </c>
      <c r="D230" s="27" t="s">
        <v>52</v>
      </c>
      <c r="E230" s="27" t="s">
        <v>50</v>
      </c>
      <c r="F230" s="27">
        <v>7</v>
      </c>
      <c r="G230" s="28">
        <v>5922</v>
      </c>
      <c r="H230" s="27">
        <v>2894.6735999999996</v>
      </c>
    </row>
    <row r="231" spans="1:8">
      <c r="A231" s="25">
        <v>40950</v>
      </c>
      <c r="B231" s="29">
        <v>1341</v>
      </c>
      <c r="C231" s="27" t="s">
        <v>49</v>
      </c>
      <c r="D231" s="27" t="s">
        <v>52</v>
      </c>
      <c r="E231" s="27" t="s">
        <v>51</v>
      </c>
      <c r="F231" s="27">
        <v>6</v>
      </c>
      <c r="G231" s="28">
        <v>8325</v>
      </c>
      <c r="H231" s="27">
        <v>614.8845</v>
      </c>
    </row>
    <row r="232" spans="1:8">
      <c r="A232" s="25">
        <v>40951</v>
      </c>
      <c r="B232" s="29">
        <v>1342</v>
      </c>
      <c r="C232" s="27" t="s">
        <v>45</v>
      </c>
      <c r="D232" s="27" t="s">
        <v>52</v>
      </c>
      <c r="E232" s="27" t="s">
        <v>51</v>
      </c>
      <c r="F232" s="27">
        <v>10</v>
      </c>
      <c r="G232" s="28">
        <v>2020</v>
      </c>
      <c r="H232" s="27">
        <v>1382.8920000000001</v>
      </c>
    </row>
    <row r="233" spans="1:8">
      <c r="A233" s="25">
        <v>40952</v>
      </c>
      <c r="B233" s="29">
        <v>1343</v>
      </c>
      <c r="C233" s="27" t="s">
        <v>48</v>
      </c>
      <c r="D233" s="27" t="s">
        <v>52</v>
      </c>
      <c r="E233" s="27" t="s">
        <v>51</v>
      </c>
      <c r="F233" s="27">
        <v>7</v>
      </c>
      <c r="G233" s="28">
        <v>3801</v>
      </c>
      <c r="H233" s="27">
        <v>2510.9405999999999</v>
      </c>
    </row>
    <row r="234" spans="1:8">
      <c r="A234" s="25">
        <v>40953</v>
      </c>
      <c r="B234" s="29">
        <v>1344</v>
      </c>
      <c r="C234" s="27" t="s">
        <v>49</v>
      </c>
      <c r="D234" s="27" t="s">
        <v>52</v>
      </c>
      <c r="E234" s="27" t="s">
        <v>47</v>
      </c>
      <c r="F234" s="27">
        <v>8</v>
      </c>
      <c r="G234" s="28">
        <v>5568</v>
      </c>
      <c r="H234" s="27">
        <v>1955.4816000000001</v>
      </c>
    </row>
    <row r="235" spans="1:8">
      <c r="A235" s="25">
        <v>40954</v>
      </c>
      <c r="B235" s="29">
        <v>1345</v>
      </c>
      <c r="C235" s="27" t="s">
        <v>45</v>
      </c>
      <c r="D235" s="27" t="s">
        <v>52</v>
      </c>
      <c r="E235" s="27" t="s">
        <v>47</v>
      </c>
      <c r="F235" s="27">
        <v>8</v>
      </c>
      <c r="G235" s="28">
        <v>5292</v>
      </c>
      <c r="H235" s="27">
        <v>3085.2359999999999</v>
      </c>
    </row>
    <row r="236" spans="1:8">
      <c r="A236" s="25">
        <v>40955</v>
      </c>
      <c r="B236" s="29">
        <v>1346</v>
      </c>
      <c r="C236" s="27" t="s">
        <v>48</v>
      </c>
      <c r="D236" s="27" t="s">
        <v>52</v>
      </c>
      <c r="E236" s="27" t="s">
        <v>47</v>
      </c>
      <c r="F236" s="27">
        <v>10</v>
      </c>
      <c r="G236" s="28">
        <v>6540</v>
      </c>
      <c r="H236" s="27">
        <v>1282.1669999999999</v>
      </c>
    </row>
    <row r="237" spans="1:8">
      <c r="A237" s="25">
        <v>40956</v>
      </c>
      <c r="B237" s="29">
        <v>1347</v>
      </c>
      <c r="C237" s="27" t="s">
        <v>49</v>
      </c>
      <c r="D237" s="27" t="s">
        <v>52</v>
      </c>
      <c r="E237" s="27" t="s">
        <v>50</v>
      </c>
      <c r="F237" s="27">
        <v>10</v>
      </c>
      <c r="G237" s="28">
        <v>7920</v>
      </c>
      <c r="H237" s="27">
        <v>3198.8879999999999</v>
      </c>
    </row>
    <row r="238" spans="1:8">
      <c r="A238" s="25">
        <v>40957</v>
      </c>
      <c r="B238" s="29">
        <v>1348</v>
      </c>
      <c r="C238" s="27" t="s">
        <v>45</v>
      </c>
      <c r="D238" s="27" t="s">
        <v>52</v>
      </c>
      <c r="E238" s="27" t="s">
        <v>50</v>
      </c>
      <c r="F238" s="27">
        <v>10</v>
      </c>
      <c r="G238" s="28">
        <v>2280</v>
      </c>
      <c r="H238" s="27">
        <v>2978.136</v>
      </c>
    </row>
    <row r="239" spans="1:8">
      <c r="A239" s="25">
        <v>40958</v>
      </c>
      <c r="B239" s="29">
        <v>1349</v>
      </c>
      <c r="C239" s="27" t="s">
        <v>48</v>
      </c>
      <c r="D239" s="27" t="s">
        <v>52</v>
      </c>
      <c r="E239" s="27" t="s">
        <v>50</v>
      </c>
      <c r="F239" s="27">
        <v>7</v>
      </c>
      <c r="G239" s="28">
        <v>8741.25</v>
      </c>
      <c r="H239" s="27">
        <v>1502.7957000000001</v>
      </c>
    </row>
    <row r="240" spans="1:8">
      <c r="A240" s="25">
        <v>40959</v>
      </c>
      <c r="B240" s="29">
        <v>1350</v>
      </c>
      <c r="C240" s="27" t="s">
        <v>49</v>
      </c>
      <c r="D240" s="27" t="s">
        <v>52</v>
      </c>
      <c r="E240" s="27" t="s">
        <v>51</v>
      </c>
      <c r="F240" s="27">
        <v>6</v>
      </c>
      <c r="G240" s="28">
        <v>3168</v>
      </c>
      <c r="H240" s="27">
        <v>2526.7968000000001</v>
      </c>
    </row>
    <row r="241" spans="1:8">
      <c r="A241" s="25">
        <v>40960</v>
      </c>
      <c r="B241" s="29">
        <v>1351</v>
      </c>
      <c r="C241" s="27" t="s">
        <v>45</v>
      </c>
      <c r="D241" s="27" t="s">
        <v>52</v>
      </c>
      <c r="E241" s="27" t="s">
        <v>51</v>
      </c>
      <c r="F241" s="27">
        <v>6</v>
      </c>
      <c r="G241" s="28">
        <v>11475</v>
      </c>
      <c r="H241" s="27">
        <v>4240.0125000000007</v>
      </c>
    </row>
    <row r="242" spans="1:8">
      <c r="A242" s="25">
        <v>40961</v>
      </c>
      <c r="B242" s="29">
        <v>1352</v>
      </c>
      <c r="C242" s="27" t="s">
        <v>48</v>
      </c>
      <c r="D242" s="27" t="s">
        <v>52</v>
      </c>
      <c r="E242" s="27" t="s">
        <v>51</v>
      </c>
      <c r="F242" s="27">
        <v>9</v>
      </c>
      <c r="G242" s="28">
        <v>4333.5</v>
      </c>
      <c r="H242" s="27">
        <v>1783.23525</v>
      </c>
    </row>
    <row r="243" spans="1:8">
      <c r="A243" s="25">
        <v>40962</v>
      </c>
      <c r="B243" s="29">
        <v>1353</v>
      </c>
      <c r="C243" s="27" t="s">
        <v>49</v>
      </c>
      <c r="D243" s="27" t="s">
        <v>52</v>
      </c>
      <c r="E243" s="27" t="s">
        <v>47</v>
      </c>
      <c r="F243" s="27">
        <v>9</v>
      </c>
      <c r="G243" s="28">
        <v>5778</v>
      </c>
      <c r="H243" s="27">
        <v>1758.8232</v>
      </c>
    </row>
    <row r="244" spans="1:8">
      <c r="A244" s="25">
        <v>40963</v>
      </c>
      <c r="B244" s="29">
        <v>1354</v>
      </c>
      <c r="C244" s="27" t="s">
        <v>45</v>
      </c>
      <c r="D244" s="27" t="s">
        <v>52</v>
      </c>
      <c r="E244" s="27" t="s">
        <v>47</v>
      </c>
      <c r="F244" s="27">
        <v>9</v>
      </c>
      <c r="G244" s="28">
        <v>12285</v>
      </c>
      <c r="H244" s="27">
        <v>1560.6864</v>
      </c>
    </row>
    <row r="245" spans="1:8">
      <c r="A245" s="25">
        <v>40964</v>
      </c>
      <c r="B245" s="29">
        <v>1355</v>
      </c>
      <c r="C245" s="27" t="s">
        <v>48</v>
      </c>
      <c r="D245" s="27" t="s">
        <v>52</v>
      </c>
      <c r="E245" s="27" t="s">
        <v>47</v>
      </c>
      <c r="F245" s="27">
        <v>6</v>
      </c>
      <c r="G245" s="28">
        <v>1782</v>
      </c>
      <c r="H245" s="27">
        <v>3026.7269999999999</v>
      </c>
    </row>
    <row r="246" spans="1:8">
      <c r="A246" s="25">
        <v>40965</v>
      </c>
      <c r="B246" s="29">
        <v>1356</v>
      </c>
      <c r="C246" s="27" t="s">
        <v>49</v>
      </c>
      <c r="D246" s="27" t="s">
        <v>52</v>
      </c>
      <c r="E246" s="27" t="s">
        <v>50</v>
      </c>
      <c r="F246" s="27">
        <v>9</v>
      </c>
      <c r="G246" s="28">
        <v>14310</v>
      </c>
      <c r="H246" s="27">
        <v>4742.9063999999998</v>
      </c>
    </row>
    <row r="247" spans="1:8">
      <c r="A247" s="25">
        <v>40966</v>
      </c>
      <c r="B247" s="29">
        <v>1357</v>
      </c>
      <c r="C247" s="27" t="s">
        <v>45</v>
      </c>
      <c r="D247" s="27" t="s">
        <v>52</v>
      </c>
      <c r="E247" s="27" t="s">
        <v>50</v>
      </c>
      <c r="F247" s="27">
        <v>6</v>
      </c>
      <c r="G247" s="28">
        <v>1962</v>
      </c>
      <c r="H247" s="27">
        <v>2316.7296000000001</v>
      </c>
    </row>
    <row r="248" spans="1:8">
      <c r="A248" s="25">
        <v>40967</v>
      </c>
      <c r="B248" s="29">
        <v>1358</v>
      </c>
      <c r="C248" s="27" t="s">
        <v>48</v>
      </c>
      <c r="D248" s="27" t="s">
        <v>52</v>
      </c>
      <c r="E248" s="27" t="s">
        <v>50</v>
      </c>
      <c r="F248" s="27">
        <v>9</v>
      </c>
      <c r="G248" s="28">
        <v>12465</v>
      </c>
      <c r="H248" s="27">
        <v>4464.4643999999998</v>
      </c>
    </row>
    <row r="249" spans="1:8">
      <c r="A249" s="25">
        <v>40969</v>
      </c>
      <c r="B249" s="29">
        <v>1359</v>
      </c>
      <c r="C249" s="27" t="s">
        <v>49</v>
      </c>
      <c r="D249" s="27" t="s">
        <v>52</v>
      </c>
      <c r="E249" s="27" t="s">
        <v>51</v>
      </c>
      <c r="F249" s="27">
        <v>7</v>
      </c>
      <c r="G249" s="28">
        <v>7182</v>
      </c>
      <c r="H249" s="27">
        <v>3926.1600000000003</v>
      </c>
    </row>
    <row r="250" spans="1:8">
      <c r="A250" s="25">
        <v>40970</v>
      </c>
      <c r="B250" s="29">
        <v>1360</v>
      </c>
      <c r="C250" s="27" t="s">
        <v>45</v>
      </c>
      <c r="D250" s="27" t="s">
        <v>52</v>
      </c>
      <c r="E250" s="27" t="s">
        <v>51</v>
      </c>
      <c r="F250" s="27">
        <v>8</v>
      </c>
      <c r="G250" s="28">
        <v>1548</v>
      </c>
      <c r="H250" s="27">
        <v>683.75159999999994</v>
      </c>
    </row>
    <row r="251" spans="1:8">
      <c r="A251" s="25">
        <v>40971</v>
      </c>
      <c r="B251" s="29">
        <v>1361</v>
      </c>
      <c r="C251" s="27" t="s">
        <v>48</v>
      </c>
      <c r="D251" s="27" t="s">
        <v>52</v>
      </c>
      <c r="E251" s="27" t="s">
        <v>51</v>
      </c>
      <c r="F251" s="27">
        <v>6</v>
      </c>
      <c r="G251" s="28">
        <v>3906</v>
      </c>
      <c r="H251" s="27">
        <v>1462.4063999999998</v>
      </c>
    </row>
    <row r="252" spans="1:8">
      <c r="A252" s="25">
        <v>40972</v>
      </c>
      <c r="B252" s="29">
        <v>1362</v>
      </c>
      <c r="C252" s="27" t="s">
        <v>49</v>
      </c>
      <c r="D252" s="27" t="s">
        <v>52</v>
      </c>
      <c r="E252" s="27" t="s">
        <v>47</v>
      </c>
      <c r="F252" s="27">
        <v>7</v>
      </c>
      <c r="G252" s="28">
        <v>1753.5</v>
      </c>
      <c r="H252" s="27">
        <v>2914.317</v>
      </c>
    </row>
    <row r="253" spans="1:8">
      <c r="A253" s="25">
        <v>40973</v>
      </c>
      <c r="B253" s="29">
        <v>1363</v>
      </c>
      <c r="C253" s="27" t="s">
        <v>45</v>
      </c>
      <c r="D253" s="27" t="s">
        <v>52</v>
      </c>
      <c r="E253" s="27" t="s">
        <v>47</v>
      </c>
      <c r="F253" s="27">
        <v>9</v>
      </c>
      <c r="G253" s="28">
        <v>5994</v>
      </c>
      <c r="H253" s="27">
        <v>2626.5707999999995</v>
      </c>
    </row>
    <row r="254" spans="1:8">
      <c r="A254" s="25">
        <v>41339</v>
      </c>
      <c r="B254" s="29">
        <v>1364</v>
      </c>
      <c r="C254" s="27" t="s">
        <v>48</v>
      </c>
      <c r="D254" s="27" t="s">
        <v>52</v>
      </c>
      <c r="E254" s="27" t="s">
        <v>47</v>
      </c>
      <c r="F254" s="27">
        <v>9</v>
      </c>
      <c r="G254" s="28">
        <v>6480</v>
      </c>
      <c r="H254" s="27">
        <v>4390.2</v>
      </c>
    </row>
    <row r="255" spans="1:8">
      <c r="A255" s="25">
        <v>41340</v>
      </c>
      <c r="B255" s="29">
        <v>1365</v>
      </c>
      <c r="C255" s="27" t="s">
        <v>49</v>
      </c>
      <c r="D255" s="27" t="s">
        <v>52</v>
      </c>
      <c r="E255" s="27" t="s">
        <v>50</v>
      </c>
      <c r="F255" s="27">
        <v>6</v>
      </c>
      <c r="G255" s="28">
        <v>3078</v>
      </c>
      <c r="H255" s="27">
        <v>2534.7330000000002</v>
      </c>
    </row>
    <row r="256" spans="1:8">
      <c r="A256" s="25">
        <v>41341</v>
      </c>
      <c r="B256" s="29">
        <v>1366</v>
      </c>
      <c r="C256" s="27" t="s">
        <v>45</v>
      </c>
      <c r="D256" s="27" t="s">
        <v>52</v>
      </c>
      <c r="E256" s="27" t="s">
        <v>50</v>
      </c>
      <c r="F256" s="27">
        <v>9</v>
      </c>
      <c r="G256" s="28">
        <v>6858</v>
      </c>
      <c r="H256" s="27">
        <v>1755.1908000000001</v>
      </c>
    </row>
    <row r="257" spans="1:8">
      <c r="A257" s="25">
        <v>41342</v>
      </c>
      <c r="B257" s="29">
        <v>1367</v>
      </c>
      <c r="C257" s="27" t="s">
        <v>48</v>
      </c>
      <c r="D257" s="27" t="s">
        <v>52</v>
      </c>
      <c r="E257" s="27" t="s">
        <v>50</v>
      </c>
      <c r="F257" s="27">
        <v>10</v>
      </c>
      <c r="G257" s="28">
        <v>10080</v>
      </c>
      <c r="H257" s="27">
        <v>3171.1680000000001</v>
      </c>
    </row>
    <row r="258" spans="1:8">
      <c r="A258" s="25">
        <v>41343</v>
      </c>
      <c r="B258" s="29">
        <v>1368</v>
      </c>
      <c r="C258" s="27" t="s">
        <v>49</v>
      </c>
      <c r="D258" s="27" t="s">
        <v>52</v>
      </c>
      <c r="E258" s="27" t="s">
        <v>51</v>
      </c>
      <c r="F258" s="27">
        <v>10</v>
      </c>
      <c r="G258" s="28">
        <v>5520</v>
      </c>
      <c r="H258" s="27">
        <v>2378.0160000000001</v>
      </c>
    </row>
    <row r="259" spans="1:8">
      <c r="A259" s="25">
        <v>41344</v>
      </c>
      <c r="B259" s="29">
        <v>1369</v>
      </c>
      <c r="C259" s="27" t="s">
        <v>45</v>
      </c>
      <c r="D259" s="27" t="s">
        <v>52</v>
      </c>
      <c r="E259" s="27" t="s">
        <v>51</v>
      </c>
      <c r="F259" s="27">
        <v>9</v>
      </c>
      <c r="G259" s="28">
        <v>11016</v>
      </c>
      <c r="H259" s="27">
        <v>892.84679999999992</v>
      </c>
    </row>
    <row r="260" spans="1:8">
      <c r="A260" s="25">
        <v>41345</v>
      </c>
      <c r="B260" s="29">
        <v>1370</v>
      </c>
      <c r="C260" s="27" t="s">
        <v>48</v>
      </c>
      <c r="D260" s="27" t="s">
        <v>52</v>
      </c>
      <c r="E260" s="27" t="s">
        <v>51</v>
      </c>
      <c r="F260" s="27">
        <v>8</v>
      </c>
      <c r="G260" s="28">
        <v>2232</v>
      </c>
      <c r="H260" s="27">
        <v>969.13439999999991</v>
      </c>
    </row>
    <row r="261" spans="1:8">
      <c r="A261" s="25">
        <v>41346</v>
      </c>
      <c r="B261" s="29">
        <v>1371</v>
      </c>
      <c r="C261" s="27" t="s">
        <v>49</v>
      </c>
      <c r="D261" s="27" t="s">
        <v>52</v>
      </c>
      <c r="E261" s="27" t="s">
        <v>47</v>
      </c>
      <c r="F261" s="27">
        <v>8</v>
      </c>
      <c r="G261" s="28">
        <v>6792</v>
      </c>
      <c r="H261" s="27">
        <v>907.1848</v>
      </c>
    </row>
    <row r="262" spans="1:8">
      <c r="A262" s="25">
        <v>41347</v>
      </c>
      <c r="B262" s="29">
        <v>1372</v>
      </c>
      <c r="C262" s="27" t="s">
        <v>45</v>
      </c>
      <c r="D262" s="27" t="s">
        <v>52</v>
      </c>
      <c r="E262" s="27" t="s">
        <v>47</v>
      </c>
      <c r="F262" s="27">
        <v>6</v>
      </c>
      <c r="G262" s="28">
        <v>8707.5</v>
      </c>
      <c r="H262" s="27">
        <v>1918.95885</v>
      </c>
    </row>
    <row r="263" spans="1:8">
      <c r="A263" s="25">
        <v>41348</v>
      </c>
      <c r="B263" s="29">
        <v>1373</v>
      </c>
      <c r="C263" s="27" t="s">
        <v>48</v>
      </c>
      <c r="D263" s="27" t="s">
        <v>52</v>
      </c>
      <c r="E263" s="27" t="s">
        <v>47</v>
      </c>
      <c r="F263" s="27">
        <v>7</v>
      </c>
      <c r="G263" s="28">
        <v>5796</v>
      </c>
      <c r="H263" s="27">
        <v>3440.5056</v>
      </c>
    </row>
    <row r="264" spans="1:8">
      <c r="A264" s="25">
        <v>41349</v>
      </c>
      <c r="B264" s="29">
        <v>1374</v>
      </c>
      <c r="C264" s="27" t="s">
        <v>49</v>
      </c>
      <c r="D264" s="27" t="s">
        <v>52</v>
      </c>
      <c r="E264" s="27" t="s">
        <v>50</v>
      </c>
      <c r="F264" s="27">
        <v>10</v>
      </c>
      <c r="G264" s="28">
        <v>9000</v>
      </c>
      <c r="H264" s="27">
        <v>2616.2999999999997</v>
      </c>
    </row>
    <row r="265" spans="1:8">
      <c r="A265" s="25">
        <v>41350</v>
      </c>
      <c r="B265" s="29">
        <v>1375</v>
      </c>
      <c r="C265" s="27" t="s">
        <v>45</v>
      </c>
      <c r="D265" s="27" t="s">
        <v>52</v>
      </c>
      <c r="E265" s="27" t="s">
        <v>50</v>
      </c>
      <c r="F265" s="27">
        <v>6</v>
      </c>
      <c r="G265" s="28">
        <v>10192.5</v>
      </c>
      <c r="H265" s="27">
        <v>1763.7101999999998</v>
      </c>
    </row>
    <row r="266" spans="1:8">
      <c r="A266" s="25">
        <v>41351</v>
      </c>
      <c r="B266" s="29">
        <v>1376</v>
      </c>
      <c r="C266" s="27" t="s">
        <v>48</v>
      </c>
      <c r="D266" s="27" t="s">
        <v>52</v>
      </c>
      <c r="E266" s="27" t="s">
        <v>50</v>
      </c>
      <c r="F266" s="27">
        <v>6</v>
      </c>
      <c r="G266" s="28">
        <v>7074</v>
      </c>
      <c r="H266" s="27">
        <v>594.03915000000006</v>
      </c>
    </row>
    <row r="267" spans="1:8">
      <c r="A267" s="25">
        <v>41352</v>
      </c>
      <c r="B267" s="29">
        <v>1377</v>
      </c>
      <c r="C267" s="27" t="s">
        <v>49</v>
      </c>
      <c r="D267" s="27" t="s">
        <v>52</v>
      </c>
      <c r="E267" s="27" t="s">
        <v>51</v>
      </c>
      <c r="F267" s="27">
        <v>10</v>
      </c>
      <c r="G267" s="28">
        <v>2260</v>
      </c>
      <c r="H267" s="27">
        <v>3598.8240000000001</v>
      </c>
    </row>
    <row r="268" spans="1:8">
      <c r="A268" s="25">
        <v>41353</v>
      </c>
      <c r="B268" s="29">
        <v>1378</v>
      </c>
      <c r="C268" s="27" t="s">
        <v>45</v>
      </c>
      <c r="D268" s="27" t="s">
        <v>52</v>
      </c>
      <c r="E268" s="27" t="s">
        <v>51</v>
      </c>
      <c r="F268" s="27">
        <v>7</v>
      </c>
      <c r="G268" s="28">
        <v>8568</v>
      </c>
      <c r="H268" s="27">
        <v>980.17920000000004</v>
      </c>
    </row>
    <row r="269" spans="1:8">
      <c r="A269" s="25">
        <v>41354</v>
      </c>
      <c r="B269" s="29">
        <v>1379</v>
      </c>
      <c r="C269" s="27" t="s">
        <v>48</v>
      </c>
      <c r="D269" s="27" t="s">
        <v>52</v>
      </c>
      <c r="E269" s="27" t="s">
        <v>51</v>
      </c>
      <c r="F269" s="27">
        <v>8</v>
      </c>
      <c r="G269" s="28">
        <v>8856</v>
      </c>
      <c r="H269" s="27">
        <v>5951.232</v>
      </c>
    </row>
    <row r="270" spans="1:8">
      <c r="A270" s="25">
        <v>41355</v>
      </c>
      <c r="B270" s="29">
        <v>1380</v>
      </c>
      <c r="C270" s="27" t="s">
        <v>49</v>
      </c>
      <c r="D270" s="27" t="s">
        <v>52</v>
      </c>
      <c r="E270" s="27" t="s">
        <v>47</v>
      </c>
      <c r="F270" s="27">
        <v>6</v>
      </c>
      <c r="G270" s="28">
        <v>1692</v>
      </c>
      <c r="H270" s="27">
        <v>2789.7696000000001</v>
      </c>
    </row>
    <row r="271" spans="1:8">
      <c r="A271" s="25">
        <v>41356</v>
      </c>
      <c r="B271" s="29">
        <v>1381</v>
      </c>
      <c r="C271" s="27" t="s">
        <v>45</v>
      </c>
      <c r="D271" s="27" t="s">
        <v>52</v>
      </c>
      <c r="E271" s="27" t="s">
        <v>47</v>
      </c>
      <c r="F271" s="27">
        <v>6</v>
      </c>
      <c r="G271" s="28">
        <v>5022</v>
      </c>
      <c r="H271" s="27">
        <v>3700.3769999999995</v>
      </c>
    </row>
    <row r="272" spans="1:8">
      <c r="A272" s="25">
        <v>41357</v>
      </c>
      <c r="B272" s="29">
        <v>1382</v>
      </c>
      <c r="C272" s="27" t="s">
        <v>48</v>
      </c>
      <c r="D272" s="27" t="s">
        <v>52</v>
      </c>
      <c r="E272" s="27" t="s">
        <v>47</v>
      </c>
      <c r="F272" s="27">
        <v>10</v>
      </c>
      <c r="G272" s="28">
        <v>8160</v>
      </c>
      <c r="H272" s="27">
        <v>3942.9119999999998</v>
      </c>
    </row>
    <row r="273" spans="1:8">
      <c r="A273" s="25">
        <v>41358</v>
      </c>
      <c r="B273" s="29">
        <v>1383</v>
      </c>
      <c r="C273" s="27" t="s">
        <v>49</v>
      </c>
      <c r="D273" s="27" t="s">
        <v>52</v>
      </c>
      <c r="E273" s="27" t="s">
        <v>50</v>
      </c>
      <c r="F273" s="27">
        <v>7</v>
      </c>
      <c r="G273" s="28">
        <v>2509.5</v>
      </c>
      <c r="H273" s="27">
        <v>858.7509</v>
      </c>
    </row>
    <row r="274" spans="1:8">
      <c r="A274" s="25">
        <v>41359</v>
      </c>
      <c r="B274" s="29">
        <v>1384</v>
      </c>
      <c r="C274" s="27" t="s">
        <v>45</v>
      </c>
      <c r="D274" s="27" t="s">
        <v>52</v>
      </c>
      <c r="E274" s="27" t="s">
        <v>50</v>
      </c>
      <c r="F274" s="27">
        <v>7</v>
      </c>
      <c r="G274" s="28">
        <v>1732.5</v>
      </c>
      <c r="H274" s="27">
        <v>1503.81</v>
      </c>
    </row>
    <row r="275" spans="1:8">
      <c r="A275" s="25">
        <v>41360</v>
      </c>
      <c r="B275" s="29">
        <v>1385</v>
      </c>
      <c r="C275" s="27" t="s">
        <v>48</v>
      </c>
      <c r="D275" s="27" t="s">
        <v>52</v>
      </c>
      <c r="E275" s="27" t="s">
        <v>50</v>
      </c>
      <c r="F275" s="27">
        <v>9</v>
      </c>
      <c r="G275" s="28">
        <v>2340</v>
      </c>
      <c r="H275" s="27">
        <v>2488.59</v>
      </c>
    </row>
    <row r="276" spans="1:8">
      <c r="A276" s="25">
        <v>41361</v>
      </c>
      <c r="B276" s="29">
        <v>1386</v>
      </c>
      <c r="C276" s="27" t="s">
        <v>49</v>
      </c>
      <c r="D276" s="27" t="s">
        <v>52</v>
      </c>
      <c r="E276" s="27" t="s">
        <v>51</v>
      </c>
      <c r="F276" s="27">
        <v>10</v>
      </c>
      <c r="G276" s="28">
        <v>10960</v>
      </c>
      <c r="H276" s="27">
        <v>3741.7439999999997</v>
      </c>
    </row>
    <row r="277" spans="1:8">
      <c r="A277" s="25">
        <v>41362</v>
      </c>
      <c r="B277" s="29">
        <v>1387</v>
      </c>
      <c r="C277" s="27" t="s">
        <v>45</v>
      </c>
      <c r="D277" s="27" t="s">
        <v>52</v>
      </c>
      <c r="E277" s="27" t="s">
        <v>51</v>
      </c>
      <c r="F277" s="27">
        <v>7</v>
      </c>
      <c r="G277" s="28">
        <v>8111.25</v>
      </c>
      <c r="H277" s="27">
        <v>597.799125</v>
      </c>
    </row>
    <row r="278" spans="1:8">
      <c r="A278" s="25">
        <v>41363</v>
      </c>
      <c r="B278" s="29">
        <v>1388</v>
      </c>
      <c r="C278" s="27" t="s">
        <v>48</v>
      </c>
      <c r="D278" s="27" t="s">
        <v>52</v>
      </c>
      <c r="E278" s="27" t="s">
        <v>51</v>
      </c>
      <c r="F278" s="27">
        <v>6</v>
      </c>
      <c r="G278" s="28">
        <v>4878</v>
      </c>
      <c r="H278" s="27">
        <v>4765.8060000000005</v>
      </c>
    </row>
    <row r="279" spans="1:8">
      <c r="A279" s="25">
        <v>41364</v>
      </c>
      <c r="B279" s="29">
        <v>1389</v>
      </c>
      <c r="C279" s="27" t="s">
        <v>49</v>
      </c>
      <c r="D279" s="27" t="s">
        <v>52</v>
      </c>
      <c r="E279" s="27" t="s">
        <v>47</v>
      </c>
      <c r="F279" s="27">
        <v>8</v>
      </c>
      <c r="G279" s="28">
        <v>14940</v>
      </c>
      <c r="H279" s="27">
        <v>5294.7359999999999</v>
      </c>
    </row>
    <row r="280" spans="1:8">
      <c r="A280" s="25">
        <v>41365</v>
      </c>
      <c r="B280" s="29">
        <v>1390</v>
      </c>
      <c r="C280" s="27" t="s">
        <v>45</v>
      </c>
      <c r="D280" s="27" t="s">
        <v>52</v>
      </c>
      <c r="E280" s="27" t="s">
        <v>47</v>
      </c>
      <c r="F280" s="27">
        <v>8</v>
      </c>
      <c r="G280" s="28">
        <v>8280</v>
      </c>
      <c r="H280" s="27">
        <v>4222.7999999999993</v>
      </c>
    </row>
    <row r="281" spans="1:8">
      <c r="A281" s="25">
        <v>41366</v>
      </c>
      <c r="B281" s="29">
        <v>1391</v>
      </c>
      <c r="C281" s="27" t="s">
        <v>48</v>
      </c>
      <c r="D281" s="27" t="s">
        <v>52</v>
      </c>
      <c r="E281" s="27" t="s">
        <v>47</v>
      </c>
      <c r="F281" s="27">
        <v>6</v>
      </c>
      <c r="G281" s="28">
        <v>2065.5</v>
      </c>
      <c r="H281" s="27">
        <v>2443.2799500000001</v>
      </c>
    </row>
    <row r="282" spans="1:8">
      <c r="A282" s="25">
        <v>41367</v>
      </c>
      <c r="B282" s="29">
        <v>1392</v>
      </c>
      <c r="C282" s="27" t="s">
        <v>49</v>
      </c>
      <c r="D282" s="27" t="s">
        <v>52</v>
      </c>
      <c r="E282" s="27" t="s">
        <v>50</v>
      </c>
      <c r="F282" s="27">
        <v>8</v>
      </c>
      <c r="G282" s="28">
        <v>8028</v>
      </c>
      <c r="H282" s="27">
        <v>4016.6760000000004</v>
      </c>
    </row>
    <row r="283" spans="1:8">
      <c r="A283" s="25">
        <v>41368</v>
      </c>
      <c r="B283" s="29">
        <v>1393</v>
      </c>
      <c r="C283" s="27" t="s">
        <v>45</v>
      </c>
      <c r="D283" s="27" t="s">
        <v>52</v>
      </c>
      <c r="E283" s="27" t="s">
        <v>50</v>
      </c>
      <c r="F283" s="27">
        <v>9</v>
      </c>
      <c r="G283" s="28">
        <v>8280</v>
      </c>
      <c r="H283" s="27">
        <v>3315.1049999999996</v>
      </c>
    </row>
    <row r="284" spans="1:8">
      <c r="A284" s="25">
        <v>41369</v>
      </c>
      <c r="B284" s="29">
        <v>1394</v>
      </c>
      <c r="C284" s="27" t="s">
        <v>48</v>
      </c>
      <c r="D284" s="27" t="s">
        <v>52</v>
      </c>
      <c r="E284" s="27" t="s">
        <v>50</v>
      </c>
      <c r="F284" s="27">
        <v>7</v>
      </c>
      <c r="G284" s="28">
        <v>2215.5</v>
      </c>
      <c r="H284" s="27">
        <v>2865.9708000000005</v>
      </c>
    </row>
    <row r="285" spans="1:8">
      <c r="A285" s="25">
        <v>41370</v>
      </c>
      <c r="B285" s="29">
        <v>1395</v>
      </c>
      <c r="C285" s="27" t="s">
        <v>49</v>
      </c>
      <c r="D285" s="27" t="s">
        <v>52</v>
      </c>
      <c r="E285" s="27" t="s">
        <v>51</v>
      </c>
      <c r="F285" s="27">
        <v>7</v>
      </c>
      <c r="G285" s="28">
        <v>12022.5</v>
      </c>
      <c r="H285" s="27">
        <v>2547.0868500000006</v>
      </c>
    </row>
    <row r="286" spans="1:8">
      <c r="A286" s="25">
        <v>41371</v>
      </c>
      <c r="B286" s="29">
        <v>1396</v>
      </c>
      <c r="C286" s="27" t="s">
        <v>45</v>
      </c>
      <c r="D286" s="27" t="s">
        <v>52</v>
      </c>
      <c r="E286" s="27" t="s">
        <v>51</v>
      </c>
      <c r="F286" s="27">
        <v>10</v>
      </c>
      <c r="G286" s="28">
        <v>3600</v>
      </c>
      <c r="H286" s="27">
        <v>3808.8</v>
      </c>
    </row>
    <row r="287" spans="1:8">
      <c r="A287" s="25">
        <v>41372</v>
      </c>
      <c r="B287" s="29">
        <v>1397</v>
      </c>
      <c r="C287" s="27" t="s">
        <v>48</v>
      </c>
      <c r="D287" s="27" t="s">
        <v>52</v>
      </c>
      <c r="E287" s="27" t="s">
        <v>51</v>
      </c>
      <c r="F287" s="27">
        <v>8</v>
      </c>
      <c r="G287" s="28">
        <v>5136</v>
      </c>
      <c r="H287" s="27">
        <v>2781.9143999999997</v>
      </c>
    </row>
    <row r="288" spans="1:8">
      <c r="A288" s="25">
        <v>41373</v>
      </c>
      <c r="B288" s="29">
        <v>1398</v>
      </c>
      <c r="C288" s="27" t="s">
        <v>49</v>
      </c>
      <c r="D288" s="27" t="s">
        <v>52</v>
      </c>
      <c r="E288" s="27" t="s">
        <v>47</v>
      </c>
      <c r="F288" s="27">
        <v>9</v>
      </c>
      <c r="G288" s="28">
        <v>2430</v>
      </c>
      <c r="H288" s="27">
        <v>5209.920000000001</v>
      </c>
    </row>
    <row r="289" spans="1:8">
      <c r="A289" s="25">
        <v>41374</v>
      </c>
      <c r="B289" s="29">
        <v>1399</v>
      </c>
      <c r="C289" s="27" t="s">
        <v>45</v>
      </c>
      <c r="D289" s="27" t="s">
        <v>52</v>
      </c>
      <c r="E289" s="27" t="s">
        <v>47</v>
      </c>
      <c r="F289" s="27">
        <v>10</v>
      </c>
      <c r="G289" s="28">
        <v>10160</v>
      </c>
      <c r="H289" s="27">
        <v>3020.5679999999998</v>
      </c>
    </row>
    <row r="290" spans="1:8">
      <c r="A290" s="25">
        <v>41375</v>
      </c>
      <c r="B290" s="29">
        <v>1400</v>
      </c>
      <c r="C290" s="27" t="s">
        <v>48</v>
      </c>
      <c r="D290" s="27" t="s">
        <v>52</v>
      </c>
      <c r="E290" s="27" t="s">
        <v>47</v>
      </c>
      <c r="F290" s="27">
        <v>7</v>
      </c>
      <c r="G290" s="28">
        <v>8379</v>
      </c>
      <c r="H290" s="27">
        <v>4688.0505000000003</v>
      </c>
    </row>
    <row r="291" spans="1:8">
      <c r="A291" s="25">
        <v>41376</v>
      </c>
      <c r="B291" s="29">
        <v>1401</v>
      </c>
      <c r="C291" s="27" t="s">
        <v>49</v>
      </c>
      <c r="D291" s="27" t="s">
        <v>52</v>
      </c>
      <c r="E291" s="27" t="s">
        <v>50</v>
      </c>
      <c r="F291" s="27">
        <v>10</v>
      </c>
      <c r="G291" s="28">
        <v>3420</v>
      </c>
      <c r="H291" s="27">
        <v>1141.596</v>
      </c>
    </row>
    <row r="292" spans="1:8">
      <c r="A292" s="25">
        <v>41377</v>
      </c>
      <c r="B292" s="29">
        <v>1402</v>
      </c>
      <c r="C292" s="27" t="s">
        <v>45</v>
      </c>
      <c r="D292" s="27" t="s">
        <v>52</v>
      </c>
      <c r="E292" s="27" t="s">
        <v>50</v>
      </c>
      <c r="F292" s="27">
        <v>7</v>
      </c>
      <c r="G292" s="28">
        <v>2572.5</v>
      </c>
      <c r="H292" s="27">
        <v>1882.5554999999999</v>
      </c>
    </row>
    <row r="293" spans="1:8">
      <c r="A293" s="25">
        <v>41378</v>
      </c>
      <c r="B293" s="29">
        <v>1403</v>
      </c>
      <c r="C293" s="27" t="s">
        <v>48</v>
      </c>
      <c r="D293" s="27" t="s">
        <v>52</v>
      </c>
      <c r="E293" s="27" t="s">
        <v>50</v>
      </c>
      <c r="F293" s="27">
        <v>7</v>
      </c>
      <c r="G293" s="28">
        <v>12652.5</v>
      </c>
      <c r="H293" s="27">
        <v>807.73559999999998</v>
      </c>
    </row>
    <row r="294" spans="1:8">
      <c r="A294" s="25">
        <v>41379</v>
      </c>
      <c r="B294" s="29">
        <v>1404</v>
      </c>
      <c r="C294" s="27" t="s">
        <v>49</v>
      </c>
      <c r="D294" s="27" t="s">
        <v>52</v>
      </c>
      <c r="E294" s="27" t="s">
        <v>51</v>
      </c>
      <c r="F294" s="27">
        <v>6</v>
      </c>
      <c r="G294" s="28">
        <v>8856</v>
      </c>
      <c r="H294" s="27">
        <v>4363.7939999999999</v>
      </c>
    </row>
    <row r="295" spans="1:8">
      <c r="A295" s="25">
        <v>41380</v>
      </c>
      <c r="B295" s="29">
        <v>1405</v>
      </c>
      <c r="C295" s="27" t="s">
        <v>45</v>
      </c>
      <c r="D295" s="27" t="s">
        <v>52</v>
      </c>
      <c r="E295" s="27" t="s">
        <v>51</v>
      </c>
      <c r="F295" s="27">
        <v>7</v>
      </c>
      <c r="G295" s="28">
        <v>8820</v>
      </c>
      <c r="H295" s="27">
        <v>2115.6239999999998</v>
      </c>
    </row>
    <row r="296" spans="1:8">
      <c r="A296" s="25">
        <v>41381</v>
      </c>
      <c r="B296" s="29">
        <v>1406</v>
      </c>
      <c r="C296" s="27" t="s">
        <v>48</v>
      </c>
      <c r="D296" s="27" t="s">
        <v>52</v>
      </c>
      <c r="E296" s="27" t="s">
        <v>51</v>
      </c>
      <c r="F296" s="27">
        <v>9</v>
      </c>
      <c r="G296" s="28">
        <v>13230</v>
      </c>
      <c r="H296" s="27">
        <v>2436.9659999999999</v>
      </c>
    </row>
    <row r="297" spans="1:8">
      <c r="A297" s="25">
        <v>41382</v>
      </c>
      <c r="B297" s="29">
        <v>1407</v>
      </c>
      <c r="C297" s="27" t="s">
        <v>49</v>
      </c>
      <c r="D297" s="27" t="s">
        <v>52</v>
      </c>
      <c r="E297" s="27" t="s">
        <v>47</v>
      </c>
      <c r="F297" s="27">
        <v>6</v>
      </c>
      <c r="G297" s="28">
        <v>6358.5</v>
      </c>
      <c r="H297" s="27">
        <v>2668.0265999999992</v>
      </c>
    </row>
    <row r="298" spans="1:8">
      <c r="A298" s="25">
        <v>41383</v>
      </c>
      <c r="B298" s="29">
        <v>1408</v>
      </c>
      <c r="C298" s="27" t="s">
        <v>45</v>
      </c>
      <c r="D298" s="27" t="s">
        <v>52</v>
      </c>
      <c r="E298" s="27" t="s">
        <v>47</v>
      </c>
      <c r="F298" s="27">
        <v>9</v>
      </c>
      <c r="G298" s="28">
        <v>13095</v>
      </c>
      <c r="H298" s="27">
        <v>1701.3023999999998</v>
      </c>
    </row>
    <row r="299" spans="1:8">
      <c r="A299" s="25">
        <v>41384</v>
      </c>
      <c r="B299" s="29">
        <v>1409</v>
      </c>
      <c r="C299" s="27" t="s">
        <v>48</v>
      </c>
      <c r="D299" s="27" t="s">
        <v>52</v>
      </c>
      <c r="E299" s="27" t="s">
        <v>47</v>
      </c>
      <c r="F299" s="27">
        <v>7</v>
      </c>
      <c r="G299" s="28">
        <v>3822</v>
      </c>
      <c r="H299" s="27">
        <v>3359.538</v>
      </c>
    </row>
    <row r="300" spans="1:8">
      <c r="A300" s="25">
        <v>41385</v>
      </c>
      <c r="B300" s="29">
        <v>1410</v>
      </c>
      <c r="C300" s="27" t="s">
        <v>49</v>
      </c>
      <c r="D300" s="27" t="s">
        <v>52</v>
      </c>
      <c r="E300" s="27" t="s">
        <v>50</v>
      </c>
      <c r="F300" s="27">
        <v>10</v>
      </c>
      <c r="G300" s="28">
        <v>13600</v>
      </c>
      <c r="H300" s="27">
        <v>5811.2800000000007</v>
      </c>
    </row>
    <row r="301" spans="1:8">
      <c r="A301" s="25">
        <v>41386</v>
      </c>
      <c r="B301" s="29">
        <v>1411</v>
      </c>
      <c r="C301" s="27" t="s">
        <v>45</v>
      </c>
      <c r="D301" s="27" t="s">
        <v>52</v>
      </c>
      <c r="E301" s="27" t="s">
        <v>50</v>
      </c>
      <c r="F301" s="27">
        <v>8</v>
      </c>
      <c r="G301" s="28">
        <v>8640</v>
      </c>
      <c r="H301" s="27">
        <v>4520.880000000001</v>
      </c>
    </row>
    <row r="302" spans="1:8">
      <c r="A302" s="25">
        <v>41387</v>
      </c>
      <c r="B302" s="29">
        <v>1412</v>
      </c>
      <c r="C302" s="27" t="s">
        <v>48</v>
      </c>
      <c r="D302" s="27" t="s">
        <v>52</v>
      </c>
      <c r="E302" s="27" t="s">
        <v>50</v>
      </c>
      <c r="F302" s="27">
        <v>9</v>
      </c>
      <c r="G302" s="28">
        <v>2421</v>
      </c>
      <c r="H302" s="27">
        <v>3976.4924999999998</v>
      </c>
    </row>
    <row r="303" spans="1:8">
      <c r="A303" s="25">
        <v>41388</v>
      </c>
      <c r="B303" s="29">
        <v>1413</v>
      </c>
      <c r="C303" s="27" t="s">
        <v>49</v>
      </c>
      <c r="D303" s="27" t="s">
        <v>52</v>
      </c>
      <c r="E303" s="27" t="s">
        <v>51</v>
      </c>
      <c r="F303" s="27">
        <v>6</v>
      </c>
      <c r="G303" s="28">
        <v>7290</v>
      </c>
      <c r="H303" s="27">
        <v>3423.5662499999999</v>
      </c>
    </row>
    <row r="304" spans="1:8">
      <c r="A304" s="25">
        <v>41389</v>
      </c>
      <c r="B304" s="29">
        <v>1414</v>
      </c>
      <c r="C304" s="27" t="s">
        <v>45</v>
      </c>
      <c r="D304" s="27" t="s">
        <v>52</v>
      </c>
      <c r="E304" s="27" t="s">
        <v>51</v>
      </c>
      <c r="F304" s="27">
        <v>8</v>
      </c>
      <c r="G304" s="28">
        <v>6192</v>
      </c>
      <c r="H304" s="27">
        <v>2479.8959999999997</v>
      </c>
    </row>
    <row r="305" spans="1:8">
      <c r="A305" s="25">
        <v>41390</v>
      </c>
      <c r="B305" s="29">
        <v>1415</v>
      </c>
      <c r="C305" s="27" t="s">
        <v>48</v>
      </c>
      <c r="D305" s="27" t="s">
        <v>52</v>
      </c>
      <c r="E305" s="27" t="s">
        <v>51</v>
      </c>
      <c r="F305" s="27">
        <v>6</v>
      </c>
      <c r="G305" s="28">
        <v>2146.5</v>
      </c>
      <c r="H305" s="27">
        <v>2718.7569000000003</v>
      </c>
    </row>
    <row r="306" spans="1:8">
      <c r="A306" s="25">
        <v>41391</v>
      </c>
      <c r="B306" s="29">
        <v>1416</v>
      </c>
      <c r="C306" s="27" t="s">
        <v>49</v>
      </c>
      <c r="D306" s="27" t="s">
        <v>52</v>
      </c>
      <c r="E306" s="27" t="s">
        <v>47</v>
      </c>
      <c r="F306" s="27">
        <v>7</v>
      </c>
      <c r="G306" s="28">
        <v>7528.5</v>
      </c>
      <c r="H306" s="27">
        <v>769.66364999999985</v>
      </c>
    </row>
    <row r="307" spans="1:8">
      <c r="A307" s="25">
        <v>41392</v>
      </c>
      <c r="B307" s="29">
        <v>1417</v>
      </c>
      <c r="C307" s="27" t="s">
        <v>45</v>
      </c>
      <c r="D307" s="27" t="s">
        <v>52</v>
      </c>
      <c r="E307" s="27" t="s">
        <v>47</v>
      </c>
      <c r="F307" s="27">
        <v>6</v>
      </c>
      <c r="G307" s="28">
        <v>2106</v>
      </c>
      <c r="H307" s="27">
        <v>1447.6644000000001</v>
      </c>
    </row>
    <row r="308" spans="1:8">
      <c r="A308" s="25">
        <v>41393</v>
      </c>
      <c r="B308" s="29">
        <v>1418</v>
      </c>
      <c r="C308" s="27" t="s">
        <v>48</v>
      </c>
      <c r="D308" s="27" t="s">
        <v>52</v>
      </c>
      <c r="E308" s="27" t="s">
        <v>47</v>
      </c>
      <c r="F308" s="27">
        <v>10</v>
      </c>
      <c r="G308" s="28">
        <v>8480</v>
      </c>
      <c r="H308" s="27">
        <v>2146.5</v>
      </c>
    </row>
    <row r="309" spans="1:8">
      <c r="A309" s="25">
        <v>41394</v>
      </c>
      <c r="B309" s="29">
        <v>1419</v>
      </c>
      <c r="C309" s="27" t="s">
        <v>49</v>
      </c>
      <c r="D309" s="27" t="s">
        <v>52</v>
      </c>
      <c r="E309" s="27" t="s">
        <v>50</v>
      </c>
      <c r="F309" s="27">
        <v>6</v>
      </c>
      <c r="G309" s="28">
        <v>4266</v>
      </c>
      <c r="H309" s="27">
        <v>665.92259999999999</v>
      </c>
    </row>
    <row r="310" spans="1:8">
      <c r="A310" s="25">
        <v>41395</v>
      </c>
      <c r="B310" s="29">
        <v>1420</v>
      </c>
      <c r="C310" s="27" t="s">
        <v>45</v>
      </c>
      <c r="D310" s="27" t="s">
        <v>52</v>
      </c>
      <c r="E310" s="27" t="s">
        <v>50</v>
      </c>
      <c r="F310" s="27">
        <v>10</v>
      </c>
      <c r="G310" s="28">
        <v>7245</v>
      </c>
      <c r="H310" s="27">
        <v>3210.2594999999997</v>
      </c>
    </row>
    <row r="311" spans="1:8">
      <c r="A311" s="25">
        <v>41396</v>
      </c>
      <c r="B311" s="29">
        <v>1421</v>
      </c>
      <c r="C311" s="27" t="s">
        <v>48</v>
      </c>
      <c r="D311" s="27" t="s">
        <v>52</v>
      </c>
      <c r="E311" s="27" t="s">
        <v>50</v>
      </c>
      <c r="F311" s="27">
        <v>9</v>
      </c>
      <c r="G311" s="28">
        <v>1552.5</v>
      </c>
      <c r="H311" s="27">
        <v>2023.8390000000002</v>
      </c>
    </row>
    <row r="312" spans="1:8">
      <c r="A312" s="25">
        <v>41397</v>
      </c>
      <c r="B312" s="29">
        <v>1422</v>
      </c>
      <c r="C312" s="27" t="s">
        <v>49</v>
      </c>
      <c r="D312" s="27" t="s">
        <v>52</v>
      </c>
      <c r="E312" s="27" t="s">
        <v>51</v>
      </c>
      <c r="F312" s="27">
        <v>6</v>
      </c>
      <c r="G312" s="28">
        <v>2151</v>
      </c>
      <c r="H312" s="27">
        <v>3784.8995999999997</v>
      </c>
    </row>
    <row r="313" spans="1:8">
      <c r="A313" s="25">
        <v>41398</v>
      </c>
      <c r="B313" s="29">
        <v>1423</v>
      </c>
      <c r="C313" s="27" t="s">
        <v>45</v>
      </c>
      <c r="D313" s="27" t="s">
        <v>52</v>
      </c>
      <c r="E313" s="27" t="s">
        <v>51</v>
      </c>
      <c r="F313" s="27">
        <v>6</v>
      </c>
      <c r="G313" s="28">
        <v>7222.5</v>
      </c>
      <c r="H313" s="27">
        <v>1295.7165</v>
      </c>
    </row>
    <row r="314" spans="1:8">
      <c r="A314" s="25">
        <v>41399</v>
      </c>
      <c r="B314" s="29">
        <v>1424</v>
      </c>
      <c r="C314" s="27" t="s">
        <v>48</v>
      </c>
      <c r="D314" s="27" t="s">
        <v>52</v>
      </c>
      <c r="E314" s="27" t="s">
        <v>51</v>
      </c>
      <c r="F314" s="27">
        <v>6</v>
      </c>
      <c r="G314" s="28">
        <v>7632</v>
      </c>
      <c r="H314" s="27">
        <v>2415.5280000000002</v>
      </c>
    </row>
    <row r="315" spans="1:8">
      <c r="A315" s="25">
        <v>41400</v>
      </c>
      <c r="B315" s="29">
        <v>1425</v>
      </c>
      <c r="C315" s="27" t="s">
        <v>49</v>
      </c>
      <c r="D315" s="27" t="s">
        <v>52</v>
      </c>
      <c r="E315" s="27" t="s">
        <v>47</v>
      </c>
      <c r="F315" s="27">
        <v>9</v>
      </c>
      <c r="G315" s="28">
        <v>10476</v>
      </c>
      <c r="H315" s="27">
        <v>4955.1480000000001</v>
      </c>
    </row>
    <row r="316" spans="1:8">
      <c r="A316" s="25">
        <v>41401</v>
      </c>
      <c r="B316" s="29">
        <v>1426</v>
      </c>
      <c r="C316" s="27" t="s">
        <v>45</v>
      </c>
      <c r="D316" s="27" t="s">
        <v>52</v>
      </c>
      <c r="E316" s="27" t="s">
        <v>47</v>
      </c>
      <c r="F316" s="27">
        <v>7</v>
      </c>
      <c r="G316" s="28">
        <v>6930</v>
      </c>
      <c r="H316" s="27">
        <v>703.74149999999997</v>
      </c>
    </row>
    <row r="317" spans="1:8">
      <c r="A317" s="25">
        <v>41767</v>
      </c>
      <c r="B317" s="29">
        <v>1427</v>
      </c>
      <c r="C317" s="27" t="s">
        <v>48</v>
      </c>
      <c r="D317" s="27" t="s">
        <v>52</v>
      </c>
      <c r="E317" s="27" t="s">
        <v>47</v>
      </c>
      <c r="F317" s="27">
        <v>8</v>
      </c>
      <c r="G317" s="28">
        <v>10380</v>
      </c>
      <c r="H317" s="27">
        <v>2044.6523999999999</v>
      </c>
    </row>
    <row r="318" spans="1:8">
      <c r="A318" s="25">
        <v>41768</v>
      </c>
      <c r="B318" s="29">
        <v>1428</v>
      </c>
      <c r="C318" s="27" t="s">
        <v>49</v>
      </c>
      <c r="D318" s="27" t="s">
        <v>52</v>
      </c>
      <c r="E318" s="27" t="s">
        <v>50</v>
      </c>
      <c r="F318" s="27">
        <v>7</v>
      </c>
      <c r="G318" s="28">
        <v>11088</v>
      </c>
      <c r="H318" s="27">
        <v>3463.8912</v>
      </c>
    </row>
    <row r="319" spans="1:8">
      <c r="A319" s="25">
        <v>41769</v>
      </c>
      <c r="B319" s="29">
        <v>1429</v>
      </c>
      <c r="C319" s="27" t="s">
        <v>45</v>
      </c>
      <c r="D319" s="27" t="s">
        <v>52</v>
      </c>
      <c r="E319" s="27" t="s">
        <v>50</v>
      </c>
      <c r="F319" s="27">
        <v>6</v>
      </c>
      <c r="G319" s="28">
        <v>5535</v>
      </c>
      <c r="H319" s="27">
        <v>3875.4224999999997</v>
      </c>
    </row>
    <row r="320" spans="1:8">
      <c r="A320" s="25">
        <v>41770</v>
      </c>
      <c r="B320" s="29">
        <v>1430</v>
      </c>
      <c r="C320" s="27" t="s">
        <v>48</v>
      </c>
      <c r="D320" s="27" t="s">
        <v>52</v>
      </c>
      <c r="E320" s="27" t="s">
        <v>50</v>
      </c>
      <c r="F320" s="27">
        <v>9</v>
      </c>
      <c r="G320" s="28">
        <v>5058</v>
      </c>
      <c r="H320" s="27">
        <v>1083.9294</v>
      </c>
    </row>
    <row r="321" spans="1:8">
      <c r="A321" s="25">
        <v>41771</v>
      </c>
      <c r="B321" s="29">
        <v>1431</v>
      </c>
      <c r="C321" s="27" t="s">
        <v>49</v>
      </c>
      <c r="D321" s="27" t="s">
        <v>52</v>
      </c>
      <c r="E321" s="27" t="s">
        <v>51</v>
      </c>
      <c r="F321" s="27">
        <v>8</v>
      </c>
      <c r="G321" s="28">
        <v>11680</v>
      </c>
      <c r="H321" s="27">
        <v>1725.8368</v>
      </c>
    </row>
    <row r="322" spans="1:8">
      <c r="A322" s="25">
        <v>41772</v>
      </c>
      <c r="B322" s="29">
        <v>1432</v>
      </c>
      <c r="C322" s="27" t="s">
        <v>45</v>
      </c>
      <c r="D322" s="27" t="s">
        <v>52</v>
      </c>
      <c r="E322" s="27" t="s">
        <v>51</v>
      </c>
      <c r="F322" s="27">
        <v>6</v>
      </c>
      <c r="G322" s="28">
        <v>9684</v>
      </c>
      <c r="H322" s="27">
        <v>833.55029999999999</v>
      </c>
    </row>
    <row r="323" spans="1:8">
      <c r="A323" s="25">
        <v>41773</v>
      </c>
      <c r="B323" s="29">
        <v>1433</v>
      </c>
      <c r="C323" s="27" t="s">
        <v>48</v>
      </c>
      <c r="D323" s="27" t="s">
        <v>52</v>
      </c>
      <c r="E323" s="27" t="s">
        <v>51</v>
      </c>
      <c r="F323" s="27">
        <v>8</v>
      </c>
      <c r="G323" s="28">
        <v>4176</v>
      </c>
      <c r="H323" s="27">
        <v>1383.9264000000001</v>
      </c>
    </row>
    <row r="324" spans="1:8">
      <c r="A324" s="25">
        <v>41774</v>
      </c>
      <c r="B324" s="29">
        <v>1434</v>
      </c>
      <c r="C324" s="27" t="s">
        <v>49</v>
      </c>
      <c r="D324" s="27" t="s">
        <v>52</v>
      </c>
      <c r="E324" s="27" t="s">
        <v>47</v>
      </c>
      <c r="F324" s="27">
        <v>10</v>
      </c>
      <c r="G324" s="28">
        <v>6345</v>
      </c>
      <c r="H324" s="27">
        <v>724.81050000000005</v>
      </c>
    </row>
    <row r="325" spans="1:8">
      <c r="A325" s="25">
        <v>41775</v>
      </c>
      <c r="B325" s="29">
        <v>1435</v>
      </c>
      <c r="C325" s="27" t="s">
        <v>45</v>
      </c>
      <c r="D325" s="27" t="s">
        <v>52</v>
      </c>
      <c r="E325" s="27" t="s">
        <v>47</v>
      </c>
      <c r="F325" s="27">
        <v>9</v>
      </c>
      <c r="G325" s="28">
        <v>9126</v>
      </c>
      <c r="H325" s="27">
        <v>1822.4621999999999</v>
      </c>
    </row>
    <row r="326" spans="1:8">
      <c r="A326" s="25">
        <v>41776</v>
      </c>
      <c r="B326" s="29">
        <v>1436</v>
      </c>
      <c r="C326" s="27" t="s">
        <v>48</v>
      </c>
      <c r="D326" s="27" t="s">
        <v>52</v>
      </c>
      <c r="E326" s="27" t="s">
        <v>47</v>
      </c>
      <c r="F326" s="27">
        <v>9</v>
      </c>
      <c r="G326" s="28">
        <v>11205</v>
      </c>
      <c r="H326" s="27">
        <v>4979.5020000000004</v>
      </c>
    </row>
    <row r="327" spans="1:8">
      <c r="A327" s="25">
        <v>41777</v>
      </c>
      <c r="B327" s="29">
        <v>1437</v>
      </c>
      <c r="C327" s="27" t="s">
        <v>49</v>
      </c>
      <c r="D327" s="27" t="s">
        <v>52</v>
      </c>
      <c r="E327" s="27" t="s">
        <v>50</v>
      </c>
      <c r="F327" s="27">
        <v>10</v>
      </c>
      <c r="G327" s="28">
        <v>6150</v>
      </c>
      <c r="H327" s="27">
        <v>1254.5999999999999</v>
      </c>
    </row>
    <row r="328" spans="1:8">
      <c r="A328" s="25">
        <v>41778</v>
      </c>
      <c r="B328" s="29">
        <v>1438</v>
      </c>
      <c r="C328" s="27" t="s">
        <v>45</v>
      </c>
      <c r="D328" s="27" t="s">
        <v>52</v>
      </c>
      <c r="E328" s="27" t="s">
        <v>50</v>
      </c>
      <c r="F328" s="27">
        <v>8</v>
      </c>
      <c r="G328" s="28">
        <v>10860</v>
      </c>
      <c r="H328" s="27">
        <v>3724.9800000000005</v>
      </c>
    </row>
    <row r="329" spans="1:8">
      <c r="A329" s="25">
        <v>41779</v>
      </c>
      <c r="B329" s="29">
        <v>1439</v>
      </c>
      <c r="C329" s="27" t="s">
        <v>48</v>
      </c>
      <c r="D329" s="27" t="s">
        <v>52</v>
      </c>
      <c r="E329" s="27" t="s">
        <v>50</v>
      </c>
      <c r="F329" s="27">
        <v>10</v>
      </c>
      <c r="G329" s="28">
        <v>8775</v>
      </c>
      <c r="H329" s="27">
        <v>3239.7299999999996</v>
      </c>
    </row>
    <row r="330" spans="1:8">
      <c r="A330" s="25">
        <v>41780</v>
      </c>
      <c r="B330" s="29">
        <v>1440</v>
      </c>
      <c r="C330" s="27" t="s">
        <v>49</v>
      </c>
      <c r="D330" s="27" t="s">
        <v>52</v>
      </c>
      <c r="E330" s="27" t="s">
        <v>51</v>
      </c>
      <c r="F330" s="27">
        <v>6</v>
      </c>
      <c r="G330" s="28">
        <v>7317</v>
      </c>
      <c r="H330" s="27">
        <v>3698.4996000000001</v>
      </c>
    </row>
    <row r="331" spans="1:8">
      <c r="A331" s="25">
        <v>41781</v>
      </c>
      <c r="B331" s="29">
        <v>1441</v>
      </c>
      <c r="C331" s="27" t="s">
        <v>45</v>
      </c>
      <c r="D331" s="27" t="s">
        <v>52</v>
      </c>
      <c r="E331" s="27" t="s">
        <v>51</v>
      </c>
      <c r="F331" s="27">
        <v>9</v>
      </c>
      <c r="G331" s="28">
        <v>6885</v>
      </c>
      <c r="H331" s="27">
        <v>2968.1235000000001</v>
      </c>
    </row>
    <row r="332" spans="1:8">
      <c r="A332" s="25">
        <v>41782</v>
      </c>
      <c r="B332" s="29">
        <v>1442</v>
      </c>
      <c r="C332" s="27" t="s">
        <v>48</v>
      </c>
      <c r="D332" s="27" t="s">
        <v>52</v>
      </c>
      <c r="E332" s="27" t="s">
        <v>51</v>
      </c>
      <c r="F332" s="27">
        <v>8</v>
      </c>
      <c r="G332" s="28">
        <v>4608</v>
      </c>
      <c r="H332" s="27">
        <v>2087.424</v>
      </c>
    </row>
    <row r="333" spans="1:8">
      <c r="A333" s="25">
        <v>41783</v>
      </c>
      <c r="B333" s="29">
        <v>1443</v>
      </c>
      <c r="C333" s="27" t="s">
        <v>49</v>
      </c>
      <c r="D333" s="27" t="s">
        <v>52</v>
      </c>
      <c r="E333" s="27" t="s">
        <v>47</v>
      </c>
      <c r="F333" s="27">
        <v>8</v>
      </c>
      <c r="G333" s="28">
        <v>6960</v>
      </c>
      <c r="H333" s="27">
        <v>1524.9359999999999</v>
      </c>
    </row>
    <row r="334" spans="1:8">
      <c r="A334" s="25">
        <v>41784</v>
      </c>
      <c r="B334" s="29">
        <v>1444</v>
      </c>
      <c r="C334" s="27" t="s">
        <v>45</v>
      </c>
      <c r="D334" s="27" t="s">
        <v>52</v>
      </c>
      <c r="E334" s="27" t="s">
        <v>47</v>
      </c>
      <c r="F334" s="27">
        <v>10</v>
      </c>
      <c r="G334" s="28">
        <v>4940</v>
      </c>
      <c r="H334" s="27">
        <v>3269.2920000000004</v>
      </c>
    </row>
    <row r="335" spans="1:8">
      <c r="A335" s="25">
        <v>41785</v>
      </c>
      <c r="B335" s="29">
        <v>1445</v>
      </c>
      <c r="C335" s="27" t="s">
        <v>48</v>
      </c>
      <c r="D335" s="27" t="s">
        <v>52</v>
      </c>
      <c r="E335" s="27" t="s">
        <v>47</v>
      </c>
      <c r="F335" s="27">
        <v>9</v>
      </c>
      <c r="G335" s="28">
        <v>4644</v>
      </c>
      <c r="H335" s="27">
        <v>840.7962</v>
      </c>
    </row>
    <row r="336" spans="1:8">
      <c r="A336" s="25">
        <v>41786</v>
      </c>
      <c r="B336" s="29">
        <v>1446</v>
      </c>
      <c r="C336" s="27" t="s">
        <v>49</v>
      </c>
      <c r="D336" s="27" t="s">
        <v>52</v>
      </c>
      <c r="E336" s="27" t="s">
        <v>50</v>
      </c>
      <c r="F336" s="27">
        <v>9</v>
      </c>
      <c r="G336" s="28">
        <v>5040</v>
      </c>
      <c r="H336" s="27">
        <v>3241.7280000000001</v>
      </c>
    </row>
    <row r="337" spans="1:8">
      <c r="A337" s="25">
        <v>41787</v>
      </c>
      <c r="B337" s="29">
        <v>1447</v>
      </c>
      <c r="C337" s="27" t="s">
        <v>45</v>
      </c>
      <c r="D337" s="27" t="s">
        <v>52</v>
      </c>
      <c r="E337" s="27" t="s">
        <v>50</v>
      </c>
      <c r="F337" s="27">
        <v>10</v>
      </c>
      <c r="G337" s="28">
        <v>3390</v>
      </c>
      <c r="H337" s="27">
        <v>601.72499999999991</v>
      </c>
    </row>
    <row r="338" spans="1:8">
      <c r="A338" s="25">
        <v>41788</v>
      </c>
      <c r="B338" s="29">
        <v>1448</v>
      </c>
      <c r="C338" s="27" t="s">
        <v>48</v>
      </c>
      <c r="D338" s="27" t="s">
        <v>52</v>
      </c>
      <c r="E338" s="27" t="s">
        <v>50</v>
      </c>
      <c r="F338" s="27">
        <v>7</v>
      </c>
      <c r="G338" s="28">
        <v>2740.5</v>
      </c>
      <c r="H338" s="27">
        <v>1859.1551999999999</v>
      </c>
    </row>
    <row r="339" spans="1:8">
      <c r="A339" s="25">
        <v>41789</v>
      </c>
      <c r="B339" s="29">
        <v>1449</v>
      </c>
      <c r="C339" s="27" t="s">
        <v>49</v>
      </c>
      <c r="D339" s="27" t="s">
        <v>52</v>
      </c>
      <c r="E339" s="27" t="s">
        <v>51</v>
      </c>
      <c r="F339" s="27">
        <v>9</v>
      </c>
      <c r="G339" s="28">
        <v>5454</v>
      </c>
      <c r="H339" s="27">
        <v>3256.8561</v>
      </c>
    </row>
    <row r="340" spans="1:8">
      <c r="A340" s="25">
        <v>41790</v>
      </c>
      <c r="B340" s="29">
        <v>1450</v>
      </c>
      <c r="C340" s="27" t="s">
        <v>45</v>
      </c>
      <c r="D340" s="27" t="s">
        <v>52</v>
      </c>
      <c r="E340" s="27" t="s">
        <v>51</v>
      </c>
      <c r="F340" s="27">
        <v>7</v>
      </c>
      <c r="G340" s="28">
        <v>12337.5</v>
      </c>
      <c r="H340" s="27">
        <v>3086.8424999999993</v>
      </c>
    </row>
    <row r="341" spans="1:8">
      <c r="A341" s="25">
        <v>41791</v>
      </c>
      <c r="B341" s="29">
        <v>1451</v>
      </c>
      <c r="C341" s="27" t="s">
        <v>48</v>
      </c>
      <c r="D341" s="27" t="s">
        <v>52</v>
      </c>
      <c r="E341" s="27" t="s">
        <v>51</v>
      </c>
      <c r="F341" s="27">
        <v>6</v>
      </c>
      <c r="G341" s="28">
        <v>9756</v>
      </c>
      <c r="H341" s="27">
        <v>1684.8612000000001</v>
      </c>
    </row>
    <row r="342" spans="1:8">
      <c r="A342" s="25">
        <v>41792</v>
      </c>
      <c r="B342" s="29">
        <v>1452</v>
      </c>
      <c r="C342" s="27" t="s">
        <v>49</v>
      </c>
      <c r="D342" s="27" t="s">
        <v>52</v>
      </c>
      <c r="E342" s="27" t="s">
        <v>47</v>
      </c>
      <c r="F342" s="27">
        <v>7</v>
      </c>
      <c r="G342" s="28">
        <v>4851</v>
      </c>
      <c r="H342" s="27">
        <v>4334.8536000000004</v>
      </c>
    </row>
    <row r="343" spans="1:8">
      <c r="A343" s="25">
        <v>41793</v>
      </c>
      <c r="B343" s="29">
        <v>1453</v>
      </c>
      <c r="C343" s="27" t="s">
        <v>45</v>
      </c>
      <c r="D343" s="27" t="s">
        <v>52</v>
      </c>
      <c r="E343" s="27" t="s">
        <v>47</v>
      </c>
      <c r="F343" s="27">
        <v>6</v>
      </c>
      <c r="G343" s="28">
        <v>2016</v>
      </c>
      <c r="H343" s="27">
        <v>3302.2080000000001</v>
      </c>
    </row>
    <row r="344" spans="1:8">
      <c r="A344" s="25">
        <v>41794</v>
      </c>
      <c r="B344" s="29">
        <v>1454</v>
      </c>
      <c r="C344" s="27" t="s">
        <v>48</v>
      </c>
      <c r="D344" s="27" t="s">
        <v>52</v>
      </c>
      <c r="E344" s="27" t="s">
        <v>47</v>
      </c>
      <c r="F344" s="27">
        <v>9</v>
      </c>
      <c r="G344" s="28">
        <v>4806</v>
      </c>
      <c r="H344" s="27">
        <v>1068.6141</v>
      </c>
    </row>
    <row r="345" spans="1:8">
      <c r="A345" s="25">
        <v>41795</v>
      </c>
      <c r="B345" s="29">
        <v>1455</v>
      </c>
      <c r="C345" s="27" t="s">
        <v>49</v>
      </c>
      <c r="D345" s="27" t="s">
        <v>52</v>
      </c>
      <c r="E345" s="27" t="s">
        <v>50</v>
      </c>
      <c r="F345" s="27">
        <v>9</v>
      </c>
      <c r="G345" s="28">
        <v>4716</v>
      </c>
      <c r="H345" s="27">
        <v>3319.1207999999997</v>
      </c>
    </row>
    <row r="346" spans="1:8">
      <c r="A346" s="25">
        <v>41796</v>
      </c>
      <c r="B346" s="29">
        <v>1456</v>
      </c>
      <c r="C346" s="27" t="s">
        <v>45</v>
      </c>
      <c r="D346" s="27" t="s">
        <v>52</v>
      </c>
      <c r="E346" s="27" t="s">
        <v>50</v>
      </c>
      <c r="F346" s="27">
        <v>9</v>
      </c>
      <c r="G346" s="28">
        <v>11115</v>
      </c>
      <c r="H346" s="27">
        <v>2680.2710999999999</v>
      </c>
    </row>
    <row r="347" spans="1:8">
      <c r="A347" s="25">
        <v>41797</v>
      </c>
      <c r="B347" s="29">
        <v>1457</v>
      </c>
      <c r="C347" s="27" t="s">
        <v>48</v>
      </c>
      <c r="D347" s="27" t="s">
        <v>52</v>
      </c>
      <c r="E347" s="27" t="s">
        <v>50</v>
      </c>
      <c r="F347" s="27">
        <v>6</v>
      </c>
      <c r="G347" s="28">
        <v>5224.5</v>
      </c>
      <c r="H347" s="27">
        <v>2312.712</v>
      </c>
    </row>
    <row r="348" spans="1:8">
      <c r="A348" s="25">
        <v>41798</v>
      </c>
      <c r="B348" s="29">
        <v>1458</v>
      </c>
      <c r="C348" s="27" t="s">
        <v>49</v>
      </c>
      <c r="D348" s="27" t="s">
        <v>52</v>
      </c>
      <c r="E348" s="27" t="s">
        <v>51</v>
      </c>
      <c r="F348" s="27">
        <v>6</v>
      </c>
      <c r="G348" s="28">
        <v>4131</v>
      </c>
      <c r="H348" s="27">
        <v>2968.5365999999999</v>
      </c>
    </row>
    <row r="349" spans="1:8">
      <c r="A349" s="25">
        <v>41799</v>
      </c>
      <c r="B349" s="29">
        <v>1459</v>
      </c>
      <c r="C349" s="27" t="s">
        <v>45</v>
      </c>
      <c r="D349" s="27" t="s">
        <v>52</v>
      </c>
      <c r="E349" s="27" t="s">
        <v>51</v>
      </c>
      <c r="F349" s="27">
        <v>6</v>
      </c>
      <c r="G349" s="28">
        <v>2808</v>
      </c>
      <c r="H349" s="27">
        <v>2322.2159999999994</v>
      </c>
    </row>
    <row r="350" spans="1:8">
      <c r="A350" s="25">
        <v>41800</v>
      </c>
      <c r="B350" s="29">
        <v>1460</v>
      </c>
      <c r="C350" s="27" t="s">
        <v>48</v>
      </c>
      <c r="D350" s="27" t="s">
        <v>52</v>
      </c>
      <c r="E350" s="27" t="s">
        <v>51</v>
      </c>
      <c r="F350" s="27">
        <v>7</v>
      </c>
      <c r="G350" s="28">
        <v>1564.5</v>
      </c>
      <c r="H350" s="27">
        <v>2080.7849999999999</v>
      </c>
    </row>
    <row r="351" spans="1:8">
      <c r="A351" s="25">
        <v>41801</v>
      </c>
      <c r="B351" s="29">
        <v>1461</v>
      </c>
      <c r="C351" s="27" t="s">
        <v>49</v>
      </c>
      <c r="D351" s="27" t="s">
        <v>52</v>
      </c>
      <c r="E351" s="27" t="s">
        <v>47</v>
      </c>
      <c r="F351" s="27">
        <v>8</v>
      </c>
      <c r="G351" s="28">
        <v>11088</v>
      </c>
      <c r="H351" s="27">
        <v>3958.4160000000002</v>
      </c>
    </row>
    <row r="352" spans="1:8">
      <c r="A352" s="25">
        <v>41802</v>
      </c>
      <c r="B352" s="29">
        <v>1462</v>
      </c>
      <c r="C352" s="27" t="s">
        <v>45</v>
      </c>
      <c r="D352" s="27" t="s">
        <v>52</v>
      </c>
      <c r="E352" s="27" t="s">
        <v>47</v>
      </c>
      <c r="F352" s="27">
        <v>10</v>
      </c>
      <c r="G352" s="28">
        <v>11640</v>
      </c>
      <c r="H352" s="27">
        <v>2337.3119999999999</v>
      </c>
    </row>
    <row r="353" spans="1:8">
      <c r="A353" s="25">
        <v>41803</v>
      </c>
      <c r="B353" s="29">
        <v>1463</v>
      </c>
      <c r="C353" s="27" t="s">
        <v>48</v>
      </c>
      <c r="D353" s="27" t="s">
        <v>52</v>
      </c>
      <c r="E353" s="27" t="s">
        <v>47</v>
      </c>
      <c r="F353" s="27">
        <v>6</v>
      </c>
      <c r="G353" s="28">
        <v>6804</v>
      </c>
      <c r="H353" s="27">
        <v>2270.3247000000001</v>
      </c>
    </row>
    <row r="354" spans="1:8">
      <c r="A354" s="25">
        <v>41804</v>
      </c>
      <c r="B354" s="29">
        <v>1464</v>
      </c>
      <c r="C354" s="27" t="s">
        <v>49</v>
      </c>
      <c r="D354" s="27" t="s">
        <v>52</v>
      </c>
      <c r="E354" s="27" t="s">
        <v>50</v>
      </c>
      <c r="F354" s="27">
        <v>10</v>
      </c>
      <c r="G354" s="28">
        <v>7860</v>
      </c>
      <c r="H354" s="27">
        <v>1799.94</v>
      </c>
    </row>
    <row r="355" spans="1:8">
      <c r="A355" s="25">
        <v>41805</v>
      </c>
      <c r="B355" s="29">
        <v>1465</v>
      </c>
      <c r="C355" s="27" t="s">
        <v>45</v>
      </c>
      <c r="D355" s="27" t="s">
        <v>52</v>
      </c>
      <c r="E355" s="27" t="s">
        <v>50</v>
      </c>
      <c r="F355" s="27">
        <v>8</v>
      </c>
      <c r="G355" s="28">
        <v>7296</v>
      </c>
      <c r="H355" s="27">
        <v>696.03840000000002</v>
      </c>
    </row>
    <row r="356" spans="1:8">
      <c r="A356" s="25">
        <v>41806</v>
      </c>
      <c r="B356" s="29">
        <v>1466</v>
      </c>
      <c r="C356" s="27" t="s">
        <v>48</v>
      </c>
      <c r="D356" s="27" t="s">
        <v>52</v>
      </c>
      <c r="E356" s="27" t="s">
        <v>50</v>
      </c>
      <c r="F356" s="27">
        <v>9</v>
      </c>
      <c r="G356" s="28">
        <v>9585</v>
      </c>
      <c r="H356" s="27">
        <v>1396.3428000000001</v>
      </c>
    </row>
    <row r="357" spans="1:8">
      <c r="A357" s="25">
        <v>41807</v>
      </c>
      <c r="B357" s="29">
        <v>1467</v>
      </c>
      <c r="C357" s="27" t="s">
        <v>49</v>
      </c>
      <c r="D357" s="27" t="s">
        <v>52</v>
      </c>
      <c r="E357" s="27" t="s">
        <v>51</v>
      </c>
      <c r="F357" s="27">
        <v>6</v>
      </c>
      <c r="G357" s="28">
        <v>4860</v>
      </c>
      <c r="H357" s="27">
        <v>584.17200000000003</v>
      </c>
    </row>
    <row r="358" spans="1:8">
      <c r="A358" s="25">
        <v>41808</v>
      </c>
      <c r="B358" s="29">
        <v>1468</v>
      </c>
      <c r="C358" s="27" t="s">
        <v>45</v>
      </c>
      <c r="D358" s="27" t="s">
        <v>52</v>
      </c>
      <c r="E358" s="27" t="s">
        <v>51</v>
      </c>
      <c r="F358" s="27">
        <v>9</v>
      </c>
      <c r="G358" s="28">
        <v>3267</v>
      </c>
      <c r="H358" s="27">
        <v>1181.0205000000001</v>
      </c>
    </row>
    <row r="359" spans="1:8">
      <c r="A359" s="25">
        <v>41809</v>
      </c>
      <c r="B359" s="29">
        <v>1469</v>
      </c>
      <c r="C359" s="27" t="s">
        <v>48</v>
      </c>
      <c r="D359" s="27" t="s">
        <v>52</v>
      </c>
      <c r="E359" s="27" t="s">
        <v>51</v>
      </c>
      <c r="F359" s="27">
        <v>8</v>
      </c>
      <c r="G359" s="28">
        <v>6984</v>
      </c>
      <c r="H359" s="27">
        <v>1797.2159999999999</v>
      </c>
    </row>
    <row r="360" spans="1:8">
      <c r="A360" s="25">
        <v>41810</v>
      </c>
      <c r="B360" s="29">
        <v>1470</v>
      </c>
      <c r="C360" s="27" t="s">
        <v>49</v>
      </c>
      <c r="D360" s="27" t="s">
        <v>52</v>
      </c>
      <c r="E360" s="27" t="s">
        <v>47</v>
      </c>
      <c r="F360" s="27">
        <v>9</v>
      </c>
      <c r="G360" s="28">
        <v>1539</v>
      </c>
      <c r="H360" s="27">
        <v>3237.2865000000002</v>
      </c>
    </row>
    <row r="361" spans="1:8">
      <c r="A361" s="25">
        <v>41811</v>
      </c>
      <c r="B361" s="29">
        <v>1471</v>
      </c>
      <c r="C361" s="27" t="s">
        <v>45</v>
      </c>
      <c r="D361" s="27" t="s">
        <v>52</v>
      </c>
      <c r="E361" s="27" t="s">
        <v>47</v>
      </c>
      <c r="F361" s="27">
        <v>7</v>
      </c>
      <c r="G361" s="28">
        <v>3465</v>
      </c>
      <c r="H361" s="27">
        <v>1443.1725000000001</v>
      </c>
    </row>
    <row r="362" spans="1:8">
      <c r="A362" s="25">
        <v>41812</v>
      </c>
      <c r="B362" s="29">
        <v>1472</v>
      </c>
      <c r="C362" s="27" t="s">
        <v>48</v>
      </c>
      <c r="D362" s="27" t="s">
        <v>52</v>
      </c>
      <c r="E362" s="27" t="s">
        <v>47</v>
      </c>
      <c r="F362" s="27">
        <v>9</v>
      </c>
      <c r="G362" s="28">
        <v>14512.5</v>
      </c>
      <c r="H362" s="27">
        <v>2066.58</v>
      </c>
    </row>
    <row r="363" spans="1:8">
      <c r="A363" s="25">
        <v>41813</v>
      </c>
      <c r="B363" s="29">
        <v>1473</v>
      </c>
      <c r="C363" s="27" t="s">
        <v>49</v>
      </c>
      <c r="D363" s="27" t="s">
        <v>52</v>
      </c>
      <c r="E363" s="27" t="s">
        <v>50</v>
      </c>
      <c r="F363" s="27">
        <v>7</v>
      </c>
      <c r="G363" s="28">
        <v>5733</v>
      </c>
      <c r="H363" s="27">
        <v>4751.2237500000001</v>
      </c>
    </row>
    <row r="364" spans="1:8">
      <c r="A364" s="25">
        <v>41814</v>
      </c>
      <c r="B364" s="29">
        <v>1474</v>
      </c>
      <c r="C364" s="27" t="s">
        <v>45</v>
      </c>
      <c r="D364" s="27" t="s">
        <v>52</v>
      </c>
      <c r="E364" s="27" t="s">
        <v>50</v>
      </c>
      <c r="F364" s="27">
        <v>6</v>
      </c>
      <c r="G364" s="28">
        <v>8316</v>
      </c>
      <c r="H364" s="27">
        <v>1538.8757999999998</v>
      </c>
    </row>
    <row r="365" spans="1:8">
      <c r="A365" s="25">
        <v>41815</v>
      </c>
      <c r="B365" s="29">
        <v>1475</v>
      </c>
      <c r="C365" s="27" t="s">
        <v>48</v>
      </c>
      <c r="D365" s="27" t="s">
        <v>52</v>
      </c>
      <c r="E365" s="27" t="s">
        <v>50</v>
      </c>
      <c r="F365" s="27">
        <v>9</v>
      </c>
      <c r="G365" s="28">
        <v>7938</v>
      </c>
      <c r="H365" s="27">
        <v>4969.1880000000001</v>
      </c>
    </row>
    <row r="366" spans="1:8">
      <c r="A366" s="25">
        <v>41816</v>
      </c>
      <c r="B366" s="29">
        <v>1476</v>
      </c>
      <c r="C366" s="27" t="s">
        <v>49</v>
      </c>
      <c r="D366" s="27" t="s">
        <v>52</v>
      </c>
      <c r="E366" s="27" t="s">
        <v>51</v>
      </c>
      <c r="F366" s="27">
        <v>6</v>
      </c>
      <c r="G366" s="28">
        <v>6129</v>
      </c>
      <c r="H366" s="27">
        <v>2691.0396000000001</v>
      </c>
    </row>
    <row r="367" spans="1:8">
      <c r="A367" s="25">
        <v>41817</v>
      </c>
      <c r="B367" s="29">
        <v>1842</v>
      </c>
      <c r="C367" s="27" t="s">
        <v>49</v>
      </c>
      <c r="D367" s="27" t="s">
        <v>52</v>
      </c>
      <c r="E367" s="27" t="s">
        <v>50</v>
      </c>
      <c r="F367" s="27">
        <v>6</v>
      </c>
      <c r="G367" s="28">
        <v>1755</v>
      </c>
      <c r="H367" s="27">
        <v>1776.9375</v>
      </c>
    </row>
    <row r="368" spans="1:8">
      <c r="A368" s="25">
        <v>41818</v>
      </c>
      <c r="B368" s="29">
        <v>1477</v>
      </c>
      <c r="C368" s="27" t="s">
        <v>45</v>
      </c>
      <c r="D368" s="27" t="s">
        <v>52</v>
      </c>
      <c r="E368" s="27" t="s">
        <v>51</v>
      </c>
      <c r="F368" s="27">
        <v>6</v>
      </c>
      <c r="G368" s="28">
        <v>7956</v>
      </c>
      <c r="H368" s="27">
        <v>2942.1288</v>
      </c>
    </row>
    <row r="369" spans="1:8">
      <c r="A369" s="25">
        <v>41819</v>
      </c>
      <c r="B369" s="29">
        <v>1843</v>
      </c>
      <c r="C369" s="27" t="s">
        <v>45</v>
      </c>
      <c r="D369" s="27" t="s">
        <v>52</v>
      </c>
      <c r="E369" s="27" t="s">
        <v>50</v>
      </c>
      <c r="F369" s="27">
        <v>8</v>
      </c>
      <c r="G369" s="28">
        <v>5940</v>
      </c>
      <c r="H369" s="27">
        <v>1407.78</v>
      </c>
    </row>
    <row r="370" spans="1:8">
      <c r="A370" s="25">
        <v>41820</v>
      </c>
      <c r="B370" s="29">
        <v>1478</v>
      </c>
      <c r="C370" s="27" t="s">
        <v>48</v>
      </c>
      <c r="D370" s="27" t="s">
        <v>52</v>
      </c>
      <c r="E370" s="27" t="s">
        <v>51</v>
      </c>
      <c r="F370" s="27">
        <v>9</v>
      </c>
      <c r="G370" s="28">
        <v>13972.5</v>
      </c>
      <c r="H370" s="27">
        <v>4783.0661999999993</v>
      </c>
    </row>
    <row r="371" spans="1:8">
      <c r="A371" s="25">
        <v>41821</v>
      </c>
      <c r="B371" s="29">
        <v>1844</v>
      </c>
      <c r="C371" s="27" t="s">
        <v>48</v>
      </c>
      <c r="D371" s="27" t="s">
        <v>52</v>
      </c>
      <c r="E371" s="27" t="s">
        <v>50</v>
      </c>
      <c r="F371" s="27">
        <v>6</v>
      </c>
      <c r="G371" s="28">
        <v>6300</v>
      </c>
      <c r="H371" s="27">
        <v>1132.425</v>
      </c>
    </row>
    <row r="372" spans="1:8">
      <c r="A372" s="25">
        <v>41822</v>
      </c>
      <c r="B372" s="29">
        <v>1479</v>
      </c>
      <c r="C372" s="27" t="s">
        <v>49</v>
      </c>
      <c r="D372" s="27" t="s">
        <v>52</v>
      </c>
      <c r="E372" s="27" t="s">
        <v>47</v>
      </c>
      <c r="F372" s="27">
        <v>8</v>
      </c>
      <c r="G372" s="28">
        <v>6096</v>
      </c>
      <c r="H372" s="27">
        <v>722.98559999999998</v>
      </c>
    </row>
    <row r="373" spans="1:8">
      <c r="A373" s="25">
        <v>41823</v>
      </c>
      <c r="B373" s="29">
        <v>1845</v>
      </c>
      <c r="C373" s="27" t="s">
        <v>49</v>
      </c>
      <c r="D373" s="27" t="s">
        <v>52</v>
      </c>
      <c r="E373" s="27" t="s">
        <v>51</v>
      </c>
      <c r="F373" s="27">
        <v>9</v>
      </c>
      <c r="G373" s="28">
        <v>2045.25</v>
      </c>
      <c r="H373" s="27">
        <v>1783.8670499999998</v>
      </c>
    </row>
    <row r="374" spans="1:8">
      <c r="A374" s="25">
        <v>41824</v>
      </c>
      <c r="B374" s="29">
        <v>1480</v>
      </c>
      <c r="C374" s="27" t="s">
        <v>45</v>
      </c>
      <c r="D374" s="27" t="s">
        <v>52</v>
      </c>
      <c r="E374" s="27" t="s">
        <v>47</v>
      </c>
      <c r="F374" s="27">
        <v>8</v>
      </c>
      <c r="G374" s="28">
        <v>5436</v>
      </c>
      <c r="H374" s="27">
        <v>733.13519999999994</v>
      </c>
    </row>
    <row r="375" spans="1:8">
      <c r="A375" s="25">
        <v>41825</v>
      </c>
      <c r="B375" s="29">
        <v>1848</v>
      </c>
      <c r="C375" s="27" t="s">
        <v>49</v>
      </c>
      <c r="D375" s="27" t="s">
        <v>52</v>
      </c>
      <c r="E375" s="27" t="s">
        <v>47</v>
      </c>
      <c r="F375" s="27">
        <v>10</v>
      </c>
      <c r="G375" s="28">
        <v>8880</v>
      </c>
      <c r="H375" s="27">
        <v>1985.124</v>
      </c>
    </row>
    <row r="376" spans="1:8">
      <c r="A376" s="25">
        <v>41826</v>
      </c>
      <c r="B376" s="29">
        <v>1849</v>
      </c>
      <c r="C376" s="27" t="s">
        <v>45</v>
      </c>
      <c r="D376" s="27" t="s">
        <v>52</v>
      </c>
      <c r="E376" s="27" t="s">
        <v>47</v>
      </c>
      <c r="F376" s="27">
        <v>6</v>
      </c>
      <c r="G376" s="28">
        <v>5328</v>
      </c>
      <c r="H376" s="27">
        <v>2967.4295999999999</v>
      </c>
    </row>
    <row r="377" spans="1:8">
      <c r="A377" s="25">
        <v>41827</v>
      </c>
      <c r="B377" s="29">
        <v>1850</v>
      </c>
      <c r="C377" s="27" t="s">
        <v>48</v>
      </c>
      <c r="D377" s="27" t="s">
        <v>52</v>
      </c>
      <c r="E377" s="27" t="s">
        <v>47</v>
      </c>
      <c r="F377" s="27">
        <v>7</v>
      </c>
      <c r="G377" s="28">
        <v>9345</v>
      </c>
      <c r="H377" s="27">
        <v>1182.7031999999999</v>
      </c>
    </row>
    <row r="378" spans="1:8">
      <c r="A378" s="25">
        <v>41828</v>
      </c>
      <c r="B378" s="29">
        <v>1851</v>
      </c>
      <c r="C378" s="27" t="s">
        <v>49</v>
      </c>
      <c r="D378" s="27" t="s">
        <v>52</v>
      </c>
      <c r="E378" s="27" t="s">
        <v>50</v>
      </c>
      <c r="F378" s="27">
        <v>10</v>
      </c>
      <c r="G378" s="28">
        <v>11925</v>
      </c>
      <c r="H378" s="27">
        <v>2509.9740000000002</v>
      </c>
    </row>
    <row r="379" spans="1:8">
      <c r="A379" s="25">
        <v>41829</v>
      </c>
      <c r="B379" s="29">
        <v>1852</v>
      </c>
      <c r="C379" s="27" t="s">
        <v>45</v>
      </c>
      <c r="D379" s="27" t="s">
        <v>52</v>
      </c>
      <c r="E379" s="27" t="s">
        <v>50</v>
      </c>
      <c r="F379" s="27">
        <v>9</v>
      </c>
      <c r="G379" s="28">
        <v>8505</v>
      </c>
      <c r="H379" s="27">
        <v>1404.1754999999998</v>
      </c>
    </row>
    <row r="380" spans="1:8">
      <c r="A380" s="25">
        <v>40909</v>
      </c>
      <c r="B380" s="29">
        <v>1853</v>
      </c>
      <c r="C380" s="27" t="s">
        <v>48</v>
      </c>
      <c r="D380" s="27" t="s">
        <v>53</v>
      </c>
      <c r="E380" s="27" t="s">
        <v>50</v>
      </c>
      <c r="F380" s="27">
        <v>6</v>
      </c>
      <c r="G380" s="28">
        <v>2200.5</v>
      </c>
      <c r="H380" s="27">
        <v>1727.8326000000002</v>
      </c>
    </row>
    <row r="381" spans="1:8">
      <c r="A381" s="25">
        <v>40910</v>
      </c>
      <c r="B381" s="29">
        <v>1488</v>
      </c>
      <c r="C381" s="27" t="s">
        <v>49</v>
      </c>
      <c r="D381" s="27" t="s">
        <v>53</v>
      </c>
      <c r="E381" s="27" t="s">
        <v>47</v>
      </c>
      <c r="F381" s="27">
        <v>6</v>
      </c>
      <c r="G381" s="28">
        <v>3888</v>
      </c>
      <c r="H381" s="27">
        <v>850.88879999999995</v>
      </c>
    </row>
    <row r="382" spans="1:8">
      <c r="A382" s="25">
        <v>40911</v>
      </c>
      <c r="B382" s="29">
        <v>1854</v>
      </c>
      <c r="C382" s="27" t="s">
        <v>49</v>
      </c>
      <c r="D382" s="27" t="s">
        <v>53</v>
      </c>
      <c r="E382" s="27" t="s">
        <v>51</v>
      </c>
      <c r="F382" s="27">
        <v>7</v>
      </c>
      <c r="G382" s="28">
        <v>5985</v>
      </c>
      <c r="H382" s="27">
        <v>3432.3975</v>
      </c>
    </row>
    <row r="383" spans="1:8">
      <c r="A383" s="25">
        <v>40913</v>
      </c>
      <c r="B383" s="29">
        <v>1489</v>
      </c>
      <c r="C383" s="27" t="s">
        <v>45</v>
      </c>
      <c r="D383" s="27" t="s">
        <v>53</v>
      </c>
      <c r="E383" s="27" t="s">
        <v>47</v>
      </c>
      <c r="F383" s="27">
        <v>9</v>
      </c>
      <c r="G383" s="28">
        <v>7047</v>
      </c>
      <c r="H383" s="27">
        <v>984.46589999999992</v>
      </c>
    </row>
    <row r="384" spans="1:8">
      <c r="A384" s="25">
        <v>40914</v>
      </c>
      <c r="B384" s="29">
        <v>1855</v>
      </c>
      <c r="C384" s="27" t="s">
        <v>45</v>
      </c>
      <c r="D384" s="27" t="s">
        <v>53</v>
      </c>
      <c r="E384" s="27" t="s">
        <v>51</v>
      </c>
      <c r="F384" s="27">
        <v>7</v>
      </c>
      <c r="G384" s="28">
        <v>5575.5</v>
      </c>
      <c r="H384" s="27">
        <v>737.63864999999987</v>
      </c>
    </row>
    <row r="385" spans="1:8">
      <c r="A385" s="25">
        <v>40915</v>
      </c>
      <c r="B385" s="29">
        <v>1490</v>
      </c>
      <c r="C385" s="27" t="s">
        <v>48</v>
      </c>
      <c r="D385" s="27" t="s">
        <v>53</v>
      </c>
      <c r="E385" s="27" t="s">
        <v>47</v>
      </c>
      <c r="F385" s="27">
        <v>9</v>
      </c>
      <c r="G385" s="28">
        <v>8221.5</v>
      </c>
      <c r="H385" s="27">
        <v>2759.9575500000001</v>
      </c>
    </row>
    <row r="386" spans="1:8">
      <c r="A386" s="25">
        <v>40916</v>
      </c>
      <c r="B386" s="29">
        <v>1856</v>
      </c>
      <c r="C386" s="27" t="s">
        <v>48</v>
      </c>
      <c r="D386" s="27" t="s">
        <v>53</v>
      </c>
      <c r="E386" s="27" t="s">
        <v>51</v>
      </c>
      <c r="F386" s="27">
        <v>7</v>
      </c>
      <c r="G386" s="28">
        <v>5071.5</v>
      </c>
      <c r="H386" s="27">
        <v>3292.2487499999997</v>
      </c>
    </row>
    <row r="387" spans="1:8">
      <c r="A387" s="25">
        <v>40917</v>
      </c>
      <c r="B387" s="29">
        <v>1491</v>
      </c>
      <c r="C387" s="27" t="s">
        <v>49</v>
      </c>
      <c r="D387" s="27" t="s">
        <v>53</v>
      </c>
      <c r="E387" s="27" t="s">
        <v>50</v>
      </c>
      <c r="F387" s="27">
        <v>10</v>
      </c>
      <c r="G387" s="28">
        <v>7200</v>
      </c>
      <c r="H387" s="27">
        <v>702.90000000000009</v>
      </c>
    </row>
    <row r="388" spans="1:8">
      <c r="A388" s="25">
        <v>40918</v>
      </c>
      <c r="B388" s="29">
        <v>1857</v>
      </c>
      <c r="C388" s="27" t="s">
        <v>49</v>
      </c>
      <c r="D388" s="27" t="s">
        <v>53</v>
      </c>
      <c r="E388" s="27" t="s">
        <v>47</v>
      </c>
      <c r="F388" s="27">
        <v>6</v>
      </c>
      <c r="G388" s="28">
        <v>7074</v>
      </c>
      <c r="H388" s="27">
        <v>1647.7703999999999</v>
      </c>
    </row>
    <row r="389" spans="1:8">
      <c r="A389" s="25">
        <v>40919</v>
      </c>
      <c r="B389" s="29">
        <v>1492</v>
      </c>
      <c r="C389" s="27" t="s">
        <v>45</v>
      </c>
      <c r="D389" s="27" t="s">
        <v>53</v>
      </c>
      <c r="E389" s="27" t="s">
        <v>50</v>
      </c>
      <c r="F389" s="27">
        <v>9</v>
      </c>
      <c r="G389" s="28">
        <v>5220</v>
      </c>
      <c r="H389" s="27">
        <v>1927.2239999999999</v>
      </c>
    </row>
    <row r="390" spans="1:8">
      <c r="A390" s="25">
        <v>40920</v>
      </c>
      <c r="B390" s="29">
        <v>1858</v>
      </c>
      <c r="C390" s="27" t="s">
        <v>45</v>
      </c>
      <c r="D390" s="27" t="s">
        <v>53</v>
      </c>
      <c r="E390" s="27" t="s">
        <v>47</v>
      </c>
      <c r="F390" s="27">
        <v>9</v>
      </c>
      <c r="G390" s="28">
        <v>13050</v>
      </c>
      <c r="H390" s="27">
        <v>5495.3549999999996</v>
      </c>
    </row>
    <row r="391" spans="1:8">
      <c r="A391" s="25">
        <v>40921</v>
      </c>
      <c r="B391" s="29">
        <v>1493</v>
      </c>
      <c r="C391" s="27" t="s">
        <v>48</v>
      </c>
      <c r="D391" s="27" t="s">
        <v>53</v>
      </c>
      <c r="E391" s="27" t="s">
        <v>50</v>
      </c>
      <c r="F391" s="27">
        <v>8</v>
      </c>
      <c r="G391" s="28">
        <v>8388</v>
      </c>
      <c r="H391" s="27">
        <v>1038.4344000000001</v>
      </c>
    </row>
    <row r="392" spans="1:8">
      <c r="A392" s="25">
        <v>40922</v>
      </c>
      <c r="B392" s="29">
        <v>1859</v>
      </c>
      <c r="C392" s="27" t="s">
        <v>48</v>
      </c>
      <c r="D392" s="27" t="s">
        <v>53</v>
      </c>
      <c r="E392" s="27" t="s">
        <v>47</v>
      </c>
      <c r="F392" s="27">
        <v>7</v>
      </c>
      <c r="G392" s="28">
        <v>9240</v>
      </c>
      <c r="H392" s="27">
        <v>987.2940000000001</v>
      </c>
    </row>
    <row r="393" spans="1:8">
      <c r="A393" s="25">
        <v>40923</v>
      </c>
      <c r="B393" s="29">
        <v>1494</v>
      </c>
      <c r="C393" s="27" t="s">
        <v>49</v>
      </c>
      <c r="D393" s="27" t="s">
        <v>53</v>
      </c>
      <c r="E393" s="27" t="s">
        <v>51</v>
      </c>
      <c r="F393" s="27">
        <v>6</v>
      </c>
      <c r="G393" s="28">
        <v>1989</v>
      </c>
      <c r="H393" s="27">
        <v>1436.8536000000001</v>
      </c>
    </row>
    <row r="394" spans="1:8">
      <c r="A394" s="25">
        <v>40924</v>
      </c>
      <c r="B394" s="29">
        <v>1860</v>
      </c>
      <c r="C394" s="27" t="s">
        <v>49</v>
      </c>
      <c r="D394" s="27" t="s">
        <v>53</v>
      </c>
      <c r="E394" s="27" t="s">
        <v>50</v>
      </c>
      <c r="F394" s="27">
        <v>8</v>
      </c>
      <c r="G394" s="28">
        <v>2436</v>
      </c>
      <c r="H394" s="27">
        <v>3756.3119999999999</v>
      </c>
    </row>
    <row r="395" spans="1:8">
      <c r="A395" s="25">
        <v>40925</v>
      </c>
      <c r="B395" s="29">
        <v>1495</v>
      </c>
      <c r="C395" s="27" t="s">
        <v>45</v>
      </c>
      <c r="D395" s="27" t="s">
        <v>53</v>
      </c>
      <c r="E395" s="27" t="s">
        <v>51</v>
      </c>
      <c r="F395" s="27">
        <v>9</v>
      </c>
      <c r="G395" s="28">
        <v>8221.5</v>
      </c>
      <c r="H395" s="27">
        <v>2519.8897500000003</v>
      </c>
    </row>
    <row r="396" spans="1:8">
      <c r="A396" s="25">
        <v>40926</v>
      </c>
      <c r="B396" s="29">
        <v>1861</v>
      </c>
      <c r="C396" s="27" t="s">
        <v>45</v>
      </c>
      <c r="D396" s="27" t="s">
        <v>53</v>
      </c>
      <c r="E396" s="27" t="s">
        <v>50</v>
      </c>
      <c r="F396" s="27">
        <v>8</v>
      </c>
      <c r="G396" s="28">
        <v>6048</v>
      </c>
      <c r="H396" s="27">
        <v>2732.1839999999997</v>
      </c>
    </row>
    <row r="397" spans="1:8">
      <c r="A397" s="25">
        <v>40927</v>
      </c>
      <c r="B397" s="29">
        <v>1496</v>
      </c>
      <c r="C397" s="27" t="s">
        <v>48</v>
      </c>
      <c r="D397" s="27" t="s">
        <v>53</v>
      </c>
      <c r="E397" s="27" t="s">
        <v>51</v>
      </c>
      <c r="F397" s="27">
        <v>7</v>
      </c>
      <c r="G397" s="28">
        <v>2037</v>
      </c>
      <c r="H397" s="27">
        <v>1801.1154000000001</v>
      </c>
    </row>
    <row r="398" spans="1:8">
      <c r="A398" s="25">
        <v>40928</v>
      </c>
      <c r="B398" s="29">
        <v>1862</v>
      </c>
      <c r="C398" s="27" t="s">
        <v>48</v>
      </c>
      <c r="D398" s="27" t="s">
        <v>53</v>
      </c>
      <c r="E398" s="27" t="s">
        <v>50</v>
      </c>
      <c r="F398" s="27">
        <v>7</v>
      </c>
      <c r="G398" s="28">
        <v>2394</v>
      </c>
      <c r="H398" s="27">
        <v>3850.7489999999998</v>
      </c>
    </row>
    <row r="399" spans="1:8">
      <c r="A399" s="25">
        <v>40929</v>
      </c>
      <c r="B399" s="29">
        <v>1497</v>
      </c>
      <c r="C399" s="27" t="s">
        <v>49</v>
      </c>
      <c r="D399" s="27" t="s">
        <v>53</v>
      </c>
      <c r="E399" s="27" t="s">
        <v>47</v>
      </c>
      <c r="F399" s="27">
        <v>9</v>
      </c>
      <c r="G399" s="28">
        <v>10044</v>
      </c>
      <c r="H399" s="27">
        <v>2253.3714</v>
      </c>
    </row>
    <row r="400" spans="1:8">
      <c r="A400" s="25">
        <v>40930</v>
      </c>
      <c r="B400" s="29">
        <v>1863</v>
      </c>
      <c r="C400" s="27" t="s">
        <v>49</v>
      </c>
      <c r="D400" s="27" t="s">
        <v>53</v>
      </c>
      <c r="E400" s="27" t="s">
        <v>51</v>
      </c>
      <c r="F400" s="27">
        <v>7</v>
      </c>
      <c r="G400" s="28">
        <v>2614.5</v>
      </c>
      <c r="H400" s="27">
        <v>1091.8152</v>
      </c>
    </row>
    <row r="401" spans="1:8">
      <c r="A401" s="25">
        <v>40931</v>
      </c>
      <c r="B401" s="29">
        <v>1498</v>
      </c>
      <c r="C401" s="27" t="s">
        <v>45</v>
      </c>
      <c r="D401" s="27" t="s">
        <v>53</v>
      </c>
      <c r="E401" s="27" t="s">
        <v>47</v>
      </c>
      <c r="F401" s="27">
        <v>6</v>
      </c>
      <c r="G401" s="28">
        <v>5062.5</v>
      </c>
      <c r="H401" s="27">
        <v>1708.5937500000005</v>
      </c>
    </row>
    <row r="402" spans="1:8">
      <c r="A402" s="25">
        <v>40932</v>
      </c>
      <c r="B402" s="29">
        <v>1864</v>
      </c>
      <c r="C402" s="27" t="s">
        <v>45</v>
      </c>
      <c r="D402" s="27" t="s">
        <v>53</v>
      </c>
      <c r="E402" s="27" t="s">
        <v>51</v>
      </c>
      <c r="F402" s="27">
        <v>8</v>
      </c>
      <c r="G402" s="28">
        <v>2052</v>
      </c>
      <c r="H402" s="27">
        <v>2596.1904000000004</v>
      </c>
    </row>
    <row r="403" spans="1:8">
      <c r="A403" s="25">
        <v>40933</v>
      </c>
      <c r="B403" s="29">
        <v>1499</v>
      </c>
      <c r="C403" s="27" t="s">
        <v>48</v>
      </c>
      <c r="D403" s="27" t="s">
        <v>53</v>
      </c>
      <c r="E403" s="27" t="s">
        <v>47</v>
      </c>
      <c r="F403" s="27">
        <v>10</v>
      </c>
      <c r="G403" s="28">
        <v>1755</v>
      </c>
      <c r="H403" s="27">
        <v>2730.7799999999997</v>
      </c>
    </row>
    <row r="404" spans="1:8">
      <c r="A404" s="25">
        <v>40934</v>
      </c>
      <c r="B404" s="29">
        <v>1865</v>
      </c>
      <c r="C404" s="27" t="s">
        <v>48</v>
      </c>
      <c r="D404" s="27" t="s">
        <v>53</v>
      </c>
      <c r="E404" s="27" t="s">
        <v>51</v>
      </c>
      <c r="F404" s="27">
        <v>8</v>
      </c>
      <c r="G404" s="28">
        <v>4496</v>
      </c>
      <c r="H404" s="27">
        <v>4094.732</v>
      </c>
    </row>
    <row r="405" spans="1:8">
      <c r="A405" s="25">
        <v>40935</v>
      </c>
      <c r="B405" s="29">
        <v>1500</v>
      </c>
      <c r="C405" s="27" t="s">
        <v>49</v>
      </c>
      <c r="D405" s="27" t="s">
        <v>53</v>
      </c>
      <c r="E405" s="27" t="s">
        <v>50</v>
      </c>
      <c r="F405" s="27">
        <v>9</v>
      </c>
      <c r="G405" s="28">
        <v>2929.5</v>
      </c>
      <c r="H405" s="27">
        <v>1156.2736500000001</v>
      </c>
    </row>
    <row r="406" spans="1:8">
      <c r="A406" s="25">
        <v>40936</v>
      </c>
      <c r="B406" s="29">
        <v>1866</v>
      </c>
      <c r="C406" s="27" t="s">
        <v>49</v>
      </c>
      <c r="D406" s="27" t="s">
        <v>53</v>
      </c>
      <c r="E406" s="27" t="s">
        <v>47</v>
      </c>
      <c r="F406" s="27">
        <v>10</v>
      </c>
      <c r="G406" s="28">
        <v>14550</v>
      </c>
      <c r="H406" s="27">
        <v>3127.9589999999998</v>
      </c>
    </row>
    <row r="407" spans="1:8">
      <c r="A407" s="25">
        <v>40937</v>
      </c>
      <c r="B407" s="29">
        <v>1501</v>
      </c>
      <c r="C407" s="27" t="s">
        <v>45</v>
      </c>
      <c r="D407" s="27" t="s">
        <v>53</v>
      </c>
      <c r="E407" s="27" t="s">
        <v>50</v>
      </c>
      <c r="F407" s="27">
        <v>7</v>
      </c>
      <c r="G407" s="28">
        <v>4158</v>
      </c>
      <c r="H407" s="27">
        <v>2585.8602000000001</v>
      </c>
    </row>
    <row r="408" spans="1:8">
      <c r="A408" s="25">
        <v>40938</v>
      </c>
      <c r="B408" s="29">
        <v>1867</v>
      </c>
      <c r="C408" s="27" t="s">
        <v>45</v>
      </c>
      <c r="D408" s="27" t="s">
        <v>53</v>
      </c>
      <c r="E408" s="27" t="s">
        <v>47</v>
      </c>
      <c r="F408" s="27">
        <v>8</v>
      </c>
      <c r="G408" s="28">
        <v>10440</v>
      </c>
      <c r="H408" s="27">
        <v>3660.2640000000001</v>
      </c>
    </row>
    <row r="409" spans="1:8">
      <c r="A409" s="25">
        <v>40939</v>
      </c>
      <c r="B409" s="29">
        <v>1502</v>
      </c>
      <c r="C409" s="27" t="s">
        <v>48</v>
      </c>
      <c r="D409" s="27" t="s">
        <v>53</v>
      </c>
      <c r="E409" s="27" t="s">
        <v>50</v>
      </c>
      <c r="F409" s="27">
        <v>6</v>
      </c>
      <c r="G409" s="28">
        <v>6561</v>
      </c>
      <c r="H409" s="27">
        <v>3494.8260000000005</v>
      </c>
    </row>
    <row r="410" spans="1:8">
      <c r="A410" s="25">
        <v>40940</v>
      </c>
      <c r="B410" s="29">
        <v>1868</v>
      </c>
      <c r="C410" s="27" t="s">
        <v>48</v>
      </c>
      <c r="D410" s="27" t="s">
        <v>53</v>
      </c>
      <c r="E410" s="27" t="s">
        <v>47</v>
      </c>
      <c r="F410" s="27">
        <v>8</v>
      </c>
      <c r="G410" s="28">
        <v>8496</v>
      </c>
      <c r="H410" s="27">
        <v>4378.6259999999993</v>
      </c>
    </row>
    <row r="411" spans="1:8">
      <c r="A411" s="25">
        <v>40941</v>
      </c>
      <c r="B411" s="29">
        <v>1503</v>
      </c>
      <c r="C411" s="27" t="s">
        <v>49</v>
      </c>
      <c r="D411" s="27" t="s">
        <v>53</v>
      </c>
      <c r="E411" s="27" t="s">
        <v>51</v>
      </c>
      <c r="F411" s="27">
        <v>7</v>
      </c>
      <c r="G411" s="28">
        <v>4515</v>
      </c>
      <c r="H411" s="27">
        <v>786.06150000000002</v>
      </c>
    </row>
    <row r="412" spans="1:8">
      <c r="A412" s="25">
        <v>40942</v>
      </c>
      <c r="B412" s="29">
        <v>1869</v>
      </c>
      <c r="C412" s="27" t="s">
        <v>49</v>
      </c>
      <c r="D412" s="27" t="s">
        <v>53</v>
      </c>
      <c r="E412" s="27" t="s">
        <v>50</v>
      </c>
      <c r="F412" s="27">
        <v>9</v>
      </c>
      <c r="G412" s="28">
        <v>5143.5</v>
      </c>
      <c r="H412" s="27">
        <v>733.80600000000004</v>
      </c>
    </row>
    <row r="413" spans="1:8">
      <c r="A413" s="25">
        <v>40943</v>
      </c>
      <c r="B413" s="29">
        <v>1504</v>
      </c>
      <c r="C413" s="27" t="s">
        <v>45</v>
      </c>
      <c r="D413" s="27" t="s">
        <v>53</v>
      </c>
      <c r="E413" s="27" t="s">
        <v>51</v>
      </c>
      <c r="F413" s="27">
        <v>9</v>
      </c>
      <c r="G413" s="28">
        <v>12195</v>
      </c>
      <c r="H413" s="27">
        <v>3248.0163000000002</v>
      </c>
    </row>
    <row r="414" spans="1:8">
      <c r="A414" s="25">
        <v>40944</v>
      </c>
      <c r="B414" s="29">
        <v>1870</v>
      </c>
      <c r="C414" s="27" t="s">
        <v>45</v>
      </c>
      <c r="D414" s="27" t="s">
        <v>53</v>
      </c>
      <c r="E414" s="27" t="s">
        <v>50</v>
      </c>
      <c r="F414" s="27">
        <v>10</v>
      </c>
      <c r="G414" s="28">
        <v>10560</v>
      </c>
      <c r="H414" s="27">
        <v>5089.92</v>
      </c>
    </row>
    <row r="415" spans="1:8">
      <c r="A415" s="25">
        <v>40945</v>
      </c>
      <c r="B415" s="29">
        <v>1505</v>
      </c>
      <c r="C415" s="27" t="s">
        <v>48</v>
      </c>
      <c r="D415" s="27" t="s">
        <v>53</v>
      </c>
      <c r="E415" s="27" t="s">
        <v>51</v>
      </c>
      <c r="F415" s="27">
        <v>9</v>
      </c>
      <c r="G415" s="28">
        <v>11475</v>
      </c>
      <c r="H415" s="27">
        <v>1964.0609999999999</v>
      </c>
    </row>
    <row r="416" spans="1:8">
      <c r="A416" s="25">
        <v>40946</v>
      </c>
      <c r="B416" s="29">
        <v>1871</v>
      </c>
      <c r="C416" s="27" t="s">
        <v>48</v>
      </c>
      <c r="D416" s="27" t="s">
        <v>53</v>
      </c>
      <c r="E416" s="27" t="s">
        <v>50</v>
      </c>
      <c r="F416" s="27">
        <v>9</v>
      </c>
      <c r="G416" s="28">
        <v>2146.5</v>
      </c>
      <c r="H416" s="27">
        <v>4819.9657500000003</v>
      </c>
    </row>
    <row r="417" spans="1:8">
      <c r="A417" s="25">
        <v>40947</v>
      </c>
      <c r="B417" s="29">
        <v>1506</v>
      </c>
      <c r="C417" s="27" t="s">
        <v>49</v>
      </c>
      <c r="D417" s="27" t="s">
        <v>53</v>
      </c>
      <c r="E417" s="27" t="s">
        <v>47</v>
      </c>
      <c r="F417" s="27">
        <v>7</v>
      </c>
      <c r="G417" s="28">
        <v>7014</v>
      </c>
      <c r="H417" s="27">
        <v>2304.8004000000001</v>
      </c>
    </row>
    <row r="418" spans="1:8">
      <c r="A418" s="25">
        <v>40948</v>
      </c>
      <c r="B418" s="29">
        <v>1872</v>
      </c>
      <c r="C418" s="27" t="s">
        <v>49</v>
      </c>
      <c r="D418" s="27" t="s">
        <v>53</v>
      </c>
      <c r="E418" s="27" t="s">
        <v>51</v>
      </c>
      <c r="F418" s="27">
        <v>7</v>
      </c>
      <c r="G418" s="28">
        <v>5386.5</v>
      </c>
      <c r="H418" s="27">
        <v>3228.3090000000002</v>
      </c>
    </row>
    <row r="419" spans="1:8">
      <c r="A419" s="25">
        <v>40949</v>
      </c>
      <c r="B419" s="29">
        <v>1507</v>
      </c>
      <c r="C419" s="27" t="s">
        <v>45</v>
      </c>
      <c r="D419" s="27" t="s">
        <v>53</v>
      </c>
      <c r="E419" s="27" t="s">
        <v>47</v>
      </c>
      <c r="F419" s="27">
        <v>9</v>
      </c>
      <c r="G419" s="28">
        <v>1809</v>
      </c>
      <c r="H419" s="27">
        <v>672.22439999999995</v>
      </c>
    </row>
    <row r="420" spans="1:8">
      <c r="A420" s="25">
        <v>40950</v>
      </c>
      <c r="B420" s="29">
        <v>1873</v>
      </c>
      <c r="C420" s="27" t="s">
        <v>45</v>
      </c>
      <c r="D420" s="27" t="s">
        <v>53</v>
      </c>
      <c r="E420" s="27" t="s">
        <v>51</v>
      </c>
      <c r="F420" s="27">
        <v>6</v>
      </c>
      <c r="G420" s="28">
        <v>7344</v>
      </c>
      <c r="H420" s="27">
        <v>1633.7952</v>
      </c>
    </row>
    <row r="421" spans="1:8">
      <c r="A421" s="25">
        <v>40951</v>
      </c>
      <c r="B421" s="29">
        <v>1508</v>
      </c>
      <c r="C421" s="27" t="s">
        <v>48</v>
      </c>
      <c r="D421" s="27" t="s">
        <v>53</v>
      </c>
      <c r="E421" s="27" t="s">
        <v>47</v>
      </c>
      <c r="F421" s="27">
        <v>7</v>
      </c>
      <c r="G421" s="28">
        <v>8426.25</v>
      </c>
      <c r="H421" s="27">
        <v>1156.0815000000002</v>
      </c>
    </row>
    <row r="422" spans="1:8">
      <c r="A422" s="25">
        <v>40952</v>
      </c>
      <c r="B422" s="29">
        <v>1874</v>
      </c>
      <c r="C422" s="27" t="s">
        <v>48</v>
      </c>
      <c r="D422" s="27" t="s">
        <v>53</v>
      </c>
      <c r="E422" s="27" t="s">
        <v>51</v>
      </c>
      <c r="F422" s="27">
        <v>6</v>
      </c>
      <c r="G422" s="28">
        <v>7533</v>
      </c>
      <c r="H422" s="27">
        <v>4375.4174999999996</v>
      </c>
    </row>
    <row r="423" spans="1:8">
      <c r="A423" s="25">
        <v>40953</v>
      </c>
      <c r="B423" s="29">
        <v>1509</v>
      </c>
      <c r="C423" s="27" t="s">
        <v>49</v>
      </c>
      <c r="D423" s="27" t="s">
        <v>53</v>
      </c>
      <c r="E423" s="27" t="s">
        <v>50</v>
      </c>
      <c r="F423" s="27">
        <v>9</v>
      </c>
      <c r="G423" s="28">
        <v>7695</v>
      </c>
      <c r="H423" s="27">
        <v>1579.0140000000001</v>
      </c>
    </row>
    <row r="424" spans="1:8">
      <c r="A424" s="25">
        <v>40954</v>
      </c>
      <c r="B424" s="29">
        <v>1510</v>
      </c>
      <c r="C424" s="27" t="s">
        <v>45</v>
      </c>
      <c r="D424" s="27" t="s">
        <v>53</v>
      </c>
      <c r="E424" s="27" t="s">
        <v>50</v>
      </c>
      <c r="F424" s="27">
        <v>9</v>
      </c>
      <c r="G424" s="28">
        <v>5886</v>
      </c>
      <c r="H424" s="27">
        <v>2674.3041000000003</v>
      </c>
    </row>
    <row r="425" spans="1:8">
      <c r="A425" s="25">
        <v>40955</v>
      </c>
      <c r="B425" s="29">
        <v>1511</v>
      </c>
      <c r="C425" s="27" t="s">
        <v>48</v>
      </c>
      <c r="D425" s="27" t="s">
        <v>53</v>
      </c>
      <c r="E425" s="27" t="s">
        <v>50</v>
      </c>
      <c r="F425" s="27">
        <v>7</v>
      </c>
      <c r="G425" s="28">
        <v>9345</v>
      </c>
      <c r="H425" s="27">
        <v>3895.9304999999999</v>
      </c>
    </row>
    <row r="426" spans="1:8">
      <c r="A426" s="25">
        <v>40956</v>
      </c>
      <c r="B426" s="29">
        <v>1512</v>
      </c>
      <c r="C426" s="27" t="s">
        <v>49</v>
      </c>
      <c r="D426" s="27" t="s">
        <v>53</v>
      </c>
      <c r="E426" s="27" t="s">
        <v>51</v>
      </c>
      <c r="F426" s="27">
        <v>8</v>
      </c>
      <c r="G426" s="28">
        <v>8256</v>
      </c>
      <c r="H426" s="27">
        <v>3389.0880000000006</v>
      </c>
    </row>
    <row r="427" spans="1:8">
      <c r="A427" s="25">
        <v>40957</v>
      </c>
      <c r="B427" s="29">
        <v>1513</v>
      </c>
      <c r="C427" s="27" t="s">
        <v>45</v>
      </c>
      <c r="D427" s="27" t="s">
        <v>53</v>
      </c>
      <c r="E427" s="27" t="s">
        <v>51</v>
      </c>
      <c r="F427" s="27">
        <v>8</v>
      </c>
      <c r="G427" s="28">
        <v>4356</v>
      </c>
      <c r="H427" s="27">
        <v>3644.8829999999998</v>
      </c>
    </row>
    <row r="428" spans="1:8">
      <c r="A428" s="25">
        <v>40958</v>
      </c>
      <c r="B428" s="29">
        <v>1514</v>
      </c>
      <c r="C428" s="27" t="s">
        <v>48</v>
      </c>
      <c r="D428" s="27" t="s">
        <v>53</v>
      </c>
      <c r="E428" s="27" t="s">
        <v>51</v>
      </c>
      <c r="F428" s="27">
        <v>8</v>
      </c>
      <c r="G428" s="28">
        <v>14880</v>
      </c>
      <c r="H428" s="27">
        <v>5200.5599999999995</v>
      </c>
    </row>
    <row r="429" spans="1:8">
      <c r="A429" s="25">
        <v>40959</v>
      </c>
      <c r="B429" s="29">
        <v>1884</v>
      </c>
      <c r="C429" s="27" t="s">
        <v>49</v>
      </c>
      <c r="D429" s="27" t="s">
        <v>53</v>
      </c>
      <c r="E429" s="27" t="s">
        <v>47</v>
      </c>
      <c r="F429" s="27">
        <v>6</v>
      </c>
      <c r="G429" s="28">
        <v>1674</v>
      </c>
      <c r="H429" s="27">
        <v>576.86040000000003</v>
      </c>
    </row>
    <row r="430" spans="1:8">
      <c r="A430" s="25">
        <v>40960</v>
      </c>
      <c r="B430" s="29">
        <v>1885</v>
      </c>
      <c r="C430" s="27" t="s">
        <v>45</v>
      </c>
      <c r="D430" s="27" t="s">
        <v>53</v>
      </c>
      <c r="E430" s="27" t="s">
        <v>47</v>
      </c>
      <c r="F430" s="27">
        <v>10</v>
      </c>
      <c r="G430" s="28">
        <v>13050</v>
      </c>
      <c r="H430" s="27">
        <v>877.221</v>
      </c>
    </row>
    <row r="431" spans="1:8">
      <c r="A431" s="25">
        <v>40961</v>
      </c>
      <c r="B431" s="29">
        <v>1886</v>
      </c>
      <c r="C431" s="27" t="s">
        <v>48</v>
      </c>
      <c r="D431" s="27" t="s">
        <v>53</v>
      </c>
      <c r="E431" s="27" t="s">
        <v>47</v>
      </c>
      <c r="F431" s="27">
        <v>7</v>
      </c>
      <c r="G431" s="28">
        <v>11214</v>
      </c>
      <c r="H431" s="27">
        <v>3310.3728000000006</v>
      </c>
    </row>
    <row r="432" spans="1:8">
      <c r="A432" s="25">
        <v>40962</v>
      </c>
      <c r="B432" s="29">
        <v>1887</v>
      </c>
      <c r="C432" s="27" t="s">
        <v>49</v>
      </c>
      <c r="D432" s="27" t="s">
        <v>53</v>
      </c>
      <c r="E432" s="27" t="s">
        <v>50</v>
      </c>
      <c r="F432" s="27">
        <v>8</v>
      </c>
      <c r="G432" s="28">
        <v>3168</v>
      </c>
      <c r="H432" s="27">
        <v>2676.3263999999999</v>
      </c>
    </row>
    <row r="433" spans="1:8">
      <c r="A433" s="25">
        <v>40963</v>
      </c>
      <c r="B433" s="29">
        <v>1888</v>
      </c>
      <c r="C433" s="27" t="s">
        <v>45</v>
      </c>
      <c r="D433" s="27" t="s">
        <v>53</v>
      </c>
      <c r="E433" s="27" t="s">
        <v>50</v>
      </c>
      <c r="F433" s="27">
        <v>7</v>
      </c>
      <c r="G433" s="28">
        <v>13860</v>
      </c>
      <c r="H433" s="27">
        <v>1744.6968000000002</v>
      </c>
    </row>
    <row r="434" spans="1:8">
      <c r="A434" s="25">
        <v>40964</v>
      </c>
      <c r="B434" s="29">
        <v>1889</v>
      </c>
      <c r="C434" s="27" t="s">
        <v>48</v>
      </c>
      <c r="D434" s="27" t="s">
        <v>53</v>
      </c>
      <c r="E434" s="27" t="s">
        <v>50</v>
      </c>
      <c r="F434" s="27">
        <v>6</v>
      </c>
      <c r="G434" s="28">
        <v>1728</v>
      </c>
      <c r="H434" s="27">
        <v>2136.8447999999999</v>
      </c>
    </row>
    <row r="435" spans="1:8">
      <c r="A435" s="25">
        <v>40965</v>
      </c>
      <c r="B435" s="29">
        <v>1524</v>
      </c>
      <c r="C435" s="27" t="s">
        <v>49</v>
      </c>
      <c r="D435" s="27" t="s">
        <v>53</v>
      </c>
      <c r="E435" s="27" t="s">
        <v>47</v>
      </c>
      <c r="F435" s="27">
        <v>6</v>
      </c>
      <c r="G435" s="28">
        <v>6507</v>
      </c>
      <c r="H435" s="27">
        <v>2487.6260999999995</v>
      </c>
    </row>
    <row r="436" spans="1:8">
      <c r="A436" s="25">
        <v>40966</v>
      </c>
      <c r="B436" s="29">
        <v>1890</v>
      </c>
      <c r="C436" s="27" t="s">
        <v>49</v>
      </c>
      <c r="D436" s="27" t="s">
        <v>53</v>
      </c>
      <c r="E436" s="27" t="s">
        <v>51</v>
      </c>
      <c r="F436" s="27">
        <v>10</v>
      </c>
      <c r="G436" s="28">
        <v>2505</v>
      </c>
      <c r="H436" s="27">
        <v>919.58550000000002</v>
      </c>
    </row>
    <row r="437" spans="1:8">
      <c r="A437" s="25">
        <v>40967</v>
      </c>
      <c r="B437" s="29">
        <v>1525</v>
      </c>
      <c r="C437" s="27" t="s">
        <v>45</v>
      </c>
      <c r="D437" s="27" t="s">
        <v>53</v>
      </c>
      <c r="E437" s="27" t="s">
        <v>47</v>
      </c>
      <c r="F437" s="27">
        <v>10</v>
      </c>
      <c r="G437" s="28">
        <v>11700</v>
      </c>
      <c r="H437" s="27">
        <v>898.09199999999998</v>
      </c>
    </row>
    <row r="438" spans="1:8">
      <c r="A438" s="25">
        <v>40969</v>
      </c>
      <c r="B438" s="29">
        <v>1891</v>
      </c>
      <c r="C438" s="27" t="s">
        <v>45</v>
      </c>
      <c r="D438" s="27" t="s">
        <v>53</v>
      </c>
      <c r="E438" s="27" t="s">
        <v>51</v>
      </c>
      <c r="F438" s="27">
        <v>6</v>
      </c>
      <c r="G438" s="28">
        <v>10710</v>
      </c>
      <c r="H438" s="27">
        <v>3991.6170000000002</v>
      </c>
    </row>
    <row r="439" spans="1:8">
      <c r="A439" s="25">
        <v>40970</v>
      </c>
      <c r="B439" s="29">
        <v>1526</v>
      </c>
      <c r="C439" s="27" t="s">
        <v>48</v>
      </c>
      <c r="D439" s="27" t="s">
        <v>53</v>
      </c>
      <c r="E439" s="27" t="s">
        <v>47</v>
      </c>
      <c r="F439" s="27">
        <v>6</v>
      </c>
      <c r="G439" s="28">
        <v>7290</v>
      </c>
      <c r="H439" s="27">
        <v>3225.0960000000005</v>
      </c>
    </row>
    <row r="440" spans="1:8">
      <c r="A440" s="25">
        <v>40971</v>
      </c>
      <c r="B440" s="29">
        <v>1892</v>
      </c>
      <c r="C440" s="27" t="s">
        <v>48</v>
      </c>
      <c r="D440" s="27" t="s">
        <v>53</v>
      </c>
      <c r="E440" s="27" t="s">
        <v>51</v>
      </c>
      <c r="F440" s="27">
        <v>9</v>
      </c>
      <c r="G440" s="28">
        <v>2085.75</v>
      </c>
      <c r="H440" s="27">
        <v>839.30579999999998</v>
      </c>
    </row>
    <row r="441" spans="1:8">
      <c r="A441" s="25">
        <v>40972</v>
      </c>
      <c r="B441" s="29">
        <v>1527</v>
      </c>
      <c r="C441" s="27" t="s">
        <v>49</v>
      </c>
      <c r="D441" s="27" t="s">
        <v>53</v>
      </c>
      <c r="E441" s="27" t="s">
        <v>50</v>
      </c>
      <c r="F441" s="27">
        <v>9</v>
      </c>
      <c r="G441" s="28">
        <v>2358</v>
      </c>
      <c r="H441" s="27">
        <v>970.08119999999997</v>
      </c>
    </row>
    <row r="442" spans="1:8">
      <c r="A442" s="25">
        <v>40973</v>
      </c>
      <c r="B442" s="29">
        <v>1893</v>
      </c>
      <c r="C442" s="27" t="s">
        <v>49</v>
      </c>
      <c r="D442" s="27" t="s">
        <v>53</v>
      </c>
      <c r="E442" s="27" t="s">
        <v>47</v>
      </c>
      <c r="F442" s="27">
        <v>9</v>
      </c>
      <c r="G442" s="28">
        <v>8829</v>
      </c>
      <c r="H442" s="27">
        <v>833.8990500000001</v>
      </c>
    </row>
    <row r="443" spans="1:8">
      <c r="A443" s="25">
        <v>41339</v>
      </c>
      <c r="B443" s="29">
        <v>1528</v>
      </c>
      <c r="C443" s="27" t="s">
        <v>45</v>
      </c>
      <c r="D443" s="27" t="s">
        <v>53</v>
      </c>
      <c r="E443" s="27" t="s">
        <v>50</v>
      </c>
      <c r="F443" s="27">
        <v>8</v>
      </c>
      <c r="G443" s="28">
        <v>4288</v>
      </c>
      <c r="H443" s="27">
        <v>4340.5280000000002</v>
      </c>
    </row>
    <row r="444" spans="1:8">
      <c r="A444" s="25">
        <v>41340</v>
      </c>
      <c r="B444" s="29">
        <v>1902</v>
      </c>
      <c r="C444" s="27" t="s">
        <v>49</v>
      </c>
      <c r="D444" s="27" t="s">
        <v>53</v>
      </c>
      <c r="E444" s="27" t="s">
        <v>47</v>
      </c>
      <c r="F444" s="27">
        <v>9</v>
      </c>
      <c r="G444" s="28">
        <v>8977.5</v>
      </c>
      <c r="H444" s="27">
        <v>1609.1271000000002</v>
      </c>
    </row>
    <row r="445" spans="1:8">
      <c r="A445" s="25">
        <v>41341</v>
      </c>
      <c r="B445" s="29">
        <v>1903</v>
      </c>
      <c r="C445" s="27" t="s">
        <v>45</v>
      </c>
      <c r="D445" s="27" t="s">
        <v>53</v>
      </c>
      <c r="E445" s="27" t="s">
        <v>47</v>
      </c>
      <c r="F445" s="27">
        <v>6</v>
      </c>
      <c r="G445" s="28">
        <v>2232</v>
      </c>
      <c r="H445" s="27">
        <v>2974.8096</v>
      </c>
    </row>
    <row r="446" spans="1:8">
      <c r="A446" s="25">
        <v>41342</v>
      </c>
      <c r="B446" s="29">
        <v>1904</v>
      </c>
      <c r="C446" s="27" t="s">
        <v>48</v>
      </c>
      <c r="D446" s="27" t="s">
        <v>53</v>
      </c>
      <c r="E446" s="27" t="s">
        <v>47</v>
      </c>
      <c r="F446" s="27">
        <v>9</v>
      </c>
      <c r="G446" s="28">
        <v>13365</v>
      </c>
      <c r="H446" s="27">
        <v>5565.1859999999997</v>
      </c>
    </row>
    <row r="447" spans="1:8">
      <c r="A447" s="25">
        <v>41343</v>
      </c>
      <c r="B447" s="29">
        <v>1905</v>
      </c>
      <c r="C447" s="27" t="s">
        <v>49</v>
      </c>
      <c r="D447" s="27" t="s">
        <v>53</v>
      </c>
      <c r="E447" s="27" t="s">
        <v>50</v>
      </c>
      <c r="F447" s="27">
        <v>7</v>
      </c>
      <c r="G447" s="28">
        <v>2220.75</v>
      </c>
      <c r="H447" s="27">
        <v>982.68187499999999</v>
      </c>
    </row>
    <row r="448" spans="1:8">
      <c r="A448" s="25">
        <v>41344</v>
      </c>
      <c r="B448" s="29">
        <v>1906</v>
      </c>
      <c r="C448" s="27" t="s">
        <v>45</v>
      </c>
      <c r="D448" s="27" t="s">
        <v>53</v>
      </c>
      <c r="E448" s="27" t="s">
        <v>50</v>
      </c>
      <c r="F448" s="27">
        <v>6</v>
      </c>
      <c r="G448" s="28">
        <v>5616</v>
      </c>
      <c r="H448" s="27">
        <v>4112.7840000000006</v>
      </c>
    </row>
    <row r="449" spans="1:8">
      <c r="A449" s="25">
        <v>41345</v>
      </c>
      <c r="B449" s="29">
        <v>1542</v>
      </c>
      <c r="C449" s="27" t="s">
        <v>49</v>
      </c>
      <c r="D449" s="27" t="s">
        <v>53</v>
      </c>
      <c r="E449" s="27" t="s">
        <v>47</v>
      </c>
      <c r="F449" s="27">
        <v>9</v>
      </c>
      <c r="G449" s="28">
        <v>1984.5</v>
      </c>
      <c r="H449" s="27">
        <v>4042.4264999999996</v>
      </c>
    </row>
    <row r="450" spans="1:8">
      <c r="A450" s="25">
        <v>41346</v>
      </c>
      <c r="B450" s="29">
        <v>1907</v>
      </c>
      <c r="C450" s="27" t="s">
        <v>48</v>
      </c>
      <c r="D450" s="27" t="s">
        <v>53</v>
      </c>
      <c r="E450" s="27" t="s">
        <v>50</v>
      </c>
      <c r="F450" s="27">
        <v>6</v>
      </c>
      <c r="G450" s="28">
        <v>7344</v>
      </c>
      <c r="H450" s="27">
        <v>3077.8703999999998</v>
      </c>
    </row>
    <row r="451" spans="1:8">
      <c r="A451" s="25">
        <v>41347</v>
      </c>
      <c r="B451" s="29">
        <v>1543</v>
      </c>
      <c r="C451" s="27" t="s">
        <v>45</v>
      </c>
      <c r="D451" s="27" t="s">
        <v>53</v>
      </c>
      <c r="E451" s="27" t="s">
        <v>47</v>
      </c>
      <c r="F451" s="27">
        <v>9</v>
      </c>
      <c r="G451" s="28">
        <v>7587</v>
      </c>
      <c r="H451" s="27">
        <v>4445.982</v>
      </c>
    </row>
    <row r="452" spans="1:8">
      <c r="A452" s="25">
        <v>41348</v>
      </c>
      <c r="B452" s="29">
        <v>1908</v>
      </c>
      <c r="C452" s="27" t="s">
        <v>49</v>
      </c>
      <c r="D452" s="27" t="s">
        <v>53</v>
      </c>
      <c r="E452" s="27" t="s">
        <v>51</v>
      </c>
      <c r="F452" s="27">
        <v>6</v>
      </c>
      <c r="G452" s="28">
        <v>3834</v>
      </c>
      <c r="H452" s="27">
        <v>3564.6615000000002</v>
      </c>
    </row>
    <row r="453" spans="1:8">
      <c r="A453" s="25">
        <v>41349</v>
      </c>
      <c r="B453" s="29">
        <v>1544</v>
      </c>
      <c r="C453" s="27" t="s">
        <v>48</v>
      </c>
      <c r="D453" s="27" t="s">
        <v>53</v>
      </c>
      <c r="E453" s="27" t="s">
        <v>47</v>
      </c>
      <c r="F453" s="27">
        <v>8</v>
      </c>
      <c r="G453" s="28">
        <v>14940</v>
      </c>
      <c r="H453" s="27">
        <v>1164.7223999999999</v>
      </c>
    </row>
    <row r="454" spans="1:8">
      <c r="A454" s="25">
        <v>41350</v>
      </c>
      <c r="B454" s="29">
        <v>1909</v>
      </c>
      <c r="C454" s="27" t="s">
        <v>45</v>
      </c>
      <c r="D454" s="27" t="s">
        <v>53</v>
      </c>
      <c r="E454" s="27" t="s">
        <v>51</v>
      </c>
      <c r="F454" s="27">
        <v>8</v>
      </c>
      <c r="G454" s="28">
        <v>2280</v>
      </c>
      <c r="H454" s="27">
        <v>737.58</v>
      </c>
    </row>
    <row r="455" spans="1:8">
      <c r="A455" s="25">
        <v>41351</v>
      </c>
      <c r="B455" s="29">
        <v>1545</v>
      </c>
      <c r="C455" s="27" t="s">
        <v>49</v>
      </c>
      <c r="D455" s="27" t="s">
        <v>53</v>
      </c>
      <c r="E455" s="27" t="s">
        <v>50</v>
      </c>
      <c r="F455" s="27">
        <v>10</v>
      </c>
      <c r="G455" s="28">
        <v>13800</v>
      </c>
      <c r="H455" s="27">
        <v>1811.6640000000002</v>
      </c>
    </row>
    <row r="456" spans="1:8">
      <c r="A456" s="25">
        <v>41352</v>
      </c>
      <c r="B456" s="29">
        <v>1910</v>
      </c>
      <c r="C456" s="27" t="s">
        <v>48</v>
      </c>
      <c r="D456" s="27" t="s">
        <v>53</v>
      </c>
      <c r="E456" s="27" t="s">
        <v>51</v>
      </c>
      <c r="F456" s="27">
        <v>8</v>
      </c>
      <c r="G456" s="28">
        <v>4048</v>
      </c>
      <c r="H456" s="27">
        <v>3422.1792</v>
      </c>
    </row>
    <row r="457" spans="1:8">
      <c r="A457" s="25">
        <v>41353</v>
      </c>
      <c r="B457" s="29">
        <v>1546</v>
      </c>
      <c r="C457" s="27" t="s">
        <v>45</v>
      </c>
      <c r="D457" s="27" t="s">
        <v>53</v>
      </c>
      <c r="E457" s="27" t="s">
        <v>50</v>
      </c>
      <c r="F457" s="27">
        <v>8</v>
      </c>
      <c r="G457" s="28">
        <v>2106</v>
      </c>
      <c r="H457" s="27">
        <v>2156.9651999999996</v>
      </c>
    </row>
    <row r="458" spans="1:8">
      <c r="A458" s="25">
        <v>41354</v>
      </c>
      <c r="B458" s="29">
        <v>1547</v>
      </c>
      <c r="C458" s="27" t="s">
        <v>48</v>
      </c>
      <c r="D458" s="27" t="s">
        <v>53</v>
      </c>
      <c r="E458" s="27" t="s">
        <v>50</v>
      </c>
      <c r="F458" s="27">
        <v>8</v>
      </c>
      <c r="G458" s="28">
        <v>7920</v>
      </c>
      <c r="H458" s="27">
        <v>2503.5120000000002</v>
      </c>
    </row>
    <row r="459" spans="1:8">
      <c r="A459" s="25">
        <v>41355</v>
      </c>
      <c r="B459" s="29">
        <v>1548</v>
      </c>
      <c r="C459" s="27" t="s">
        <v>49</v>
      </c>
      <c r="D459" s="27" t="s">
        <v>53</v>
      </c>
      <c r="E459" s="27" t="s">
        <v>51</v>
      </c>
      <c r="F459" s="27">
        <v>9</v>
      </c>
      <c r="G459" s="28">
        <v>10044</v>
      </c>
      <c r="H459" s="27">
        <v>984.81420000000003</v>
      </c>
    </row>
    <row r="460" spans="1:8">
      <c r="A460" s="25">
        <v>41356</v>
      </c>
      <c r="B460" s="29">
        <v>1549</v>
      </c>
      <c r="C460" s="27" t="s">
        <v>45</v>
      </c>
      <c r="D460" s="27" t="s">
        <v>53</v>
      </c>
      <c r="E460" s="27" t="s">
        <v>51</v>
      </c>
      <c r="F460" s="27">
        <v>8</v>
      </c>
      <c r="G460" s="28">
        <v>3144</v>
      </c>
      <c r="H460" s="27">
        <v>3420.6719999999996</v>
      </c>
    </row>
    <row r="461" spans="1:8">
      <c r="A461" s="25">
        <v>41357</v>
      </c>
      <c r="B461" s="29">
        <v>1550</v>
      </c>
      <c r="C461" s="27" t="s">
        <v>48</v>
      </c>
      <c r="D461" s="27" t="s">
        <v>53</v>
      </c>
      <c r="E461" s="27" t="s">
        <v>51</v>
      </c>
      <c r="F461" s="27">
        <v>10</v>
      </c>
      <c r="G461" s="28">
        <v>10020</v>
      </c>
      <c r="H461" s="27">
        <v>3834.6539999999995</v>
      </c>
    </row>
    <row r="462" spans="1:8">
      <c r="A462" s="25">
        <v>41358</v>
      </c>
      <c r="B462" s="29">
        <v>1938</v>
      </c>
      <c r="C462" s="27" t="s">
        <v>49</v>
      </c>
      <c r="D462" s="27" t="s">
        <v>53</v>
      </c>
      <c r="E462" s="27" t="s">
        <v>47</v>
      </c>
      <c r="F462" s="27">
        <v>7</v>
      </c>
      <c r="G462" s="28">
        <v>2016</v>
      </c>
      <c r="H462" s="27">
        <v>1776.096</v>
      </c>
    </row>
    <row r="463" spans="1:8">
      <c r="A463" s="25">
        <v>41359</v>
      </c>
      <c r="B463" s="29">
        <v>1939</v>
      </c>
      <c r="C463" s="27" t="s">
        <v>45</v>
      </c>
      <c r="D463" s="27" t="s">
        <v>53</v>
      </c>
      <c r="E463" s="27" t="s">
        <v>47</v>
      </c>
      <c r="F463" s="27">
        <v>10</v>
      </c>
      <c r="G463" s="28">
        <v>7335</v>
      </c>
      <c r="H463" s="27">
        <v>3707.598</v>
      </c>
    </row>
    <row r="464" spans="1:8">
      <c r="A464" s="25">
        <v>41360</v>
      </c>
      <c r="B464" s="29">
        <v>1940</v>
      </c>
      <c r="C464" s="27" t="s">
        <v>48</v>
      </c>
      <c r="D464" s="27" t="s">
        <v>53</v>
      </c>
      <c r="E464" s="27" t="s">
        <v>47</v>
      </c>
      <c r="F464" s="27">
        <v>10</v>
      </c>
      <c r="G464" s="28">
        <v>5310</v>
      </c>
      <c r="H464" s="27">
        <v>2214.6240000000003</v>
      </c>
    </row>
    <row r="465" spans="1:8">
      <c r="A465" s="25">
        <v>41361</v>
      </c>
      <c r="B465" s="29">
        <v>1941</v>
      </c>
      <c r="C465" s="27" t="s">
        <v>49</v>
      </c>
      <c r="D465" s="27" t="s">
        <v>53</v>
      </c>
      <c r="E465" s="27" t="s">
        <v>50</v>
      </c>
      <c r="F465" s="27">
        <v>6</v>
      </c>
      <c r="G465" s="28">
        <v>7812</v>
      </c>
      <c r="H465" s="27">
        <v>666.16830000000004</v>
      </c>
    </row>
    <row r="466" spans="1:8">
      <c r="A466" s="25">
        <v>41362</v>
      </c>
      <c r="B466" s="29">
        <v>1942</v>
      </c>
      <c r="C466" s="27" t="s">
        <v>45</v>
      </c>
      <c r="D466" s="27" t="s">
        <v>53</v>
      </c>
      <c r="E466" s="27" t="s">
        <v>50</v>
      </c>
      <c r="F466" s="27">
        <v>10</v>
      </c>
      <c r="G466" s="28">
        <v>7785</v>
      </c>
      <c r="H466" s="27">
        <v>4436.4120000000003</v>
      </c>
    </row>
    <row r="467" spans="1:8">
      <c r="A467" s="25">
        <v>41363</v>
      </c>
      <c r="B467" s="29">
        <v>1578</v>
      </c>
      <c r="C467" s="27" t="s">
        <v>49</v>
      </c>
      <c r="D467" s="27" t="s">
        <v>53</v>
      </c>
      <c r="E467" s="27" t="s">
        <v>47</v>
      </c>
      <c r="F467" s="27">
        <v>8</v>
      </c>
      <c r="G467" s="28">
        <v>6876</v>
      </c>
      <c r="H467" s="27">
        <v>1720.8336000000002</v>
      </c>
    </row>
    <row r="468" spans="1:8">
      <c r="A468" s="25">
        <v>41364</v>
      </c>
      <c r="B468" s="29">
        <v>1943</v>
      </c>
      <c r="C468" s="27" t="s">
        <v>48</v>
      </c>
      <c r="D468" s="27" t="s">
        <v>53</v>
      </c>
      <c r="E468" s="27" t="s">
        <v>50</v>
      </c>
      <c r="F468" s="27">
        <v>9</v>
      </c>
      <c r="G468" s="28">
        <v>2646</v>
      </c>
      <c r="H468" s="27">
        <v>1056.8124</v>
      </c>
    </row>
    <row r="469" spans="1:8">
      <c r="A469" s="25">
        <v>41365</v>
      </c>
      <c r="B469" s="29">
        <v>1579</v>
      </c>
      <c r="C469" s="27" t="s">
        <v>45</v>
      </c>
      <c r="D469" s="27" t="s">
        <v>53</v>
      </c>
      <c r="E469" s="27" t="s">
        <v>47</v>
      </c>
      <c r="F469" s="27">
        <v>7</v>
      </c>
      <c r="G469" s="28">
        <v>1533</v>
      </c>
      <c r="H469" s="27">
        <v>2004.2442000000001</v>
      </c>
    </row>
    <row r="470" spans="1:8">
      <c r="A470" s="25">
        <v>41366</v>
      </c>
      <c r="B470" s="29">
        <v>1944</v>
      </c>
      <c r="C470" s="27" t="s">
        <v>49</v>
      </c>
      <c r="D470" s="27" t="s">
        <v>53</v>
      </c>
      <c r="E470" s="27" t="s">
        <v>51</v>
      </c>
      <c r="F470" s="27">
        <v>7</v>
      </c>
      <c r="G470" s="28">
        <v>7140</v>
      </c>
      <c r="H470" s="27">
        <v>1653.0884999999996</v>
      </c>
    </row>
    <row r="471" spans="1:8">
      <c r="A471" s="25">
        <v>41367</v>
      </c>
      <c r="B471" s="29">
        <v>1580</v>
      </c>
      <c r="C471" s="27" t="s">
        <v>48</v>
      </c>
      <c r="D471" s="27" t="s">
        <v>53</v>
      </c>
      <c r="E471" s="27" t="s">
        <v>47</v>
      </c>
      <c r="F471" s="27">
        <v>7</v>
      </c>
      <c r="G471" s="28">
        <v>2030</v>
      </c>
      <c r="H471" s="27">
        <v>771.4</v>
      </c>
    </row>
    <row r="472" spans="1:8">
      <c r="A472" s="25">
        <v>41368</v>
      </c>
      <c r="B472" s="29">
        <v>1945</v>
      </c>
      <c r="C472" s="27" t="s">
        <v>45</v>
      </c>
      <c r="D472" s="27" t="s">
        <v>53</v>
      </c>
      <c r="E472" s="27" t="s">
        <v>51</v>
      </c>
      <c r="F472" s="27">
        <v>10</v>
      </c>
      <c r="G472" s="28">
        <v>2310</v>
      </c>
      <c r="H472" s="27">
        <v>944.09699999999998</v>
      </c>
    </row>
    <row r="473" spans="1:8">
      <c r="A473" s="25">
        <v>41369</v>
      </c>
      <c r="B473" s="29">
        <v>1581</v>
      </c>
      <c r="C473" s="27" t="s">
        <v>49</v>
      </c>
      <c r="D473" s="27" t="s">
        <v>53</v>
      </c>
      <c r="E473" s="27" t="s">
        <v>50</v>
      </c>
      <c r="F473" s="27">
        <v>7</v>
      </c>
      <c r="G473" s="28">
        <v>5386.5</v>
      </c>
      <c r="H473" s="27">
        <v>1577.8854000000001</v>
      </c>
    </row>
    <row r="474" spans="1:8">
      <c r="A474" s="25">
        <v>41370</v>
      </c>
      <c r="B474" s="29">
        <v>1946</v>
      </c>
      <c r="C474" s="27" t="s">
        <v>48</v>
      </c>
      <c r="D474" s="27" t="s">
        <v>53</v>
      </c>
      <c r="E474" s="27" t="s">
        <v>51</v>
      </c>
      <c r="F474" s="27">
        <v>6</v>
      </c>
      <c r="G474" s="28">
        <v>7938</v>
      </c>
      <c r="H474" s="27">
        <v>1496.3130000000001</v>
      </c>
    </row>
    <row r="475" spans="1:8">
      <c r="A475" s="25">
        <v>41371</v>
      </c>
      <c r="B475" s="29">
        <v>1582</v>
      </c>
      <c r="C475" s="27" t="s">
        <v>45</v>
      </c>
      <c r="D475" s="27" t="s">
        <v>53</v>
      </c>
      <c r="E475" s="27" t="s">
        <v>50</v>
      </c>
      <c r="F475" s="27">
        <v>10</v>
      </c>
      <c r="G475" s="28">
        <v>10400</v>
      </c>
      <c r="H475" s="27">
        <v>2102.88</v>
      </c>
    </row>
    <row r="476" spans="1:8">
      <c r="A476" s="25">
        <v>41372</v>
      </c>
      <c r="B476" s="29">
        <v>1583</v>
      </c>
      <c r="C476" s="27" t="s">
        <v>48</v>
      </c>
      <c r="D476" s="27" t="s">
        <v>53</v>
      </c>
      <c r="E476" s="27" t="s">
        <v>50</v>
      </c>
      <c r="F476" s="27">
        <v>10</v>
      </c>
      <c r="G476" s="28">
        <v>2295</v>
      </c>
      <c r="H476" s="27">
        <v>937.9665</v>
      </c>
    </row>
    <row r="477" spans="1:8">
      <c r="A477" s="25">
        <v>41373</v>
      </c>
      <c r="B477" s="29">
        <v>1584</v>
      </c>
      <c r="C477" s="27" t="s">
        <v>49</v>
      </c>
      <c r="D477" s="27" t="s">
        <v>53</v>
      </c>
      <c r="E477" s="27" t="s">
        <v>51</v>
      </c>
      <c r="F477" s="27">
        <v>10</v>
      </c>
      <c r="G477" s="28">
        <v>6120</v>
      </c>
      <c r="H477" s="27">
        <v>1800.9119999999998</v>
      </c>
    </row>
    <row r="478" spans="1:8">
      <c r="A478" s="25">
        <v>41374</v>
      </c>
      <c r="B478" s="29">
        <v>1585</v>
      </c>
      <c r="C478" s="27" t="s">
        <v>45</v>
      </c>
      <c r="D478" s="27" t="s">
        <v>53</v>
      </c>
      <c r="E478" s="27" t="s">
        <v>51</v>
      </c>
      <c r="F478" s="27">
        <v>6</v>
      </c>
      <c r="G478" s="28">
        <v>10395</v>
      </c>
      <c r="H478" s="27">
        <v>1761.7446</v>
      </c>
    </row>
    <row r="479" spans="1:8">
      <c r="A479" s="25">
        <v>41375</v>
      </c>
      <c r="B479" s="29">
        <v>1586</v>
      </c>
      <c r="C479" s="27" t="s">
        <v>48</v>
      </c>
      <c r="D479" s="27" t="s">
        <v>53</v>
      </c>
      <c r="E479" s="27" t="s">
        <v>51</v>
      </c>
      <c r="F479" s="27">
        <v>6</v>
      </c>
      <c r="G479" s="28">
        <v>13365</v>
      </c>
      <c r="H479" s="27">
        <v>3555.09</v>
      </c>
    </row>
    <row r="480" spans="1:8">
      <c r="A480" s="25">
        <v>41376</v>
      </c>
      <c r="B480" s="29">
        <v>1973</v>
      </c>
      <c r="C480" s="27" t="s">
        <v>48</v>
      </c>
      <c r="D480" s="27" t="s">
        <v>53</v>
      </c>
      <c r="E480" s="27" t="s">
        <v>51</v>
      </c>
      <c r="F480" s="27">
        <v>9</v>
      </c>
      <c r="G480" s="28">
        <v>14647.5</v>
      </c>
      <c r="H480" s="27">
        <v>1078.3489499999998</v>
      </c>
    </row>
    <row r="481" spans="1:8">
      <c r="A481" s="25">
        <v>41377</v>
      </c>
      <c r="B481" s="29">
        <v>1609</v>
      </c>
      <c r="C481" s="27" t="s">
        <v>45</v>
      </c>
      <c r="D481" s="27" t="s">
        <v>53</v>
      </c>
      <c r="E481" s="27" t="s">
        <v>50</v>
      </c>
      <c r="F481" s="27">
        <v>6</v>
      </c>
      <c r="G481" s="28">
        <v>8820</v>
      </c>
      <c r="H481" s="27">
        <v>2244.5136000000002</v>
      </c>
    </row>
    <row r="482" spans="1:8">
      <c r="A482" s="25">
        <v>41378</v>
      </c>
      <c r="B482" s="29">
        <v>1974</v>
      </c>
      <c r="C482" s="27" t="s">
        <v>49</v>
      </c>
      <c r="D482" s="27" t="s">
        <v>53</v>
      </c>
      <c r="E482" s="27" t="s">
        <v>47</v>
      </c>
      <c r="F482" s="27">
        <v>10</v>
      </c>
      <c r="G482" s="28">
        <v>7020</v>
      </c>
      <c r="H482" s="27">
        <v>1829.4120000000003</v>
      </c>
    </row>
    <row r="483" spans="1:8">
      <c r="A483" s="25">
        <v>41379</v>
      </c>
      <c r="B483" s="29">
        <v>1610</v>
      </c>
      <c r="C483" s="27" t="s">
        <v>48</v>
      </c>
      <c r="D483" s="27" t="s">
        <v>53</v>
      </c>
      <c r="E483" s="27" t="s">
        <v>50</v>
      </c>
      <c r="F483" s="27">
        <v>6</v>
      </c>
      <c r="G483" s="28">
        <v>3645</v>
      </c>
      <c r="H483" s="27">
        <v>747.58950000000004</v>
      </c>
    </row>
    <row r="484" spans="1:8">
      <c r="A484" s="25">
        <v>41380</v>
      </c>
      <c r="B484" s="29">
        <v>1975</v>
      </c>
      <c r="C484" s="27" t="s">
        <v>45</v>
      </c>
      <c r="D484" s="27" t="s">
        <v>53</v>
      </c>
      <c r="E484" s="27" t="s">
        <v>47</v>
      </c>
      <c r="F484" s="27">
        <v>9</v>
      </c>
      <c r="G484" s="28">
        <v>2439</v>
      </c>
      <c r="H484" s="27">
        <v>2932.6535999999996</v>
      </c>
    </row>
    <row r="485" spans="1:8">
      <c r="A485" s="25">
        <v>41381</v>
      </c>
      <c r="B485" s="29">
        <v>1611</v>
      </c>
      <c r="C485" s="27" t="s">
        <v>49</v>
      </c>
      <c r="D485" s="27" t="s">
        <v>53</v>
      </c>
      <c r="E485" s="27" t="s">
        <v>51</v>
      </c>
      <c r="F485" s="27">
        <v>6</v>
      </c>
      <c r="G485" s="28">
        <v>7560</v>
      </c>
      <c r="H485" s="27">
        <v>2169.7200000000003</v>
      </c>
    </row>
    <row r="486" spans="1:8">
      <c r="A486" s="25">
        <v>41382</v>
      </c>
      <c r="B486" s="29">
        <v>1976</v>
      </c>
      <c r="C486" s="27" t="s">
        <v>48</v>
      </c>
      <c r="D486" s="27" t="s">
        <v>53</v>
      </c>
      <c r="E486" s="27" t="s">
        <v>47</v>
      </c>
      <c r="F486" s="27">
        <v>7</v>
      </c>
      <c r="G486" s="28">
        <v>7308</v>
      </c>
      <c r="H486" s="27">
        <v>1176.2226000000001</v>
      </c>
    </row>
    <row r="487" spans="1:8">
      <c r="A487" s="25">
        <v>41383</v>
      </c>
      <c r="B487" s="29">
        <v>1612</v>
      </c>
      <c r="C487" s="27" t="s">
        <v>45</v>
      </c>
      <c r="D487" s="27" t="s">
        <v>53</v>
      </c>
      <c r="E487" s="27" t="s">
        <v>51</v>
      </c>
      <c r="F487" s="27">
        <v>6</v>
      </c>
      <c r="G487" s="28">
        <v>1741.5</v>
      </c>
      <c r="H487" s="27">
        <v>1614.3705</v>
      </c>
    </row>
    <row r="488" spans="1:8">
      <c r="A488" s="25">
        <v>41384</v>
      </c>
      <c r="B488" s="29">
        <v>1977</v>
      </c>
      <c r="C488" s="27" t="s">
        <v>49</v>
      </c>
      <c r="D488" s="27" t="s">
        <v>53</v>
      </c>
      <c r="E488" s="27" t="s">
        <v>50</v>
      </c>
      <c r="F488" s="27">
        <v>6</v>
      </c>
      <c r="G488" s="28">
        <v>3492</v>
      </c>
      <c r="H488" s="27">
        <v>2941.1369999999997</v>
      </c>
    </row>
    <row r="489" spans="1:8">
      <c r="A489" s="25">
        <v>41385</v>
      </c>
      <c r="B489" s="29">
        <v>1613</v>
      </c>
      <c r="C489" s="27" t="s">
        <v>48</v>
      </c>
      <c r="D489" s="27" t="s">
        <v>53</v>
      </c>
      <c r="E489" s="27" t="s">
        <v>51</v>
      </c>
      <c r="F489" s="27">
        <v>10</v>
      </c>
      <c r="G489" s="28">
        <v>2850</v>
      </c>
      <c r="H489" s="27">
        <v>3530.2949999999996</v>
      </c>
    </row>
    <row r="490" spans="1:8">
      <c r="A490" s="25">
        <v>41386</v>
      </c>
      <c r="B490" s="29">
        <v>1978</v>
      </c>
      <c r="C490" s="27" t="s">
        <v>45</v>
      </c>
      <c r="D490" s="27" t="s">
        <v>53</v>
      </c>
      <c r="E490" s="27" t="s">
        <v>50</v>
      </c>
      <c r="F490" s="27">
        <v>8</v>
      </c>
      <c r="G490" s="28">
        <v>2520</v>
      </c>
      <c r="H490" s="27">
        <v>3844.2599999999998</v>
      </c>
    </row>
    <row r="491" spans="1:8">
      <c r="A491" s="25">
        <v>41387</v>
      </c>
      <c r="B491" s="29">
        <v>1614</v>
      </c>
      <c r="C491" s="27" t="s">
        <v>49</v>
      </c>
      <c r="D491" s="27" t="s">
        <v>53</v>
      </c>
      <c r="E491" s="27" t="s">
        <v>47</v>
      </c>
      <c r="F491" s="27">
        <v>8</v>
      </c>
      <c r="G491" s="28">
        <v>3408</v>
      </c>
      <c r="H491" s="27">
        <v>1704.3407999999997</v>
      </c>
    </row>
    <row r="492" spans="1:8">
      <c r="A492" s="25">
        <v>41388</v>
      </c>
      <c r="B492" s="29">
        <v>1979</v>
      </c>
      <c r="C492" s="27" t="s">
        <v>48</v>
      </c>
      <c r="D492" s="27" t="s">
        <v>53</v>
      </c>
      <c r="E492" s="27" t="s">
        <v>50</v>
      </c>
      <c r="F492" s="27">
        <v>7</v>
      </c>
      <c r="G492" s="28">
        <v>7812</v>
      </c>
      <c r="H492" s="27">
        <v>2902.9391999999998</v>
      </c>
    </row>
    <row r="493" spans="1:8">
      <c r="A493" s="25">
        <v>41389</v>
      </c>
      <c r="B493" s="29">
        <v>1615</v>
      </c>
      <c r="C493" s="27" t="s">
        <v>45</v>
      </c>
      <c r="D493" s="27" t="s">
        <v>53</v>
      </c>
      <c r="E493" s="27" t="s">
        <v>47</v>
      </c>
      <c r="F493" s="27">
        <v>10</v>
      </c>
      <c r="G493" s="28">
        <v>9600</v>
      </c>
      <c r="H493" s="27">
        <v>1070.1600000000001</v>
      </c>
    </row>
    <row r="494" spans="1:8">
      <c r="A494" s="25">
        <v>41390</v>
      </c>
      <c r="B494" s="29">
        <v>1980</v>
      </c>
      <c r="C494" s="27" t="s">
        <v>49</v>
      </c>
      <c r="D494" s="27" t="s">
        <v>53</v>
      </c>
      <c r="E494" s="27" t="s">
        <v>51</v>
      </c>
      <c r="F494" s="27">
        <v>6</v>
      </c>
      <c r="G494" s="28">
        <v>4950</v>
      </c>
      <c r="H494" s="27">
        <v>4145.13</v>
      </c>
    </row>
    <row r="495" spans="1:8">
      <c r="A495" s="25">
        <v>41391</v>
      </c>
      <c r="B495" s="29">
        <v>1616</v>
      </c>
      <c r="C495" s="27" t="s">
        <v>48</v>
      </c>
      <c r="D495" s="27" t="s">
        <v>53</v>
      </c>
      <c r="E495" s="27" t="s">
        <v>47</v>
      </c>
      <c r="F495" s="27">
        <v>9</v>
      </c>
      <c r="G495" s="28">
        <v>6075</v>
      </c>
      <c r="H495" s="27">
        <v>850.09500000000003</v>
      </c>
    </row>
    <row r="496" spans="1:8">
      <c r="A496" s="25">
        <v>41392</v>
      </c>
      <c r="B496" s="29">
        <v>1981</v>
      </c>
      <c r="C496" s="27" t="s">
        <v>45</v>
      </c>
      <c r="D496" s="27" t="s">
        <v>53</v>
      </c>
      <c r="E496" s="27" t="s">
        <v>51</v>
      </c>
      <c r="F496" s="27">
        <v>10</v>
      </c>
      <c r="G496" s="28">
        <v>11880</v>
      </c>
      <c r="H496" s="27">
        <v>3659.04</v>
      </c>
    </row>
    <row r="497" spans="1:8">
      <c r="A497" s="25">
        <v>41393</v>
      </c>
      <c r="B497" s="29">
        <v>1617</v>
      </c>
      <c r="C497" s="27" t="s">
        <v>49</v>
      </c>
      <c r="D497" s="27" t="s">
        <v>53</v>
      </c>
      <c r="E497" s="27" t="s">
        <v>50</v>
      </c>
      <c r="F497" s="27">
        <v>8</v>
      </c>
      <c r="G497" s="28">
        <v>2964</v>
      </c>
      <c r="H497" s="27">
        <v>889.49639999999988</v>
      </c>
    </row>
    <row r="498" spans="1:8">
      <c r="A498" s="25">
        <v>41394</v>
      </c>
      <c r="B498" s="29">
        <v>1982</v>
      </c>
      <c r="C498" s="27" t="s">
        <v>48</v>
      </c>
      <c r="D498" s="27" t="s">
        <v>53</v>
      </c>
      <c r="E498" s="27" t="s">
        <v>51</v>
      </c>
      <c r="F498" s="27">
        <v>10</v>
      </c>
      <c r="G498" s="28">
        <v>13275</v>
      </c>
      <c r="H498" s="27">
        <v>1865.9339999999997</v>
      </c>
    </row>
    <row r="499" spans="1:8">
      <c r="A499" s="25">
        <v>41395</v>
      </c>
      <c r="B499" s="29">
        <v>1618</v>
      </c>
      <c r="C499" s="27" t="s">
        <v>45</v>
      </c>
      <c r="D499" s="27" t="s">
        <v>53</v>
      </c>
      <c r="E499" s="27" t="s">
        <v>50</v>
      </c>
      <c r="F499" s="27">
        <v>10</v>
      </c>
      <c r="G499" s="28">
        <v>11760</v>
      </c>
      <c r="H499" s="27">
        <v>3227.2380000000003</v>
      </c>
    </row>
    <row r="500" spans="1:8">
      <c r="A500" s="25">
        <v>41396</v>
      </c>
      <c r="B500" s="29">
        <v>1619</v>
      </c>
      <c r="C500" s="27" t="s">
        <v>48</v>
      </c>
      <c r="D500" s="27" t="s">
        <v>53</v>
      </c>
      <c r="E500" s="27" t="s">
        <v>50</v>
      </c>
      <c r="F500" s="27">
        <v>8</v>
      </c>
      <c r="G500" s="28">
        <v>9216</v>
      </c>
      <c r="H500" s="27">
        <v>806.39999999999986</v>
      </c>
    </row>
    <row r="501" spans="1:8">
      <c r="A501" s="25">
        <v>41397</v>
      </c>
      <c r="B501" s="29">
        <v>1620</v>
      </c>
      <c r="C501" s="27" t="s">
        <v>49</v>
      </c>
      <c r="D501" s="27" t="s">
        <v>53</v>
      </c>
      <c r="E501" s="27" t="s">
        <v>51</v>
      </c>
      <c r="F501" s="27">
        <v>6</v>
      </c>
      <c r="G501" s="28">
        <v>3888</v>
      </c>
      <c r="H501" s="27">
        <v>1395.0144</v>
      </c>
    </row>
    <row r="502" spans="1:8">
      <c r="A502" s="25">
        <v>41398</v>
      </c>
      <c r="B502" s="29">
        <v>1621</v>
      </c>
      <c r="C502" s="27" t="s">
        <v>45</v>
      </c>
      <c r="D502" s="27" t="s">
        <v>53</v>
      </c>
      <c r="E502" s="27" t="s">
        <v>51</v>
      </c>
      <c r="F502" s="27">
        <v>10</v>
      </c>
      <c r="G502" s="28">
        <v>5000</v>
      </c>
      <c r="H502" s="27">
        <v>4843.75</v>
      </c>
    </row>
    <row r="503" spans="1:8">
      <c r="A503" s="25">
        <v>41399</v>
      </c>
      <c r="B503" s="29">
        <v>1622</v>
      </c>
      <c r="C503" s="27" t="s">
        <v>48</v>
      </c>
      <c r="D503" s="27" t="s">
        <v>53</v>
      </c>
      <c r="E503" s="27" t="s">
        <v>51</v>
      </c>
      <c r="F503" s="27">
        <v>6</v>
      </c>
      <c r="G503" s="28">
        <v>7128</v>
      </c>
      <c r="H503" s="27">
        <v>783.54539999999986</v>
      </c>
    </row>
    <row r="504" spans="1:8">
      <c r="A504" s="25">
        <v>41400</v>
      </c>
      <c r="B504" s="29">
        <v>1992</v>
      </c>
      <c r="C504" s="27" t="s">
        <v>49</v>
      </c>
      <c r="D504" s="27" t="s">
        <v>53</v>
      </c>
      <c r="E504" s="27" t="s">
        <v>47</v>
      </c>
      <c r="F504" s="27">
        <v>6</v>
      </c>
      <c r="G504" s="28">
        <v>3726</v>
      </c>
      <c r="H504" s="27">
        <v>745.01369999999997</v>
      </c>
    </row>
    <row r="505" spans="1:8">
      <c r="A505" s="25">
        <v>41401</v>
      </c>
      <c r="B505" s="29">
        <v>1993</v>
      </c>
      <c r="C505" s="27" t="s">
        <v>45</v>
      </c>
      <c r="D505" s="27" t="s">
        <v>53</v>
      </c>
      <c r="E505" s="27" t="s">
        <v>47</v>
      </c>
      <c r="F505" s="27">
        <v>8</v>
      </c>
      <c r="G505" s="28">
        <v>6144</v>
      </c>
      <c r="H505" s="27">
        <v>1320.6528000000001</v>
      </c>
    </row>
    <row r="506" spans="1:8">
      <c r="A506" s="25">
        <v>41767</v>
      </c>
      <c r="B506" s="29">
        <v>1994</v>
      </c>
      <c r="C506" s="27" t="s">
        <v>48</v>
      </c>
      <c r="D506" s="27" t="s">
        <v>53</v>
      </c>
      <c r="E506" s="27" t="s">
        <v>47</v>
      </c>
      <c r="F506" s="27">
        <v>8</v>
      </c>
      <c r="G506" s="28">
        <v>2232</v>
      </c>
      <c r="H506" s="27">
        <v>869.14080000000001</v>
      </c>
    </row>
    <row r="507" spans="1:8">
      <c r="A507" s="25">
        <v>41768</v>
      </c>
      <c r="B507" s="29">
        <v>1995</v>
      </c>
      <c r="C507" s="27" t="s">
        <v>49</v>
      </c>
      <c r="D507" s="27" t="s">
        <v>53</v>
      </c>
      <c r="E507" s="27" t="s">
        <v>50</v>
      </c>
      <c r="F507" s="27">
        <v>8</v>
      </c>
      <c r="G507" s="28">
        <v>7860</v>
      </c>
      <c r="H507" s="27">
        <v>1054.1831999999999</v>
      </c>
    </row>
    <row r="508" spans="1:8">
      <c r="A508" s="25">
        <v>41769</v>
      </c>
      <c r="B508" s="29">
        <v>1996</v>
      </c>
      <c r="C508" s="27" t="s">
        <v>45</v>
      </c>
      <c r="D508" s="27" t="s">
        <v>53</v>
      </c>
      <c r="E508" s="27" t="s">
        <v>50</v>
      </c>
      <c r="F508" s="27">
        <v>10</v>
      </c>
      <c r="G508" s="28">
        <v>3330</v>
      </c>
      <c r="H508" s="27">
        <v>1313.3519999999999</v>
      </c>
    </row>
    <row r="509" spans="1:8">
      <c r="A509" s="25">
        <v>41770</v>
      </c>
      <c r="B509" s="29">
        <v>1632</v>
      </c>
      <c r="C509" s="27" t="s">
        <v>49</v>
      </c>
      <c r="D509" s="27" t="s">
        <v>53</v>
      </c>
      <c r="E509" s="27" t="s">
        <v>47</v>
      </c>
      <c r="F509" s="27">
        <v>6</v>
      </c>
      <c r="G509" s="28">
        <v>4725</v>
      </c>
      <c r="H509" s="27">
        <v>651.73500000000001</v>
      </c>
    </row>
    <row r="510" spans="1:8">
      <c r="A510" s="25">
        <v>41771</v>
      </c>
      <c r="B510" s="29">
        <v>1997</v>
      </c>
      <c r="C510" s="27" t="s">
        <v>48</v>
      </c>
      <c r="D510" s="27" t="s">
        <v>53</v>
      </c>
      <c r="E510" s="27" t="s">
        <v>50</v>
      </c>
      <c r="F510" s="27">
        <v>8</v>
      </c>
      <c r="G510" s="28">
        <v>3408</v>
      </c>
      <c r="H510" s="27">
        <v>2123.8656000000001</v>
      </c>
    </row>
    <row r="511" spans="1:8">
      <c r="A511" s="25">
        <v>41772</v>
      </c>
      <c r="B511" s="29">
        <v>1633</v>
      </c>
      <c r="C511" s="27" t="s">
        <v>45</v>
      </c>
      <c r="D511" s="27" t="s">
        <v>53</v>
      </c>
      <c r="E511" s="27" t="s">
        <v>47</v>
      </c>
      <c r="F511" s="27">
        <v>10</v>
      </c>
      <c r="G511" s="28">
        <v>11560</v>
      </c>
      <c r="H511" s="27">
        <v>4369.68</v>
      </c>
    </row>
    <row r="512" spans="1:8">
      <c r="A512" s="25">
        <v>41773</v>
      </c>
      <c r="B512" s="29">
        <v>1998</v>
      </c>
      <c r="C512" s="27" t="s">
        <v>49</v>
      </c>
      <c r="D512" s="27" t="s">
        <v>53</v>
      </c>
      <c r="E512" s="27" t="s">
        <v>51</v>
      </c>
      <c r="F512" s="27">
        <v>10</v>
      </c>
      <c r="G512" s="28">
        <v>7320</v>
      </c>
      <c r="H512" s="27">
        <v>798.61199999999997</v>
      </c>
    </row>
    <row r="513" spans="1:8">
      <c r="A513" s="25">
        <v>41774</v>
      </c>
      <c r="B513" s="29">
        <v>1634</v>
      </c>
      <c r="C513" s="27" t="s">
        <v>48</v>
      </c>
      <c r="D513" s="27" t="s">
        <v>53</v>
      </c>
      <c r="E513" s="27" t="s">
        <v>47</v>
      </c>
      <c r="F513" s="27">
        <v>10</v>
      </c>
      <c r="G513" s="28">
        <v>5130</v>
      </c>
      <c r="H513" s="27">
        <v>1311.57</v>
      </c>
    </row>
    <row r="514" spans="1:8">
      <c r="A514" s="25">
        <v>41775</v>
      </c>
      <c r="B514" s="29">
        <v>1999</v>
      </c>
      <c r="C514" s="27" t="s">
        <v>45</v>
      </c>
      <c r="D514" s="27" t="s">
        <v>53</v>
      </c>
      <c r="E514" s="27" t="s">
        <v>51</v>
      </c>
      <c r="F514" s="27">
        <v>8</v>
      </c>
      <c r="G514" s="28">
        <v>8864</v>
      </c>
      <c r="H514" s="27">
        <v>723.30240000000003</v>
      </c>
    </row>
    <row r="515" spans="1:8">
      <c r="A515" s="25">
        <v>41776</v>
      </c>
      <c r="B515" s="29">
        <v>1635</v>
      </c>
      <c r="C515" s="27" t="s">
        <v>49</v>
      </c>
      <c r="D515" s="27" t="s">
        <v>53</v>
      </c>
      <c r="E515" s="27" t="s">
        <v>50</v>
      </c>
      <c r="F515" s="27">
        <v>8</v>
      </c>
      <c r="G515" s="28">
        <v>2064</v>
      </c>
      <c r="H515" s="27">
        <v>817.55039999999997</v>
      </c>
    </row>
    <row r="516" spans="1:8">
      <c r="A516" s="25">
        <v>41777</v>
      </c>
      <c r="B516" s="29">
        <v>2000</v>
      </c>
      <c r="C516" s="27" t="s">
        <v>48</v>
      </c>
      <c r="D516" s="27" t="s">
        <v>53</v>
      </c>
      <c r="E516" s="27" t="s">
        <v>51</v>
      </c>
      <c r="F516" s="27">
        <v>7</v>
      </c>
      <c r="G516" s="28">
        <v>2226</v>
      </c>
      <c r="H516" s="27">
        <v>2221.7705999999998</v>
      </c>
    </row>
    <row r="517" spans="1:8">
      <c r="A517" s="25">
        <v>41778</v>
      </c>
      <c r="B517" s="29">
        <v>1636</v>
      </c>
      <c r="C517" s="27" t="s">
        <v>45</v>
      </c>
      <c r="D517" s="27" t="s">
        <v>53</v>
      </c>
      <c r="E517" s="27" t="s">
        <v>50</v>
      </c>
      <c r="F517" s="27">
        <v>6</v>
      </c>
      <c r="G517" s="28">
        <v>5319</v>
      </c>
      <c r="H517" s="27">
        <v>586.33109999999999</v>
      </c>
    </row>
    <row r="518" spans="1:8">
      <c r="A518" s="25">
        <v>41779</v>
      </c>
      <c r="B518" s="29">
        <v>2001</v>
      </c>
      <c r="C518" s="27" t="s">
        <v>49</v>
      </c>
      <c r="D518" s="27" t="s">
        <v>53</v>
      </c>
      <c r="E518" s="27" t="s">
        <v>47</v>
      </c>
      <c r="F518" s="27">
        <v>6</v>
      </c>
      <c r="G518" s="28">
        <v>3096</v>
      </c>
      <c r="H518" s="27">
        <v>655.42319999999995</v>
      </c>
    </row>
    <row r="519" spans="1:8">
      <c r="A519" s="25">
        <v>41780</v>
      </c>
      <c r="B519" s="29">
        <v>1637</v>
      </c>
      <c r="C519" s="27" t="s">
        <v>48</v>
      </c>
      <c r="D519" s="27" t="s">
        <v>53</v>
      </c>
      <c r="E519" s="27" t="s">
        <v>50</v>
      </c>
      <c r="F519" s="27">
        <v>7</v>
      </c>
      <c r="G519" s="28">
        <v>5481</v>
      </c>
      <c r="H519" s="27">
        <v>2782.5209999999997</v>
      </c>
    </row>
    <row r="520" spans="1:8">
      <c r="A520" s="25">
        <v>41781</v>
      </c>
      <c r="B520" s="29">
        <v>2002</v>
      </c>
      <c r="C520" s="27" t="s">
        <v>45</v>
      </c>
      <c r="D520" s="27" t="s">
        <v>53</v>
      </c>
      <c r="E520" s="27" t="s">
        <v>47</v>
      </c>
      <c r="F520" s="27">
        <v>7</v>
      </c>
      <c r="G520" s="28">
        <v>5460</v>
      </c>
      <c r="H520" s="27">
        <v>894.62099999999998</v>
      </c>
    </row>
    <row r="521" spans="1:8">
      <c r="A521" s="25">
        <v>41782</v>
      </c>
      <c r="B521" s="29">
        <v>1638</v>
      </c>
      <c r="C521" s="27" t="s">
        <v>49</v>
      </c>
      <c r="D521" s="27" t="s">
        <v>53</v>
      </c>
      <c r="E521" s="27" t="s">
        <v>51</v>
      </c>
      <c r="F521" s="27">
        <v>9</v>
      </c>
      <c r="G521" s="28">
        <v>4657.5</v>
      </c>
      <c r="H521" s="27">
        <v>2321.9190000000003</v>
      </c>
    </row>
    <row r="522" spans="1:8">
      <c r="A522" s="25">
        <v>41783</v>
      </c>
      <c r="B522" s="29">
        <v>2003</v>
      </c>
      <c r="C522" s="27" t="s">
        <v>48</v>
      </c>
      <c r="D522" s="27" t="s">
        <v>53</v>
      </c>
      <c r="E522" s="27" t="s">
        <v>47</v>
      </c>
      <c r="F522" s="27">
        <v>6</v>
      </c>
      <c r="G522" s="28">
        <v>7020</v>
      </c>
      <c r="H522" s="27">
        <v>3597.0479999999998</v>
      </c>
    </row>
    <row r="523" spans="1:8">
      <c r="A523" s="25">
        <v>41784</v>
      </c>
      <c r="B523" s="29">
        <v>1639</v>
      </c>
      <c r="C523" s="27" t="s">
        <v>45</v>
      </c>
      <c r="D523" s="27" t="s">
        <v>53</v>
      </c>
      <c r="E523" s="27" t="s">
        <v>51</v>
      </c>
      <c r="F523" s="27">
        <v>7</v>
      </c>
      <c r="G523" s="28">
        <v>2635.5</v>
      </c>
      <c r="H523" s="27">
        <v>3538.1587500000001</v>
      </c>
    </row>
    <row r="524" spans="1:8">
      <c r="A524" s="25">
        <v>41785</v>
      </c>
      <c r="B524" s="29">
        <v>2004</v>
      </c>
      <c r="C524" s="27" t="s">
        <v>49</v>
      </c>
      <c r="D524" s="27" t="s">
        <v>53</v>
      </c>
      <c r="E524" s="27" t="s">
        <v>50</v>
      </c>
      <c r="F524" s="27">
        <v>8</v>
      </c>
      <c r="G524" s="28">
        <v>4080</v>
      </c>
      <c r="H524" s="27">
        <v>2063.0519999999997</v>
      </c>
    </row>
    <row r="525" spans="1:8">
      <c r="A525" s="25">
        <v>41786</v>
      </c>
      <c r="B525" s="29">
        <v>1640</v>
      </c>
      <c r="C525" s="27" t="s">
        <v>48</v>
      </c>
      <c r="D525" s="27" t="s">
        <v>53</v>
      </c>
      <c r="E525" s="27" t="s">
        <v>51</v>
      </c>
      <c r="F525" s="27">
        <v>9</v>
      </c>
      <c r="G525" s="28">
        <v>4900.5</v>
      </c>
      <c r="H525" s="27">
        <v>992.51460000000009</v>
      </c>
    </row>
    <row r="526" spans="1:8">
      <c r="A526" s="25">
        <v>41787</v>
      </c>
      <c r="B526" s="29">
        <v>2005</v>
      </c>
      <c r="C526" s="27" t="s">
        <v>45</v>
      </c>
      <c r="D526" s="27" t="s">
        <v>53</v>
      </c>
      <c r="E526" s="27" t="s">
        <v>50</v>
      </c>
      <c r="F526" s="27">
        <v>6</v>
      </c>
      <c r="G526" s="28">
        <v>2610</v>
      </c>
      <c r="H526" s="27">
        <v>3297.9960000000001</v>
      </c>
    </row>
    <row r="527" spans="1:8">
      <c r="A527" s="25">
        <v>41788</v>
      </c>
      <c r="B527" s="29">
        <v>1641</v>
      </c>
      <c r="C527" s="27" t="s">
        <v>49</v>
      </c>
      <c r="D527" s="27" t="s">
        <v>53</v>
      </c>
      <c r="E527" s="27" t="s">
        <v>47</v>
      </c>
      <c r="F527" s="27">
        <v>9</v>
      </c>
      <c r="G527" s="28">
        <v>1593</v>
      </c>
      <c r="H527" s="27">
        <v>2850.8328000000001</v>
      </c>
    </row>
    <row r="528" spans="1:8">
      <c r="A528" s="25">
        <v>41789</v>
      </c>
      <c r="B528" s="29">
        <v>2006</v>
      </c>
      <c r="C528" s="27" t="s">
        <v>48</v>
      </c>
      <c r="D528" s="27" t="s">
        <v>53</v>
      </c>
      <c r="E528" s="27" t="s">
        <v>50</v>
      </c>
      <c r="F528" s="27">
        <v>6</v>
      </c>
      <c r="G528" s="28">
        <v>5724</v>
      </c>
      <c r="H528" s="27">
        <v>2687.4180000000001</v>
      </c>
    </row>
    <row r="529" spans="1:8">
      <c r="A529" s="25">
        <v>41790</v>
      </c>
      <c r="B529" s="29">
        <v>1642</v>
      </c>
      <c r="C529" s="27" t="s">
        <v>45</v>
      </c>
      <c r="D529" s="27" t="s">
        <v>53</v>
      </c>
      <c r="E529" s="27" t="s">
        <v>47</v>
      </c>
      <c r="F529" s="27">
        <v>10</v>
      </c>
      <c r="G529" s="28">
        <v>6930</v>
      </c>
      <c r="H529" s="27">
        <v>3246.9359999999997</v>
      </c>
    </row>
    <row r="530" spans="1:8">
      <c r="A530" s="25">
        <v>41791</v>
      </c>
      <c r="B530" s="29">
        <v>2007</v>
      </c>
      <c r="C530" s="27" t="s">
        <v>49</v>
      </c>
      <c r="D530" s="27" t="s">
        <v>53</v>
      </c>
      <c r="E530" s="27" t="s">
        <v>51</v>
      </c>
      <c r="F530" s="27">
        <v>9</v>
      </c>
      <c r="G530" s="28">
        <v>11790</v>
      </c>
      <c r="H530" s="27">
        <v>4036.8959999999997</v>
      </c>
    </row>
    <row r="531" spans="1:8">
      <c r="A531" s="25">
        <v>41792</v>
      </c>
      <c r="B531" s="29">
        <v>1643</v>
      </c>
      <c r="C531" s="27" t="s">
        <v>48</v>
      </c>
      <c r="D531" s="27" t="s">
        <v>53</v>
      </c>
      <c r="E531" s="27" t="s">
        <v>47</v>
      </c>
      <c r="F531" s="27">
        <v>6</v>
      </c>
      <c r="G531" s="28">
        <v>2556</v>
      </c>
      <c r="H531" s="27">
        <v>3082.5360000000005</v>
      </c>
    </row>
    <row r="532" spans="1:8">
      <c r="A532" s="25">
        <v>41793</v>
      </c>
      <c r="B532" s="29">
        <v>2008</v>
      </c>
      <c r="C532" s="27" t="s">
        <v>45</v>
      </c>
      <c r="D532" s="27" t="s">
        <v>53</v>
      </c>
      <c r="E532" s="27" t="s">
        <v>51</v>
      </c>
      <c r="F532" s="27">
        <v>6</v>
      </c>
      <c r="G532" s="28">
        <v>4410</v>
      </c>
      <c r="H532" s="27">
        <v>876.92849999999999</v>
      </c>
    </row>
    <row r="533" spans="1:8">
      <c r="A533" s="25">
        <v>41794</v>
      </c>
      <c r="B533" s="29">
        <v>1644</v>
      </c>
      <c r="C533" s="27" t="s">
        <v>49</v>
      </c>
      <c r="D533" s="27" t="s">
        <v>53</v>
      </c>
      <c r="E533" s="27" t="s">
        <v>50</v>
      </c>
      <c r="F533" s="27">
        <v>7</v>
      </c>
      <c r="G533" s="28">
        <v>2856</v>
      </c>
      <c r="H533" s="27">
        <v>3148.74</v>
      </c>
    </row>
    <row r="534" spans="1:8">
      <c r="A534" s="25">
        <v>41795</v>
      </c>
      <c r="B534" s="29">
        <v>2009</v>
      </c>
      <c r="C534" s="27" t="s">
        <v>48</v>
      </c>
      <c r="D534" s="27" t="s">
        <v>53</v>
      </c>
      <c r="E534" s="27" t="s">
        <v>51</v>
      </c>
      <c r="F534" s="27">
        <v>9</v>
      </c>
      <c r="G534" s="28">
        <v>6318</v>
      </c>
      <c r="H534" s="27">
        <v>2062.1951999999997</v>
      </c>
    </row>
    <row r="535" spans="1:8">
      <c r="A535" s="25">
        <v>41796</v>
      </c>
      <c r="B535" s="29">
        <v>1645</v>
      </c>
      <c r="C535" s="27" t="s">
        <v>45</v>
      </c>
      <c r="D535" s="27" t="s">
        <v>53</v>
      </c>
      <c r="E535" s="27" t="s">
        <v>50</v>
      </c>
      <c r="F535" s="27">
        <v>7</v>
      </c>
      <c r="G535" s="28">
        <v>4186</v>
      </c>
      <c r="H535" s="27">
        <v>2015.5590000000002</v>
      </c>
    </row>
    <row r="536" spans="1:8">
      <c r="A536" s="25">
        <v>41797</v>
      </c>
      <c r="B536" s="29">
        <v>2010</v>
      </c>
      <c r="C536" s="27" t="s">
        <v>49</v>
      </c>
      <c r="D536" s="27" t="s">
        <v>53</v>
      </c>
      <c r="E536" s="27" t="s">
        <v>47</v>
      </c>
      <c r="F536" s="27">
        <v>6</v>
      </c>
      <c r="G536" s="28">
        <v>9000</v>
      </c>
      <c r="H536" s="27">
        <v>1546.56</v>
      </c>
    </row>
    <row r="537" spans="1:8">
      <c r="A537" s="25">
        <v>41798</v>
      </c>
      <c r="B537" s="29">
        <v>1646</v>
      </c>
      <c r="C537" s="27" t="s">
        <v>48</v>
      </c>
      <c r="D537" s="27" t="s">
        <v>53</v>
      </c>
      <c r="E537" s="27" t="s">
        <v>50</v>
      </c>
      <c r="F537" s="27">
        <v>9</v>
      </c>
      <c r="G537" s="28">
        <v>11448</v>
      </c>
      <c r="H537" s="27">
        <v>5098.6530000000002</v>
      </c>
    </row>
    <row r="538" spans="1:8">
      <c r="A538" s="25">
        <v>41799</v>
      </c>
      <c r="B538" s="29">
        <v>2011</v>
      </c>
      <c r="C538" s="27" t="s">
        <v>45</v>
      </c>
      <c r="D538" s="27" t="s">
        <v>53</v>
      </c>
      <c r="E538" s="27" t="s">
        <v>47</v>
      </c>
      <c r="F538" s="27">
        <v>9</v>
      </c>
      <c r="G538" s="28">
        <v>14850</v>
      </c>
      <c r="H538" s="27">
        <v>923.07600000000002</v>
      </c>
    </row>
    <row r="539" spans="1:8">
      <c r="A539" s="25">
        <v>41800</v>
      </c>
      <c r="B539" s="29">
        <v>1647</v>
      </c>
      <c r="C539" s="27" t="s">
        <v>49</v>
      </c>
      <c r="D539" s="27" t="s">
        <v>53</v>
      </c>
      <c r="E539" s="27" t="s">
        <v>51</v>
      </c>
      <c r="F539" s="27">
        <v>9</v>
      </c>
      <c r="G539" s="28">
        <v>4941</v>
      </c>
      <c r="H539" s="27">
        <v>998.74080000000004</v>
      </c>
    </row>
    <row r="540" spans="1:8">
      <c r="A540" s="25">
        <v>41801</v>
      </c>
      <c r="B540" s="29">
        <v>2012</v>
      </c>
      <c r="C540" s="27" t="s">
        <v>48</v>
      </c>
      <c r="D540" s="27" t="s">
        <v>53</v>
      </c>
      <c r="E540" s="27" t="s">
        <v>47</v>
      </c>
      <c r="F540" s="27">
        <v>9</v>
      </c>
      <c r="G540" s="28">
        <v>9288</v>
      </c>
      <c r="H540" s="27">
        <v>4353.75</v>
      </c>
    </row>
    <row r="541" spans="1:8">
      <c r="A541" s="25">
        <v>41802</v>
      </c>
      <c r="B541" s="29">
        <v>1648</v>
      </c>
      <c r="C541" s="27" t="s">
        <v>45</v>
      </c>
      <c r="D541" s="27" t="s">
        <v>53</v>
      </c>
      <c r="E541" s="27" t="s">
        <v>51</v>
      </c>
      <c r="F541" s="27">
        <v>7</v>
      </c>
      <c r="G541" s="28">
        <v>8064</v>
      </c>
      <c r="H541" s="27">
        <v>2388.96</v>
      </c>
    </row>
    <row r="542" spans="1:8">
      <c r="A542" s="25">
        <v>41803</v>
      </c>
      <c r="B542" s="29">
        <v>2013</v>
      </c>
      <c r="C542" s="27" t="s">
        <v>49</v>
      </c>
      <c r="D542" s="27" t="s">
        <v>53</v>
      </c>
      <c r="E542" s="27" t="s">
        <v>50</v>
      </c>
      <c r="F542" s="27">
        <v>9</v>
      </c>
      <c r="G542" s="28">
        <v>5751</v>
      </c>
      <c r="H542" s="27">
        <v>718.49160000000006</v>
      </c>
    </row>
    <row r="543" spans="1:8">
      <c r="A543" s="25">
        <v>41804</v>
      </c>
      <c r="B543" s="29">
        <v>1649</v>
      </c>
      <c r="C543" s="27" t="s">
        <v>48</v>
      </c>
      <c r="D543" s="27" t="s">
        <v>53</v>
      </c>
      <c r="E543" s="27" t="s">
        <v>51</v>
      </c>
      <c r="F543" s="27">
        <v>7</v>
      </c>
      <c r="G543" s="28">
        <v>3360</v>
      </c>
      <c r="H543" s="27">
        <v>3539.76</v>
      </c>
    </row>
    <row r="544" spans="1:8">
      <c r="A544" s="25">
        <v>41805</v>
      </c>
      <c r="B544" s="29">
        <v>2014</v>
      </c>
      <c r="C544" s="27" t="s">
        <v>45</v>
      </c>
      <c r="D544" s="27" t="s">
        <v>53</v>
      </c>
      <c r="E544" s="27" t="s">
        <v>50</v>
      </c>
      <c r="F544" s="27">
        <v>7</v>
      </c>
      <c r="G544" s="28">
        <v>5229</v>
      </c>
      <c r="H544" s="27">
        <v>2625.8295000000003</v>
      </c>
    </row>
    <row r="545" spans="1:8">
      <c r="A545" s="25">
        <v>41806</v>
      </c>
      <c r="B545" s="29">
        <v>1650</v>
      </c>
      <c r="C545" s="27" t="s">
        <v>49</v>
      </c>
      <c r="D545" s="27" t="s">
        <v>53</v>
      </c>
      <c r="E545" s="27" t="s">
        <v>47</v>
      </c>
      <c r="F545" s="27">
        <v>7</v>
      </c>
      <c r="G545" s="28">
        <v>1732.5</v>
      </c>
      <c r="H545" s="27">
        <v>690.40125000000012</v>
      </c>
    </row>
    <row r="546" spans="1:8">
      <c r="A546" s="25">
        <v>41807</v>
      </c>
      <c r="B546" s="29">
        <v>2015</v>
      </c>
      <c r="C546" s="27" t="s">
        <v>48</v>
      </c>
      <c r="D546" s="27" t="s">
        <v>53</v>
      </c>
      <c r="E546" s="27" t="s">
        <v>50</v>
      </c>
      <c r="F546" s="27">
        <v>7</v>
      </c>
      <c r="G546" s="28">
        <v>9828</v>
      </c>
      <c r="H546" s="27">
        <v>1585.7477999999999</v>
      </c>
    </row>
    <row r="547" spans="1:8">
      <c r="A547" s="25">
        <v>41808</v>
      </c>
      <c r="B547" s="29">
        <v>1651</v>
      </c>
      <c r="C547" s="27" t="s">
        <v>45</v>
      </c>
      <c r="D547" s="27" t="s">
        <v>53</v>
      </c>
      <c r="E547" s="27" t="s">
        <v>47</v>
      </c>
      <c r="F547" s="27">
        <v>10</v>
      </c>
      <c r="G547" s="28">
        <v>9375</v>
      </c>
      <c r="H547" s="27">
        <v>647.25</v>
      </c>
    </row>
    <row r="548" spans="1:8">
      <c r="A548" s="25">
        <v>41809</v>
      </c>
      <c r="B548" s="29">
        <v>2016</v>
      </c>
      <c r="C548" s="27" t="s">
        <v>49</v>
      </c>
      <c r="D548" s="27" t="s">
        <v>53</v>
      </c>
      <c r="E548" s="27" t="s">
        <v>51</v>
      </c>
      <c r="F548" s="27">
        <v>10</v>
      </c>
      <c r="G548" s="28">
        <v>8560</v>
      </c>
      <c r="H548" s="27">
        <v>2731.0680000000002</v>
      </c>
    </row>
    <row r="549" spans="1:8">
      <c r="A549" s="25">
        <v>41810</v>
      </c>
      <c r="B549" s="29">
        <v>1652</v>
      </c>
      <c r="C549" s="27" t="s">
        <v>48</v>
      </c>
      <c r="D549" s="27" t="s">
        <v>53</v>
      </c>
      <c r="E549" s="27" t="s">
        <v>47</v>
      </c>
      <c r="F549" s="27">
        <v>9</v>
      </c>
      <c r="G549" s="28">
        <v>2331</v>
      </c>
      <c r="H549" s="27">
        <v>3305.3579999999997</v>
      </c>
    </row>
    <row r="550" spans="1:8">
      <c r="A550" s="25">
        <v>41811</v>
      </c>
      <c r="B550" s="29">
        <v>2017</v>
      </c>
      <c r="C550" s="27" t="s">
        <v>45</v>
      </c>
      <c r="D550" s="27" t="s">
        <v>53</v>
      </c>
      <c r="E550" s="27" t="s">
        <v>51</v>
      </c>
      <c r="F550" s="27">
        <v>7</v>
      </c>
      <c r="G550" s="28">
        <v>10878</v>
      </c>
      <c r="H550" s="27">
        <v>3198.9478499999996</v>
      </c>
    </row>
    <row r="551" spans="1:8">
      <c r="A551" s="25">
        <v>41812</v>
      </c>
      <c r="B551" s="29">
        <v>2028</v>
      </c>
      <c r="C551" s="27" t="s">
        <v>49</v>
      </c>
      <c r="D551" s="27" t="s">
        <v>53</v>
      </c>
      <c r="E551" s="27" t="s">
        <v>47</v>
      </c>
      <c r="F551" s="27">
        <v>8</v>
      </c>
      <c r="G551" s="28">
        <v>2832</v>
      </c>
      <c r="H551" s="27">
        <v>5053.7039999999997</v>
      </c>
    </row>
    <row r="552" spans="1:8">
      <c r="A552" s="25">
        <v>41813</v>
      </c>
      <c r="B552" s="29">
        <v>1664</v>
      </c>
      <c r="C552" s="27" t="s">
        <v>48</v>
      </c>
      <c r="D552" s="27" t="s">
        <v>53</v>
      </c>
      <c r="E552" s="27" t="s">
        <v>50</v>
      </c>
      <c r="F552" s="27">
        <v>7</v>
      </c>
      <c r="G552" s="28">
        <v>2425.5</v>
      </c>
      <c r="H552" s="27">
        <v>952.97894999999994</v>
      </c>
    </row>
    <row r="553" spans="1:8">
      <c r="A553" s="25">
        <v>41814</v>
      </c>
      <c r="B553" s="29">
        <v>2029</v>
      </c>
      <c r="C553" s="27" t="s">
        <v>45</v>
      </c>
      <c r="D553" s="27" t="s">
        <v>53</v>
      </c>
      <c r="E553" s="27" t="s">
        <v>47</v>
      </c>
      <c r="F553" s="27">
        <v>7</v>
      </c>
      <c r="G553" s="28">
        <v>2100</v>
      </c>
      <c r="H553" s="27">
        <v>4363.8</v>
      </c>
    </row>
    <row r="554" spans="1:8">
      <c r="A554" s="25">
        <v>41815</v>
      </c>
      <c r="B554" s="29">
        <v>1665</v>
      </c>
      <c r="C554" s="27" t="s">
        <v>49</v>
      </c>
      <c r="D554" s="27" t="s">
        <v>53</v>
      </c>
      <c r="E554" s="27" t="s">
        <v>51</v>
      </c>
      <c r="F554" s="27">
        <v>10</v>
      </c>
      <c r="G554" s="28">
        <v>2740</v>
      </c>
      <c r="H554" s="27">
        <v>1167.5139999999999</v>
      </c>
    </row>
    <row r="555" spans="1:8">
      <c r="A555" s="25">
        <v>41816</v>
      </c>
      <c r="B555" s="29">
        <v>2030</v>
      </c>
      <c r="C555" s="27" t="s">
        <v>48</v>
      </c>
      <c r="D555" s="27" t="s">
        <v>53</v>
      </c>
      <c r="E555" s="27" t="s">
        <v>47</v>
      </c>
      <c r="F555" s="27">
        <v>10</v>
      </c>
      <c r="G555" s="28">
        <v>7470</v>
      </c>
      <c r="H555" s="27">
        <v>4834.335</v>
      </c>
    </row>
    <row r="556" spans="1:8">
      <c r="A556" s="25">
        <v>41817</v>
      </c>
      <c r="B556" s="29">
        <v>1666</v>
      </c>
      <c r="C556" s="27" t="s">
        <v>45</v>
      </c>
      <c r="D556" s="27" t="s">
        <v>53</v>
      </c>
      <c r="E556" s="27" t="s">
        <v>51</v>
      </c>
      <c r="F556" s="27">
        <v>7</v>
      </c>
      <c r="G556" s="28">
        <v>2184</v>
      </c>
      <c r="H556" s="27">
        <v>3318.5880000000002</v>
      </c>
    </row>
    <row r="557" spans="1:8">
      <c r="A557" s="25">
        <v>41818</v>
      </c>
      <c r="B557" s="29">
        <v>2031</v>
      </c>
      <c r="C557" s="27" t="s">
        <v>49</v>
      </c>
      <c r="D557" s="27" t="s">
        <v>53</v>
      </c>
      <c r="E557" s="27" t="s">
        <v>50</v>
      </c>
      <c r="F557" s="27">
        <v>9</v>
      </c>
      <c r="G557" s="28">
        <v>5386.5</v>
      </c>
      <c r="H557" s="27">
        <v>3093.6464999999998</v>
      </c>
    </row>
    <row r="558" spans="1:8">
      <c r="A558" s="25">
        <v>41819</v>
      </c>
      <c r="B558" s="29">
        <v>1667</v>
      </c>
      <c r="C558" s="27" t="s">
        <v>48</v>
      </c>
      <c r="D558" s="27" t="s">
        <v>53</v>
      </c>
      <c r="E558" s="27" t="s">
        <v>51</v>
      </c>
      <c r="F558" s="27">
        <v>6</v>
      </c>
      <c r="G558" s="28">
        <v>11295</v>
      </c>
      <c r="H558" s="27">
        <v>2857.1831999999995</v>
      </c>
    </row>
    <row r="559" spans="1:8">
      <c r="A559" s="25">
        <v>41820</v>
      </c>
      <c r="B559" s="29">
        <v>2032</v>
      </c>
      <c r="C559" s="27" t="s">
        <v>45</v>
      </c>
      <c r="D559" s="27" t="s">
        <v>53</v>
      </c>
      <c r="E559" s="27" t="s">
        <v>50</v>
      </c>
      <c r="F559" s="27">
        <v>10</v>
      </c>
      <c r="G559" s="28">
        <v>10125</v>
      </c>
      <c r="H559" s="27">
        <v>4255.5374999999995</v>
      </c>
    </row>
    <row r="560" spans="1:8">
      <c r="A560" s="25">
        <v>41821</v>
      </c>
      <c r="B560" s="29">
        <v>1668</v>
      </c>
      <c r="C560" s="27" t="s">
        <v>49</v>
      </c>
      <c r="D560" s="27" t="s">
        <v>53</v>
      </c>
      <c r="E560" s="27" t="s">
        <v>47</v>
      </c>
      <c r="F560" s="27">
        <v>7</v>
      </c>
      <c r="G560" s="28">
        <v>1669.5</v>
      </c>
      <c r="H560" s="27">
        <v>3289.7497500000004</v>
      </c>
    </row>
    <row r="561" spans="1:8">
      <c r="A561" s="25">
        <v>41822</v>
      </c>
      <c r="B561" s="29">
        <v>2033</v>
      </c>
      <c r="C561" s="27" t="s">
        <v>48</v>
      </c>
      <c r="D561" s="27" t="s">
        <v>53</v>
      </c>
      <c r="E561" s="27" t="s">
        <v>50</v>
      </c>
      <c r="F561" s="27">
        <v>8</v>
      </c>
      <c r="G561" s="28">
        <v>6888</v>
      </c>
      <c r="H561" s="27">
        <v>784.77279999999996</v>
      </c>
    </row>
    <row r="562" spans="1:8">
      <c r="A562" s="25">
        <v>41823</v>
      </c>
      <c r="B562" s="29">
        <v>1669</v>
      </c>
      <c r="C562" s="27" t="s">
        <v>45</v>
      </c>
      <c r="D562" s="27" t="s">
        <v>53</v>
      </c>
      <c r="E562" s="27" t="s">
        <v>47</v>
      </c>
      <c r="F562" s="27">
        <v>8</v>
      </c>
      <c r="G562" s="28">
        <v>1872</v>
      </c>
      <c r="H562" s="27">
        <v>1362.816</v>
      </c>
    </row>
    <row r="563" spans="1:8">
      <c r="A563" s="25">
        <v>41824</v>
      </c>
      <c r="B563" s="29">
        <v>2034</v>
      </c>
      <c r="C563" s="27" t="s">
        <v>49</v>
      </c>
      <c r="D563" s="27" t="s">
        <v>53</v>
      </c>
      <c r="E563" s="27" t="s">
        <v>51</v>
      </c>
      <c r="F563" s="27">
        <v>10</v>
      </c>
      <c r="G563" s="28">
        <v>6615</v>
      </c>
      <c r="H563" s="27">
        <v>3328.4474999999998</v>
      </c>
    </row>
    <row r="564" spans="1:8">
      <c r="A564" s="25">
        <v>41825</v>
      </c>
      <c r="B564" s="29">
        <v>1670</v>
      </c>
      <c r="C564" s="27" t="s">
        <v>48</v>
      </c>
      <c r="D564" s="27" t="s">
        <v>53</v>
      </c>
      <c r="E564" s="27" t="s">
        <v>47</v>
      </c>
      <c r="F564" s="27">
        <v>8</v>
      </c>
      <c r="G564" s="28">
        <v>8960</v>
      </c>
      <c r="H564" s="27">
        <v>3458.56</v>
      </c>
    </row>
    <row r="565" spans="1:8">
      <c r="A565" s="25">
        <v>41826</v>
      </c>
      <c r="B565" s="29">
        <v>2035</v>
      </c>
      <c r="C565" s="27" t="s">
        <v>45</v>
      </c>
      <c r="D565" s="27" t="s">
        <v>53</v>
      </c>
      <c r="E565" s="27" t="s">
        <v>51</v>
      </c>
      <c r="F565" s="27">
        <v>9</v>
      </c>
      <c r="G565" s="28">
        <v>6507</v>
      </c>
      <c r="H565" s="27">
        <v>935.05589999999995</v>
      </c>
    </row>
    <row r="566" spans="1:8">
      <c r="A566" s="25">
        <v>41827</v>
      </c>
      <c r="B566" s="29">
        <v>1671</v>
      </c>
      <c r="C566" s="27" t="s">
        <v>49</v>
      </c>
      <c r="D566" s="27" t="s">
        <v>53</v>
      </c>
      <c r="E566" s="27" t="s">
        <v>50</v>
      </c>
      <c r="F566" s="27">
        <v>6</v>
      </c>
      <c r="G566" s="28">
        <v>1764</v>
      </c>
      <c r="H566" s="27">
        <v>1461.2975999999999</v>
      </c>
    </row>
    <row r="567" spans="1:8">
      <c r="A567" s="25">
        <v>41828</v>
      </c>
      <c r="B567" s="29">
        <v>2036</v>
      </c>
      <c r="C567" s="27" t="s">
        <v>48</v>
      </c>
      <c r="D567" s="27" t="s">
        <v>53</v>
      </c>
      <c r="E567" s="27" t="s">
        <v>51</v>
      </c>
      <c r="F567" s="27">
        <v>9</v>
      </c>
      <c r="G567" s="28">
        <v>1512</v>
      </c>
      <c r="H567" s="27">
        <v>2084.1408000000001</v>
      </c>
    </row>
    <row r="568" spans="1:8">
      <c r="A568" s="25">
        <v>41829</v>
      </c>
      <c r="B568" s="29">
        <v>1672</v>
      </c>
      <c r="C568" s="27" t="s">
        <v>45</v>
      </c>
      <c r="D568" s="27" t="s">
        <v>53</v>
      </c>
      <c r="E568" s="27" t="s">
        <v>50</v>
      </c>
      <c r="F568" s="27">
        <v>6</v>
      </c>
      <c r="G568" s="28">
        <v>12285</v>
      </c>
      <c r="H568" s="27">
        <v>1660.932</v>
      </c>
    </row>
    <row r="569" spans="1:8">
      <c r="A569" s="25">
        <v>40909</v>
      </c>
      <c r="B569" s="29">
        <v>2037</v>
      </c>
      <c r="C569" s="27" t="s">
        <v>49</v>
      </c>
      <c r="D569" s="27" t="s">
        <v>54</v>
      </c>
      <c r="E569" s="27" t="s">
        <v>47</v>
      </c>
      <c r="F569" s="27">
        <v>7</v>
      </c>
      <c r="G569" s="28">
        <v>10552.5</v>
      </c>
      <c r="H569" s="27">
        <v>2600.9802</v>
      </c>
    </row>
    <row r="570" spans="1:8">
      <c r="A570" s="25">
        <v>40910</v>
      </c>
      <c r="B570" s="29">
        <v>1673</v>
      </c>
      <c r="C570" s="27" t="s">
        <v>48</v>
      </c>
      <c r="D570" s="27" t="s">
        <v>54</v>
      </c>
      <c r="E570" s="27" t="s">
        <v>50</v>
      </c>
      <c r="F570" s="27">
        <v>8</v>
      </c>
      <c r="G570" s="28">
        <v>6528</v>
      </c>
      <c r="H570" s="27">
        <v>3850.4320000000002</v>
      </c>
    </row>
    <row r="571" spans="1:8">
      <c r="A571" s="25">
        <v>40911</v>
      </c>
      <c r="B571" s="29">
        <v>2038</v>
      </c>
      <c r="C571" s="27" t="s">
        <v>45</v>
      </c>
      <c r="D571" s="27" t="s">
        <v>54</v>
      </c>
      <c r="E571" s="27" t="s">
        <v>47</v>
      </c>
      <c r="F571" s="27">
        <v>7</v>
      </c>
      <c r="G571" s="28">
        <v>10710</v>
      </c>
      <c r="H571" s="27">
        <v>1105.5397499999999</v>
      </c>
    </row>
    <row r="572" spans="1:8">
      <c r="A572" s="25">
        <v>40913</v>
      </c>
      <c r="B572" s="29">
        <v>1674</v>
      </c>
      <c r="C572" s="27" t="s">
        <v>49</v>
      </c>
      <c r="D572" s="27" t="s">
        <v>54</v>
      </c>
      <c r="E572" s="27" t="s">
        <v>51</v>
      </c>
      <c r="F572" s="27">
        <v>10</v>
      </c>
      <c r="G572" s="28">
        <v>10000</v>
      </c>
      <c r="H572" s="27">
        <v>1871.4</v>
      </c>
    </row>
    <row r="573" spans="1:8">
      <c r="A573" s="25">
        <v>40914</v>
      </c>
      <c r="B573" s="29">
        <v>2039</v>
      </c>
      <c r="C573" s="27" t="s">
        <v>48</v>
      </c>
      <c r="D573" s="27" t="s">
        <v>54</v>
      </c>
      <c r="E573" s="27" t="s">
        <v>47</v>
      </c>
      <c r="F573" s="27">
        <v>9</v>
      </c>
      <c r="G573" s="28">
        <v>9045</v>
      </c>
      <c r="H573" s="27">
        <v>545.95619999999997</v>
      </c>
    </row>
    <row r="574" spans="1:8">
      <c r="A574" s="25">
        <v>40915</v>
      </c>
      <c r="B574" s="29">
        <v>1675</v>
      </c>
      <c r="C574" s="27" t="s">
        <v>45</v>
      </c>
      <c r="D574" s="27" t="s">
        <v>54</v>
      </c>
      <c r="E574" s="27" t="s">
        <v>51</v>
      </c>
      <c r="F574" s="27">
        <v>10</v>
      </c>
      <c r="G574" s="28">
        <v>10800</v>
      </c>
      <c r="H574" s="27">
        <v>5366.25</v>
      </c>
    </row>
    <row r="575" spans="1:8">
      <c r="A575" s="25">
        <v>40916</v>
      </c>
      <c r="B575" s="29">
        <v>2040</v>
      </c>
      <c r="C575" s="27" t="s">
        <v>49</v>
      </c>
      <c r="D575" s="27" t="s">
        <v>54</v>
      </c>
      <c r="E575" s="27" t="s">
        <v>50</v>
      </c>
      <c r="F575" s="27">
        <v>8</v>
      </c>
      <c r="G575" s="28">
        <v>9248</v>
      </c>
      <c r="H575" s="27">
        <v>985.14319999999998</v>
      </c>
    </row>
    <row r="576" spans="1:8">
      <c r="A576" s="25">
        <v>40917</v>
      </c>
      <c r="B576" s="29">
        <v>1676</v>
      </c>
      <c r="C576" s="27" t="s">
        <v>48</v>
      </c>
      <c r="D576" s="27" t="s">
        <v>54</v>
      </c>
      <c r="E576" s="27" t="s">
        <v>51</v>
      </c>
      <c r="F576" s="27">
        <v>8</v>
      </c>
      <c r="G576" s="28">
        <v>4496</v>
      </c>
      <c r="H576" s="27">
        <v>2526.9767999999995</v>
      </c>
    </row>
    <row r="577" spans="1:8">
      <c r="A577" s="25">
        <v>40918</v>
      </c>
      <c r="B577" s="29">
        <v>2041</v>
      </c>
      <c r="C577" s="27" t="s">
        <v>45</v>
      </c>
      <c r="D577" s="27" t="s">
        <v>54</v>
      </c>
      <c r="E577" s="27" t="s">
        <v>50</v>
      </c>
      <c r="F577" s="27">
        <v>9</v>
      </c>
      <c r="G577" s="28">
        <v>7074</v>
      </c>
      <c r="H577" s="27">
        <v>3631.6147499999997</v>
      </c>
    </row>
    <row r="578" spans="1:8">
      <c r="A578" s="25">
        <v>40919</v>
      </c>
      <c r="B578" s="29">
        <v>1677</v>
      </c>
      <c r="C578" s="27" t="s">
        <v>49</v>
      </c>
      <c r="D578" s="27" t="s">
        <v>54</v>
      </c>
      <c r="E578" s="27" t="s">
        <v>47</v>
      </c>
      <c r="F578" s="27">
        <v>6</v>
      </c>
      <c r="G578" s="28">
        <v>2223</v>
      </c>
      <c r="H578" s="27">
        <v>1443.1716000000001</v>
      </c>
    </row>
    <row r="579" spans="1:8">
      <c r="A579" s="25">
        <v>40920</v>
      </c>
      <c r="B579" s="29">
        <v>2042</v>
      </c>
      <c r="C579" s="27" t="s">
        <v>48</v>
      </c>
      <c r="D579" s="27" t="s">
        <v>54</v>
      </c>
      <c r="E579" s="27" t="s">
        <v>50</v>
      </c>
      <c r="F579" s="27">
        <v>10</v>
      </c>
      <c r="G579" s="28">
        <v>1920</v>
      </c>
      <c r="H579" s="27">
        <v>1381.248</v>
      </c>
    </row>
    <row r="580" spans="1:8">
      <c r="A580" s="25">
        <v>40921</v>
      </c>
      <c r="B580" s="29">
        <v>1678</v>
      </c>
      <c r="C580" s="27" t="s">
        <v>45</v>
      </c>
      <c r="D580" s="27" t="s">
        <v>54</v>
      </c>
      <c r="E580" s="27" t="s">
        <v>47</v>
      </c>
      <c r="F580" s="27">
        <v>9</v>
      </c>
      <c r="G580" s="28">
        <v>4428</v>
      </c>
      <c r="H580" s="27">
        <v>2357.2458000000001</v>
      </c>
    </row>
    <row r="581" spans="1:8">
      <c r="A581" s="25">
        <v>40922</v>
      </c>
      <c r="B581" s="29">
        <v>2043</v>
      </c>
      <c r="C581" s="27" t="s">
        <v>49</v>
      </c>
      <c r="D581" s="27" t="s">
        <v>54</v>
      </c>
      <c r="E581" s="27" t="s">
        <v>51</v>
      </c>
      <c r="F581" s="27">
        <v>9</v>
      </c>
      <c r="G581" s="28">
        <v>3834</v>
      </c>
      <c r="H581" s="27">
        <v>2080.7118</v>
      </c>
    </row>
    <row r="582" spans="1:8">
      <c r="A582" s="25">
        <v>40923</v>
      </c>
      <c r="B582" s="29">
        <v>1679</v>
      </c>
      <c r="C582" s="27" t="s">
        <v>48</v>
      </c>
      <c r="D582" s="27" t="s">
        <v>54</v>
      </c>
      <c r="E582" s="27" t="s">
        <v>47</v>
      </c>
      <c r="F582" s="27">
        <v>8</v>
      </c>
      <c r="G582" s="28">
        <v>7704</v>
      </c>
      <c r="H582" s="27">
        <v>1808.5139999999999</v>
      </c>
    </row>
    <row r="583" spans="1:8">
      <c r="A583" s="25">
        <v>40924</v>
      </c>
      <c r="B583" s="29">
        <v>2044</v>
      </c>
      <c r="C583" s="27" t="s">
        <v>45</v>
      </c>
      <c r="D583" s="27" t="s">
        <v>54</v>
      </c>
      <c r="E583" s="27" t="s">
        <v>51</v>
      </c>
      <c r="F583" s="27">
        <v>7</v>
      </c>
      <c r="G583" s="28">
        <v>4788</v>
      </c>
      <c r="H583" s="27">
        <v>3173.6459999999997</v>
      </c>
    </row>
    <row r="584" spans="1:8">
      <c r="A584" s="25">
        <v>40925</v>
      </c>
      <c r="B584" s="29">
        <v>1680</v>
      </c>
      <c r="C584" s="27" t="s">
        <v>49</v>
      </c>
      <c r="D584" s="27" t="s">
        <v>54</v>
      </c>
      <c r="E584" s="27" t="s">
        <v>50</v>
      </c>
      <c r="F584" s="27">
        <v>8</v>
      </c>
      <c r="G584" s="28">
        <v>6696</v>
      </c>
      <c r="H584" s="27">
        <v>1755.2447999999999</v>
      </c>
    </row>
    <row r="585" spans="1:8">
      <c r="A585" s="25">
        <v>40926</v>
      </c>
      <c r="B585" s="29">
        <v>2045</v>
      </c>
      <c r="C585" s="27" t="s">
        <v>48</v>
      </c>
      <c r="D585" s="27" t="s">
        <v>54</v>
      </c>
      <c r="E585" s="27" t="s">
        <v>51</v>
      </c>
      <c r="F585" s="27">
        <v>10</v>
      </c>
      <c r="G585" s="28">
        <v>4500</v>
      </c>
      <c r="H585" s="27">
        <v>1598.4</v>
      </c>
    </row>
    <row r="586" spans="1:8">
      <c r="A586" s="25">
        <v>40927</v>
      </c>
      <c r="B586" s="29">
        <v>1681</v>
      </c>
      <c r="C586" s="27" t="s">
        <v>45</v>
      </c>
      <c r="D586" s="27" t="s">
        <v>54</v>
      </c>
      <c r="E586" s="27" t="s">
        <v>50</v>
      </c>
      <c r="F586" s="27">
        <v>8</v>
      </c>
      <c r="G586" s="28">
        <v>11280</v>
      </c>
      <c r="H586" s="27">
        <v>3959.2799999999997</v>
      </c>
    </row>
    <row r="587" spans="1:8">
      <c r="A587" s="25">
        <v>40928</v>
      </c>
      <c r="B587" s="29">
        <v>1682</v>
      </c>
      <c r="C587" s="27" t="s">
        <v>48</v>
      </c>
      <c r="D587" s="27" t="s">
        <v>54</v>
      </c>
      <c r="E587" s="27" t="s">
        <v>50</v>
      </c>
      <c r="F587" s="27">
        <v>10</v>
      </c>
      <c r="G587" s="28">
        <v>8175</v>
      </c>
      <c r="H587" s="27">
        <v>2451.846</v>
      </c>
    </row>
    <row r="588" spans="1:8">
      <c r="A588" s="25">
        <v>40929</v>
      </c>
      <c r="B588" s="29">
        <v>1683</v>
      </c>
      <c r="C588" s="27" t="s">
        <v>49</v>
      </c>
      <c r="D588" s="27" t="s">
        <v>54</v>
      </c>
      <c r="E588" s="27" t="s">
        <v>51</v>
      </c>
      <c r="F588" s="27">
        <v>8</v>
      </c>
      <c r="G588" s="28">
        <v>6912</v>
      </c>
      <c r="H588" s="27">
        <v>3209.0111999999999</v>
      </c>
    </row>
    <row r="589" spans="1:8">
      <c r="A589" s="25">
        <v>40930</v>
      </c>
      <c r="B589" s="29">
        <v>1684</v>
      </c>
      <c r="C589" s="27" t="s">
        <v>45</v>
      </c>
      <c r="D589" s="27" t="s">
        <v>54</v>
      </c>
      <c r="E589" s="27" t="s">
        <v>51</v>
      </c>
      <c r="F589" s="27">
        <v>10</v>
      </c>
      <c r="G589" s="28">
        <v>9525</v>
      </c>
      <c r="H589" s="27">
        <v>3088.9575000000004</v>
      </c>
    </row>
    <row r="590" spans="1:8">
      <c r="A590" s="25">
        <v>40931</v>
      </c>
      <c r="B590" s="29">
        <v>1685</v>
      </c>
      <c r="C590" s="27" t="s">
        <v>48</v>
      </c>
      <c r="D590" s="27" t="s">
        <v>54</v>
      </c>
      <c r="E590" s="27" t="s">
        <v>51</v>
      </c>
      <c r="F590" s="27">
        <v>10</v>
      </c>
      <c r="G590" s="28">
        <v>8955</v>
      </c>
      <c r="H590" s="27">
        <v>1049.2275</v>
      </c>
    </row>
    <row r="591" spans="1:8">
      <c r="A591" s="25">
        <v>40932</v>
      </c>
      <c r="B591" s="29">
        <v>2055</v>
      </c>
      <c r="C591" s="27" t="s">
        <v>49</v>
      </c>
      <c r="D591" s="27" t="s">
        <v>54</v>
      </c>
      <c r="E591" s="27" t="s">
        <v>47</v>
      </c>
      <c r="F591" s="27">
        <v>10</v>
      </c>
      <c r="G591" s="28">
        <v>10100</v>
      </c>
      <c r="H591" s="27">
        <v>1452.7839999999999</v>
      </c>
    </row>
    <row r="592" spans="1:8">
      <c r="A592" s="25">
        <v>40933</v>
      </c>
      <c r="B592" s="29">
        <v>2056</v>
      </c>
      <c r="C592" s="27" t="s">
        <v>45</v>
      </c>
      <c r="D592" s="27" t="s">
        <v>54</v>
      </c>
      <c r="E592" s="27" t="s">
        <v>47</v>
      </c>
      <c r="F592" s="27">
        <v>10</v>
      </c>
      <c r="G592" s="28">
        <v>8280</v>
      </c>
      <c r="H592" s="27">
        <v>3417.57</v>
      </c>
    </row>
    <row r="593" spans="1:8">
      <c r="A593" s="25">
        <v>40934</v>
      </c>
      <c r="B593" s="29">
        <v>2057</v>
      </c>
      <c r="C593" s="27" t="s">
        <v>48</v>
      </c>
      <c r="D593" s="27" t="s">
        <v>54</v>
      </c>
      <c r="E593" s="27" t="s">
        <v>47</v>
      </c>
      <c r="F593" s="27">
        <v>9</v>
      </c>
      <c r="G593" s="28">
        <v>6831</v>
      </c>
      <c r="H593" s="27">
        <v>4264.8209999999999</v>
      </c>
    </row>
    <row r="594" spans="1:8">
      <c r="A594" s="25">
        <v>40935</v>
      </c>
      <c r="B594" s="29">
        <v>2058</v>
      </c>
      <c r="C594" s="27" t="s">
        <v>49</v>
      </c>
      <c r="D594" s="27" t="s">
        <v>54</v>
      </c>
      <c r="E594" s="27" t="s">
        <v>50</v>
      </c>
      <c r="F594" s="27">
        <v>6</v>
      </c>
      <c r="G594" s="28">
        <v>1444.5</v>
      </c>
      <c r="H594" s="27">
        <v>1412.721</v>
      </c>
    </row>
    <row r="595" spans="1:8">
      <c r="A595" s="25">
        <v>40936</v>
      </c>
      <c r="B595" s="29">
        <v>2059</v>
      </c>
      <c r="C595" s="27" t="s">
        <v>45</v>
      </c>
      <c r="D595" s="27" t="s">
        <v>54</v>
      </c>
      <c r="E595" s="27" t="s">
        <v>50</v>
      </c>
      <c r="F595" s="27">
        <v>8</v>
      </c>
      <c r="G595" s="28">
        <v>8688</v>
      </c>
      <c r="H595" s="27">
        <v>1366.6224</v>
      </c>
    </row>
    <row r="596" spans="1:8">
      <c r="A596" s="25">
        <v>40937</v>
      </c>
      <c r="B596" s="29">
        <v>1695</v>
      </c>
      <c r="C596" s="27" t="s">
        <v>49</v>
      </c>
      <c r="D596" s="27" t="s">
        <v>54</v>
      </c>
      <c r="E596" s="27" t="s">
        <v>47</v>
      </c>
      <c r="F596" s="27">
        <v>10</v>
      </c>
      <c r="G596" s="28">
        <v>4545</v>
      </c>
      <c r="H596" s="27">
        <v>1736.19</v>
      </c>
    </row>
    <row r="597" spans="1:8">
      <c r="A597" s="25">
        <v>40938</v>
      </c>
      <c r="B597" s="29">
        <v>2060</v>
      </c>
      <c r="C597" s="27" t="s">
        <v>48</v>
      </c>
      <c r="D597" s="27" t="s">
        <v>54</v>
      </c>
      <c r="E597" s="27" t="s">
        <v>50</v>
      </c>
      <c r="F597" s="27">
        <v>6</v>
      </c>
      <c r="G597" s="28">
        <v>7605</v>
      </c>
      <c r="H597" s="27">
        <v>948.7998</v>
      </c>
    </row>
    <row r="598" spans="1:8">
      <c r="A598" s="25">
        <v>40939</v>
      </c>
      <c r="B598" s="29">
        <v>1696</v>
      </c>
      <c r="C598" s="27" t="s">
        <v>45</v>
      </c>
      <c r="D598" s="27" t="s">
        <v>54</v>
      </c>
      <c r="E598" s="27" t="s">
        <v>47</v>
      </c>
      <c r="F598" s="27">
        <v>9</v>
      </c>
      <c r="G598" s="28">
        <v>2497.5</v>
      </c>
      <c r="H598" s="27">
        <v>1824.6735000000001</v>
      </c>
    </row>
    <row r="599" spans="1:8">
      <c r="A599" s="25">
        <v>40940</v>
      </c>
      <c r="B599" s="29">
        <v>2061</v>
      </c>
      <c r="C599" s="27" t="s">
        <v>49</v>
      </c>
      <c r="D599" s="27" t="s">
        <v>54</v>
      </c>
      <c r="E599" s="27" t="s">
        <v>51</v>
      </c>
      <c r="F599" s="27">
        <v>9</v>
      </c>
      <c r="G599" s="28">
        <v>12510</v>
      </c>
      <c r="H599" s="27">
        <v>754.35299999999995</v>
      </c>
    </row>
    <row r="600" spans="1:8">
      <c r="A600" s="25">
        <v>40941</v>
      </c>
      <c r="B600" s="29">
        <v>1697</v>
      </c>
      <c r="C600" s="27" t="s">
        <v>48</v>
      </c>
      <c r="D600" s="27" t="s">
        <v>54</v>
      </c>
      <c r="E600" s="27" t="s">
        <v>47</v>
      </c>
      <c r="F600" s="27">
        <v>7</v>
      </c>
      <c r="G600" s="28">
        <v>2404.5</v>
      </c>
      <c r="H600" s="27">
        <v>1045.4766</v>
      </c>
    </row>
    <row r="601" spans="1:8">
      <c r="A601" s="25">
        <v>40942</v>
      </c>
      <c r="B601" s="29">
        <v>2062</v>
      </c>
      <c r="C601" s="27" t="s">
        <v>45</v>
      </c>
      <c r="D601" s="27" t="s">
        <v>54</v>
      </c>
      <c r="E601" s="27" t="s">
        <v>51</v>
      </c>
      <c r="F601" s="27">
        <v>9</v>
      </c>
      <c r="G601" s="28">
        <v>10665</v>
      </c>
      <c r="H601" s="27">
        <v>868.13099999999986</v>
      </c>
    </row>
    <row r="602" spans="1:8">
      <c r="A602" s="25">
        <v>40943</v>
      </c>
      <c r="B602" s="29">
        <v>1698</v>
      </c>
      <c r="C602" s="27" t="s">
        <v>49</v>
      </c>
      <c r="D602" s="27" t="s">
        <v>54</v>
      </c>
      <c r="E602" s="27" t="s">
        <v>50</v>
      </c>
      <c r="F602" s="27">
        <v>7</v>
      </c>
      <c r="G602" s="28">
        <v>1685.25</v>
      </c>
      <c r="H602" s="27">
        <v>1372.4675999999999</v>
      </c>
    </row>
    <row r="603" spans="1:8">
      <c r="A603" s="25">
        <v>40944</v>
      </c>
      <c r="B603" s="29">
        <v>2063</v>
      </c>
      <c r="C603" s="27" t="s">
        <v>48</v>
      </c>
      <c r="D603" s="27" t="s">
        <v>54</v>
      </c>
      <c r="E603" s="27" t="s">
        <v>51</v>
      </c>
      <c r="F603" s="27">
        <v>9</v>
      </c>
      <c r="G603" s="28">
        <v>10692</v>
      </c>
      <c r="H603" s="27">
        <v>2301.453</v>
      </c>
    </row>
    <row r="604" spans="1:8">
      <c r="A604" s="25">
        <v>40945</v>
      </c>
      <c r="B604" s="29">
        <v>1699</v>
      </c>
      <c r="C604" s="27" t="s">
        <v>45</v>
      </c>
      <c r="D604" s="27" t="s">
        <v>54</v>
      </c>
      <c r="E604" s="27" t="s">
        <v>50</v>
      </c>
      <c r="F604" s="27">
        <v>8</v>
      </c>
      <c r="G604" s="28">
        <v>1512</v>
      </c>
      <c r="H604" s="27">
        <v>1312.4159999999999</v>
      </c>
    </row>
    <row r="605" spans="1:8">
      <c r="A605" s="25">
        <v>40946</v>
      </c>
      <c r="B605" s="29">
        <v>2064</v>
      </c>
      <c r="C605" s="27" t="s">
        <v>49</v>
      </c>
      <c r="D605" s="27" t="s">
        <v>54</v>
      </c>
      <c r="E605" s="27" t="s">
        <v>47</v>
      </c>
      <c r="F605" s="27">
        <v>8</v>
      </c>
      <c r="G605" s="28">
        <v>4428</v>
      </c>
      <c r="H605" s="27">
        <v>3605.4989999999998</v>
      </c>
    </row>
    <row r="606" spans="1:8">
      <c r="A606" s="25">
        <v>40947</v>
      </c>
      <c r="B606" s="29">
        <v>1700</v>
      </c>
      <c r="C606" s="27" t="s">
        <v>48</v>
      </c>
      <c r="D606" s="27" t="s">
        <v>54</v>
      </c>
      <c r="E606" s="27" t="s">
        <v>50</v>
      </c>
      <c r="F606" s="27">
        <v>10</v>
      </c>
      <c r="G606" s="28">
        <v>2580</v>
      </c>
      <c r="H606" s="27">
        <v>2085.1559999999999</v>
      </c>
    </row>
    <row r="607" spans="1:8">
      <c r="A607" s="25">
        <v>40948</v>
      </c>
      <c r="B607" s="29">
        <v>2065</v>
      </c>
      <c r="C607" s="27" t="s">
        <v>45</v>
      </c>
      <c r="D607" s="27" t="s">
        <v>54</v>
      </c>
      <c r="E607" s="27" t="s">
        <v>47</v>
      </c>
      <c r="F607" s="27">
        <v>7</v>
      </c>
      <c r="G607" s="28">
        <v>5712</v>
      </c>
      <c r="H607" s="27">
        <v>1753.0128000000002</v>
      </c>
    </row>
    <row r="608" spans="1:8">
      <c r="A608" s="25">
        <v>40949</v>
      </c>
      <c r="B608" s="29">
        <v>1701</v>
      </c>
      <c r="C608" s="27" t="s">
        <v>49</v>
      </c>
      <c r="D608" s="27" t="s">
        <v>54</v>
      </c>
      <c r="E608" s="27" t="s">
        <v>51</v>
      </c>
      <c r="F608" s="27">
        <v>7</v>
      </c>
      <c r="G608" s="28">
        <v>8379</v>
      </c>
      <c r="H608" s="27">
        <v>4282.2275999999993</v>
      </c>
    </row>
    <row r="609" spans="1:8">
      <c r="A609" s="25">
        <v>40950</v>
      </c>
      <c r="B609" s="29">
        <v>2066</v>
      </c>
      <c r="C609" s="27" t="s">
        <v>48</v>
      </c>
      <c r="D609" s="27" t="s">
        <v>54</v>
      </c>
      <c r="E609" s="27" t="s">
        <v>47</v>
      </c>
      <c r="F609" s="27">
        <v>7</v>
      </c>
      <c r="G609" s="28">
        <v>8662.5</v>
      </c>
      <c r="H609" s="27">
        <v>5223.4875000000002</v>
      </c>
    </row>
    <row r="610" spans="1:8">
      <c r="A610" s="25">
        <v>40951</v>
      </c>
      <c r="B610" s="29">
        <v>1702</v>
      </c>
      <c r="C610" s="27" t="s">
        <v>45</v>
      </c>
      <c r="D610" s="27" t="s">
        <v>54</v>
      </c>
      <c r="E610" s="27" t="s">
        <v>51</v>
      </c>
      <c r="F610" s="27">
        <v>6</v>
      </c>
      <c r="G610" s="28">
        <v>12285</v>
      </c>
      <c r="H610" s="27">
        <v>4660.9290000000001</v>
      </c>
    </row>
    <row r="611" spans="1:8">
      <c r="A611" s="25">
        <v>40952</v>
      </c>
      <c r="B611" s="29">
        <v>2067</v>
      </c>
      <c r="C611" s="27" t="s">
        <v>49</v>
      </c>
      <c r="D611" s="27" t="s">
        <v>54</v>
      </c>
      <c r="E611" s="27" t="s">
        <v>50</v>
      </c>
      <c r="F611" s="27">
        <v>8</v>
      </c>
      <c r="G611" s="28">
        <v>9600</v>
      </c>
      <c r="H611" s="27">
        <v>739.92000000000007</v>
      </c>
    </row>
    <row r="612" spans="1:8">
      <c r="A612" s="25">
        <v>40953</v>
      </c>
      <c r="B612" s="29">
        <v>1703</v>
      </c>
      <c r="C612" s="27" t="s">
        <v>48</v>
      </c>
      <c r="D612" s="27" t="s">
        <v>54</v>
      </c>
      <c r="E612" s="27" t="s">
        <v>51</v>
      </c>
      <c r="F612" s="27">
        <v>10</v>
      </c>
      <c r="G612" s="28">
        <v>12825</v>
      </c>
      <c r="H612" s="27">
        <v>2907.9405000000002</v>
      </c>
    </row>
    <row r="613" spans="1:8">
      <c r="A613" s="25">
        <v>40954</v>
      </c>
      <c r="B613" s="29">
        <v>2068</v>
      </c>
      <c r="C613" s="27" t="s">
        <v>45</v>
      </c>
      <c r="D613" s="27" t="s">
        <v>54</v>
      </c>
      <c r="E613" s="27" t="s">
        <v>50</v>
      </c>
      <c r="F613" s="27">
        <v>10</v>
      </c>
      <c r="G613" s="28">
        <v>6780</v>
      </c>
      <c r="H613" s="27">
        <v>2981.8440000000001</v>
      </c>
    </row>
    <row r="614" spans="1:8">
      <c r="A614" s="25">
        <v>40955</v>
      </c>
      <c r="B614" s="29">
        <v>1704</v>
      </c>
      <c r="C614" s="27" t="s">
        <v>49</v>
      </c>
      <c r="D614" s="27" t="s">
        <v>54</v>
      </c>
      <c r="E614" s="27" t="s">
        <v>47</v>
      </c>
      <c r="F614" s="27">
        <v>10</v>
      </c>
      <c r="G614" s="28">
        <v>4420</v>
      </c>
      <c r="H614" s="27">
        <v>1985.9059999999999</v>
      </c>
    </row>
    <row r="615" spans="1:8">
      <c r="A615" s="25">
        <v>40956</v>
      </c>
      <c r="B615" s="29">
        <v>2069</v>
      </c>
      <c r="C615" s="27" t="s">
        <v>48</v>
      </c>
      <c r="D615" s="27" t="s">
        <v>54</v>
      </c>
      <c r="E615" s="27" t="s">
        <v>50</v>
      </c>
      <c r="F615" s="27">
        <v>7</v>
      </c>
      <c r="G615" s="28">
        <v>8925</v>
      </c>
      <c r="H615" s="27">
        <v>3200.5050000000001</v>
      </c>
    </row>
    <row r="616" spans="1:8">
      <c r="A616" s="25">
        <v>40957</v>
      </c>
      <c r="B616" s="29">
        <v>1705</v>
      </c>
      <c r="C616" s="27" t="s">
        <v>45</v>
      </c>
      <c r="D616" s="27" t="s">
        <v>54</v>
      </c>
      <c r="E616" s="27" t="s">
        <v>47</v>
      </c>
      <c r="F616" s="27">
        <v>6</v>
      </c>
      <c r="G616" s="28">
        <v>5643</v>
      </c>
      <c r="H616" s="27">
        <v>3086.3447999999999</v>
      </c>
    </row>
    <row r="617" spans="1:8">
      <c r="A617" s="25">
        <v>40958</v>
      </c>
      <c r="B617" s="29">
        <v>2070</v>
      </c>
      <c r="C617" s="27" t="s">
        <v>49</v>
      </c>
      <c r="D617" s="27" t="s">
        <v>54</v>
      </c>
      <c r="E617" s="27" t="s">
        <v>51</v>
      </c>
      <c r="F617" s="27">
        <v>6</v>
      </c>
      <c r="G617" s="28">
        <v>3132</v>
      </c>
      <c r="H617" s="27">
        <v>1762.2197999999999</v>
      </c>
    </row>
    <row r="618" spans="1:8">
      <c r="A618" s="25">
        <v>40959</v>
      </c>
      <c r="B618" s="29">
        <v>1706</v>
      </c>
      <c r="C618" s="27" t="s">
        <v>48</v>
      </c>
      <c r="D618" s="27" t="s">
        <v>54</v>
      </c>
      <c r="E618" s="27" t="s">
        <v>47</v>
      </c>
      <c r="F618" s="27">
        <v>10</v>
      </c>
      <c r="G618" s="28">
        <v>1830</v>
      </c>
      <c r="H618" s="27">
        <v>2663.0160000000001</v>
      </c>
    </row>
    <row r="619" spans="1:8">
      <c r="A619" s="25">
        <v>40960</v>
      </c>
      <c r="B619" s="29">
        <v>2071</v>
      </c>
      <c r="C619" s="27" t="s">
        <v>45</v>
      </c>
      <c r="D619" s="27" t="s">
        <v>54</v>
      </c>
      <c r="E619" s="27" t="s">
        <v>51</v>
      </c>
      <c r="F619" s="27">
        <v>8</v>
      </c>
      <c r="G619" s="28">
        <v>1608</v>
      </c>
      <c r="H619" s="27">
        <v>1651.2552000000001</v>
      </c>
    </row>
    <row r="620" spans="1:8">
      <c r="A620" s="25">
        <v>40961</v>
      </c>
      <c r="B620" s="29">
        <v>1707</v>
      </c>
      <c r="C620" s="27" t="s">
        <v>49</v>
      </c>
      <c r="D620" s="27" t="s">
        <v>54</v>
      </c>
      <c r="E620" s="27" t="s">
        <v>50</v>
      </c>
      <c r="F620" s="27">
        <v>10</v>
      </c>
      <c r="G620" s="28">
        <v>4160</v>
      </c>
      <c r="H620" s="27">
        <v>1432.288</v>
      </c>
    </row>
    <row r="621" spans="1:8">
      <c r="A621" s="25">
        <v>40962</v>
      </c>
      <c r="B621" s="29">
        <v>2072</v>
      </c>
      <c r="C621" s="27" t="s">
        <v>48</v>
      </c>
      <c r="D621" s="27" t="s">
        <v>54</v>
      </c>
      <c r="E621" s="27" t="s">
        <v>51</v>
      </c>
      <c r="F621" s="27">
        <v>10</v>
      </c>
      <c r="G621" s="28">
        <v>8240</v>
      </c>
      <c r="H621" s="27">
        <v>1837.52</v>
      </c>
    </row>
    <row r="622" spans="1:8">
      <c r="A622" s="25">
        <v>40963</v>
      </c>
      <c r="B622" s="29">
        <v>1708</v>
      </c>
      <c r="C622" s="27" t="s">
        <v>45</v>
      </c>
      <c r="D622" s="27" t="s">
        <v>54</v>
      </c>
      <c r="E622" s="27" t="s">
        <v>50</v>
      </c>
      <c r="F622" s="27">
        <v>8</v>
      </c>
      <c r="G622" s="28">
        <v>11040</v>
      </c>
      <c r="H622" s="27">
        <v>2812.1088</v>
      </c>
    </row>
    <row r="623" spans="1:8">
      <c r="A623" s="25">
        <v>40964</v>
      </c>
      <c r="B623" s="29">
        <v>2073</v>
      </c>
      <c r="C623" s="27" t="s">
        <v>49</v>
      </c>
      <c r="D623" s="27" t="s">
        <v>54</v>
      </c>
      <c r="E623" s="27" t="s">
        <v>47</v>
      </c>
      <c r="F623" s="27">
        <v>6</v>
      </c>
      <c r="G623" s="28">
        <v>10890</v>
      </c>
      <c r="H623" s="27">
        <v>4779.621000000001</v>
      </c>
    </row>
    <row r="624" spans="1:8">
      <c r="A624" s="25">
        <v>40965</v>
      </c>
      <c r="B624" s="29">
        <v>1709</v>
      </c>
      <c r="C624" s="27" t="s">
        <v>48</v>
      </c>
      <c r="D624" s="27" t="s">
        <v>54</v>
      </c>
      <c r="E624" s="27" t="s">
        <v>50</v>
      </c>
      <c r="F624" s="27">
        <v>8</v>
      </c>
      <c r="G624" s="28">
        <v>12480</v>
      </c>
      <c r="H624" s="27">
        <v>2013.2736</v>
      </c>
    </row>
    <row r="625" spans="1:8">
      <c r="A625" s="25">
        <v>40966</v>
      </c>
      <c r="B625" s="29">
        <v>2074</v>
      </c>
      <c r="C625" s="27" t="s">
        <v>45</v>
      </c>
      <c r="D625" s="27" t="s">
        <v>54</v>
      </c>
      <c r="E625" s="27" t="s">
        <v>47</v>
      </c>
      <c r="F625" s="27">
        <v>6</v>
      </c>
      <c r="G625" s="28">
        <v>2196</v>
      </c>
      <c r="H625" s="27">
        <v>927.37080000000003</v>
      </c>
    </row>
    <row r="626" spans="1:8">
      <c r="A626" s="25">
        <v>40967</v>
      </c>
      <c r="B626" s="29">
        <v>1710</v>
      </c>
      <c r="C626" s="27" t="s">
        <v>49</v>
      </c>
      <c r="D626" s="27" t="s">
        <v>54</v>
      </c>
      <c r="E626" s="27" t="s">
        <v>51</v>
      </c>
      <c r="F626" s="27">
        <v>9</v>
      </c>
      <c r="G626" s="28">
        <v>11655</v>
      </c>
      <c r="H626" s="27">
        <v>2583.2142000000003</v>
      </c>
    </row>
    <row r="627" spans="1:8">
      <c r="A627" s="25">
        <v>40969</v>
      </c>
      <c r="B627" s="29">
        <v>2075</v>
      </c>
      <c r="C627" s="27" t="s">
        <v>48</v>
      </c>
      <c r="D627" s="27" t="s">
        <v>54</v>
      </c>
      <c r="E627" s="27" t="s">
        <v>47</v>
      </c>
      <c r="F627" s="27">
        <v>10</v>
      </c>
      <c r="G627" s="28">
        <v>8520</v>
      </c>
      <c r="H627" s="27">
        <v>2055.0239999999999</v>
      </c>
    </row>
    <row r="628" spans="1:8">
      <c r="A628" s="25">
        <v>40970</v>
      </c>
      <c r="B628" s="29">
        <v>1711</v>
      </c>
      <c r="C628" s="27" t="s">
        <v>45</v>
      </c>
      <c r="D628" s="27" t="s">
        <v>54</v>
      </c>
      <c r="E628" s="27" t="s">
        <v>51</v>
      </c>
      <c r="F628" s="27">
        <v>8</v>
      </c>
      <c r="G628" s="28">
        <v>7680</v>
      </c>
      <c r="H628" s="27">
        <v>713.08799999999997</v>
      </c>
    </row>
    <row r="629" spans="1:8">
      <c r="A629" s="25">
        <v>40971</v>
      </c>
      <c r="B629" s="29">
        <v>2076</v>
      </c>
      <c r="C629" s="27" t="s">
        <v>49</v>
      </c>
      <c r="D629" s="27" t="s">
        <v>54</v>
      </c>
      <c r="E629" s="27" t="s">
        <v>50</v>
      </c>
      <c r="F629" s="27">
        <v>9</v>
      </c>
      <c r="G629" s="28">
        <v>13050</v>
      </c>
      <c r="H629" s="27">
        <v>2082.7800000000002</v>
      </c>
    </row>
    <row r="630" spans="1:8">
      <c r="A630" s="25">
        <v>40972</v>
      </c>
      <c r="B630" s="29">
        <v>1712</v>
      </c>
      <c r="C630" s="27" t="s">
        <v>48</v>
      </c>
      <c r="D630" s="27" t="s">
        <v>54</v>
      </c>
      <c r="E630" s="27" t="s">
        <v>51</v>
      </c>
      <c r="F630" s="27">
        <v>9</v>
      </c>
      <c r="G630" s="28">
        <v>11745</v>
      </c>
      <c r="H630" s="27">
        <v>871.24409999999989</v>
      </c>
    </row>
    <row r="631" spans="1:8">
      <c r="A631" s="25">
        <v>40973</v>
      </c>
      <c r="B631" s="29">
        <v>2077</v>
      </c>
      <c r="C631" s="27" t="s">
        <v>45</v>
      </c>
      <c r="D631" s="27" t="s">
        <v>54</v>
      </c>
      <c r="E631" s="27" t="s">
        <v>50</v>
      </c>
      <c r="F631" s="27">
        <v>6</v>
      </c>
      <c r="G631" s="28">
        <v>13005</v>
      </c>
      <c r="H631" s="27">
        <v>2521.9295999999999</v>
      </c>
    </row>
    <row r="632" spans="1:8">
      <c r="A632" s="25">
        <v>41339</v>
      </c>
      <c r="B632" s="29">
        <v>1713</v>
      </c>
      <c r="C632" s="27" t="s">
        <v>49</v>
      </c>
      <c r="D632" s="27" t="s">
        <v>54</v>
      </c>
      <c r="E632" s="27" t="s">
        <v>47</v>
      </c>
      <c r="F632" s="27">
        <v>10</v>
      </c>
      <c r="G632" s="28">
        <v>10640</v>
      </c>
      <c r="H632" s="27">
        <v>2523.2759999999998</v>
      </c>
    </row>
    <row r="633" spans="1:8">
      <c r="A633" s="25">
        <v>41340</v>
      </c>
      <c r="B633" s="29">
        <v>2078</v>
      </c>
      <c r="C633" s="27" t="s">
        <v>48</v>
      </c>
      <c r="D633" s="27" t="s">
        <v>54</v>
      </c>
      <c r="E633" s="27" t="s">
        <v>50</v>
      </c>
      <c r="F633" s="27">
        <v>9</v>
      </c>
      <c r="G633" s="28">
        <v>12375</v>
      </c>
      <c r="H633" s="27">
        <v>2340.36</v>
      </c>
    </row>
    <row r="634" spans="1:8">
      <c r="A634" s="25">
        <v>41341</v>
      </c>
      <c r="B634" s="29">
        <v>1714</v>
      </c>
      <c r="C634" s="27" t="s">
        <v>45</v>
      </c>
      <c r="D634" s="27" t="s">
        <v>54</v>
      </c>
      <c r="E634" s="27" t="s">
        <v>47</v>
      </c>
      <c r="F634" s="27">
        <v>10</v>
      </c>
      <c r="G634" s="28">
        <v>11280</v>
      </c>
      <c r="H634" s="27">
        <v>5097.1500000000005</v>
      </c>
    </row>
    <row r="635" spans="1:8">
      <c r="A635" s="25">
        <v>41342</v>
      </c>
      <c r="B635" s="29">
        <v>2079</v>
      </c>
      <c r="C635" s="27" t="s">
        <v>49</v>
      </c>
      <c r="D635" s="27" t="s">
        <v>54</v>
      </c>
      <c r="E635" s="27" t="s">
        <v>51</v>
      </c>
      <c r="F635" s="27">
        <v>10</v>
      </c>
      <c r="G635" s="28">
        <v>5220</v>
      </c>
      <c r="H635" s="27">
        <v>2862.6480000000001</v>
      </c>
    </row>
    <row r="636" spans="1:8">
      <c r="A636" s="25">
        <v>41343</v>
      </c>
      <c r="B636" s="29">
        <v>1715</v>
      </c>
      <c r="C636" s="27" t="s">
        <v>48</v>
      </c>
      <c r="D636" s="27" t="s">
        <v>54</v>
      </c>
      <c r="E636" s="27" t="s">
        <v>47</v>
      </c>
      <c r="F636" s="27">
        <v>9</v>
      </c>
      <c r="G636" s="28">
        <v>9108</v>
      </c>
      <c r="H636" s="27">
        <v>4848.8715000000002</v>
      </c>
    </row>
    <row r="637" spans="1:8">
      <c r="A637" s="25">
        <v>41344</v>
      </c>
      <c r="B637" s="29">
        <v>2080</v>
      </c>
      <c r="C637" s="27" t="s">
        <v>45</v>
      </c>
      <c r="D637" s="27" t="s">
        <v>54</v>
      </c>
      <c r="E637" s="27" t="s">
        <v>51</v>
      </c>
      <c r="F637" s="27">
        <v>8</v>
      </c>
      <c r="G637" s="28">
        <v>7176</v>
      </c>
      <c r="H637" s="27">
        <v>834.80799999999999</v>
      </c>
    </row>
    <row r="638" spans="1:8">
      <c r="A638" s="25">
        <v>41345</v>
      </c>
      <c r="B638" s="29">
        <v>1716</v>
      </c>
      <c r="C638" s="27" t="s">
        <v>49</v>
      </c>
      <c r="D638" s="27" t="s">
        <v>54</v>
      </c>
      <c r="E638" s="27" t="s">
        <v>50</v>
      </c>
      <c r="F638" s="27">
        <v>9</v>
      </c>
      <c r="G638" s="28">
        <v>2605.5</v>
      </c>
      <c r="H638" s="27">
        <v>794.93804999999998</v>
      </c>
    </row>
    <row r="639" spans="1:8">
      <c r="A639" s="25">
        <v>41346</v>
      </c>
      <c r="B639" s="29">
        <v>2081</v>
      </c>
      <c r="C639" s="27" t="s">
        <v>48</v>
      </c>
      <c r="D639" s="27" t="s">
        <v>54</v>
      </c>
      <c r="E639" s="27" t="s">
        <v>51</v>
      </c>
      <c r="F639" s="27">
        <v>10</v>
      </c>
      <c r="G639" s="28">
        <v>10600</v>
      </c>
      <c r="H639" s="27">
        <v>4454.12</v>
      </c>
    </row>
    <row r="640" spans="1:8">
      <c r="A640" s="25">
        <v>41347</v>
      </c>
      <c r="B640" s="29">
        <v>1717</v>
      </c>
      <c r="C640" s="27" t="s">
        <v>45</v>
      </c>
      <c r="D640" s="27" t="s">
        <v>54</v>
      </c>
      <c r="E640" s="27" t="s">
        <v>50</v>
      </c>
      <c r="F640" s="27">
        <v>7</v>
      </c>
      <c r="G640" s="28">
        <v>2415</v>
      </c>
      <c r="H640" s="27">
        <v>724.74149999999986</v>
      </c>
    </row>
    <row r="641" spans="1:8">
      <c r="A641" s="25">
        <v>41348</v>
      </c>
      <c r="B641" s="29">
        <v>1718</v>
      </c>
      <c r="C641" s="27" t="s">
        <v>48</v>
      </c>
      <c r="D641" s="27" t="s">
        <v>54</v>
      </c>
      <c r="E641" s="27" t="s">
        <v>50</v>
      </c>
      <c r="F641" s="27">
        <v>9</v>
      </c>
      <c r="G641" s="28">
        <v>6588</v>
      </c>
      <c r="H641" s="27">
        <v>2554.8263999999999</v>
      </c>
    </row>
    <row r="642" spans="1:8">
      <c r="A642" s="25">
        <v>41349</v>
      </c>
      <c r="B642" s="29">
        <v>1719</v>
      </c>
      <c r="C642" s="27" t="s">
        <v>49</v>
      </c>
      <c r="D642" s="27" t="s">
        <v>54</v>
      </c>
      <c r="E642" s="27" t="s">
        <v>51</v>
      </c>
      <c r="F642" s="27">
        <v>7</v>
      </c>
      <c r="G642" s="28">
        <v>4063.5</v>
      </c>
      <c r="H642" s="27">
        <v>1466.1108000000002</v>
      </c>
    </row>
    <row r="643" spans="1:8">
      <c r="A643" s="25">
        <v>41350</v>
      </c>
      <c r="B643" s="29">
        <v>1720</v>
      </c>
      <c r="C643" s="27" t="s">
        <v>45</v>
      </c>
      <c r="D643" s="27" t="s">
        <v>54</v>
      </c>
      <c r="E643" s="27" t="s">
        <v>51</v>
      </c>
      <c r="F643" s="27">
        <v>10</v>
      </c>
      <c r="G643" s="28">
        <v>14850</v>
      </c>
      <c r="H643" s="27">
        <v>5103.9450000000006</v>
      </c>
    </row>
    <row r="644" spans="1:8">
      <c r="A644" s="25">
        <v>41351</v>
      </c>
      <c r="B644" s="29">
        <v>1721</v>
      </c>
      <c r="C644" s="27" t="s">
        <v>48</v>
      </c>
      <c r="D644" s="27" t="s">
        <v>54</v>
      </c>
      <c r="E644" s="27" t="s">
        <v>51</v>
      </c>
      <c r="F644" s="27">
        <v>10</v>
      </c>
      <c r="G644" s="28">
        <v>4560</v>
      </c>
      <c r="H644" s="27">
        <v>2971.2960000000003</v>
      </c>
    </row>
    <row r="645" spans="1:8">
      <c r="A645" s="25">
        <v>41352</v>
      </c>
      <c r="B645" s="29">
        <v>2091</v>
      </c>
      <c r="C645" s="27" t="s">
        <v>49</v>
      </c>
      <c r="D645" s="27" t="s">
        <v>54</v>
      </c>
      <c r="E645" s="27" t="s">
        <v>47</v>
      </c>
      <c r="F645" s="27">
        <v>6</v>
      </c>
      <c r="G645" s="28">
        <v>6642</v>
      </c>
      <c r="H645" s="27">
        <v>3599.9639999999995</v>
      </c>
    </row>
    <row r="646" spans="1:8">
      <c r="A646" s="25">
        <v>41353</v>
      </c>
      <c r="B646" s="29">
        <v>2092</v>
      </c>
      <c r="C646" s="27" t="s">
        <v>45</v>
      </c>
      <c r="D646" s="27" t="s">
        <v>54</v>
      </c>
      <c r="E646" s="27" t="s">
        <v>47</v>
      </c>
      <c r="F646" s="27">
        <v>6</v>
      </c>
      <c r="G646" s="28">
        <v>4428</v>
      </c>
      <c r="H646" s="27">
        <v>973.93860000000006</v>
      </c>
    </row>
    <row r="647" spans="1:8">
      <c r="A647" s="25">
        <v>41354</v>
      </c>
      <c r="B647" s="29">
        <v>2093</v>
      </c>
      <c r="C647" s="27" t="s">
        <v>48</v>
      </c>
      <c r="D647" s="27" t="s">
        <v>54</v>
      </c>
      <c r="E647" s="27" t="s">
        <v>47</v>
      </c>
      <c r="F647" s="27">
        <v>8</v>
      </c>
      <c r="G647" s="28">
        <v>1812</v>
      </c>
      <c r="H647" s="27">
        <v>578.75280000000009</v>
      </c>
    </row>
    <row r="648" spans="1:8">
      <c r="A648" s="25">
        <v>41355</v>
      </c>
      <c r="B648" s="29">
        <v>2094</v>
      </c>
      <c r="C648" s="27" t="s">
        <v>49</v>
      </c>
      <c r="D648" s="27" t="s">
        <v>54</v>
      </c>
      <c r="E648" s="27" t="s">
        <v>50</v>
      </c>
      <c r="F648" s="27">
        <v>7</v>
      </c>
      <c r="G648" s="28">
        <v>5544</v>
      </c>
      <c r="H648" s="27">
        <v>1490.2271999999998</v>
      </c>
    </row>
    <row r="649" spans="1:8">
      <c r="A649" s="25">
        <v>41356</v>
      </c>
      <c r="B649" s="29">
        <v>2095</v>
      </c>
      <c r="C649" s="27" t="s">
        <v>45</v>
      </c>
      <c r="D649" s="27" t="s">
        <v>54</v>
      </c>
      <c r="E649" s="27" t="s">
        <v>50</v>
      </c>
      <c r="F649" s="27">
        <v>8</v>
      </c>
      <c r="G649" s="28">
        <v>4688</v>
      </c>
      <c r="H649" s="27">
        <v>2016.7776000000001</v>
      </c>
    </row>
    <row r="650" spans="1:8">
      <c r="A650" s="25">
        <v>41357</v>
      </c>
      <c r="B650" s="29">
        <v>1731</v>
      </c>
      <c r="C650" s="27" t="s">
        <v>49</v>
      </c>
      <c r="D650" s="27" t="s">
        <v>54</v>
      </c>
      <c r="E650" s="27" t="s">
        <v>47</v>
      </c>
      <c r="F650" s="27">
        <v>9</v>
      </c>
      <c r="G650" s="28">
        <v>7128</v>
      </c>
      <c r="H650" s="27">
        <v>1762.5168000000001</v>
      </c>
    </row>
    <row r="651" spans="1:8">
      <c r="A651" s="25">
        <v>41358</v>
      </c>
      <c r="B651" s="29">
        <v>2096</v>
      </c>
      <c r="C651" s="27" t="s">
        <v>48</v>
      </c>
      <c r="D651" s="27" t="s">
        <v>54</v>
      </c>
      <c r="E651" s="27" t="s">
        <v>50</v>
      </c>
      <c r="F651" s="27">
        <v>6</v>
      </c>
      <c r="G651" s="28">
        <v>7344</v>
      </c>
      <c r="H651" s="27">
        <v>2931.174</v>
      </c>
    </row>
    <row r="652" spans="1:8">
      <c r="A652" s="25">
        <v>41359</v>
      </c>
      <c r="B652" s="29">
        <v>1732</v>
      </c>
      <c r="C652" s="27" t="s">
        <v>45</v>
      </c>
      <c r="D652" s="27" t="s">
        <v>54</v>
      </c>
      <c r="E652" s="27" t="s">
        <v>47</v>
      </c>
      <c r="F652" s="27">
        <v>6</v>
      </c>
      <c r="G652" s="28">
        <v>4698</v>
      </c>
      <c r="H652" s="27">
        <v>676.19880000000012</v>
      </c>
    </row>
    <row r="653" spans="1:8">
      <c r="A653" s="25">
        <v>41360</v>
      </c>
      <c r="B653" s="29">
        <v>2097</v>
      </c>
      <c r="C653" s="27" t="s">
        <v>49</v>
      </c>
      <c r="D653" s="27" t="s">
        <v>54</v>
      </c>
      <c r="E653" s="27" t="s">
        <v>51</v>
      </c>
      <c r="F653" s="27">
        <v>9</v>
      </c>
      <c r="G653" s="28">
        <v>3294</v>
      </c>
      <c r="H653" s="27">
        <v>3128.4764999999998</v>
      </c>
    </row>
    <row r="654" spans="1:8">
      <c r="A654" s="25">
        <v>41361</v>
      </c>
      <c r="B654" s="29">
        <v>1733</v>
      </c>
      <c r="C654" s="27" t="s">
        <v>48</v>
      </c>
      <c r="D654" s="27" t="s">
        <v>54</v>
      </c>
      <c r="E654" s="27" t="s">
        <v>47</v>
      </c>
      <c r="F654" s="27">
        <v>9</v>
      </c>
      <c r="G654" s="28">
        <v>5832</v>
      </c>
      <c r="H654" s="27">
        <v>3346.7903999999999</v>
      </c>
    </row>
    <row r="655" spans="1:8">
      <c r="A655" s="25">
        <v>41362</v>
      </c>
      <c r="B655" s="29">
        <v>2098</v>
      </c>
      <c r="C655" s="27" t="s">
        <v>45</v>
      </c>
      <c r="D655" s="27" t="s">
        <v>54</v>
      </c>
      <c r="E655" s="27" t="s">
        <v>51</v>
      </c>
      <c r="F655" s="27">
        <v>8</v>
      </c>
      <c r="G655" s="28">
        <v>2508</v>
      </c>
      <c r="H655" s="27">
        <v>3452.0111999999999</v>
      </c>
    </row>
    <row r="656" spans="1:8">
      <c r="A656" s="25">
        <v>41363</v>
      </c>
      <c r="B656" s="29">
        <v>1734</v>
      </c>
      <c r="C656" s="27" t="s">
        <v>49</v>
      </c>
      <c r="D656" s="27" t="s">
        <v>54</v>
      </c>
      <c r="E656" s="27" t="s">
        <v>50</v>
      </c>
      <c r="F656" s="27">
        <v>6</v>
      </c>
      <c r="G656" s="28">
        <v>5265</v>
      </c>
      <c r="H656" s="27">
        <v>544.92750000000001</v>
      </c>
    </row>
    <row r="657" spans="1:8">
      <c r="A657" s="25">
        <v>41364</v>
      </c>
      <c r="B657" s="29">
        <v>2099</v>
      </c>
      <c r="C657" s="27" t="s">
        <v>48</v>
      </c>
      <c r="D657" s="27" t="s">
        <v>54</v>
      </c>
      <c r="E657" s="27" t="s">
        <v>51</v>
      </c>
      <c r="F657" s="27">
        <v>7</v>
      </c>
      <c r="G657" s="28">
        <v>1533</v>
      </c>
      <c r="H657" s="27">
        <v>673.75350000000003</v>
      </c>
    </row>
    <row r="658" spans="1:8">
      <c r="A658" s="25">
        <v>41365</v>
      </c>
      <c r="B658" s="29">
        <v>1735</v>
      </c>
      <c r="C658" s="27" t="s">
        <v>45</v>
      </c>
      <c r="D658" s="27" t="s">
        <v>54</v>
      </c>
      <c r="E658" s="27" t="s">
        <v>50</v>
      </c>
      <c r="F658" s="27">
        <v>7</v>
      </c>
      <c r="G658" s="28">
        <v>7770</v>
      </c>
      <c r="H658" s="27">
        <v>2367.1305000000002</v>
      </c>
    </row>
    <row r="659" spans="1:8">
      <c r="A659" s="25">
        <v>41366</v>
      </c>
      <c r="B659" s="29">
        <v>2100</v>
      </c>
      <c r="C659" s="27" t="s">
        <v>49</v>
      </c>
      <c r="D659" s="27" t="s">
        <v>54</v>
      </c>
      <c r="E659" s="27" t="s">
        <v>47</v>
      </c>
      <c r="F659" s="27">
        <v>6</v>
      </c>
      <c r="G659" s="28">
        <v>1719</v>
      </c>
      <c r="H659" s="27">
        <v>1526.8158000000001</v>
      </c>
    </row>
    <row r="660" spans="1:8">
      <c r="A660" s="25">
        <v>41367</v>
      </c>
      <c r="B660" s="29">
        <v>1736</v>
      </c>
      <c r="C660" s="27" t="s">
        <v>48</v>
      </c>
      <c r="D660" s="27" t="s">
        <v>54</v>
      </c>
      <c r="E660" s="27" t="s">
        <v>50</v>
      </c>
      <c r="F660" s="27">
        <v>7</v>
      </c>
      <c r="G660" s="28">
        <v>4018</v>
      </c>
      <c r="H660" s="27">
        <v>772.8623</v>
      </c>
    </row>
    <row r="661" spans="1:8">
      <c r="A661" s="25">
        <v>41368</v>
      </c>
      <c r="B661" s="29">
        <v>2101</v>
      </c>
      <c r="C661" s="27" t="s">
        <v>45</v>
      </c>
      <c r="D661" s="27" t="s">
        <v>54</v>
      </c>
      <c r="E661" s="27" t="s">
        <v>47</v>
      </c>
      <c r="F661" s="27">
        <v>9</v>
      </c>
      <c r="G661" s="28">
        <v>10395</v>
      </c>
      <c r="H661" s="27">
        <v>922.66019999999992</v>
      </c>
    </row>
    <row r="662" spans="1:8">
      <c r="A662" s="25">
        <v>41369</v>
      </c>
      <c r="B662" s="29">
        <v>1737</v>
      </c>
      <c r="C662" s="27" t="s">
        <v>49</v>
      </c>
      <c r="D662" s="27" t="s">
        <v>54</v>
      </c>
      <c r="E662" s="27" t="s">
        <v>51</v>
      </c>
      <c r="F662" s="27">
        <v>10</v>
      </c>
      <c r="G662" s="28">
        <v>11100</v>
      </c>
      <c r="H662" s="27">
        <v>4928.3999999999996</v>
      </c>
    </row>
    <row r="663" spans="1:8">
      <c r="A663" s="25">
        <v>41370</v>
      </c>
      <c r="B663" s="29">
        <v>2102</v>
      </c>
      <c r="C663" s="27" t="s">
        <v>48</v>
      </c>
      <c r="D663" s="27" t="s">
        <v>54</v>
      </c>
      <c r="E663" s="27" t="s">
        <v>47</v>
      </c>
      <c r="F663" s="27">
        <v>9</v>
      </c>
      <c r="G663" s="28">
        <v>5940</v>
      </c>
      <c r="H663" s="27">
        <v>1273.8330000000001</v>
      </c>
    </row>
    <row r="664" spans="1:8">
      <c r="A664" s="25">
        <v>41371</v>
      </c>
      <c r="B664" s="29">
        <v>1738</v>
      </c>
      <c r="C664" s="27" t="s">
        <v>45</v>
      </c>
      <c r="D664" s="27" t="s">
        <v>54</v>
      </c>
      <c r="E664" s="27" t="s">
        <v>51</v>
      </c>
      <c r="F664" s="27">
        <v>7</v>
      </c>
      <c r="G664" s="28">
        <v>12442.5</v>
      </c>
      <c r="H664" s="27">
        <v>4404.6449999999995</v>
      </c>
    </row>
    <row r="665" spans="1:8">
      <c r="A665" s="25">
        <v>41372</v>
      </c>
      <c r="B665" s="29">
        <v>2103</v>
      </c>
      <c r="C665" s="27" t="s">
        <v>49</v>
      </c>
      <c r="D665" s="27" t="s">
        <v>54</v>
      </c>
      <c r="E665" s="27" t="s">
        <v>50</v>
      </c>
      <c r="F665" s="27">
        <v>7</v>
      </c>
      <c r="G665" s="28">
        <v>6132</v>
      </c>
      <c r="H665" s="27">
        <v>3357.2700000000004</v>
      </c>
    </row>
    <row r="666" spans="1:8">
      <c r="A666" s="25">
        <v>41373</v>
      </c>
      <c r="B666" s="29">
        <v>1739</v>
      </c>
      <c r="C666" s="27" t="s">
        <v>48</v>
      </c>
      <c r="D666" s="27" t="s">
        <v>54</v>
      </c>
      <c r="E666" s="27" t="s">
        <v>51</v>
      </c>
      <c r="F666" s="27">
        <v>7</v>
      </c>
      <c r="G666" s="28">
        <v>10500</v>
      </c>
      <c r="H666" s="27">
        <v>1850.1</v>
      </c>
    </row>
    <row r="667" spans="1:8">
      <c r="A667" s="25">
        <v>41374</v>
      </c>
      <c r="B667" s="29">
        <v>2104</v>
      </c>
      <c r="C667" s="27" t="s">
        <v>45</v>
      </c>
      <c r="D667" s="27" t="s">
        <v>54</v>
      </c>
      <c r="E667" s="27" t="s">
        <v>50</v>
      </c>
      <c r="F667" s="27">
        <v>10</v>
      </c>
      <c r="G667" s="28">
        <v>14650</v>
      </c>
      <c r="H667" s="27">
        <v>5070.3650000000007</v>
      </c>
    </row>
    <row r="668" spans="1:8">
      <c r="A668" s="25">
        <v>41375</v>
      </c>
      <c r="B668" s="29">
        <v>1740</v>
      </c>
      <c r="C668" s="27" t="s">
        <v>49</v>
      </c>
      <c r="D668" s="27" t="s">
        <v>54</v>
      </c>
      <c r="E668" s="27" t="s">
        <v>47</v>
      </c>
      <c r="F668" s="27">
        <v>9</v>
      </c>
      <c r="G668" s="28">
        <v>14985</v>
      </c>
      <c r="H668" s="27">
        <v>4501.4940000000006</v>
      </c>
    </row>
    <row r="669" spans="1:8">
      <c r="A669" s="25">
        <v>41376</v>
      </c>
      <c r="B669" s="29">
        <v>2105</v>
      </c>
      <c r="C669" s="27" t="s">
        <v>48</v>
      </c>
      <c r="D669" s="27" t="s">
        <v>54</v>
      </c>
      <c r="E669" s="27" t="s">
        <v>50</v>
      </c>
      <c r="F669" s="27">
        <v>8</v>
      </c>
      <c r="G669" s="28">
        <v>2214</v>
      </c>
      <c r="H669" s="27">
        <v>4702.5359999999991</v>
      </c>
    </row>
    <row r="670" spans="1:8">
      <c r="A670" s="25">
        <v>41377</v>
      </c>
      <c r="B670" s="29">
        <v>1741</v>
      </c>
      <c r="C670" s="27" t="s">
        <v>45</v>
      </c>
      <c r="D670" s="27" t="s">
        <v>54</v>
      </c>
      <c r="E670" s="27" t="s">
        <v>47</v>
      </c>
      <c r="F670" s="27">
        <v>10</v>
      </c>
      <c r="G670" s="28">
        <v>8370</v>
      </c>
      <c r="H670" s="27">
        <v>1086.9839999999999</v>
      </c>
    </row>
    <row r="671" spans="1:8">
      <c r="A671" s="25">
        <v>41378</v>
      </c>
      <c r="B671" s="29">
        <v>2106</v>
      </c>
      <c r="C671" s="27" t="s">
        <v>49</v>
      </c>
      <c r="D671" s="27" t="s">
        <v>54</v>
      </c>
      <c r="E671" s="27" t="s">
        <v>51</v>
      </c>
      <c r="F671" s="27">
        <v>6</v>
      </c>
      <c r="G671" s="28">
        <v>7560</v>
      </c>
      <c r="H671" s="27">
        <v>4897.619999999999</v>
      </c>
    </row>
    <row r="672" spans="1:8">
      <c r="A672" s="25">
        <v>41379</v>
      </c>
      <c r="B672" s="29">
        <v>1742</v>
      </c>
      <c r="C672" s="27" t="s">
        <v>48</v>
      </c>
      <c r="D672" s="27" t="s">
        <v>54</v>
      </c>
      <c r="E672" s="27" t="s">
        <v>47</v>
      </c>
      <c r="F672" s="27">
        <v>6</v>
      </c>
      <c r="G672" s="28">
        <v>1512</v>
      </c>
      <c r="H672" s="27">
        <v>1825.2864</v>
      </c>
    </row>
    <row r="673" spans="1:8">
      <c r="A673" s="25">
        <v>41380</v>
      </c>
      <c r="B673" s="29">
        <v>2107</v>
      </c>
      <c r="C673" s="27" t="s">
        <v>45</v>
      </c>
      <c r="D673" s="27" t="s">
        <v>54</v>
      </c>
      <c r="E673" s="27" t="s">
        <v>51</v>
      </c>
      <c r="F673" s="27">
        <v>8</v>
      </c>
      <c r="G673" s="28">
        <v>1812</v>
      </c>
      <c r="H673" s="27">
        <v>2564.3424</v>
      </c>
    </row>
    <row r="674" spans="1:8">
      <c r="A674" s="25">
        <v>41381</v>
      </c>
      <c r="B674" s="29">
        <v>1743</v>
      </c>
      <c r="C674" s="27" t="s">
        <v>49</v>
      </c>
      <c r="D674" s="27" t="s">
        <v>54</v>
      </c>
      <c r="E674" s="27" t="s">
        <v>50</v>
      </c>
      <c r="F674" s="27">
        <v>10</v>
      </c>
      <c r="G674" s="28">
        <v>11220</v>
      </c>
      <c r="H674" s="27">
        <v>924.24750000000017</v>
      </c>
    </row>
    <row r="675" spans="1:8">
      <c r="A675" s="25">
        <v>41382</v>
      </c>
      <c r="B675" s="29">
        <v>2108</v>
      </c>
      <c r="C675" s="27" t="s">
        <v>48</v>
      </c>
      <c r="D675" s="27" t="s">
        <v>54</v>
      </c>
      <c r="E675" s="27" t="s">
        <v>51</v>
      </c>
      <c r="F675" s="27">
        <v>8</v>
      </c>
      <c r="G675" s="28">
        <v>6768</v>
      </c>
      <c r="H675" s="27">
        <v>983.61599999999999</v>
      </c>
    </row>
    <row r="676" spans="1:8">
      <c r="A676" s="25">
        <v>41383</v>
      </c>
      <c r="B676" s="29">
        <v>1744</v>
      </c>
      <c r="C676" s="27" t="s">
        <v>45</v>
      </c>
      <c r="D676" s="27" t="s">
        <v>54</v>
      </c>
      <c r="E676" s="27" t="s">
        <v>50</v>
      </c>
      <c r="F676" s="27">
        <v>6</v>
      </c>
      <c r="G676" s="28">
        <v>11002.5</v>
      </c>
      <c r="H676" s="27">
        <v>1825.0947000000001</v>
      </c>
    </row>
    <row r="677" spans="1:8">
      <c r="A677" s="25">
        <v>41384</v>
      </c>
      <c r="B677" s="29">
        <v>2109</v>
      </c>
      <c r="C677" s="27" t="s">
        <v>49</v>
      </c>
      <c r="D677" s="27" t="s">
        <v>54</v>
      </c>
      <c r="E677" s="27" t="s">
        <v>47</v>
      </c>
      <c r="F677" s="27">
        <v>10</v>
      </c>
      <c r="G677" s="28">
        <v>4120</v>
      </c>
      <c r="H677" s="27">
        <v>1626.9879999999998</v>
      </c>
    </row>
    <row r="678" spans="1:8">
      <c r="A678" s="25">
        <v>41385</v>
      </c>
      <c r="B678" s="29">
        <v>1745</v>
      </c>
      <c r="C678" s="27" t="s">
        <v>48</v>
      </c>
      <c r="D678" s="27" t="s">
        <v>54</v>
      </c>
      <c r="E678" s="27" t="s">
        <v>50</v>
      </c>
      <c r="F678" s="27">
        <v>8</v>
      </c>
      <c r="G678" s="28">
        <v>14580</v>
      </c>
      <c r="H678" s="27">
        <v>6256.2780000000002</v>
      </c>
    </row>
    <row r="679" spans="1:8">
      <c r="A679" s="25">
        <v>41386</v>
      </c>
      <c r="B679" s="29">
        <v>2110</v>
      </c>
      <c r="C679" s="27" t="s">
        <v>45</v>
      </c>
      <c r="D679" s="27" t="s">
        <v>54</v>
      </c>
      <c r="E679" s="27" t="s">
        <v>47</v>
      </c>
      <c r="F679" s="27">
        <v>7</v>
      </c>
      <c r="G679" s="28">
        <v>10867.5</v>
      </c>
      <c r="H679" s="27">
        <v>4205.7224999999999</v>
      </c>
    </row>
    <row r="680" spans="1:8">
      <c r="A680" s="25">
        <v>41387</v>
      </c>
      <c r="B680" s="29">
        <v>1746</v>
      </c>
      <c r="C680" s="27" t="s">
        <v>49</v>
      </c>
      <c r="D680" s="27" t="s">
        <v>54</v>
      </c>
      <c r="E680" s="27" t="s">
        <v>51</v>
      </c>
      <c r="F680" s="27">
        <v>6</v>
      </c>
      <c r="G680" s="28">
        <v>7092</v>
      </c>
      <c r="H680" s="27">
        <v>2235.5757000000003</v>
      </c>
    </row>
    <row r="681" spans="1:8">
      <c r="A681" s="25">
        <v>41388</v>
      </c>
      <c r="B681" s="29">
        <v>2111</v>
      </c>
      <c r="C681" s="27" t="s">
        <v>48</v>
      </c>
      <c r="D681" s="27" t="s">
        <v>54</v>
      </c>
      <c r="E681" s="27" t="s">
        <v>47</v>
      </c>
      <c r="F681" s="27">
        <v>6</v>
      </c>
      <c r="G681" s="28">
        <v>10732.5</v>
      </c>
      <c r="H681" s="27">
        <v>3605.2613999999999</v>
      </c>
    </row>
    <row r="682" spans="1:8">
      <c r="A682" s="25">
        <v>41389</v>
      </c>
      <c r="B682" s="29">
        <v>1747</v>
      </c>
      <c r="C682" s="27" t="s">
        <v>45</v>
      </c>
      <c r="D682" s="27" t="s">
        <v>54</v>
      </c>
      <c r="E682" s="27" t="s">
        <v>51</v>
      </c>
      <c r="F682" s="27">
        <v>10</v>
      </c>
      <c r="G682" s="28">
        <v>8580</v>
      </c>
      <c r="H682" s="27">
        <v>1138.8520000000001</v>
      </c>
    </row>
    <row r="683" spans="1:8">
      <c r="A683" s="25">
        <v>41390</v>
      </c>
      <c r="B683" s="29">
        <v>2112</v>
      </c>
      <c r="C683" s="27" t="s">
        <v>49</v>
      </c>
      <c r="D683" s="27" t="s">
        <v>54</v>
      </c>
      <c r="E683" s="27" t="s">
        <v>50</v>
      </c>
      <c r="F683" s="27">
        <v>8</v>
      </c>
      <c r="G683" s="28">
        <v>4824</v>
      </c>
      <c r="H683" s="27">
        <v>2411.0352000000003</v>
      </c>
    </row>
    <row r="684" spans="1:8">
      <c r="A684" s="25">
        <v>41391</v>
      </c>
      <c r="B684" s="29">
        <v>1748</v>
      </c>
      <c r="C684" s="27" t="s">
        <v>48</v>
      </c>
      <c r="D684" s="27" t="s">
        <v>54</v>
      </c>
      <c r="E684" s="27" t="s">
        <v>51</v>
      </c>
      <c r="F684" s="27">
        <v>9</v>
      </c>
      <c r="G684" s="28">
        <v>8208</v>
      </c>
      <c r="H684" s="27">
        <v>1264.4423999999999</v>
      </c>
    </row>
    <row r="685" spans="1:8">
      <c r="A685" s="25">
        <v>41392</v>
      </c>
      <c r="B685" s="29">
        <v>2113</v>
      </c>
      <c r="C685" s="27" t="s">
        <v>45</v>
      </c>
      <c r="D685" s="27" t="s">
        <v>54</v>
      </c>
      <c r="E685" s="27" t="s">
        <v>50</v>
      </c>
      <c r="F685" s="27">
        <v>8</v>
      </c>
      <c r="G685" s="28">
        <v>4256</v>
      </c>
      <c r="H685" s="27">
        <v>2694.0480000000002</v>
      </c>
    </row>
    <row r="686" spans="1:8">
      <c r="A686" s="25">
        <v>41393</v>
      </c>
      <c r="B686" s="29">
        <v>1749</v>
      </c>
      <c r="C686" s="27" t="s">
        <v>49</v>
      </c>
      <c r="D686" s="27" t="s">
        <v>54</v>
      </c>
      <c r="E686" s="27" t="s">
        <v>47</v>
      </c>
      <c r="F686" s="27">
        <v>6</v>
      </c>
      <c r="G686" s="28">
        <v>7308</v>
      </c>
      <c r="H686" s="27">
        <v>1987.4105999999999</v>
      </c>
    </row>
    <row r="687" spans="1:8">
      <c r="A687" s="25">
        <v>41394</v>
      </c>
      <c r="B687" s="29">
        <v>2114</v>
      </c>
      <c r="C687" s="27" t="s">
        <v>48</v>
      </c>
      <c r="D687" s="27" t="s">
        <v>54</v>
      </c>
      <c r="E687" s="27" t="s">
        <v>50</v>
      </c>
      <c r="F687" s="27">
        <v>8</v>
      </c>
      <c r="G687" s="28">
        <v>9300</v>
      </c>
      <c r="H687" s="27">
        <v>2842.08</v>
      </c>
    </row>
    <row r="688" spans="1:8">
      <c r="A688" s="25">
        <v>41395</v>
      </c>
      <c r="B688" s="29">
        <v>1750</v>
      </c>
      <c r="C688" s="27" t="s">
        <v>45</v>
      </c>
      <c r="D688" s="27" t="s">
        <v>54</v>
      </c>
      <c r="E688" s="27" t="s">
        <v>47</v>
      </c>
      <c r="F688" s="27">
        <v>10</v>
      </c>
      <c r="G688" s="28">
        <v>9840</v>
      </c>
      <c r="H688" s="27">
        <v>1549.8</v>
      </c>
    </row>
    <row r="689" spans="1:8">
      <c r="A689" s="25">
        <v>41396</v>
      </c>
      <c r="B689" s="29">
        <v>2115</v>
      </c>
      <c r="C689" s="27" t="s">
        <v>49</v>
      </c>
      <c r="D689" s="27" t="s">
        <v>54</v>
      </c>
      <c r="E689" s="27" t="s">
        <v>51</v>
      </c>
      <c r="F689" s="27">
        <v>6</v>
      </c>
      <c r="G689" s="28">
        <v>5346</v>
      </c>
      <c r="H689" s="27">
        <v>2876.8608000000004</v>
      </c>
    </row>
    <row r="690" spans="1:8">
      <c r="A690" s="25">
        <v>41397</v>
      </c>
      <c r="B690" s="29">
        <v>1751</v>
      </c>
      <c r="C690" s="27" t="s">
        <v>48</v>
      </c>
      <c r="D690" s="27" t="s">
        <v>54</v>
      </c>
      <c r="E690" s="27" t="s">
        <v>47</v>
      </c>
      <c r="F690" s="27">
        <v>9</v>
      </c>
      <c r="G690" s="28">
        <v>10440</v>
      </c>
      <c r="H690" s="27">
        <v>1611.4139999999998</v>
      </c>
    </row>
    <row r="691" spans="1:8">
      <c r="A691" s="25">
        <v>41398</v>
      </c>
      <c r="B691" s="29">
        <v>2116</v>
      </c>
      <c r="C691" s="27" t="s">
        <v>45</v>
      </c>
      <c r="D691" s="27" t="s">
        <v>54</v>
      </c>
      <c r="E691" s="27" t="s">
        <v>51</v>
      </c>
      <c r="F691" s="27">
        <v>6</v>
      </c>
      <c r="G691" s="28">
        <v>12060</v>
      </c>
      <c r="H691" s="27">
        <v>3905.5104000000001</v>
      </c>
    </row>
    <row r="692" spans="1:8">
      <c r="A692" s="25">
        <v>41399</v>
      </c>
      <c r="B692" s="29">
        <v>1752</v>
      </c>
      <c r="C692" s="27" t="s">
        <v>49</v>
      </c>
      <c r="D692" s="27" t="s">
        <v>54</v>
      </c>
      <c r="E692" s="27" t="s">
        <v>50</v>
      </c>
      <c r="F692" s="27">
        <v>9</v>
      </c>
      <c r="G692" s="28">
        <v>8383.5</v>
      </c>
      <c r="H692" s="27">
        <v>3595.6831499999998</v>
      </c>
    </row>
    <row r="693" spans="1:8">
      <c r="A693" s="25">
        <v>41400</v>
      </c>
      <c r="B693" s="29">
        <v>2117</v>
      </c>
      <c r="C693" s="27" t="s">
        <v>48</v>
      </c>
      <c r="D693" s="27" t="s">
        <v>54</v>
      </c>
      <c r="E693" s="27" t="s">
        <v>51</v>
      </c>
      <c r="F693" s="27">
        <v>8</v>
      </c>
      <c r="G693" s="28">
        <v>2988</v>
      </c>
      <c r="H693" s="27">
        <v>5837.0579999999991</v>
      </c>
    </row>
    <row r="694" spans="1:8">
      <c r="A694" s="25">
        <v>41401</v>
      </c>
      <c r="B694" s="29">
        <v>1753</v>
      </c>
      <c r="C694" s="27" t="s">
        <v>45</v>
      </c>
      <c r="D694" s="27" t="s">
        <v>54</v>
      </c>
      <c r="E694" s="27" t="s">
        <v>50</v>
      </c>
      <c r="F694" s="27">
        <v>7</v>
      </c>
      <c r="G694" s="28">
        <v>12075</v>
      </c>
      <c r="H694" s="27">
        <v>1492.47</v>
      </c>
    </row>
    <row r="695" spans="1:8">
      <c r="A695" s="25">
        <v>41767</v>
      </c>
      <c r="B695" s="29">
        <v>1754</v>
      </c>
      <c r="C695" s="27" t="s">
        <v>48</v>
      </c>
      <c r="D695" s="27" t="s">
        <v>54</v>
      </c>
      <c r="E695" s="27" t="s">
        <v>50</v>
      </c>
      <c r="F695" s="27">
        <v>6</v>
      </c>
      <c r="G695" s="28">
        <v>6885</v>
      </c>
      <c r="H695" s="27">
        <v>2666.5604999999996</v>
      </c>
    </row>
    <row r="696" spans="1:8">
      <c r="A696" s="25">
        <v>41768</v>
      </c>
      <c r="B696" s="29">
        <v>1755</v>
      </c>
      <c r="C696" s="27" t="s">
        <v>49</v>
      </c>
      <c r="D696" s="27" t="s">
        <v>54</v>
      </c>
      <c r="E696" s="27" t="s">
        <v>51</v>
      </c>
      <c r="F696" s="27">
        <v>7</v>
      </c>
      <c r="G696" s="28">
        <v>12075</v>
      </c>
      <c r="H696" s="27">
        <v>3560.6760000000004</v>
      </c>
    </row>
    <row r="697" spans="1:8">
      <c r="A697" s="25">
        <v>41769</v>
      </c>
      <c r="B697" s="29">
        <v>1756</v>
      </c>
      <c r="C697" s="27" t="s">
        <v>45</v>
      </c>
      <c r="D697" s="27" t="s">
        <v>54</v>
      </c>
      <c r="E697" s="27" t="s">
        <v>51</v>
      </c>
      <c r="F697" s="27">
        <v>8</v>
      </c>
      <c r="G697" s="28">
        <v>9312</v>
      </c>
      <c r="H697" s="27">
        <v>2769.1560000000004</v>
      </c>
    </row>
    <row r="698" spans="1:8">
      <c r="A698" s="25">
        <v>41770</v>
      </c>
      <c r="B698" s="29">
        <v>1757</v>
      </c>
      <c r="C698" s="27" t="s">
        <v>48</v>
      </c>
      <c r="D698" s="27" t="s">
        <v>54</v>
      </c>
      <c r="E698" s="27" t="s">
        <v>51</v>
      </c>
      <c r="F698" s="27">
        <v>10</v>
      </c>
      <c r="G698" s="28">
        <v>1515</v>
      </c>
      <c r="H698" s="27">
        <v>1805.2740000000001</v>
      </c>
    </row>
    <row r="699" spans="1:8">
      <c r="A699" s="25">
        <v>41771</v>
      </c>
      <c r="B699" s="29">
        <v>2127</v>
      </c>
      <c r="C699" s="27" t="s">
        <v>49</v>
      </c>
      <c r="D699" s="27" t="s">
        <v>54</v>
      </c>
      <c r="E699" s="27" t="s">
        <v>47</v>
      </c>
      <c r="F699" s="27">
        <v>9</v>
      </c>
      <c r="G699" s="28">
        <v>9247.5</v>
      </c>
      <c r="H699" s="27">
        <v>3758.1840000000002</v>
      </c>
    </row>
    <row r="700" spans="1:8">
      <c r="A700" s="25">
        <v>41772</v>
      </c>
      <c r="B700" s="29">
        <v>2128</v>
      </c>
      <c r="C700" s="27" t="s">
        <v>45</v>
      </c>
      <c r="D700" s="27" t="s">
        <v>54</v>
      </c>
      <c r="E700" s="27" t="s">
        <v>47</v>
      </c>
      <c r="F700" s="27">
        <v>7</v>
      </c>
      <c r="G700" s="28">
        <v>6237</v>
      </c>
      <c r="H700" s="27">
        <v>2046.9834000000001</v>
      </c>
    </row>
    <row r="701" spans="1:8">
      <c r="A701" s="25">
        <v>41773</v>
      </c>
      <c r="B701" s="29">
        <v>2129</v>
      </c>
      <c r="C701" s="27" t="s">
        <v>48</v>
      </c>
      <c r="D701" s="27" t="s">
        <v>54</v>
      </c>
      <c r="E701" s="27" t="s">
        <v>47</v>
      </c>
      <c r="F701" s="27">
        <v>8</v>
      </c>
      <c r="G701" s="28">
        <v>7056</v>
      </c>
      <c r="H701" s="27">
        <v>617.57640000000004</v>
      </c>
    </row>
    <row r="702" spans="1:8">
      <c r="A702" s="25">
        <v>41774</v>
      </c>
      <c r="B702" s="29">
        <v>2130</v>
      </c>
      <c r="C702" s="27" t="s">
        <v>49</v>
      </c>
      <c r="D702" s="27" t="s">
        <v>54</v>
      </c>
      <c r="E702" s="27" t="s">
        <v>50</v>
      </c>
      <c r="F702" s="27">
        <v>8</v>
      </c>
      <c r="G702" s="28">
        <v>7152</v>
      </c>
      <c r="H702" s="27">
        <v>3874.5960000000005</v>
      </c>
    </row>
    <row r="703" spans="1:8">
      <c r="A703" s="25">
        <v>41775</v>
      </c>
      <c r="B703" s="29">
        <v>2131</v>
      </c>
      <c r="C703" s="27" t="s">
        <v>45</v>
      </c>
      <c r="D703" s="27" t="s">
        <v>54</v>
      </c>
      <c r="E703" s="27" t="s">
        <v>50</v>
      </c>
      <c r="F703" s="27">
        <v>8</v>
      </c>
      <c r="G703" s="28">
        <v>2844</v>
      </c>
      <c r="H703" s="27">
        <v>2884.6691999999998</v>
      </c>
    </row>
    <row r="704" spans="1:8">
      <c r="A704" s="25">
        <v>41776</v>
      </c>
      <c r="B704" s="29">
        <v>1767</v>
      </c>
      <c r="C704" s="27" t="s">
        <v>49</v>
      </c>
      <c r="D704" s="27" t="s">
        <v>54</v>
      </c>
      <c r="E704" s="27" t="s">
        <v>47</v>
      </c>
      <c r="F704" s="27">
        <v>9</v>
      </c>
      <c r="G704" s="28">
        <v>4347</v>
      </c>
      <c r="H704" s="27">
        <v>4315.4842500000004</v>
      </c>
    </row>
    <row r="705" spans="1:8">
      <c r="A705" s="25">
        <v>41777</v>
      </c>
      <c r="B705" s="29">
        <v>2132</v>
      </c>
      <c r="C705" s="27" t="s">
        <v>48</v>
      </c>
      <c r="D705" s="27" t="s">
        <v>54</v>
      </c>
      <c r="E705" s="27" t="s">
        <v>50</v>
      </c>
      <c r="F705" s="27">
        <v>9</v>
      </c>
      <c r="G705" s="28">
        <v>10764</v>
      </c>
      <c r="H705" s="27">
        <v>3164.616</v>
      </c>
    </row>
    <row r="706" spans="1:8">
      <c r="A706" s="25">
        <v>41778</v>
      </c>
      <c r="B706" s="29">
        <v>1768</v>
      </c>
      <c r="C706" s="27" t="s">
        <v>45</v>
      </c>
      <c r="D706" s="27" t="s">
        <v>54</v>
      </c>
      <c r="E706" s="27" t="s">
        <v>47</v>
      </c>
      <c r="F706" s="27">
        <v>9</v>
      </c>
      <c r="G706" s="28">
        <v>1755</v>
      </c>
      <c r="H706" s="27">
        <v>1889.0819999999999</v>
      </c>
    </row>
    <row r="707" spans="1:8">
      <c r="A707" s="25">
        <v>41779</v>
      </c>
      <c r="B707" s="29">
        <v>2133</v>
      </c>
      <c r="C707" s="27" t="s">
        <v>49</v>
      </c>
      <c r="D707" s="27" t="s">
        <v>54</v>
      </c>
      <c r="E707" s="27" t="s">
        <v>51</v>
      </c>
      <c r="F707" s="27">
        <v>7</v>
      </c>
      <c r="G707" s="28">
        <v>1701</v>
      </c>
      <c r="H707" s="27">
        <v>1430.8811999999998</v>
      </c>
    </row>
    <row r="708" spans="1:8">
      <c r="A708" s="25">
        <v>41780</v>
      </c>
      <c r="B708" s="29">
        <v>1769</v>
      </c>
      <c r="C708" s="27" t="s">
        <v>48</v>
      </c>
      <c r="D708" s="27" t="s">
        <v>54</v>
      </c>
      <c r="E708" s="27" t="s">
        <v>47</v>
      </c>
      <c r="F708" s="27">
        <v>8</v>
      </c>
      <c r="G708" s="28">
        <v>6240</v>
      </c>
      <c r="H708" s="27">
        <v>1462.5</v>
      </c>
    </row>
    <row r="709" spans="1:8">
      <c r="A709" s="25">
        <v>41781</v>
      </c>
      <c r="B709" s="29">
        <v>2134</v>
      </c>
      <c r="C709" s="27" t="s">
        <v>45</v>
      </c>
      <c r="D709" s="27" t="s">
        <v>54</v>
      </c>
      <c r="E709" s="27" t="s">
        <v>51</v>
      </c>
      <c r="F709" s="27">
        <v>9</v>
      </c>
      <c r="G709" s="28">
        <v>7533</v>
      </c>
      <c r="H709" s="27">
        <v>3037.3056000000001</v>
      </c>
    </row>
    <row r="710" spans="1:8">
      <c r="A710" s="25">
        <v>41782</v>
      </c>
      <c r="B710" s="29">
        <v>1770</v>
      </c>
      <c r="C710" s="27" t="s">
        <v>49</v>
      </c>
      <c r="D710" s="27" t="s">
        <v>54</v>
      </c>
      <c r="E710" s="27" t="s">
        <v>50</v>
      </c>
      <c r="F710" s="27">
        <v>8</v>
      </c>
      <c r="G710" s="28">
        <v>2604</v>
      </c>
      <c r="H710" s="27">
        <v>1796.7599999999998</v>
      </c>
    </row>
    <row r="711" spans="1:8">
      <c r="A711" s="25">
        <v>41783</v>
      </c>
      <c r="B711" s="29">
        <v>2135</v>
      </c>
      <c r="C711" s="27" t="s">
        <v>48</v>
      </c>
      <c r="D711" s="27" t="s">
        <v>54</v>
      </c>
      <c r="E711" s="27" t="s">
        <v>51</v>
      </c>
      <c r="F711" s="27">
        <v>6</v>
      </c>
      <c r="G711" s="28">
        <v>9216</v>
      </c>
      <c r="H711" s="27">
        <v>3578.5727999999995</v>
      </c>
    </row>
    <row r="712" spans="1:8">
      <c r="A712" s="25">
        <v>41784</v>
      </c>
      <c r="B712" s="29">
        <v>1771</v>
      </c>
      <c r="C712" s="27" t="s">
        <v>45</v>
      </c>
      <c r="D712" s="27" t="s">
        <v>54</v>
      </c>
      <c r="E712" s="27" t="s">
        <v>50</v>
      </c>
      <c r="F712" s="27">
        <v>7</v>
      </c>
      <c r="G712" s="28">
        <v>8400</v>
      </c>
      <c r="H712" s="27">
        <v>1267.98</v>
      </c>
    </row>
    <row r="713" spans="1:8">
      <c r="A713" s="25">
        <v>41785</v>
      </c>
      <c r="B713" s="29">
        <v>2136</v>
      </c>
      <c r="C713" s="27" t="s">
        <v>49</v>
      </c>
      <c r="D713" s="27" t="s">
        <v>54</v>
      </c>
      <c r="E713" s="27" t="s">
        <v>47</v>
      </c>
      <c r="F713" s="27">
        <v>8</v>
      </c>
      <c r="G713" s="28">
        <v>9900</v>
      </c>
      <c r="H713" s="27">
        <v>2138.9940000000001</v>
      </c>
    </row>
    <row r="714" spans="1:8">
      <c r="A714" s="25">
        <v>41786</v>
      </c>
      <c r="B714" s="29">
        <v>1772</v>
      </c>
      <c r="C714" s="27" t="s">
        <v>48</v>
      </c>
      <c r="D714" s="27" t="s">
        <v>54</v>
      </c>
      <c r="E714" s="27" t="s">
        <v>50</v>
      </c>
      <c r="F714" s="27">
        <v>10</v>
      </c>
      <c r="G714" s="28">
        <v>7980</v>
      </c>
      <c r="H714" s="27">
        <v>2863.2240000000002</v>
      </c>
    </row>
    <row r="715" spans="1:8">
      <c r="A715" s="25">
        <v>41787</v>
      </c>
      <c r="B715" s="29">
        <v>2137</v>
      </c>
      <c r="C715" s="27" t="s">
        <v>45</v>
      </c>
      <c r="D715" s="27" t="s">
        <v>54</v>
      </c>
      <c r="E715" s="27" t="s">
        <v>47</v>
      </c>
      <c r="F715" s="27">
        <v>6</v>
      </c>
      <c r="G715" s="28">
        <v>5292</v>
      </c>
      <c r="H715" s="27">
        <v>1144.1303999999998</v>
      </c>
    </row>
    <row r="716" spans="1:8">
      <c r="A716" s="25">
        <v>41788</v>
      </c>
      <c r="B716" s="29">
        <v>1773</v>
      </c>
      <c r="C716" s="27" t="s">
        <v>49</v>
      </c>
      <c r="D716" s="27" t="s">
        <v>54</v>
      </c>
      <c r="E716" s="27" t="s">
        <v>51</v>
      </c>
      <c r="F716" s="27">
        <v>6</v>
      </c>
      <c r="G716" s="28">
        <v>8280</v>
      </c>
      <c r="H716" s="27">
        <v>2036.88</v>
      </c>
    </row>
    <row r="717" spans="1:8">
      <c r="A717" s="25">
        <v>41789</v>
      </c>
      <c r="B717" s="29">
        <v>2138</v>
      </c>
      <c r="C717" s="27" t="s">
        <v>48</v>
      </c>
      <c r="D717" s="27" t="s">
        <v>54</v>
      </c>
      <c r="E717" s="27" t="s">
        <v>47</v>
      </c>
      <c r="F717" s="27">
        <v>6</v>
      </c>
      <c r="G717" s="28">
        <v>2583</v>
      </c>
      <c r="H717" s="27">
        <v>4184.4600000000009</v>
      </c>
    </row>
    <row r="718" spans="1:8">
      <c r="A718" s="25">
        <v>41790</v>
      </c>
      <c r="B718" s="29">
        <v>1774</v>
      </c>
      <c r="C718" s="27" t="s">
        <v>45</v>
      </c>
      <c r="D718" s="27" t="s">
        <v>54</v>
      </c>
      <c r="E718" s="27" t="s">
        <v>51</v>
      </c>
      <c r="F718" s="27">
        <v>9</v>
      </c>
      <c r="G718" s="28">
        <v>11790</v>
      </c>
      <c r="H718" s="27">
        <v>2415.0635999999995</v>
      </c>
    </row>
    <row r="719" spans="1:8">
      <c r="A719" s="25">
        <v>41791</v>
      </c>
      <c r="B719" s="29">
        <v>2139</v>
      </c>
      <c r="C719" s="27" t="s">
        <v>49</v>
      </c>
      <c r="D719" s="27" t="s">
        <v>54</v>
      </c>
      <c r="E719" s="27" t="s">
        <v>50</v>
      </c>
      <c r="F719" s="27">
        <v>8</v>
      </c>
      <c r="G719" s="28">
        <v>7632</v>
      </c>
      <c r="H719" s="27">
        <v>1537.5936000000002</v>
      </c>
    </row>
    <row r="720" spans="1:8">
      <c r="A720" s="25">
        <v>41792</v>
      </c>
      <c r="B720" s="29">
        <v>1775</v>
      </c>
      <c r="C720" s="27" t="s">
        <v>48</v>
      </c>
      <c r="D720" s="27" t="s">
        <v>54</v>
      </c>
      <c r="E720" s="27" t="s">
        <v>51</v>
      </c>
      <c r="F720" s="27">
        <v>6</v>
      </c>
      <c r="G720" s="28">
        <v>9585</v>
      </c>
      <c r="H720" s="27">
        <v>3308.7420000000002</v>
      </c>
    </row>
    <row r="721" spans="1:8">
      <c r="A721" s="25">
        <v>41793</v>
      </c>
      <c r="B721" s="29">
        <v>2140</v>
      </c>
      <c r="C721" s="27" t="s">
        <v>45</v>
      </c>
      <c r="D721" s="27" t="s">
        <v>54</v>
      </c>
      <c r="E721" s="27" t="s">
        <v>50</v>
      </c>
      <c r="F721" s="27">
        <v>8</v>
      </c>
      <c r="G721" s="28">
        <v>8340</v>
      </c>
      <c r="H721" s="27">
        <v>3338.5019999999995</v>
      </c>
    </row>
    <row r="722" spans="1:8">
      <c r="A722" s="25">
        <v>41794</v>
      </c>
      <c r="B722" s="29">
        <v>1776</v>
      </c>
      <c r="C722" s="27" t="s">
        <v>49</v>
      </c>
      <c r="D722" s="27" t="s">
        <v>54</v>
      </c>
      <c r="E722" s="27" t="s">
        <v>47</v>
      </c>
      <c r="F722" s="27">
        <v>9</v>
      </c>
      <c r="G722" s="28">
        <v>7398</v>
      </c>
      <c r="H722" s="27">
        <v>2918.511</v>
      </c>
    </row>
    <row r="723" spans="1:8">
      <c r="A723" s="25">
        <v>41795</v>
      </c>
      <c r="B723" s="29">
        <v>2141</v>
      </c>
      <c r="C723" s="27" t="s">
        <v>48</v>
      </c>
      <c r="D723" s="27" t="s">
        <v>54</v>
      </c>
      <c r="E723" s="27" t="s">
        <v>50</v>
      </c>
      <c r="F723" s="27">
        <v>8</v>
      </c>
      <c r="G723" s="28">
        <v>5232</v>
      </c>
      <c r="H723" s="27">
        <v>4387.5551999999998</v>
      </c>
    </row>
    <row r="724" spans="1:8">
      <c r="A724" s="25">
        <v>41796</v>
      </c>
      <c r="B724" s="29">
        <v>1777</v>
      </c>
      <c r="C724" s="27" t="s">
        <v>45</v>
      </c>
      <c r="D724" s="27" t="s">
        <v>54</v>
      </c>
      <c r="E724" s="27" t="s">
        <v>47</v>
      </c>
      <c r="F724" s="27">
        <v>7</v>
      </c>
      <c r="G724" s="28">
        <v>2063.25</v>
      </c>
      <c r="H724" s="27">
        <v>2027.7620999999997</v>
      </c>
    </row>
    <row r="725" spans="1:8">
      <c r="A725" s="25">
        <v>41797</v>
      </c>
      <c r="B725" s="29">
        <v>2142</v>
      </c>
      <c r="C725" s="27" t="s">
        <v>49</v>
      </c>
      <c r="D725" s="27" t="s">
        <v>54</v>
      </c>
      <c r="E725" s="27" t="s">
        <v>51</v>
      </c>
      <c r="F725" s="27">
        <v>8</v>
      </c>
      <c r="G725" s="28">
        <v>4096</v>
      </c>
      <c r="H725" s="27">
        <v>846.4384</v>
      </c>
    </row>
    <row r="726" spans="1:8">
      <c r="A726" s="25">
        <v>41798</v>
      </c>
      <c r="B726" s="29">
        <v>1778</v>
      </c>
      <c r="C726" s="27" t="s">
        <v>48</v>
      </c>
      <c r="D726" s="27" t="s">
        <v>54</v>
      </c>
      <c r="E726" s="27" t="s">
        <v>47</v>
      </c>
      <c r="F726" s="27">
        <v>6</v>
      </c>
      <c r="G726" s="28">
        <v>1764</v>
      </c>
      <c r="H726" s="27">
        <v>2071.2888000000003</v>
      </c>
    </row>
    <row r="727" spans="1:8">
      <c r="A727" s="25">
        <v>41799</v>
      </c>
      <c r="B727" s="29">
        <v>2143</v>
      </c>
      <c r="C727" s="27" t="s">
        <v>45</v>
      </c>
      <c r="D727" s="27" t="s">
        <v>54</v>
      </c>
      <c r="E727" s="27" t="s">
        <v>51</v>
      </c>
      <c r="F727" s="27">
        <v>8</v>
      </c>
      <c r="G727" s="28">
        <v>4224</v>
      </c>
      <c r="H727" s="27">
        <v>1311.9744000000001</v>
      </c>
    </row>
    <row r="728" spans="1:8">
      <c r="A728" s="25">
        <v>41800</v>
      </c>
      <c r="B728" s="29">
        <v>1779</v>
      </c>
      <c r="C728" s="27" t="s">
        <v>49</v>
      </c>
      <c r="D728" s="27" t="s">
        <v>54</v>
      </c>
      <c r="E728" s="27" t="s">
        <v>50</v>
      </c>
      <c r="F728" s="27">
        <v>8</v>
      </c>
      <c r="G728" s="28">
        <v>9720</v>
      </c>
      <c r="H728" s="27">
        <v>1168.7327999999998</v>
      </c>
    </row>
    <row r="729" spans="1:8">
      <c r="A729" s="25">
        <v>41801</v>
      </c>
      <c r="B729" s="29">
        <v>2144</v>
      </c>
      <c r="C729" s="27" t="s">
        <v>48</v>
      </c>
      <c r="D729" s="27" t="s">
        <v>54</v>
      </c>
      <c r="E729" s="27" t="s">
        <v>51</v>
      </c>
      <c r="F729" s="27">
        <v>7</v>
      </c>
      <c r="G729" s="28">
        <v>1984.5</v>
      </c>
      <c r="H729" s="27">
        <v>887.26994999999988</v>
      </c>
    </row>
    <row r="730" spans="1:8">
      <c r="A730" s="25">
        <v>41802</v>
      </c>
      <c r="B730" s="29">
        <v>1780</v>
      </c>
      <c r="C730" s="27" t="s">
        <v>45</v>
      </c>
      <c r="D730" s="27" t="s">
        <v>54</v>
      </c>
      <c r="E730" s="27" t="s">
        <v>50</v>
      </c>
      <c r="F730" s="27">
        <v>8</v>
      </c>
      <c r="G730" s="28">
        <v>1848</v>
      </c>
      <c r="H730" s="27">
        <v>2184.3360000000002</v>
      </c>
    </row>
    <row r="731" spans="1:8">
      <c r="A731" s="25">
        <v>41803</v>
      </c>
      <c r="B731" s="29">
        <v>2145</v>
      </c>
      <c r="C731" s="27" t="s">
        <v>49</v>
      </c>
      <c r="D731" s="27" t="s">
        <v>54</v>
      </c>
      <c r="E731" s="27" t="s">
        <v>47</v>
      </c>
      <c r="F731" s="27">
        <v>9</v>
      </c>
      <c r="G731" s="28">
        <v>12330</v>
      </c>
      <c r="H731" s="27">
        <v>2632.9481999999998</v>
      </c>
    </row>
    <row r="732" spans="1:8">
      <c r="A732" s="25">
        <v>41804</v>
      </c>
      <c r="B732" s="29">
        <v>1781</v>
      </c>
      <c r="C732" s="27" t="s">
        <v>48</v>
      </c>
      <c r="D732" s="27" t="s">
        <v>54</v>
      </c>
      <c r="E732" s="27" t="s">
        <v>50</v>
      </c>
      <c r="F732" s="27">
        <v>9</v>
      </c>
      <c r="G732" s="28">
        <v>5751</v>
      </c>
      <c r="H732" s="27">
        <v>3659.9363999999996</v>
      </c>
    </row>
    <row r="733" spans="1:8">
      <c r="A733" s="25">
        <v>41805</v>
      </c>
      <c r="B733" s="29">
        <v>2146</v>
      </c>
      <c r="C733" s="27" t="s">
        <v>45</v>
      </c>
      <c r="D733" s="27" t="s">
        <v>54</v>
      </c>
      <c r="E733" s="27" t="s">
        <v>47</v>
      </c>
      <c r="F733" s="27">
        <v>9</v>
      </c>
      <c r="G733" s="28">
        <v>4770</v>
      </c>
      <c r="H733" s="27">
        <v>3885.1649999999995</v>
      </c>
    </row>
    <row r="734" spans="1:8">
      <c r="A734" s="25">
        <v>41806</v>
      </c>
      <c r="B734" s="29">
        <v>1782</v>
      </c>
      <c r="C734" s="27" t="s">
        <v>49</v>
      </c>
      <c r="D734" s="27" t="s">
        <v>54</v>
      </c>
      <c r="E734" s="27" t="s">
        <v>51</v>
      </c>
      <c r="F734" s="27">
        <v>10</v>
      </c>
      <c r="G734" s="28">
        <v>2280</v>
      </c>
      <c r="H734" s="27">
        <v>2545.1639999999998</v>
      </c>
    </row>
    <row r="735" spans="1:8">
      <c r="A735" s="25">
        <v>41807</v>
      </c>
      <c r="B735" s="29">
        <v>2147</v>
      </c>
      <c r="C735" s="27" t="s">
        <v>48</v>
      </c>
      <c r="D735" s="27" t="s">
        <v>54</v>
      </c>
      <c r="E735" s="27" t="s">
        <v>47</v>
      </c>
      <c r="F735" s="27">
        <v>7</v>
      </c>
      <c r="G735" s="28">
        <v>13702.5</v>
      </c>
      <c r="H735" s="27">
        <v>2810.1086999999998</v>
      </c>
    </row>
    <row r="736" spans="1:8">
      <c r="A736" s="25">
        <v>41808</v>
      </c>
      <c r="B736" s="29">
        <v>1783</v>
      </c>
      <c r="C736" s="27" t="s">
        <v>45</v>
      </c>
      <c r="D736" s="27" t="s">
        <v>54</v>
      </c>
      <c r="E736" s="27" t="s">
        <v>51</v>
      </c>
      <c r="F736" s="27">
        <v>10</v>
      </c>
      <c r="G736" s="28">
        <v>7740</v>
      </c>
      <c r="H736" s="27">
        <v>819.279</v>
      </c>
    </row>
    <row r="737" spans="1:8">
      <c r="A737" s="25">
        <v>41809</v>
      </c>
      <c r="B737" s="29">
        <v>2148</v>
      </c>
      <c r="C737" s="27" t="s">
        <v>49</v>
      </c>
      <c r="D737" s="27" t="s">
        <v>54</v>
      </c>
      <c r="E737" s="27" t="s">
        <v>50</v>
      </c>
      <c r="F737" s="27">
        <v>6</v>
      </c>
      <c r="G737" s="28">
        <v>5040</v>
      </c>
      <c r="H737" s="27">
        <v>2804.7599999999998</v>
      </c>
    </row>
    <row r="738" spans="1:8">
      <c r="A738" s="25">
        <v>41810</v>
      </c>
      <c r="B738" s="29">
        <v>1784</v>
      </c>
      <c r="C738" s="27" t="s">
        <v>48</v>
      </c>
      <c r="D738" s="27" t="s">
        <v>54</v>
      </c>
      <c r="E738" s="27" t="s">
        <v>51</v>
      </c>
      <c r="F738" s="27">
        <v>8</v>
      </c>
      <c r="G738" s="28">
        <v>6372</v>
      </c>
      <c r="H738" s="27">
        <v>3767.9759999999997</v>
      </c>
    </row>
    <row r="739" spans="1:8">
      <c r="A739" s="25">
        <v>41811</v>
      </c>
      <c r="B739" s="29">
        <v>2149</v>
      </c>
      <c r="C739" s="27" t="s">
        <v>45</v>
      </c>
      <c r="D739" s="27" t="s">
        <v>54</v>
      </c>
      <c r="E739" s="27" t="s">
        <v>50</v>
      </c>
      <c r="F739" s="27">
        <v>9</v>
      </c>
      <c r="G739" s="28">
        <v>2160</v>
      </c>
      <c r="H739" s="27">
        <v>4688.28</v>
      </c>
    </row>
    <row r="740" spans="1:8">
      <c r="A740" s="25">
        <v>41812</v>
      </c>
      <c r="B740" s="29">
        <v>1785</v>
      </c>
      <c r="C740" s="27" t="s">
        <v>49</v>
      </c>
      <c r="D740" s="27" t="s">
        <v>54</v>
      </c>
      <c r="E740" s="27" t="s">
        <v>47</v>
      </c>
      <c r="F740" s="27">
        <v>10</v>
      </c>
      <c r="G740" s="28">
        <v>7680</v>
      </c>
      <c r="H740" s="27">
        <v>3141.6320000000001</v>
      </c>
    </row>
    <row r="741" spans="1:8">
      <c r="A741" s="25">
        <v>41813</v>
      </c>
      <c r="B741" s="29">
        <v>2150</v>
      </c>
      <c r="C741" s="27" t="s">
        <v>48</v>
      </c>
      <c r="D741" s="27" t="s">
        <v>54</v>
      </c>
      <c r="E741" s="27" t="s">
        <v>50</v>
      </c>
      <c r="F741" s="27">
        <v>10</v>
      </c>
      <c r="G741" s="28">
        <v>4320</v>
      </c>
      <c r="H741" s="27">
        <v>3841.3440000000001</v>
      </c>
    </row>
    <row r="742" spans="1:8">
      <c r="A742" s="25">
        <v>41814</v>
      </c>
      <c r="B742" s="29">
        <v>1786</v>
      </c>
      <c r="C742" s="27" t="s">
        <v>45</v>
      </c>
      <c r="D742" s="27" t="s">
        <v>54</v>
      </c>
      <c r="E742" s="27" t="s">
        <v>47</v>
      </c>
      <c r="F742" s="27">
        <v>10</v>
      </c>
      <c r="G742" s="28">
        <v>11700</v>
      </c>
      <c r="H742" s="27">
        <v>2947.4639999999999</v>
      </c>
    </row>
    <row r="743" spans="1:8">
      <c r="A743" s="25">
        <v>41815</v>
      </c>
      <c r="B743" s="29">
        <v>2151</v>
      </c>
      <c r="C743" s="27" t="s">
        <v>49</v>
      </c>
      <c r="D743" s="27" t="s">
        <v>54</v>
      </c>
      <c r="E743" s="27" t="s">
        <v>51</v>
      </c>
      <c r="F743" s="27">
        <v>6</v>
      </c>
      <c r="G743" s="28">
        <v>4428</v>
      </c>
      <c r="H743" s="27">
        <v>1409.8752000000002</v>
      </c>
    </row>
    <row r="744" spans="1:8">
      <c r="A744" s="25">
        <v>41816</v>
      </c>
      <c r="B744" s="29">
        <v>1787</v>
      </c>
      <c r="C744" s="27" t="s">
        <v>48</v>
      </c>
      <c r="D744" s="27" t="s">
        <v>54</v>
      </c>
      <c r="E744" s="27" t="s">
        <v>47</v>
      </c>
      <c r="F744" s="27">
        <v>8</v>
      </c>
      <c r="G744" s="28">
        <v>11280</v>
      </c>
      <c r="H744" s="27">
        <v>819.37920000000008</v>
      </c>
    </row>
    <row r="745" spans="1:8">
      <c r="A745" s="25">
        <v>41817</v>
      </c>
      <c r="B745" s="29">
        <v>2152</v>
      </c>
      <c r="C745" s="27" t="s">
        <v>45</v>
      </c>
      <c r="D745" s="27" t="s">
        <v>54</v>
      </c>
      <c r="E745" s="27" t="s">
        <v>51</v>
      </c>
      <c r="F745" s="27">
        <v>6</v>
      </c>
      <c r="G745" s="28">
        <v>4333.5</v>
      </c>
      <c r="H745" s="27">
        <v>2646.3240000000001</v>
      </c>
    </row>
    <row r="746" spans="1:8">
      <c r="A746" s="25">
        <v>41818</v>
      </c>
      <c r="B746" s="29">
        <v>1788</v>
      </c>
      <c r="C746" s="27" t="s">
        <v>49</v>
      </c>
      <c r="D746" s="27" t="s">
        <v>54</v>
      </c>
      <c r="E746" s="27" t="s">
        <v>50</v>
      </c>
      <c r="F746" s="27">
        <v>10</v>
      </c>
      <c r="G746" s="28">
        <v>6360</v>
      </c>
      <c r="H746" s="27">
        <v>937.88800000000003</v>
      </c>
    </row>
    <row r="747" spans="1:8">
      <c r="A747" s="25">
        <v>41819</v>
      </c>
      <c r="B747" s="29">
        <v>2153</v>
      </c>
      <c r="C747" s="27" t="s">
        <v>48</v>
      </c>
      <c r="D747" s="27" t="s">
        <v>54</v>
      </c>
      <c r="E747" s="27" t="s">
        <v>51</v>
      </c>
      <c r="F747" s="27">
        <v>6</v>
      </c>
      <c r="G747" s="28">
        <v>4932</v>
      </c>
      <c r="H747" s="27">
        <v>2954.0214000000001</v>
      </c>
    </row>
    <row r="748" spans="1:8">
      <c r="A748" s="25">
        <v>41820</v>
      </c>
      <c r="B748" s="29">
        <v>1789</v>
      </c>
      <c r="C748" s="27" t="s">
        <v>45</v>
      </c>
      <c r="D748" s="27" t="s">
        <v>54</v>
      </c>
      <c r="E748" s="27" t="s">
        <v>50</v>
      </c>
      <c r="F748" s="27">
        <v>10</v>
      </c>
      <c r="G748" s="28">
        <v>5220</v>
      </c>
      <c r="H748" s="27">
        <v>1821.258</v>
      </c>
    </row>
    <row r="749" spans="1:8">
      <c r="A749" s="25">
        <v>41821</v>
      </c>
      <c r="B749" s="29">
        <v>1790</v>
      </c>
      <c r="C749" s="27" t="s">
        <v>48</v>
      </c>
      <c r="D749" s="27" t="s">
        <v>54</v>
      </c>
      <c r="E749" s="27" t="s">
        <v>50</v>
      </c>
      <c r="F749" s="27">
        <v>7</v>
      </c>
      <c r="G749" s="28">
        <v>6709.5</v>
      </c>
      <c r="H749" s="27">
        <v>3329.7012</v>
      </c>
    </row>
    <row r="750" spans="1:8">
      <c r="A750" s="25">
        <v>41822</v>
      </c>
      <c r="B750" s="29">
        <v>1791</v>
      </c>
      <c r="C750" s="27" t="s">
        <v>49</v>
      </c>
      <c r="D750" s="27" t="s">
        <v>54</v>
      </c>
      <c r="E750" s="27" t="s">
        <v>51</v>
      </c>
      <c r="F750" s="27">
        <v>9</v>
      </c>
      <c r="G750" s="28">
        <v>10170</v>
      </c>
      <c r="H750" s="27">
        <v>2013.0498000000002</v>
      </c>
    </row>
    <row r="751" spans="1:8">
      <c r="A751" s="25">
        <v>41823</v>
      </c>
      <c r="B751" s="29">
        <v>1792</v>
      </c>
      <c r="C751" s="27" t="s">
        <v>45</v>
      </c>
      <c r="D751" s="27" t="s">
        <v>54</v>
      </c>
      <c r="E751" s="27" t="s">
        <v>51</v>
      </c>
      <c r="F751" s="27">
        <v>6</v>
      </c>
      <c r="G751" s="28">
        <v>5004</v>
      </c>
      <c r="H751" s="27">
        <v>3896.1143999999999</v>
      </c>
    </row>
    <row r="752" spans="1:8">
      <c r="A752" s="25">
        <v>41824</v>
      </c>
      <c r="B752" s="29">
        <v>1793</v>
      </c>
      <c r="C752" s="27" t="s">
        <v>48</v>
      </c>
      <c r="D752" s="27" t="s">
        <v>54</v>
      </c>
      <c r="E752" s="27" t="s">
        <v>51</v>
      </c>
      <c r="F752" s="27">
        <v>6</v>
      </c>
      <c r="G752" s="28">
        <v>8955</v>
      </c>
      <c r="H752" s="27">
        <v>543.74760000000003</v>
      </c>
    </row>
    <row r="753" spans="1:8">
      <c r="A753" s="25">
        <v>41825</v>
      </c>
      <c r="B753" s="29">
        <v>1794</v>
      </c>
      <c r="C753" s="27" t="s">
        <v>49</v>
      </c>
      <c r="D753" s="27" t="s">
        <v>54</v>
      </c>
      <c r="E753" s="27" t="s">
        <v>47</v>
      </c>
      <c r="F753" s="27">
        <v>8</v>
      </c>
      <c r="G753" s="28">
        <v>6840</v>
      </c>
      <c r="H753" s="27">
        <v>957.82799999999986</v>
      </c>
    </row>
    <row r="754" spans="1:8">
      <c r="A754" s="25">
        <v>41826</v>
      </c>
      <c r="B754" s="29">
        <v>2159</v>
      </c>
      <c r="C754" s="27" t="s">
        <v>48</v>
      </c>
      <c r="D754" s="27" t="s">
        <v>54</v>
      </c>
      <c r="E754" s="27" t="s">
        <v>50</v>
      </c>
      <c r="F754" s="27">
        <v>6</v>
      </c>
      <c r="G754" s="28">
        <v>1530</v>
      </c>
      <c r="H754" s="27">
        <v>2558.7720000000004</v>
      </c>
    </row>
    <row r="755" spans="1:8">
      <c r="A755" s="25">
        <v>41827</v>
      </c>
      <c r="B755" s="29">
        <v>1795</v>
      </c>
      <c r="C755" s="27" t="s">
        <v>45</v>
      </c>
      <c r="D755" s="27" t="s">
        <v>54</v>
      </c>
      <c r="E755" s="27" t="s">
        <v>47</v>
      </c>
      <c r="F755" s="27">
        <v>8</v>
      </c>
      <c r="G755" s="28">
        <v>10080</v>
      </c>
      <c r="H755" s="27">
        <v>1384.992</v>
      </c>
    </row>
    <row r="756" spans="1:8">
      <c r="A756" s="25">
        <v>41828</v>
      </c>
      <c r="B756" s="29">
        <v>2160</v>
      </c>
      <c r="C756" s="27" t="s">
        <v>49</v>
      </c>
      <c r="D756" s="27" t="s">
        <v>54</v>
      </c>
      <c r="E756" s="27" t="s">
        <v>51</v>
      </c>
      <c r="F756" s="27">
        <v>6</v>
      </c>
      <c r="G756" s="28">
        <v>10755</v>
      </c>
      <c r="H756" s="27">
        <v>1669.1760000000002</v>
      </c>
    </row>
    <row r="757" spans="1:8">
      <c r="A757" s="25">
        <v>41829</v>
      </c>
      <c r="B757" s="29">
        <v>1796</v>
      </c>
      <c r="C757" s="27" t="s">
        <v>48</v>
      </c>
      <c r="D757" s="27" t="s">
        <v>54</v>
      </c>
      <c r="E757" s="27" t="s">
        <v>47</v>
      </c>
      <c r="F757" s="27">
        <v>10</v>
      </c>
      <c r="G757" s="28">
        <v>14025</v>
      </c>
      <c r="H757" s="27">
        <v>2904.0164999999997</v>
      </c>
    </row>
    <row r="758" spans="1:8">
      <c r="A758" s="25">
        <v>40909</v>
      </c>
      <c r="B758" s="29">
        <v>2161</v>
      </c>
      <c r="C758" s="27" t="s">
        <v>45</v>
      </c>
      <c r="D758" s="27" t="s">
        <v>55</v>
      </c>
      <c r="E758" s="27" t="s">
        <v>51</v>
      </c>
      <c r="F758" s="27">
        <v>7</v>
      </c>
      <c r="G758" s="28">
        <v>9870</v>
      </c>
      <c r="H758" s="27">
        <v>1342.7148</v>
      </c>
    </row>
    <row r="759" spans="1:8">
      <c r="A759" s="25">
        <v>40910</v>
      </c>
      <c r="B759" s="29">
        <v>1797</v>
      </c>
      <c r="C759" s="27" t="s">
        <v>49</v>
      </c>
      <c r="D759" s="27" t="s">
        <v>55</v>
      </c>
      <c r="E759" s="27" t="s">
        <v>50</v>
      </c>
      <c r="F759" s="27">
        <v>9</v>
      </c>
      <c r="G759" s="28">
        <v>2092.5</v>
      </c>
      <c r="H759" s="27">
        <v>1782.81</v>
      </c>
    </row>
    <row r="760" spans="1:8">
      <c r="A760" s="25">
        <v>40911</v>
      </c>
      <c r="B760" s="29">
        <v>2162</v>
      </c>
      <c r="C760" s="27" t="s">
        <v>48</v>
      </c>
      <c r="D760" s="27" t="s">
        <v>55</v>
      </c>
      <c r="E760" s="27" t="s">
        <v>51</v>
      </c>
      <c r="F760" s="27">
        <v>7</v>
      </c>
      <c r="G760" s="28">
        <v>4158</v>
      </c>
      <c r="H760" s="27">
        <v>816.83910000000003</v>
      </c>
    </row>
    <row r="761" spans="1:8">
      <c r="A761" s="25">
        <v>40913</v>
      </c>
      <c r="B761" s="29">
        <v>1798</v>
      </c>
      <c r="C761" s="27" t="s">
        <v>45</v>
      </c>
      <c r="D761" s="27" t="s">
        <v>55</v>
      </c>
      <c r="E761" s="27" t="s">
        <v>50</v>
      </c>
      <c r="F761" s="27">
        <v>6</v>
      </c>
      <c r="G761" s="28">
        <v>7506</v>
      </c>
      <c r="H761" s="27">
        <v>2502.5003999999999</v>
      </c>
    </row>
    <row r="762" spans="1:8">
      <c r="A762" s="25">
        <v>40914</v>
      </c>
      <c r="B762" s="29">
        <v>2163</v>
      </c>
      <c r="C762" s="27" t="s">
        <v>49</v>
      </c>
      <c r="D762" s="27" t="s">
        <v>55</v>
      </c>
      <c r="E762" s="27" t="s">
        <v>47</v>
      </c>
      <c r="F762" s="27">
        <v>10</v>
      </c>
      <c r="G762" s="28">
        <v>4470</v>
      </c>
      <c r="H762" s="27">
        <v>841.25400000000002</v>
      </c>
    </row>
    <row r="763" spans="1:8">
      <c r="A763" s="25">
        <v>40915</v>
      </c>
      <c r="B763" s="29">
        <v>1799</v>
      </c>
      <c r="C763" s="27" t="s">
        <v>48</v>
      </c>
      <c r="D763" s="27" t="s">
        <v>55</v>
      </c>
      <c r="E763" s="27" t="s">
        <v>50</v>
      </c>
      <c r="F763" s="27">
        <v>8</v>
      </c>
      <c r="G763" s="28">
        <v>8496</v>
      </c>
      <c r="H763" s="27">
        <v>1601.0712000000003</v>
      </c>
    </row>
    <row r="764" spans="1:8">
      <c r="A764" s="25">
        <v>40916</v>
      </c>
      <c r="B764" s="29">
        <v>2164</v>
      </c>
      <c r="C764" s="27" t="s">
        <v>45</v>
      </c>
      <c r="D764" s="27" t="s">
        <v>55</v>
      </c>
      <c r="E764" s="27" t="s">
        <v>47</v>
      </c>
      <c r="F764" s="27">
        <v>10</v>
      </c>
      <c r="G764" s="28">
        <v>5860</v>
      </c>
      <c r="H764" s="27">
        <v>3559.9500000000003</v>
      </c>
    </row>
    <row r="765" spans="1:8">
      <c r="A765" s="25">
        <v>40917</v>
      </c>
      <c r="B765" s="29">
        <v>1800</v>
      </c>
      <c r="C765" s="27" t="s">
        <v>49</v>
      </c>
      <c r="D765" s="27" t="s">
        <v>55</v>
      </c>
      <c r="E765" s="27" t="s">
        <v>51</v>
      </c>
      <c r="F765" s="27">
        <v>9</v>
      </c>
      <c r="G765" s="28">
        <v>14107.5</v>
      </c>
      <c r="H765" s="27">
        <v>5919.5069999999987</v>
      </c>
    </row>
    <row r="766" spans="1:8">
      <c r="A766" s="25">
        <v>40918</v>
      </c>
      <c r="B766" s="29">
        <v>2165</v>
      </c>
      <c r="C766" s="27" t="s">
        <v>48</v>
      </c>
      <c r="D766" s="27" t="s">
        <v>55</v>
      </c>
      <c r="E766" s="27" t="s">
        <v>47</v>
      </c>
      <c r="F766" s="27">
        <v>10</v>
      </c>
      <c r="G766" s="28">
        <v>5670</v>
      </c>
      <c r="H766" s="27">
        <v>3617.46</v>
      </c>
    </row>
    <row r="767" spans="1:8">
      <c r="A767" s="25">
        <v>40919</v>
      </c>
      <c r="B767" s="29">
        <v>1801</v>
      </c>
      <c r="C767" s="27" t="s">
        <v>45</v>
      </c>
      <c r="D767" s="27" t="s">
        <v>55</v>
      </c>
      <c r="E767" s="27" t="s">
        <v>51</v>
      </c>
      <c r="F767" s="27">
        <v>9</v>
      </c>
      <c r="G767" s="28">
        <v>12555</v>
      </c>
      <c r="H767" s="27">
        <v>1511.6219999999998</v>
      </c>
    </row>
    <row r="768" spans="1:8">
      <c r="A768" s="25">
        <v>40920</v>
      </c>
      <c r="B768" s="29">
        <v>2166</v>
      </c>
      <c r="C768" s="27" t="s">
        <v>49</v>
      </c>
      <c r="D768" s="27" t="s">
        <v>55</v>
      </c>
      <c r="E768" s="27" t="s">
        <v>50</v>
      </c>
      <c r="F768" s="27">
        <v>8</v>
      </c>
      <c r="G768" s="28">
        <v>4160</v>
      </c>
      <c r="H768" s="27">
        <v>3684.72</v>
      </c>
    </row>
    <row r="769" spans="1:8">
      <c r="A769" s="25">
        <v>40921</v>
      </c>
      <c r="B769" s="29">
        <v>1802</v>
      </c>
      <c r="C769" s="27" t="s">
        <v>48</v>
      </c>
      <c r="D769" s="27" t="s">
        <v>55</v>
      </c>
      <c r="E769" s="27" t="s">
        <v>51</v>
      </c>
      <c r="F769" s="27">
        <v>7</v>
      </c>
      <c r="G769" s="28">
        <v>1974</v>
      </c>
      <c r="H769" s="27">
        <v>2703.5904</v>
      </c>
    </row>
    <row r="770" spans="1:8">
      <c r="A770" s="25">
        <v>40922</v>
      </c>
      <c r="B770" s="29">
        <v>2167</v>
      </c>
      <c r="C770" s="27" t="s">
        <v>45</v>
      </c>
      <c r="D770" s="27" t="s">
        <v>55</v>
      </c>
      <c r="E770" s="27" t="s">
        <v>50</v>
      </c>
      <c r="F770" s="27">
        <v>9</v>
      </c>
      <c r="G770" s="28">
        <v>4819.5</v>
      </c>
      <c r="H770" s="27">
        <v>1895.9913000000001</v>
      </c>
    </row>
    <row r="771" spans="1:8">
      <c r="A771" s="25">
        <v>40923</v>
      </c>
      <c r="B771" s="29">
        <v>1803</v>
      </c>
      <c r="C771" s="27" t="s">
        <v>49</v>
      </c>
      <c r="D771" s="27" t="s">
        <v>55</v>
      </c>
      <c r="E771" s="27" t="s">
        <v>47</v>
      </c>
      <c r="F771" s="27">
        <v>8</v>
      </c>
      <c r="G771" s="28">
        <v>6912</v>
      </c>
      <c r="H771" s="27">
        <v>1589.2991999999999</v>
      </c>
    </row>
    <row r="772" spans="1:8">
      <c r="A772" s="25">
        <v>40924</v>
      </c>
      <c r="B772" s="29">
        <v>2168</v>
      </c>
      <c r="C772" s="27" t="s">
        <v>48</v>
      </c>
      <c r="D772" s="27" t="s">
        <v>55</v>
      </c>
      <c r="E772" s="27" t="s">
        <v>50</v>
      </c>
      <c r="F772" s="27">
        <v>7</v>
      </c>
      <c r="G772" s="28">
        <v>5811.75</v>
      </c>
      <c r="H772" s="27">
        <v>4338.4713750000001</v>
      </c>
    </row>
    <row r="773" spans="1:8">
      <c r="A773" s="25">
        <v>40925</v>
      </c>
      <c r="B773" s="29">
        <v>1804</v>
      </c>
      <c r="C773" s="27" t="s">
        <v>45</v>
      </c>
      <c r="D773" s="27" t="s">
        <v>55</v>
      </c>
      <c r="E773" s="27" t="s">
        <v>47</v>
      </c>
      <c r="F773" s="27">
        <v>7</v>
      </c>
      <c r="G773" s="28">
        <v>9502.5</v>
      </c>
      <c r="H773" s="27">
        <v>634.5769499999999</v>
      </c>
    </row>
    <row r="774" spans="1:8">
      <c r="A774" s="25">
        <v>40926</v>
      </c>
      <c r="B774" s="29">
        <v>2169</v>
      </c>
      <c r="C774" s="27" t="s">
        <v>49</v>
      </c>
      <c r="D774" s="27" t="s">
        <v>55</v>
      </c>
      <c r="E774" s="27" t="s">
        <v>51</v>
      </c>
      <c r="F774" s="27">
        <v>8</v>
      </c>
      <c r="G774" s="28">
        <v>9720</v>
      </c>
      <c r="H774" s="27">
        <v>1332.0288</v>
      </c>
    </row>
    <row r="775" spans="1:8">
      <c r="A775" s="25">
        <v>40927</v>
      </c>
      <c r="B775" s="29">
        <v>1805</v>
      </c>
      <c r="C775" s="27" t="s">
        <v>48</v>
      </c>
      <c r="D775" s="27" t="s">
        <v>55</v>
      </c>
      <c r="E775" s="27" t="s">
        <v>47</v>
      </c>
      <c r="F775" s="27">
        <v>10</v>
      </c>
      <c r="G775" s="28">
        <v>5400</v>
      </c>
      <c r="H775" s="27">
        <v>3489.3</v>
      </c>
    </row>
    <row r="776" spans="1:8">
      <c r="A776" s="25">
        <v>40928</v>
      </c>
      <c r="B776" s="29">
        <v>2170</v>
      </c>
      <c r="C776" s="27" t="s">
        <v>45</v>
      </c>
      <c r="D776" s="27" t="s">
        <v>55</v>
      </c>
      <c r="E776" s="27" t="s">
        <v>51</v>
      </c>
      <c r="F776" s="27">
        <v>6</v>
      </c>
      <c r="G776" s="28">
        <v>8032.5</v>
      </c>
      <c r="H776" s="27">
        <v>2061.4607999999998</v>
      </c>
    </row>
    <row r="777" spans="1:8">
      <c r="A777" s="25">
        <v>40929</v>
      </c>
      <c r="B777" s="29">
        <v>1806</v>
      </c>
      <c r="C777" s="27" t="s">
        <v>49</v>
      </c>
      <c r="D777" s="27" t="s">
        <v>55</v>
      </c>
      <c r="E777" s="27" t="s">
        <v>50</v>
      </c>
      <c r="F777" s="27">
        <v>6</v>
      </c>
      <c r="G777" s="28">
        <v>2133</v>
      </c>
      <c r="H777" s="27">
        <v>4209.4754999999996</v>
      </c>
    </row>
    <row r="778" spans="1:8">
      <c r="A778" s="25">
        <v>40930</v>
      </c>
      <c r="B778" s="29">
        <v>2171</v>
      </c>
      <c r="C778" s="27" t="s">
        <v>48</v>
      </c>
      <c r="D778" s="27" t="s">
        <v>55</v>
      </c>
      <c r="E778" s="27" t="s">
        <v>51</v>
      </c>
      <c r="F778" s="27">
        <v>10</v>
      </c>
      <c r="G778" s="28">
        <v>4980</v>
      </c>
      <c r="H778" s="27">
        <v>1633.44</v>
      </c>
    </row>
    <row r="779" spans="1:8">
      <c r="A779" s="25">
        <v>40931</v>
      </c>
      <c r="B779" s="29">
        <v>1807</v>
      </c>
      <c r="C779" s="27" t="s">
        <v>45</v>
      </c>
      <c r="D779" s="27" t="s">
        <v>55</v>
      </c>
      <c r="E779" s="27" t="s">
        <v>50</v>
      </c>
      <c r="F779" s="27">
        <v>6</v>
      </c>
      <c r="G779" s="28">
        <v>3582</v>
      </c>
      <c r="H779" s="27">
        <v>765.65250000000003</v>
      </c>
    </row>
    <row r="780" spans="1:8">
      <c r="A780" s="25">
        <v>40932</v>
      </c>
      <c r="B780" s="29">
        <v>2172</v>
      </c>
      <c r="C780" s="27" t="s">
        <v>49</v>
      </c>
      <c r="D780" s="27" t="s">
        <v>55</v>
      </c>
      <c r="E780" s="27" t="s">
        <v>47</v>
      </c>
      <c r="F780" s="27">
        <v>8</v>
      </c>
      <c r="G780" s="28">
        <v>12540</v>
      </c>
      <c r="H780" s="27">
        <v>1075.6812</v>
      </c>
    </row>
    <row r="781" spans="1:8">
      <c r="A781" s="25">
        <v>40933</v>
      </c>
      <c r="B781" s="29">
        <v>1808</v>
      </c>
      <c r="C781" s="27" t="s">
        <v>48</v>
      </c>
      <c r="D781" s="27" t="s">
        <v>55</v>
      </c>
      <c r="E781" s="27" t="s">
        <v>50</v>
      </c>
      <c r="F781" s="27">
        <v>10</v>
      </c>
      <c r="G781" s="28">
        <v>7335</v>
      </c>
      <c r="H781" s="27">
        <v>2410.2810000000004</v>
      </c>
    </row>
    <row r="782" spans="1:8">
      <c r="A782" s="25">
        <v>40934</v>
      </c>
      <c r="B782" s="29">
        <v>2173</v>
      </c>
      <c r="C782" s="27" t="s">
        <v>45</v>
      </c>
      <c r="D782" s="27" t="s">
        <v>55</v>
      </c>
      <c r="E782" s="27" t="s">
        <v>47</v>
      </c>
      <c r="F782" s="27">
        <v>10</v>
      </c>
      <c r="G782" s="28">
        <v>2265</v>
      </c>
      <c r="H782" s="27">
        <v>4442.7974999999988</v>
      </c>
    </row>
    <row r="783" spans="1:8">
      <c r="A783" s="25">
        <v>40935</v>
      </c>
      <c r="B783" s="29">
        <v>1809</v>
      </c>
      <c r="C783" s="27" t="s">
        <v>49</v>
      </c>
      <c r="D783" s="27" t="s">
        <v>55</v>
      </c>
      <c r="E783" s="27" t="s">
        <v>51</v>
      </c>
      <c r="F783" s="27">
        <v>7</v>
      </c>
      <c r="G783" s="28">
        <v>7812</v>
      </c>
      <c r="H783" s="27">
        <v>2996.6831999999999</v>
      </c>
    </row>
    <row r="784" spans="1:8">
      <c r="A784" s="25">
        <v>40936</v>
      </c>
      <c r="B784" s="29">
        <v>2174</v>
      </c>
      <c r="C784" s="27" t="s">
        <v>48</v>
      </c>
      <c r="D784" s="27" t="s">
        <v>55</v>
      </c>
      <c r="E784" s="27" t="s">
        <v>47</v>
      </c>
      <c r="F784" s="27">
        <v>8</v>
      </c>
      <c r="G784" s="28">
        <v>2484</v>
      </c>
      <c r="H784" s="27">
        <v>874.11959999999999</v>
      </c>
    </row>
    <row r="785" spans="1:8">
      <c r="A785" s="25">
        <v>40937</v>
      </c>
      <c r="B785" s="29">
        <v>1810</v>
      </c>
      <c r="C785" s="27" t="s">
        <v>45</v>
      </c>
      <c r="D785" s="27" t="s">
        <v>55</v>
      </c>
      <c r="E785" s="27" t="s">
        <v>51</v>
      </c>
      <c r="F785" s="27">
        <v>6</v>
      </c>
      <c r="G785" s="28">
        <v>6156</v>
      </c>
      <c r="H785" s="27">
        <v>757.39319999999998</v>
      </c>
    </row>
    <row r="786" spans="1:8">
      <c r="A786" s="25">
        <v>40938</v>
      </c>
      <c r="B786" s="29">
        <v>2175</v>
      </c>
      <c r="C786" s="27" t="s">
        <v>49</v>
      </c>
      <c r="D786" s="27" t="s">
        <v>55</v>
      </c>
      <c r="E786" s="27" t="s">
        <v>50</v>
      </c>
      <c r="F786" s="27">
        <v>8</v>
      </c>
      <c r="G786" s="28">
        <v>9936</v>
      </c>
      <c r="H786" s="27">
        <v>910.13760000000002</v>
      </c>
    </row>
    <row r="787" spans="1:8">
      <c r="A787" s="25">
        <v>40939</v>
      </c>
      <c r="B787" s="29">
        <v>1811</v>
      </c>
      <c r="C787" s="27" t="s">
        <v>48</v>
      </c>
      <c r="D787" s="27" t="s">
        <v>55</v>
      </c>
      <c r="E787" s="27" t="s">
        <v>51</v>
      </c>
      <c r="F787" s="27">
        <v>6</v>
      </c>
      <c r="G787" s="28">
        <v>1620</v>
      </c>
      <c r="H787" s="27">
        <v>2450.7359999999999</v>
      </c>
    </row>
    <row r="788" spans="1:8">
      <c r="A788" s="25">
        <v>40940</v>
      </c>
      <c r="B788" s="29">
        <v>2176</v>
      </c>
      <c r="C788" s="27" t="s">
        <v>45</v>
      </c>
      <c r="D788" s="27" t="s">
        <v>55</v>
      </c>
      <c r="E788" s="27" t="s">
        <v>50</v>
      </c>
      <c r="F788" s="27">
        <v>8</v>
      </c>
      <c r="G788" s="28">
        <v>4176</v>
      </c>
      <c r="H788" s="27">
        <v>4690.692</v>
      </c>
    </row>
    <row r="789" spans="1:8">
      <c r="A789" s="25">
        <v>40941</v>
      </c>
      <c r="B789" s="29">
        <v>1812</v>
      </c>
      <c r="C789" s="27" t="s">
        <v>49</v>
      </c>
      <c r="D789" s="27" t="s">
        <v>55</v>
      </c>
      <c r="E789" s="27" t="s">
        <v>47</v>
      </c>
      <c r="F789" s="27">
        <v>6</v>
      </c>
      <c r="G789" s="28">
        <v>5548.5</v>
      </c>
      <c r="H789" s="27">
        <v>2380.3065000000001</v>
      </c>
    </row>
    <row r="790" spans="1:8">
      <c r="A790" s="25">
        <v>40942</v>
      </c>
      <c r="B790" s="29">
        <v>2177</v>
      </c>
      <c r="C790" s="27" t="s">
        <v>48</v>
      </c>
      <c r="D790" s="27" t="s">
        <v>55</v>
      </c>
      <c r="E790" s="27" t="s">
        <v>50</v>
      </c>
      <c r="F790" s="27">
        <v>6</v>
      </c>
      <c r="G790" s="28">
        <v>7641</v>
      </c>
      <c r="H790" s="27">
        <v>1739.6010000000001</v>
      </c>
    </row>
    <row r="791" spans="1:8">
      <c r="A791" s="25">
        <v>40943</v>
      </c>
      <c r="B791" s="29">
        <v>1813</v>
      </c>
      <c r="C791" s="27" t="s">
        <v>45</v>
      </c>
      <c r="D791" s="27" t="s">
        <v>55</v>
      </c>
      <c r="E791" s="27" t="s">
        <v>47</v>
      </c>
      <c r="F791" s="27">
        <v>8</v>
      </c>
      <c r="G791" s="28">
        <v>9696</v>
      </c>
      <c r="H791" s="27">
        <v>3047.4528</v>
      </c>
    </row>
    <row r="792" spans="1:8">
      <c r="A792" s="25">
        <v>40944</v>
      </c>
      <c r="B792" s="29">
        <v>2178</v>
      </c>
      <c r="C792" s="27" t="s">
        <v>49</v>
      </c>
      <c r="D792" s="27" t="s">
        <v>55</v>
      </c>
      <c r="E792" s="27" t="s">
        <v>51</v>
      </c>
      <c r="F792" s="27">
        <v>7</v>
      </c>
      <c r="G792" s="28">
        <v>7087.5</v>
      </c>
      <c r="H792" s="27">
        <v>2957.8500000000004</v>
      </c>
    </row>
    <row r="793" spans="1:8">
      <c r="A793" s="25">
        <v>40945</v>
      </c>
      <c r="B793" s="29">
        <v>1814</v>
      </c>
      <c r="C793" s="27" t="s">
        <v>48</v>
      </c>
      <c r="D793" s="27" t="s">
        <v>55</v>
      </c>
      <c r="E793" s="27" t="s">
        <v>47</v>
      </c>
      <c r="F793" s="27">
        <v>6</v>
      </c>
      <c r="G793" s="28">
        <v>1539</v>
      </c>
      <c r="H793" s="27">
        <v>1813.5575999999999</v>
      </c>
    </row>
    <row r="794" spans="1:8">
      <c r="A794" s="25">
        <v>40946</v>
      </c>
      <c r="B794" s="29">
        <v>2179</v>
      </c>
      <c r="C794" s="27" t="s">
        <v>45</v>
      </c>
      <c r="D794" s="27" t="s">
        <v>55</v>
      </c>
      <c r="E794" s="27" t="s">
        <v>51</v>
      </c>
      <c r="F794" s="27">
        <v>7</v>
      </c>
      <c r="G794" s="28">
        <v>4998</v>
      </c>
      <c r="H794" s="27">
        <v>2040.1835999999998</v>
      </c>
    </row>
    <row r="795" spans="1:8">
      <c r="A795" s="25">
        <v>40947</v>
      </c>
      <c r="B795" s="29">
        <v>1815</v>
      </c>
      <c r="C795" s="27" t="s">
        <v>49</v>
      </c>
      <c r="D795" s="27" t="s">
        <v>55</v>
      </c>
      <c r="E795" s="27" t="s">
        <v>50</v>
      </c>
      <c r="F795" s="27">
        <v>7</v>
      </c>
      <c r="G795" s="28">
        <v>4410</v>
      </c>
      <c r="H795" s="27">
        <v>3461.8500000000004</v>
      </c>
    </row>
    <row r="796" spans="1:8">
      <c r="A796" s="25">
        <v>40948</v>
      </c>
      <c r="B796" s="29">
        <v>2180</v>
      </c>
      <c r="C796" s="27" t="s">
        <v>48</v>
      </c>
      <c r="D796" s="27" t="s">
        <v>55</v>
      </c>
      <c r="E796" s="27" t="s">
        <v>51</v>
      </c>
      <c r="F796" s="27">
        <v>9</v>
      </c>
      <c r="G796" s="28">
        <v>7249.5</v>
      </c>
      <c r="H796" s="27">
        <v>3633.2077500000005</v>
      </c>
    </row>
    <row r="797" spans="1:8">
      <c r="A797" s="25">
        <v>40949</v>
      </c>
      <c r="B797" s="29">
        <v>1816</v>
      </c>
      <c r="C797" s="27" t="s">
        <v>45</v>
      </c>
      <c r="D797" s="27" t="s">
        <v>55</v>
      </c>
      <c r="E797" s="27" t="s">
        <v>50</v>
      </c>
      <c r="F797" s="27">
        <v>10</v>
      </c>
      <c r="G797" s="28">
        <v>1635</v>
      </c>
      <c r="H797" s="27">
        <v>3072.165</v>
      </c>
    </row>
    <row r="798" spans="1:8">
      <c r="A798" s="25">
        <v>40950</v>
      </c>
      <c r="B798" s="29">
        <v>2181</v>
      </c>
      <c r="C798" s="27" t="s">
        <v>49</v>
      </c>
      <c r="D798" s="27" t="s">
        <v>55</v>
      </c>
      <c r="E798" s="27" t="s">
        <v>47</v>
      </c>
      <c r="F798" s="27">
        <v>8</v>
      </c>
      <c r="G798" s="28">
        <v>2376</v>
      </c>
      <c r="H798" s="27">
        <v>1641.3407999999999</v>
      </c>
    </row>
    <row r="799" spans="1:8">
      <c r="A799" s="25">
        <v>40951</v>
      </c>
      <c r="B799" s="29">
        <v>1817</v>
      </c>
      <c r="C799" s="27" t="s">
        <v>48</v>
      </c>
      <c r="D799" s="27" t="s">
        <v>55</v>
      </c>
      <c r="E799" s="27" t="s">
        <v>50</v>
      </c>
      <c r="F799" s="27">
        <v>10</v>
      </c>
      <c r="G799" s="28">
        <v>8175</v>
      </c>
      <c r="H799" s="27">
        <v>1896.2730000000001</v>
      </c>
    </row>
    <row r="800" spans="1:8">
      <c r="A800" s="25">
        <v>40952</v>
      </c>
      <c r="B800" s="29">
        <v>2182</v>
      </c>
      <c r="C800" s="27" t="s">
        <v>45</v>
      </c>
      <c r="D800" s="27" t="s">
        <v>55</v>
      </c>
      <c r="E800" s="27" t="s">
        <v>47</v>
      </c>
      <c r="F800" s="27">
        <v>9</v>
      </c>
      <c r="G800" s="28">
        <v>13140</v>
      </c>
      <c r="H800" s="27">
        <v>4216.3631999999998</v>
      </c>
    </row>
    <row r="801" spans="1:8">
      <c r="A801" s="25">
        <v>40953</v>
      </c>
      <c r="B801" s="29">
        <v>1818</v>
      </c>
      <c r="C801" s="27" t="s">
        <v>49</v>
      </c>
      <c r="D801" s="27" t="s">
        <v>55</v>
      </c>
      <c r="E801" s="27" t="s">
        <v>51</v>
      </c>
      <c r="F801" s="27">
        <v>7</v>
      </c>
      <c r="G801" s="28">
        <v>5811.75</v>
      </c>
      <c r="H801" s="27">
        <v>3467.6774999999998</v>
      </c>
    </row>
    <row r="802" spans="1:8">
      <c r="A802" s="25">
        <v>40954</v>
      </c>
      <c r="B802" s="29">
        <v>2183</v>
      </c>
      <c r="C802" s="27" t="s">
        <v>48</v>
      </c>
      <c r="D802" s="27" t="s">
        <v>55</v>
      </c>
      <c r="E802" s="27" t="s">
        <v>47</v>
      </c>
      <c r="F802" s="27">
        <v>8</v>
      </c>
      <c r="G802" s="28">
        <v>2400</v>
      </c>
      <c r="H802" s="27">
        <v>976.8</v>
      </c>
    </row>
    <row r="803" spans="1:8">
      <c r="A803" s="25">
        <v>40955</v>
      </c>
      <c r="B803" s="29">
        <v>1819</v>
      </c>
      <c r="C803" s="27" t="s">
        <v>45</v>
      </c>
      <c r="D803" s="27" t="s">
        <v>55</v>
      </c>
      <c r="E803" s="27" t="s">
        <v>51</v>
      </c>
      <c r="F803" s="27">
        <v>9</v>
      </c>
      <c r="G803" s="28">
        <v>6237</v>
      </c>
      <c r="H803" s="27">
        <v>919.1259</v>
      </c>
    </row>
    <row r="804" spans="1:8">
      <c r="A804" s="25">
        <v>40956</v>
      </c>
      <c r="B804" s="29">
        <v>2184</v>
      </c>
      <c r="C804" s="27" t="s">
        <v>49</v>
      </c>
      <c r="D804" s="27" t="s">
        <v>55</v>
      </c>
      <c r="E804" s="27" t="s">
        <v>50</v>
      </c>
      <c r="F804" s="27">
        <v>7</v>
      </c>
      <c r="G804" s="28">
        <v>2268</v>
      </c>
      <c r="H804" s="27">
        <v>827.81999999999994</v>
      </c>
    </row>
    <row r="805" spans="1:8">
      <c r="A805" s="25">
        <v>40957</v>
      </c>
      <c r="B805" s="29">
        <v>1820</v>
      </c>
      <c r="C805" s="27" t="s">
        <v>48</v>
      </c>
      <c r="D805" s="27" t="s">
        <v>55</v>
      </c>
      <c r="E805" s="27" t="s">
        <v>51</v>
      </c>
      <c r="F805" s="27">
        <v>10</v>
      </c>
      <c r="G805" s="28">
        <v>8880</v>
      </c>
      <c r="H805" s="27">
        <v>4449.99</v>
      </c>
    </row>
    <row r="806" spans="1:8">
      <c r="A806" s="25">
        <v>40958</v>
      </c>
      <c r="B806" s="29">
        <v>2185</v>
      </c>
      <c r="C806" s="27" t="s">
        <v>45</v>
      </c>
      <c r="D806" s="27" t="s">
        <v>55</v>
      </c>
      <c r="E806" s="27" t="s">
        <v>50</v>
      </c>
      <c r="F806" s="27">
        <v>6</v>
      </c>
      <c r="G806" s="28">
        <v>4770</v>
      </c>
      <c r="H806" s="27">
        <v>976.4190000000001</v>
      </c>
    </row>
    <row r="807" spans="1:8">
      <c r="A807" s="25">
        <v>40959</v>
      </c>
      <c r="B807" s="29">
        <v>2190</v>
      </c>
      <c r="C807" s="27" t="s">
        <v>45</v>
      </c>
      <c r="D807" s="27" t="s">
        <v>55</v>
      </c>
      <c r="E807" s="27" t="s">
        <v>50</v>
      </c>
      <c r="F807" s="27">
        <v>6</v>
      </c>
      <c r="G807" s="28">
        <v>11925</v>
      </c>
      <c r="H807" s="27">
        <v>3905.6760000000004</v>
      </c>
    </row>
    <row r="808" spans="1:8">
      <c r="A808" s="25">
        <v>40960</v>
      </c>
      <c r="B808" s="29">
        <v>1821</v>
      </c>
      <c r="C808" s="27" t="s">
        <v>49</v>
      </c>
      <c r="D808" s="27" t="s">
        <v>55</v>
      </c>
      <c r="E808" s="27" t="s">
        <v>47</v>
      </c>
      <c r="F808" s="27">
        <v>8</v>
      </c>
      <c r="G808" s="28">
        <v>3072</v>
      </c>
      <c r="H808" s="27">
        <v>2750.6687999999999</v>
      </c>
    </row>
    <row r="809" spans="1:8">
      <c r="A809" s="25">
        <v>40961</v>
      </c>
      <c r="B809" s="29">
        <v>2186</v>
      </c>
      <c r="C809" s="27" t="s">
        <v>48</v>
      </c>
      <c r="D809" s="27" t="s">
        <v>55</v>
      </c>
      <c r="E809" s="27" t="s">
        <v>50</v>
      </c>
      <c r="F809" s="27">
        <v>10</v>
      </c>
      <c r="G809" s="28">
        <v>2660</v>
      </c>
      <c r="H809" s="27">
        <v>5040.7</v>
      </c>
    </row>
    <row r="810" spans="1:8">
      <c r="A810" s="25">
        <v>40962</v>
      </c>
      <c r="B810" s="29">
        <v>2191</v>
      </c>
      <c r="C810" s="27" t="s">
        <v>48</v>
      </c>
      <c r="D810" s="27" t="s">
        <v>55</v>
      </c>
      <c r="E810" s="27" t="s">
        <v>50</v>
      </c>
      <c r="F810" s="27">
        <v>10</v>
      </c>
      <c r="G810" s="28">
        <v>2660</v>
      </c>
      <c r="H810" s="27">
        <v>4032.56</v>
      </c>
    </row>
    <row r="811" spans="1:8">
      <c r="A811" s="25">
        <v>40963</v>
      </c>
      <c r="B811" s="29">
        <v>1822</v>
      </c>
      <c r="C811" s="27" t="s">
        <v>45</v>
      </c>
      <c r="D811" s="27" t="s">
        <v>55</v>
      </c>
      <c r="E811" s="27" t="s">
        <v>47</v>
      </c>
      <c r="F811" s="27">
        <v>10</v>
      </c>
      <c r="G811" s="28">
        <v>2475</v>
      </c>
      <c r="H811" s="27">
        <v>1058.8050000000001</v>
      </c>
    </row>
    <row r="812" spans="1:8">
      <c r="A812" s="25">
        <v>40964</v>
      </c>
      <c r="B812" s="29">
        <v>2187</v>
      </c>
      <c r="C812" s="27" t="s">
        <v>49</v>
      </c>
      <c r="D812" s="27" t="s">
        <v>55</v>
      </c>
      <c r="E812" s="27" t="s">
        <v>51</v>
      </c>
      <c r="F812" s="27">
        <v>9</v>
      </c>
      <c r="G812" s="28">
        <v>2097</v>
      </c>
      <c r="H812" s="27">
        <v>867.94830000000002</v>
      </c>
    </row>
    <row r="813" spans="1:8">
      <c r="A813" s="25">
        <v>40965</v>
      </c>
      <c r="B813" s="29">
        <v>2192</v>
      </c>
      <c r="C813" s="27" t="s">
        <v>49</v>
      </c>
      <c r="D813" s="27" t="s">
        <v>55</v>
      </c>
      <c r="E813" s="27" t="s">
        <v>51</v>
      </c>
      <c r="F813" s="27">
        <v>9</v>
      </c>
      <c r="G813" s="28">
        <v>2097</v>
      </c>
      <c r="H813" s="27">
        <v>3471.7932000000001</v>
      </c>
    </row>
    <row r="814" spans="1:8">
      <c r="A814" s="25">
        <v>40966</v>
      </c>
      <c r="B814" s="29">
        <v>1823</v>
      </c>
      <c r="C814" s="27" t="s">
        <v>48</v>
      </c>
      <c r="D814" s="27" t="s">
        <v>55</v>
      </c>
      <c r="E814" s="27" t="s">
        <v>47</v>
      </c>
      <c r="F814" s="27">
        <v>6</v>
      </c>
      <c r="G814" s="28">
        <v>7627.5</v>
      </c>
      <c r="H814" s="27">
        <v>1443.8857499999999</v>
      </c>
    </row>
    <row r="815" spans="1:8">
      <c r="A815" s="25">
        <v>40967</v>
      </c>
      <c r="B815" s="29">
        <v>2188</v>
      </c>
      <c r="C815" s="27" t="s">
        <v>45</v>
      </c>
      <c r="D815" s="27" t="s">
        <v>55</v>
      </c>
      <c r="E815" s="27" t="s">
        <v>51</v>
      </c>
      <c r="F815" s="27">
        <v>7</v>
      </c>
      <c r="G815" s="28">
        <v>3045</v>
      </c>
      <c r="H815" s="27">
        <v>2037.7140000000002</v>
      </c>
    </row>
    <row r="816" spans="1:8">
      <c r="A816" s="25">
        <v>40969</v>
      </c>
      <c r="B816" s="29">
        <v>2193</v>
      </c>
      <c r="C816" s="27" t="s">
        <v>45</v>
      </c>
      <c r="D816" s="27" t="s">
        <v>55</v>
      </c>
      <c r="E816" s="27" t="s">
        <v>51</v>
      </c>
      <c r="F816" s="27">
        <v>7</v>
      </c>
      <c r="G816" s="28">
        <v>1522.5</v>
      </c>
      <c r="H816" s="27">
        <v>509.42850000000004</v>
      </c>
    </row>
    <row r="817" spans="1:8">
      <c r="A817" s="25">
        <v>40970</v>
      </c>
      <c r="B817" s="29">
        <v>1824</v>
      </c>
      <c r="C817" s="27" t="s">
        <v>49</v>
      </c>
      <c r="D817" s="27" t="s">
        <v>55</v>
      </c>
      <c r="E817" s="27" t="s">
        <v>50</v>
      </c>
      <c r="F817" s="27">
        <v>6</v>
      </c>
      <c r="G817" s="28">
        <v>13230</v>
      </c>
      <c r="H817" s="27">
        <v>5757.6959999999999</v>
      </c>
    </row>
    <row r="818" spans="1:8">
      <c r="A818" s="25">
        <v>40971</v>
      </c>
      <c r="B818" s="29">
        <v>2189</v>
      </c>
      <c r="C818" s="27" t="s">
        <v>48</v>
      </c>
      <c r="D818" s="27" t="s">
        <v>55</v>
      </c>
      <c r="E818" s="27" t="s">
        <v>51</v>
      </c>
      <c r="F818" s="27">
        <v>9</v>
      </c>
      <c r="G818" s="28">
        <v>6378.75</v>
      </c>
      <c r="H818" s="27">
        <v>2721.6000000000004</v>
      </c>
    </row>
    <row r="819" spans="1:8">
      <c r="A819" s="25">
        <v>40972</v>
      </c>
      <c r="B819" s="29">
        <v>2194</v>
      </c>
      <c r="C819" s="27" t="s">
        <v>48</v>
      </c>
      <c r="D819" s="27" t="s">
        <v>55</v>
      </c>
      <c r="E819" s="27" t="s">
        <v>51</v>
      </c>
      <c r="F819" s="27">
        <v>9</v>
      </c>
      <c r="G819" s="28">
        <v>4252.5</v>
      </c>
      <c r="H819" s="27">
        <v>3402.0000000000005</v>
      </c>
    </row>
    <row r="820" spans="1:8">
      <c r="A820" s="25">
        <v>40973</v>
      </c>
      <c r="B820" s="29">
        <v>2195</v>
      </c>
      <c r="C820" s="27" t="s">
        <v>45</v>
      </c>
      <c r="D820" s="27" t="s">
        <v>55</v>
      </c>
      <c r="E820" s="27" t="s">
        <v>47</v>
      </c>
      <c r="F820" s="27">
        <v>8</v>
      </c>
      <c r="G820" s="28">
        <v>4776</v>
      </c>
      <c r="H820" s="27">
        <v>2532.4739999999997</v>
      </c>
    </row>
    <row r="821" spans="1:8">
      <c r="A821" s="25">
        <v>41339</v>
      </c>
      <c r="B821" s="29">
        <v>1825</v>
      </c>
      <c r="C821" s="27" t="s">
        <v>45</v>
      </c>
      <c r="D821" s="27" t="s">
        <v>55</v>
      </c>
      <c r="E821" s="27" t="s">
        <v>50</v>
      </c>
      <c r="F821" s="27">
        <v>9</v>
      </c>
      <c r="G821" s="28">
        <v>11295</v>
      </c>
      <c r="H821" s="27">
        <v>3438.1979999999999</v>
      </c>
    </row>
    <row r="822" spans="1:8">
      <c r="A822" s="25">
        <v>41340</v>
      </c>
      <c r="B822" s="29">
        <v>1826</v>
      </c>
      <c r="C822" s="27" t="s">
        <v>48</v>
      </c>
      <c r="D822" s="27" t="s">
        <v>55</v>
      </c>
      <c r="E822" s="27" t="s">
        <v>50</v>
      </c>
      <c r="F822" s="27">
        <v>9</v>
      </c>
      <c r="G822" s="28">
        <v>5697</v>
      </c>
      <c r="H822" s="27">
        <v>4106.3976000000002</v>
      </c>
    </row>
    <row r="823" spans="1:8">
      <c r="A823" s="25">
        <v>41341</v>
      </c>
      <c r="B823" s="29">
        <v>1827</v>
      </c>
      <c r="C823" s="27" t="s">
        <v>49</v>
      </c>
      <c r="D823" s="27" t="s">
        <v>55</v>
      </c>
      <c r="E823" s="27" t="s">
        <v>51</v>
      </c>
      <c r="F823" s="27">
        <v>7</v>
      </c>
      <c r="G823" s="28">
        <v>10001.25</v>
      </c>
      <c r="H823" s="27">
        <v>2616.3270000000002</v>
      </c>
    </row>
    <row r="824" spans="1:8">
      <c r="A824" s="25">
        <v>41342</v>
      </c>
      <c r="B824" s="29">
        <v>1828</v>
      </c>
      <c r="C824" s="27" t="s">
        <v>45</v>
      </c>
      <c r="D824" s="27" t="s">
        <v>55</v>
      </c>
      <c r="E824" s="27" t="s">
        <v>51</v>
      </c>
      <c r="F824" s="27">
        <v>6</v>
      </c>
      <c r="G824" s="28">
        <v>9045</v>
      </c>
      <c r="H824" s="27">
        <v>2658.5064000000002</v>
      </c>
    </row>
    <row r="825" spans="1:8">
      <c r="A825" s="25">
        <v>41343</v>
      </c>
      <c r="B825" s="29">
        <v>1829</v>
      </c>
      <c r="C825" s="27" t="s">
        <v>48</v>
      </c>
      <c r="D825" s="27" t="s">
        <v>55</v>
      </c>
      <c r="E825" s="27" t="s">
        <v>51</v>
      </c>
      <c r="F825" s="27">
        <v>7</v>
      </c>
      <c r="G825" s="28">
        <v>7980</v>
      </c>
      <c r="H825" s="27">
        <v>1240.4112</v>
      </c>
    </row>
    <row r="826" spans="1:8">
      <c r="A826" s="25">
        <v>41344</v>
      </c>
      <c r="B826" s="29">
        <v>1830</v>
      </c>
      <c r="C826" s="27" t="s">
        <v>49</v>
      </c>
      <c r="D826" s="27" t="s">
        <v>55</v>
      </c>
      <c r="E826" s="27" t="s">
        <v>47</v>
      </c>
      <c r="F826" s="27">
        <v>10</v>
      </c>
      <c r="G826" s="28">
        <v>1725</v>
      </c>
      <c r="H826" s="27">
        <v>1082.6100000000001</v>
      </c>
    </row>
    <row r="827" spans="1:8">
      <c r="A827" s="25">
        <v>41345</v>
      </c>
      <c r="B827" s="29">
        <v>1831</v>
      </c>
      <c r="C827" s="27" t="s">
        <v>45</v>
      </c>
      <c r="D827" s="27" t="s">
        <v>55</v>
      </c>
      <c r="E827" s="27" t="s">
        <v>47</v>
      </c>
      <c r="F827" s="27">
        <v>10</v>
      </c>
      <c r="G827" s="28">
        <v>4080</v>
      </c>
      <c r="H827" s="27">
        <v>3821.9399999999996</v>
      </c>
    </row>
    <row r="828" spans="1:8">
      <c r="A828" s="25">
        <v>41346</v>
      </c>
      <c r="B828" s="29">
        <v>1832</v>
      </c>
      <c r="C828" s="27" t="s">
        <v>48</v>
      </c>
      <c r="D828" s="27" t="s">
        <v>55</v>
      </c>
      <c r="E828" s="27" t="s">
        <v>47</v>
      </c>
      <c r="F828" s="27">
        <v>8</v>
      </c>
      <c r="G828" s="28">
        <v>14880</v>
      </c>
      <c r="H828" s="27">
        <v>1169.8656000000001</v>
      </c>
    </row>
    <row r="829" spans="1:8">
      <c r="A829" s="25">
        <v>41347</v>
      </c>
      <c r="B829" s="29">
        <v>1833</v>
      </c>
      <c r="C829" s="27" t="s">
        <v>49</v>
      </c>
      <c r="D829" s="27" t="s">
        <v>55</v>
      </c>
      <c r="E829" s="27" t="s">
        <v>50</v>
      </c>
      <c r="F829" s="27">
        <v>9</v>
      </c>
      <c r="G829" s="28">
        <v>6925.5</v>
      </c>
      <c r="H829" s="27">
        <v>2930.8716000000004</v>
      </c>
    </row>
    <row r="830" spans="1:8">
      <c r="A830" s="25">
        <v>41348</v>
      </c>
      <c r="B830" s="29">
        <v>1834</v>
      </c>
      <c r="C830" s="27" t="s">
        <v>45</v>
      </c>
      <c r="D830" s="27" t="s">
        <v>55</v>
      </c>
      <c r="E830" s="27" t="s">
        <v>50</v>
      </c>
      <c r="F830" s="27">
        <v>9</v>
      </c>
      <c r="G830" s="28">
        <v>6831</v>
      </c>
      <c r="H830" s="27">
        <v>4097.6891999999998</v>
      </c>
    </row>
    <row r="831" spans="1:8">
      <c r="A831" s="25">
        <v>41349</v>
      </c>
      <c r="B831" s="29">
        <v>1835</v>
      </c>
      <c r="C831" s="27" t="s">
        <v>48</v>
      </c>
      <c r="D831" s="27" t="s">
        <v>55</v>
      </c>
      <c r="E831" s="27" t="s">
        <v>50</v>
      </c>
      <c r="F831" s="27">
        <v>9</v>
      </c>
      <c r="G831" s="28">
        <v>1957.5</v>
      </c>
      <c r="H831" s="27">
        <v>1549.9485</v>
      </c>
    </row>
    <row r="832" spans="1:8">
      <c r="A832" s="25">
        <v>41350</v>
      </c>
      <c r="B832" s="29">
        <v>1836</v>
      </c>
      <c r="C832" s="27" t="s">
        <v>49</v>
      </c>
      <c r="D832" s="27" t="s">
        <v>55</v>
      </c>
      <c r="E832" s="27" t="s">
        <v>51</v>
      </c>
      <c r="F832" s="27">
        <v>9</v>
      </c>
      <c r="G832" s="28">
        <v>10260</v>
      </c>
      <c r="H832" s="27">
        <v>3351.942</v>
      </c>
    </row>
    <row r="833" spans="1:8">
      <c r="A833" s="25">
        <v>41351</v>
      </c>
      <c r="B833" s="29">
        <v>1837</v>
      </c>
      <c r="C833" s="27" t="s">
        <v>45</v>
      </c>
      <c r="D833" s="27" t="s">
        <v>55</v>
      </c>
      <c r="E833" s="27" t="s">
        <v>51</v>
      </c>
      <c r="F833" s="27">
        <v>6</v>
      </c>
      <c r="G833" s="28">
        <v>7668</v>
      </c>
      <c r="H833" s="27">
        <v>1401.7103999999999</v>
      </c>
    </row>
    <row r="834" spans="1:8">
      <c r="A834" s="25">
        <v>41352</v>
      </c>
      <c r="B834" s="29">
        <v>1838</v>
      </c>
      <c r="C834" s="27" t="s">
        <v>48</v>
      </c>
      <c r="D834" s="27" t="s">
        <v>55</v>
      </c>
      <c r="E834" s="27" t="s">
        <v>51</v>
      </c>
      <c r="F834" s="27">
        <v>6</v>
      </c>
      <c r="G834" s="28">
        <v>4482</v>
      </c>
      <c r="H834" s="27">
        <v>1760.9778000000001</v>
      </c>
    </row>
    <row r="835" spans="1:8">
      <c r="A835" s="25">
        <v>41353</v>
      </c>
      <c r="B835" s="29">
        <v>1839</v>
      </c>
      <c r="C835" s="27" t="s">
        <v>49</v>
      </c>
      <c r="D835" s="27" t="s">
        <v>55</v>
      </c>
      <c r="E835" s="27" t="s">
        <v>47</v>
      </c>
      <c r="F835" s="27">
        <v>7</v>
      </c>
      <c r="G835" s="28">
        <v>6048</v>
      </c>
      <c r="H835" s="27">
        <v>503.79839999999996</v>
      </c>
    </row>
    <row r="836" spans="1:8">
      <c r="A836" s="25">
        <v>41354</v>
      </c>
      <c r="B836" s="29">
        <v>1840</v>
      </c>
      <c r="C836" s="27" t="s">
        <v>45</v>
      </c>
      <c r="D836" s="27" t="s">
        <v>55</v>
      </c>
      <c r="E836" s="27" t="s">
        <v>47</v>
      </c>
      <c r="F836" s="27">
        <v>6</v>
      </c>
      <c r="G836" s="28">
        <v>1791</v>
      </c>
      <c r="H836" s="27">
        <v>3220.9344000000001</v>
      </c>
    </row>
    <row r="837" spans="1:8">
      <c r="A837" s="25">
        <v>41355</v>
      </c>
      <c r="B837" s="29">
        <v>1841</v>
      </c>
      <c r="C837" s="27" t="s">
        <v>48</v>
      </c>
      <c r="D837" s="27" t="s">
        <v>55</v>
      </c>
      <c r="E837" s="27" t="s">
        <v>47</v>
      </c>
      <c r="F837" s="27">
        <v>8</v>
      </c>
      <c r="G837" s="28">
        <v>2604</v>
      </c>
      <c r="H837" s="27">
        <v>4309.0992000000006</v>
      </c>
    </row>
    <row r="838" spans="1:8">
      <c r="A838" s="25">
        <v>41356</v>
      </c>
      <c r="B838" s="29">
        <v>2196</v>
      </c>
      <c r="C838" s="27" t="s">
        <v>49</v>
      </c>
      <c r="D838" s="27" t="s">
        <v>55</v>
      </c>
      <c r="E838" s="27" t="s">
        <v>51</v>
      </c>
      <c r="F838" s="27">
        <v>6</v>
      </c>
      <c r="G838" s="28">
        <v>8172</v>
      </c>
      <c r="H838" s="27">
        <v>2018.2797</v>
      </c>
    </row>
    <row r="839" spans="1:8">
      <c r="A839" s="25">
        <v>41357</v>
      </c>
      <c r="B839" s="29">
        <v>2562</v>
      </c>
      <c r="C839" s="27" t="s">
        <v>49</v>
      </c>
      <c r="D839" s="27" t="s">
        <v>55</v>
      </c>
      <c r="E839" s="27" t="s">
        <v>50</v>
      </c>
      <c r="F839" s="27">
        <v>6</v>
      </c>
      <c r="G839" s="28">
        <v>7020</v>
      </c>
      <c r="H839" s="27">
        <v>2369.25</v>
      </c>
    </row>
    <row r="840" spans="1:8">
      <c r="A840" s="25">
        <v>41358</v>
      </c>
      <c r="B840" s="29">
        <v>2197</v>
      </c>
      <c r="C840" s="27" t="s">
        <v>45</v>
      </c>
      <c r="D840" s="27" t="s">
        <v>55</v>
      </c>
      <c r="E840" s="27" t="s">
        <v>51</v>
      </c>
      <c r="F840" s="27">
        <v>6</v>
      </c>
      <c r="G840" s="28">
        <v>3978</v>
      </c>
      <c r="H840" s="27">
        <v>735.53219999999999</v>
      </c>
    </row>
    <row r="841" spans="1:8">
      <c r="A841" s="25">
        <v>41359</v>
      </c>
      <c r="B841" s="29">
        <v>2563</v>
      </c>
      <c r="C841" s="27" t="s">
        <v>45</v>
      </c>
      <c r="D841" s="27" t="s">
        <v>55</v>
      </c>
      <c r="E841" s="27" t="s">
        <v>50</v>
      </c>
      <c r="F841" s="27">
        <v>8</v>
      </c>
      <c r="G841" s="28">
        <v>7920</v>
      </c>
      <c r="H841" s="27">
        <v>3519.45</v>
      </c>
    </row>
    <row r="842" spans="1:8">
      <c r="A842" s="25">
        <v>41360</v>
      </c>
      <c r="B842" s="29">
        <v>2198</v>
      </c>
      <c r="C842" s="27" t="s">
        <v>48</v>
      </c>
      <c r="D842" s="27" t="s">
        <v>55</v>
      </c>
      <c r="E842" s="27" t="s">
        <v>51</v>
      </c>
      <c r="F842" s="27">
        <v>9</v>
      </c>
      <c r="G842" s="28">
        <v>11178</v>
      </c>
      <c r="H842" s="27">
        <v>4783.0661999999993</v>
      </c>
    </row>
    <row r="843" spans="1:8">
      <c r="A843" s="25">
        <v>41361</v>
      </c>
      <c r="B843" s="29">
        <v>2564</v>
      </c>
      <c r="C843" s="27" t="s">
        <v>48</v>
      </c>
      <c r="D843" s="27" t="s">
        <v>55</v>
      </c>
      <c r="E843" s="27" t="s">
        <v>50</v>
      </c>
      <c r="F843" s="27">
        <v>6</v>
      </c>
      <c r="G843" s="28">
        <v>3150</v>
      </c>
      <c r="H843" s="27">
        <v>2264.85</v>
      </c>
    </row>
    <row r="844" spans="1:8">
      <c r="A844" s="25">
        <v>41362</v>
      </c>
      <c r="B844" s="29">
        <v>2199</v>
      </c>
      <c r="C844" s="27" t="s">
        <v>49</v>
      </c>
      <c r="D844" s="27" t="s">
        <v>55</v>
      </c>
      <c r="E844" s="27" t="s">
        <v>47</v>
      </c>
      <c r="F844" s="27">
        <v>8</v>
      </c>
      <c r="G844" s="28">
        <v>6096</v>
      </c>
      <c r="H844" s="27">
        <v>1445.9712</v>
      </c>
    </row>
    <row r="845" spans="1:8">
      <c r="A845" s="25">
        <v>41363</v>
      </c>
      <c r="B845" s="29">
        <v>2565</v>
      </c>
      <c r="C845" s="27" t="s">
        <v>49</v>
      </c>
      <c r="D845" s="27" t="s">
        <v>55</v>
      </c>
      <c r="E845" s="27" t="s">
        <v>51</v>
      </c>
      <c r="F845" s="27">
        <v>9</v>
      </c>
      <c r="G845" s="28">
        <v>6135.75</v>
      </c>
      <c r="H845" s="27">
        <v>1783.8670499999998</v>
      </c>
    </row>
    <row r="846" spans="1:8">
      <c r="A846" s="25">
        <v>41364</v>
      </c>
      <c r="B846" s="29">
        <v>2200</v>
      </c>
      <c r="C846" s="27" t="s">
        <v>45</v>
      </c>
      <c r="D846" s="27" t="s">
        <v>55</v>
      </c>
      <c r="E846" s="27" t="s">
        <v>47</v>
      </c>
      <c r="F846" s="27">
        <v>8</v>
      </c>
      <c r="G846" s="28">
        <v>7248</v>
      </c>
      <c r="H846" s="27">
        <v>3665.6759999999995</v>
      </c>
    </row>
    <row r="847" spans="1:8">
      <c r="A847" s="25">
        <v>41365</v>
      </c>
      <c r="B847" s="29">
        <v>2566</v>
      </c>
      <c r="C847" s="27" t="s">
        <v>45</v>
      </c>
      <c r="D847" s="27" t="s">
        <v>55</v>
      </c>
      <c r="E847" s="27" t="s">
        <v>51</v>
      </c>
      <c r="F847" s="27">
        <v>7</v>
      </c>
      <c r="G847" s="28">
        <v>3108</v>
      </c>
      <c r="H847" s="27">
        <v>605.90460000000007</v>
      </c>
    </row>
    <row r="848" spans="1:8">
      <c r="A848" s="25">
        <v>41366</v>
      </c>
      <c r="B848" s="29">
        <v>2201</v>
      </c>
      <c r="C848" s="27" t="s">
        <v>48</v>
      </c>
      <c r="D848" s="27" t="s">
        <v>55</v>
      </c>
      <c r="E848" s="27" t="s">
        <v>47</v>
      </c>
      <c r="F848" s="27">
        <v>6</v>
      </c>
      <c r="G848" s="28">
        <v>1935</v>
      </c>
      <c r="H848" s="27">
        <v>637.77600000000007</v>
      </c>
    </row>
    <row r="849" spans="1:8">
      <c r="A849" s="25">
        <v>41367</v>
      </c>
      <c r="B849" s="29">
        <v>2567</v>
      </c>
      <c r="C849" s="27" t="s">
        <v>48</v>
      </c>
      <c r="D849" s="27" t="s">
        <v>55</v>
      </c>
      <c r="E849" s="27" t="s">
        <v>51</v>
      </c>
      <c r="F849" s="27">
        <v>9</v>
      </c>
      <c r="G849" s="28">
        <v>7411.5</v>
      </c>
      <c r="H849" s="27">
        <v>4191.9444000000003</v>
      </c>
    </row>
    <row r="850" spans="1:8">
      <c r="A850" s="25">
        <v>41368</v>
      </c>
      <c r="B850" s="29">
        <v>2202</v>
      </c>
      <c r="C850" s="27" t="s">
        <v>49</v>
      </c>
      <c r="D850" s="27" t="s">
        <v>55</v>
      </c>
      <c r="E850" s="27" t="s">
        <v>50</v>
      </c>
      <c r="F850" s="27">
        <v>7</v>
      </c>
      <c r="G850" s="28">
        <v>8568</v>
      </c>
      <c r="H850" s="27">
        <v>5873.3639999999996</v>
      </c>
    </row>
    <row r="851" spans="1:8">
      <c r="A851" s="25">
        <v>41369</v>
      </c>
      <c r="B851" s="29">
        <v>2568</v>
      </c>
      <c r="C851" s="27" t="s">
        <v>49</v>
      </c>
      <c r="D851" s="27" t="s">
        <v>55</v>
      </c>
      <c r="E851" s="27" t="s">
        <v>47</v>
      </c>
      <c r="F851" s="27">
        <v>10</v>
      </c>
      <c r="G851" s="28">
        <v>8880</v>
      </c>
      <c r="H851" s="27">
        <v>4962.8100000000004</v>
      </c>
    </row>
    <row r="852" spans="1:8">
      <c r="A852" s="25">
        <v>41370</v>
      </c>
      <c r="B852" s="29">
        <v>2203</v>
      </c>
      <c r="C852" s="27" t="s">
        <v>45</v>
      </c>
      <c r="D852" s="27" t="s">
        <v>55</v>
      </c>
      <c r="E852" s="27" t="s">
        <v>50</v>
      </c>
      <c r="F852" s="27">
        <v>10</v>
      </c>
      <c r="G852" s="28">
        <v>6255</v>
      </c>
      <c r="H852" s="27">
        <v>3148.35</v>
      </c>
    </row>
    <row r="853" spans="1:8">
      <c r="A853" s="25">
        <v>41371</v>
      </c>
      <c r="B853" s="29">
        <v>2569</v>
      </c>
      <c r="C853" s="27" t="s">
        <v>45</v>
      </c>
      <c r="D853" s="27" t="s">
        <v>55</v>
      </c>
      <c r="E853" s="27" t="s">
        <v>47</v>
      </c>
      <c r="F853" s="27">
        <v>6</v>
      </c>
      <c r="G853" s="28">
        <v>7992</v>
      </c>
      <c r="H853" s="27">
        <v>3956.5727999999999</v>
      </c>
    </row>
    <row r="854" spans="1:8">
      <c r="A854" s="25">
        <v>41372</v>
      </c>
      <c r="B854" s="29">
        <v>2204</v>
      </c>
      <c r="C854" s="27" t="s">
        <v>48</v>
      </c>
      <c r="D854" s="27" t="s">
        <v>55</v>
      </c>
      <c r="E854" s="27" t="s">
        <v>50</v>
      </c>
      <c r="F854" s="27">
        <v>10</v>
      </c>
      <c r="G854" s="28">
        <v>6660</v>
      </c>
      <c r="H854" s="27">
        <v>1922.9639999999999</v>
      </c>
    </row>
    <row r="855" spans="1:8">
      <c r="A855" s="25">
        <v>41373</v>
      </c>
      <c r="B855" s="29">
        <v>2570</v>
      </c>
      <c r="C855" s="27" t="s">
        <v>48</v>
      </c>
      <c r="D855" s="27" t="s">
        <v>55</v>
      </c>
      <c r="E855" s="27" t="s">
        <v>47</v>
      </c>
      <c r="F855" s="27">
        <v>7</v>
      </c>
      <c r="G855" s="28">
        <v>5607</v>
      </c>
      <c r="H855" s="27">
        <v>591.35159999999996</v>
      </c>
    </row>
    <row r="856" spans="1:8">
      <c r="A856" s="25">
        <v>41374</v>
      </c>
      <c r="B856" s="29">
        <v>2205</v>
      </c>
      <c r="C856" s="27" t="s">
        <v>49</v>
      </c>
      <c r="D856" s="27" t="s">
        <v>55</v>
      </c>
      <c r="E856" s="27" t="s">
        <v>51</v>
      </c>
      <c r="F856" s="27">
        <v>9</v>
      </c>
      <c r="G856" s="28">
        <v>13410</v>
      </c>
      <c r="H856" s="27">
        <v>2911.0428000000002</v>
      </c>
    </row>
    <row r="857" spans="1:8">
      <c r="A857" s="25">
        <v>41375</v>
      </c>
      <c r="B857" s="29">
        <v>2571</v>
      </c>
      <c r="C857" s="27" t="s">
        <v>49</v>
      </c>
      <c r="D857" s="27" t="s">
        <v>55</v>
      </c>
      <c r="E857" s="27" t="s">
        <v>50</v>
      </c>
      <c r="F857" s="27">
        <v>10</v>
      </c>
      <c r="G857" s="28">
        <v>4770</v>
      </c>
      <c r="H857" s="27">
        <v>2509.9740000000002</v>
      </c>
    </row>
    <row r="858" spans="1:8">
      <c r="A858" s="25">
        <v>41376</v>
      </c>
      <c r="B858" s="29">
        <v>2206</v>
      </c>
      <c r="C858" s="27" t="s">
        <v>45</v>
      </c>
      <c r="D858" s="27" t="s">
        <v>55</v>
      </c>
      <c r="E858" s="27" t="s">
        <v>51</v>
      </c>
      <c r="F858" s="27">
        <v>6</v>
      </c>
      <c r="G858" s="28">
        <v>2673</v>
      </c>
      <c r="H858" s="27">
        <v>2986.2755999999999</v>
      </c>
    </row>
    <row r="859" spans="1:8">
      <c r="A859" s="25">
        <v>41377</v>
      </c>
      <c r="B859" s="29">
        <v>2572</v>
      </c>
      <c r="C859" s="27" t="s">
        <v>45</v>
      </c>
      <c r="D859" s="27" t="s">
        <v>55</v>
      </c>
      <c r="E859" s="27" t="s">
        <v>50</v>
      </c>
      <c r="F859" s="27">
        <v>9</v>
      </c>
      <c r="G859" s="28">
        <v>6378.75</v>
      </c>
      <c r="H859" s="27">
        <v>702.08774999999991</v>
      </c>
    </row>
    <row r="860" spans="1:8">
      <c r="A860" s="25">
        <v>41378</v>
      </c>
      <c r="B860" s="29">
        <v>2207</v>
      </c>
      <c r="C860" s="27" t="s">
        <v>48</v>
      </c>
      <c r="D860" s="27" t="s">
        <v>55</v>
      </c>
      <c r="E860" s="27" t="s">
        <v>51</v>
      </c>
      <c r="F860" s="27">
        <v>7</v>
      </c>
      <c r="G860" s="28">
        <v>4882.5</v>
      </c>
      <c r="H860" s="27">
        <v>687.94425000000001</v>
      </c>
    </row>
    <row r="861" spans="1:8">
      <c r="A861" s="25">
        <v>41379</v>
      </c>
      <c r="B861" s="29">
        <v>2573</v>
      </c>
      <c r="C861" s="27" t="s">
        <v>48</v>
      </c>
      <c r="D861" s="27" t="s">
        <v>55</v>
      </c>
      <c r="E861" s="27" t="s">
        <v>50</v>
      </c>
      <c r="F861" s="27">
        <v>6</v>
      </c>
      <c r="G861" s="28">
        <v>4401</v>
      </c>
      <c r="H861" s="27">
        <v>2591.7489000000005</v>
      </c>
    </row>
    <row r="862" spans="1:8">
      <c r="A862" s="25">
        <v>41380</v>
      </c>
      <c r="B862" s="29">
        <v>2208</v>
      </c>
      <c r="C862" s="27" t="s">
        <v>49</v>
      </c>
      <c r="D862" s="27" t="s">
        <v>55</v>
      </c>
      <c r="E862" s="27" t="s">
        <v>47</v>
      </c>
      <c r="F862" s="27">
        <v>6</v>
      </c>
      <c r="G862" s="28">
        <v>9720</v>
      </c>
      <c r="H862" s="27">
        <v>3403.5551999999998</v>
      </c>
    </row>
    <row r="863" spans="1:8">
      <c r="A863" s="25">
        <v>41381</v>
      </c>
      <c r="B863" s="29">
        <v>2574</v>
      </c>
      <c r="C863" s="27" t="s">
        <v>49</v>
      </c>
      <c r="D863" s="27" t="s">
        <v>55</v>
      </c>
      <c r="E863" s="27" t="s">
        <v>51</v>
      </c>
      <c r="F863" s="27">
        <v>7</v>
      </c>
      <c r="G863" s="28">
        <v>3990</v>
      </c>
      <c r="H863" s="27">
        <v>1372.9590000000001</v>
      </c>
    </row>
    <row r="864" spans="1:8">
      <c r="A864" s="25">
        <v>41382</v>
      </c>
      <c r="B864" s="29">
        <v>2209</v>
      </c>
      <c r="C864" s="27" t="s">
        <v>45</v>
      </c>
      <c r="D864" s="27" t="s">
        <v>55</v>
      </c>
      <c r="E864" s="27" t="s">
        <v>47</v>
      </c>
      <c r="F864" s="27">
        <v>9</v>
      </c>
      <c r="G864" s="28">
        <v>2349</v>
      </c>
      <c r="H864" s="27">
        <v>3937.8635999999997</v>
      </c>
    </row>
    <row r="865" spans="1:8">
      <c r="A865" s="25">
        <v>41383</v>
      </c>
      <c r="B865" s="29">
        <v>2575</v>
      </c>
      <c r="C865" s="27" t="s">
        <v>45</v>
      </c>
      <c r="D865" s="27" t="s">
        <v>55</v>
      </c>
      <c r="E865" s="27" t="s">
        <v>51</v>
      </c>
      <c r="F865" s="27">
        <v>7</v>
      </c>
      <c r="G865" s="28">
        <v>9292.5</v>
      </c>
      <c r="H865" s="27">
        <v>737.63864999999987</v>
      </c>
    </row>
    <row r="866" spans="1:8">
      <c r="A866" s="25">
        <v>41384</v>
      </c>
      <c r="B866" s="29">
        <v>2210</v>
      </c>
      <c r="C866" s="27" t="s">
        <v>48</v>
      </c>
      <c r="D866" s="27" t="s">
        <v>55</v>
      </c>
      <c r="E866" s="27" t="s">
        <v>47</v>
      </c>
      <c r="F866" s="27">
        <v>9</v>
      </c>
      <c r="G866" s="28">
        <v>13702.5</v>
      </c>
      <c r="H866" s="27">
        <v>919.98585000000003</v>
      </c>
    </row>
    <row r="867" spans="1:8">
      <c r="A867" s="25">
        <v>41385</v>
      </c>
      <c r="B867" s="29">
        <v>2576</v>
      </c>
      <c r="C867" s="27" t="s">
        <v>48</v>
      </c>
      <c r="D867" s="27" t="s">
        <v>55</v>
      </c>
      <c r="E867" s="27" t="s">
        <v>51</v>
      </c>
      <c r="F867" s="27">
        <v>7</v>
      </c>
      <c r="G867" s="28">
        <v>6762</v>
      </c>
      <c r="H867" s="27">
        <v>1316.8995</v>
      </c>
    </row>
    <row r="868" spans="1:8">
      <c r="A868" s="25">
        <v>41386</v>
      </c>
      <c r="B868" s="29">
        <v>2211</v>
      </c>
      <c r="C868" s="27" t="s">
        <v>49</v>
      </c>
      <c r="D868" s="27" t="s">
        <v>55</v>
      </c>
      <c r="E868" s="27" t="s">
        <v>50</v>
      </c>
      <c r="F868" s="27">
        <v>10</v>
      </c>
      <c r="G868" s="28">
        <v>5400</v>
      </c>
      <c r="H868" s="27">
        <v>2108.7000000000003</v>
      </c>
    </row>
    <row r="869" spans="1:8">
      <c r="A869" s="25">
        <v>41387</v>
      </c>
      <c r="B869" s="29">
        <v>2577</v>
      </c>
      <c r="C869" s="27" t="s">
        <v>49</v>
      </c>
      <c r="D869" s="27" t="s">
        <v>55</v>
      </c>
      <c r="E869" s="27" t="s">
        <v>47</v>
      </c>
      <c r="F869" s="27">
        <v>6</v>
      </c>
      <c r="G869" s="28">
        <v>9432</v>
      </c>
      <c r="H869" s="27">
        <v>3295.5407999999998</v>
      </c>
    </row>
    <row r="870" spans="1:8">
      <c r="A870" s="25">
        <v>41388</v>
      </c>
      <c r="B870" s="29">
        <v>2212</v>
      </c>
      <c r="C870" s="27" t="s">
        <v>45</v>
      </c>
      <c r="D870" s="27" t="s">
        <v>55</v>
      </c>
      <c r="E870" s="27" t="s">
        <v>50</v>
      </c>
      <c r="F870" s="27">
        <v>9</v>
      </c>
      <c r="G870" s="28">
        <v>2610</v>
      </c>
      <c r="H870" s="27">
        <v>3854.4479999999999</v>
      </c>
    </row>
    <row r="871" spans="1:8">
      <c r="A871" s="25">
        <v>41389</v>
      </c>
      <c r="B871" s="29">
        <v>2578</v>
      </c>
      <c r="C871" s="27" t="s">
        <v>45</v>
      </c>
      <c r="D871" s="27" t="s">
        <v>55</v>
      </c>
      <c r="E871" s="27" t="s">
        <v>47</v>
      </c>
      <c r="F871" s="27">
        <v>9</v>
      </c>
      <c r="G871" s="28">
        <v>5220</v>
      </c>
      <c r="H871" s="27">
        <v>1099.0709999999999</v>
      </c>
    </row>
    <row r="872" spans="1:8">
      <c r="A872" s="25">
        <v>41390</v>
      </c>
      <c r="B872" s="29">
        <v>2213</v>
      </c>
      <c r="C872" s="27" t="s">
        <v>48</v>
      </c>
      <c r="D872" s="27" t="s">
        <v>55</v>
      </c>
      <c r="E872" s="27" t="s">
        <v>50</v>
      </c>
      <c r="F872" s="27">
        <v>8</v>
      </c>
      <c r="G872" s="28">
        <v>8388</v>
      </c>
      <c r="H872" s="27">
        <v>1038.4344000000001</v>
      </c>
    </row>
    <row r="873" spans="1:8">
      <c r="A873" s="25">
        <v>41391</v>
      </c>
      <c r="B873" s="29">
        <v>2579</v>
      </c>
      <c r="C873" s="27" t="s">
        <v>48</v>
      </c>
      <c r="D873" s="27" t="s">
        <v>55</v>
      </c>
      <c r="E873" s="27" t="s">
        <v>47</v>
      </c>
      <c r="F873" s="27">
        <v>7</v>
      </c>
      <c r="G873" s="28">
        <v>11550</v>
      </c>
      <c r="H873" s="27">
        <v>1974.5880000000002</v>
      </c>
    </row>
    <row r="874" spans="1:8">
      <c r="A874" s="25">
        <v>41392</v>
      </c>
      <c r="B874" s="29">
        <v>2214</v>
      </c>
      <c r="C874" s="27" t="s">
        <v>49</v>
      </c>
      <c r="D874" s="27" t="s">
        <v>55</v>
      </c>
      <c r="E874" s="27" t="s">
        <v>51</v>
      </c>
      <c r="F874" s="27">
        <v>6</v>
      </c>
      <c r="G874" s="28">
        <v>5967</v>
      </c>
      <c r="H874" s="27">
        <v>3592.1340000000005</v>
      </c>
    </row>
    <row r="875" spans="1:8">
      <c r="A875" s="25">
        <v>41393</v>
      </c>
      <c r="B875" s="29">
        <v>2580</v>
      </c>
      <c r="C875" s="27" t="s">
        <v>49</v>
      </c>
      <c r="D875" s="27" t="s">
        <v>55</v>
      </c>
      <c r="E875" s="27" t="s">
        <v>50</v>
      </c>
      <c r="F875" s="27">
        <v>8</v>
      </c>
      <c r="G875" s="28">
        <v>7308</v>
      </c>
      <c r="H875" s="27">
        <v>2817.2339999999999</v>
      </c>
    </row>
    <row r="876" spans="1:8">
      <c r="A876" s="25">
        <v>41394</v>
      </c>
      <c r="B876" s="29">
        <v>2215</v>
      </c>
      <c r="C876" s="27" t="s">
        <v>45</v>
      </c>
      <c r="D876" s="27" t="s">
        <v>55</v>
      </c>
      <c r="E876" s="27" t="s">
        <v>51</v>
      </c>
      <c r="F876" s="27">
        <v>9</v>
      </c>
      <c r="G876" s="28">
        <v>5481</v>
      </c>
      <c r="H876" s="27">
        <v>1679.9265</v>
      </c>
    </row>
    <row r="877" spans="1:8">
      <c r="A877" s="25">
        <v>41395</v>
      </c>
      <c r="B877" s="29">
        <v>2581</v>
      </c>
      <c r="C877" s="27" t="s">
        <v>45</v>
      </c>
      <c r="D877" s="27" t="s">
        <v>55</v>
      </c>
      <c r="E877" s="27" t="s">
        <v>50</v>
      </c>
      <c r="F877" s="27">
        <v>8</v>
      </c>
      <c r="G877" s="28">
        <v>3024</v>
      </c>
      <c r="H877" s="27">
        <v>1639.3103999999998</v>
      </c>
    </row>
    <row r="878" spans="1:8">
      <c r="A878" s="25">
        <v>41396</v>
      </c>
      <c r="B878" s="29">
        <v>2216</v>
      </c>
      <c r="C878" s="27" t="s">
        <v>48</v>
      </c>
      <c r="D878" s="27" t="s">
        <v>55</v>
      </c>
      <c r="E878" s="27" t="s">
        <v>51</v>
      </c>
      <c r="F878" s="27">
        <v>7</v>
      </c>
      <c r="G878" s="28">
        <v>4074</v>
      </c>
      <c r="H878" s="27">
        <v>3602.2308000000003</v>
      </c>
    </row>
    <row r="879" spans="1:8">
      <c r="A879" s="25">
        <v>41397</v>
      </c>
      <c r="B879" s="29">
        <v>2582</v>
      </c>
      <c r="C879" s="27" t="s">
        <v>48</v>
      </c>
      <c r="D879" s="27" t="s">
        <v>55</v>
      </c>
      <c r="E879" s="27" t="s">
        <v>50</v>
      </c>
      <c r="F879" s="27">
        <v>7</v>
      </c>
      <c r="G879" s="28">
        <v>7182</v>
      </c>
      <c r="H879" s="27">
        <v>3080.5991999999997</v>
      </c>
    </row>
    <row r="880" spans="1:8">
      <c r="A880" s="25">
        <v>41398</v>
      </c>
      <c r="B880" s="29">
        <v>2217</v>
      </c>
      <c r="C880" s="27" t="s">
        <v>49</v>
      </c>
      <c r="D880" s="27" t="s">
        <v>55</v>
      </c>
      <c r="E880" s="27" t="s">
        <v>47</v>
      </c>
      <c r="F880" s="27">
        <v>9</v>
      </c>
      <c r="G880" s="28">
        <v>12555</v>
      </c>
      <c r="H880" s="27">
        <v>2253.3714</v>
      </c>
    </row>
    <row r="881" spans="1:8">
      <c r="A881" s="25">
        <v>41399</v>
      </c>
      <c r="B881" s="29">
        <v>2583</v>
      </c>
      <c r="C881" s="27" t="s">
        <v>49</v>
      </c>
      <c r="D881" s="27" t="s">
        <v>55</v>
      </c>
      <c r="E881" s="27" t="s">
        <v>51</v>
      </c>
      <c r="F881" s="27">
        <v>7</v>
      </c>
      <c r="G881" s="28">
        <v>5229</v>
      </c>
      <c r="H881" s="27">
        <v>1091.8152</v>
      </c>
    </row>
    <row r="882" spans="1:8">
      <c r="A882" s="25">
        <v>41400</v>
      </c>
      <c r="B882" s="29">
        <v>2218</v>
      </c>
      <c r="C882" s="27" t="s">
        <v>45</v>
      </c>
      <c r="D882" s="27" t="s">
        <v>55</v>
      </c>
      <c r="E882" s="27" t="s">
        <v>47</v>
      </c>
      <c r="F882" s="27">
        <v>6</v>
      </c>
      <c r="G882" s="28">
        <v>8437.5</v>
      </c>
      <c r="H882" s="27">
        <v>2847.6562500000005</v>
      </c>
    </row>
    <row r="883" spans="1:8">
      <c r="A883" s="25">
        <v>41401</v>
      </c>
      <c r="B883" s="29">
        <v>2584</v>
      </c>
      <c r="C883" s="27" t="s">
        <v>45</v>
      </c>
      <c r="D883" s="27" t="s">
        <v>55</v>
      </c>
      <c r="E883" s="27" t="s">
        <v>51</v>
      </c>
      <c r="F883" s="27">
        <v>8</v>
      </c>
      <c r="G883" s="28">
        <v>10260</v>
      </c>
      <c r="H883" s="27">
        <v>649.0476000000001</v>
      </c>
    </row>
    <row r="884" spans="1:8">
      <c r="A884" s="25">
        <v>41767</v>
      </c>
      <c r="B884" s="29">
        <v>2219</v>
      </c>
      <c r="C884" s="27" t="s">
        <v>48</v>
      </c>
      <c r="D884" s="27" t="s">
        <v>55</v>
      </c>
      <c r="E884" s="27" t="s">
        <v>47</v>
      </c>
      <c r="F884" s="27">
        <v>10</v>
      </c>
      <c r="G884" s="28">
        <v>1755</v>
      </c>
      <c r="H884" s="27">
        <v>682.69499999999994</v>
      </c>
    </row>
    <row r="885" spans="1:8">
      <c r="A885" s="25">
        <v>41768</v>
      </c>
      <c r="B885" s="29">
        <v>2585</v>
      </c>
      <c r="C885" s="27" t="s">
        <v>48</v>
      </c>
      <c r="D885" s="27" t="s">
        <v>55</v>
      </c>
      <c r="E885" s="27" t="s">
        <v>51</v>
      </c>
      <c r="F885" s="27">
        <v>8</v>
      </c>
      <c r="G885" s="28">
        <v>2248</v>
      </c>
      <c r="H885" s="27">
        <v>2456.8392000000003</v>
      </c>
    </row>
    <row r="886" spans="1:8">
      <c r="A886" s="25">
        <v>41769</v>
      </c>
      <c r="B886" s="29">
        <v>2220</v>
      </c>
      <c r="C886" s="27" t="s">
        <v>49</v>
      </c>
      <c r="D886" s="27" t="s">
        <v>55</v>
      </c>
      <c r="E886" s="27" t="s">
        <v>50</v>
      </c>
      <c r="F886" s="27">
        <v>9</v>
      </c>
      <c r="G886" s="28">
        <v>2929.5</v>
      </c>
      <c r="H886" s="27">
        <v>2312.5473000000002</v>
      </c>
    </row>
    <row r="887" spans="1:8">
      <c r="A887" s="25">
        <v>41770</v>
      </c>
      <c r="B887" s="29">
        <v>2586</v>
      </c>
      <c r="C887" s="27" t="s">
        <v>49</v>
      </c>
      <c r="D887" s="27" t="s">
        <v>55</v>
      </c>
      <c r="E887" s="27" t="s">
        <v>47</v>
      </c>
      <c r="F887" s="27">
        <v>10</v>
      </c>
      <c r="G887" s="28">
        <v>2910</v>
      </c>
      <c r="H887" s="27">
        <v>1042.653</v>
      </c>
    </row>
    <row r="888" spans="1:8">
      <c r="A888" s="25">
        <v>41771</v>
      </c>
      <c r="B888" s="29">
        <v>2221</v>
      </c>
      <c r="C888" s="27" t="s">
        <v>45</v>
      </c>
      <c r="D888" s="27" t="s">
        <v>55</v>
      </c>
      <c r="E888" s="27" t="s">
        <v>50</v>
      </c>
      <c r="F888" s="27">
        <v>7</v>
      </c>
      <c r="G888" s="28">
        <v>10395</v>
      </c>
      <c r="H888" s="27">
        <v>861.9534000000001</v>
      </c>
    </row>
    <row r="889" spans="1:8">
      <c r="A889" s="25">
        <v>41772</v>
      </c>
      <c r="B889" s="29">
        <v>2587</v>
      </c>
      <c r="C889" s="27" t="s">
        <v>45</v>
      </c>
      <c r="D889" s="27" t="s">
        <v>55</v>
      </c>
      <c r="E889" s="27" t="s">
        <v>47</v>
      </c>
      <c r="F889" s="27">
        <v>8</v>
      </c>
      <c r="G889" s="28">
        <v>10440</v>
      </c>
      <c r="H889" s="27">
        <v>2196.1584000000003</v>
      </c>
    </row>
    <row r="890" spans="1:8">
      <c r="A890" s="25">
        <v>41773</v>
      </c>
      <c r="B890" s="29">
        <v>2222</v>
      </c>
      <c r="C890" s="27" t="s">
        <v>48</v>
      </c>
      <c r="D890" s="27" t="s">
        <v>55</v>
      </c>
      <c r="E890" s="27" t="s">
        <v>50</v>
      </c>
      <c r="F890" s="27">
        <v>6</v>
      </c>
      <c r="G890" s="28">
        <v>4374</v>
      </c>
      <c r="H890" s="27">
        <v>2795.8608000000004</v>
      </c>
    </row>
    <row r="891" spans="1:8">
      <c r="A891" s="25">
        <v>41774</v>
      </c>
      <c r="B891" s="29">
        <v>2588</v>
      </c>
      <c r="C891" s="27" t="s">
        <v>48</v>
      </c>
      <c r="D891" s="27" t="s">
        <v>55</v>
      </c>
      <c r="E891" s="27" t="s">
        <v>47</v>
      </c>
      <c r="F891" s="27">
        <v>8</v>
      </c>
      <c r="G891" s="28">
        <v>2124</v>
      </c>
      <c r="H891" s="27">
        <v>2627.1755999999996</v>
      </c>
    </row>
    <row r="892" spans="1:8">
      <c r="A892" s="25">
        <v>41775</v>
      </c>
      <c r="B892" s="29">
        <v>2223</v>
      </c>
      <c r="C892" s="27" t="s">
        <v>49</v>
      </c>
      <c r="D892" s="27" t="s">
        <v>55</v>
      </c>
      <c r="E892" s="27" t="s">
        <v>51</v>
      </c>
      <c r="F892" s="27">
        <v>7</v>
      </c>
      <c r="G892" s="28">
        <v>4515</v>
      </c>
      <c r="H892" s="27">
        <v>3930.3074999999999</v>
      </c>
    </row>
    <row r="893" spans="1:8">
      <c r="A893" s="25">
        <v>41776</v>
      </c>
      <c r="B893" s="29">
        <v>2589</v>
      </c>
      <c r="C893" s="27" t="s">
        <v>49</v>
      </c>
      <c r="D893" s="27" t="s">
        <v>55</v>
      </c>
      <c r="E893" s="27" t="s">
        <v>50</v>
      </c>
      <c r="F893" s="27">
        <v>9</v>
      </c>
      <c r="G893" s="28">
        <v>1714.5</v>
      </c>
      <c r="H893" s="27">
        <v>3669.03</v>
      </c>
    </row>
    <row r="894" spans="1:8">
      <c r="A894" s="25">
        <v>41777</v>
      </c>
      <c r="B894" s="29">
        <v>2224</v>
      </c>
      <c r="C894" s="27" t="s">
        <v>45</v>
      </c>
      <c r="D894" s="27" t="s">
        <v>55</v>
      </c>
      <c r="E894" s="27" t="s">
        <v>51</v>
      </c>
      <c r="F894" s="27">
        <v>9</v>
      </c>
      <c r="G894" s="28">
        <v>2439</v>
      </c>
      <c r="H894" s="27">
        <v>5413.3604999999998</v>
      </c>
    </row>
    <row r="895" spans="1:8">
      <c r="A895" s="25">
        <v>41778</v>
      </c>
      <c r="B895" s="29">
        <v>2590</v>
      </c>
      <c r="C895" s="27" t="s">
        <v>45</v>
      </c>
      <c r="D895" s="27" t="s">
        <v>55</v>
      </c>
      <c r="E895" s="27" t="s">
        <v>50</v>
      </c>
      <c r="F895" s="27">
        <v>10</v>
      </c>
      <c r="G895" s="28">
        <v>5280</v>
      </c>
      <c r="H895" s="27">
        <v>1017.9839999999999</v>
      </c>
    </row>
    <row r="896" spans="1:8">
      <c r="A896" s="25">
        <v>41779</v>
      </c>
      <c r="B896" s="29">
        <v>2225</v>
      </c>
      <c r="C896" s="27" t="s">
        <v>48</v>
      </c>
      <c r="D896" s="27" t="s">
        <v>55</v>
      </c>
      <c r="E896" s="27" t="s">
        <v>51</v>
      </c>
      <c r="F896" s="27">
        <v>9</v>
      </c>
      <c r="G896" s="28">
        <v>11475</v>
      </c>
      <c r="H896" s="27">
        <v>1964.0609999999999</v>
      </c>
    </row>
    <row r="897" spans="1:8">
      <c r="A897" s="25">
        <v>41780</v>
      </c>
      <c r="B897" s="29">
        <v>2591</v>
      </c>
      <c r="C897" s="27" t="s">
        <v>48</v>
      </c>
      <c r="D897" s="27" t="s">
        <v>55</v>
      </c>
      <c r="E897" s="27" t="s">
        <v>50</v>
      </c>
      <c r="F897" s="27">
        <v>9</v>
      </c>
      <c r="G897" s="28">
        <v>2146.5</v>
      </c>
      <c r="H897" s="27">
        <v>2891.9794499999998</v>
      </c>
    </row>
    <row r="898" spans="1:8">
      <c r="A898" s="25">
        <v>41781</v>
      </c>
      <c r="B898" s="29">
        <v>2226</v>
      </c>
      <c r="C898" s="27" t="s">
        <v>49</v>
      </c>
      <c r="D898" s="27" t="s">
        <v>55</v>
      </c>
      <c r="E898" s="27" t="s">
        <v>47</v>
      </c>
      <c r="F898" s="27">
        <v>7</v>
      </c>
      <c r="G898" s="28">
        <v>3507</v>
      </c>
      <c r="H898" s="27">
        <v>1728.6003000000001</v>
      </c>
    </row>
    <row r="899" spans="1:8">
      <c r="A899" s="25">
        <v>41782</v>
      </c>
      <c r="B899" s="29">
        <v>2592</v>
      </c>
      <c r="C899" s="27" t="s">
        <v>49</v>
      </c>
      <c r="D899" s="27" t="s">
        <v>55</v>
      </c>
      <c r="E899" s="27" t="s">
        <v>51</v>
      </c>
      <c r="F899" s="27">
        <v>7</v>
      </c>
      <c r="G899" s="28">
        <v>5386.5</v>
      </c>
      <c r="H899" s="27">
        <v>4035.3862500000005</v>
      </c>
    </row>
    <row r="900" spans="1:8">
      <c r="A900" s="25">
        <v>41783</v>
      </c>
      <c r="B900" s="29">
        <v>2227</v>
      </c>
      <c r="C900" s="27" t="s">
        <v>45</v>
      </c>
      <c r="D900" s="27" t="s">
        <v>55</v>
      </c>
      <c r="E900" s="27" t="s">
        <v>47</v>
      </c>
      <c r="F900" s="27">
        <v>9</v>
      </c>
      <c r="G900" s="28">
        <v>1809</v>
      </c>
      <c r="H900" s="27">
        <v>672.22439999999995</v>
      </c>
    </row>
    <row r="901" spans="1:8">
      <c r="A901" s="25">
        <v>41784</v>
      </c>
      <c r="B901" s="29">
        <v>2593</v>
      </c>
      <c r="C901" s="27" t="s">
        <v>45</v>
      </c>
      <c r="D901" s="27" t="s">
        <v>55</v>
      </c>
      <c r="E901" s="27" t="s">
        <v>51</v>
      </c>
      <c r="F901" s="27">
        <v>6</v>
      </c>
      <c r="G901" s="28">
        <v>9792</v>
      </c>
      <c r="H901" s="27">
        <v>2450.6927999999998</v>
      </c>
    </row>
    <row r="902" spans="1:8">
      <c r="A902" s="25">
        <v>41785</v>
      </c>
      <c r="B902" s="29">
        <v>2228</v>
      </c>
      <c r="C902" s="27" t="s">
        <v>48</v>
      </c>
      <c r="D902" s="27" t="s">
        <v>55</v>
      </c>
      <c r="E902" s="27" t="s">
        <v>47</v>
      </c>
      <c r="F902" s="27">
        <v>7</v>
      </c>
      <c r="G902" s="28">
        <v>5055.75</v>
      </c>
      <c r="H902" s="27">
        <v>2312.1630000000005</v>
      </c>
    </row>
    <row r="903" spans="1:8">
      <c r="A903" s="25">
        <v>41786</v>
      </c>
      <c r="B903" s="29">
        <v>2594</v>
      </c>
      <c r="C903" s="27" t="s">
        <v>48</v>
      </c>
      <c r="D903" s="27" t="s">
        <v>55</v>
      </c>
      <c r="E903" s="27" t="s">
        <v>51</v>
      </c>
      <c r="F903" s="27">
        <v>6</v>
      </c>
      <c r="G903" s="28">
        <v>10044</v>
      </c>
      <c r="H903" s="27">
        <v>2625.2505000000001</v>
      </c>
    </row>
    <row r="904" spans="1:8">
      <c r="A904" s="25">
        <v>41787</v>
      </c>
      <c r="B904" s="29">
        <v>2229</v>
      </c>
      <c r="C904" s="27" t="s">
        <v>49</v>
      </c>
      <c r="D904" s="27" t="s">
        <v>55</v>
      </c>
      <c r="E904" s="27" t="s">
        <v>50</v>
      </c>
      <c r="F904" s="27">
        <v>9</v>
      </c>
      <c r="G904" s="28">
        <v>10260</v>
      </c>
      <c r="H904" s="27">
        <v>1579.0140000000001</v>
      </c>
    </row>
    <row r="905" spans="1:8">
      <c r="A905" s="25">
        <v>41788</v>
      </c>
      <c r="B905" s="29">
        <v>2595</v>
      </c>
      <c r="C905" s="27" t="s">
        <v>49</v>
      </c>
      <c r="D905" s="27" t="s">
        <v>55</v>
      </c>
      <c r="E905" s="27" t="s">
        <v>47</v>
      </c>
      <c r="F905" s="27">
        <v>6</v>
      </c>
      <c r="G905" s="28">
        <v>7236</v>
      </c>
      <c r="H905" s="27">
        <v>1536.9264000000001</v>
      </c>
    </row>
    <row r="906" spans="1:8">
      <c r="A906" s="25">
        <v>41789</v>
      </c>
      <c r="B906" s="29">
        <v>2230</v>
      </c>
      <c r="C906" s="27" t="s">
        <v>45</v>
      </c>
      <c r="D906" s="27" t="s">
        <v>55</v>
      </c>
      <c r="E906" s="27" t="s">
        <v>50</v>
      </c>
      <c r="F906" s="27">
        <v>9</v>
      </c>
      <c r="G906" s="28">
        <v>2943</v>
      </c>
      <c r="H906" s="27">
        <v>2674.3041000000003</v>
      </c>
    </row>
    <row r="907" spans="1:8">
      <c r="A907" s="25">
        <v>41790</v>
      </c>
      <c r="B907" s="29">
        <v>2596</v>
      </c>
      <c r="C907" s="27" t="s">
        <v>45</v>
      </c>
      <c r="D907" s="27" t="s">
        <v>55</v>
      </c>
      <c r="E907" s="27" t="s">
        <v>47</v>
      </c>
      <c r="F907" s="27">
        <v>9</v>
      </c>
      <c r="G907" s="28">
        <v>5643</v>
      </c>
      <c r="H907" s="27">
        <v>5301.5985000000001</v>
      </c>
    </row>
    <row r="908" spans="1:8">
      <c r="A908" s="25">
        <v>41791</v>
      </c>
      <c r="B908" s="29">
        <v>2231</v>
      </c>
      <c r="C908" s="27" t="s">
        <v>48</v>
      </c>
      <c r="D908" s="27" t="s">
        <v>55</v>
      </c>
      <c r="E908" s="27" t="s">
        <v>50</v>
      </c>
      <c r="F908" s="27">
        <v>7</v>
      </c>
      <c r="G908" s="28">
        <v>1869</v>
      </c>
      <c r="H908" s="27">
        <v>1558.3722</v>
      </c>
    </row>
    <row r="909" spans="1:8">
      <c r="A909" s="25">
        <v>41792</v>
      </c>
      <c r="B909" s="29">
        <v>2597</v>
      </c>
      <c r="C909" s="27" t="s">
        <v>48</v>
      </c>
      <c r="D909" s="27" t="s">
        <v>55</v>
      </c>
      <c r="E909" s="27" t="s">
        <v>47</v>
      </c>
      <c r="F909" s="27">
        <v>6</v>
      </c>
      <c r="G909" s="28">
        <v>3474</v>
      </c>
      <c r="H909" s="27">
        <v>1250.2926</v>
      </c>
    </row>
    <row r="910" spans="1:8">
      <c r="A910" s="25">
        <v>41793</v>
      </c>
      <c r="B910" s="29">
        <v>2232</v>
      </c>
      <c r="C910" s="27" t="s">
        <v>49</v>
      </c>
      <c r="D910" s="27" t="s">
        <v>55</v>
      </c>
      <c r="E910" s="27" t="s">
        <v>51</v>
      </c>
      <c r="F910" s="27">
        <v>8</v>
      </c>
      <c r="G910" s="28">
        <v>2064</v>
      </c>
      <c r="H910" s="27">
        <v>1355.6352000000002</v>
      </c>
    </row>
    <row r="911" spans="1:8">
      <c r="A911" s="25">
        <v>41794</v>
      </c>
      <c r="B911" s="29">
        <v>2598</v>
      </c>
      <c r="C911" s="27" t="s">
        <v>49</v>
      </c>
      <c r="D911" s="27" t="s">
        <v>55</v>
      </c>
      <c r="E911" s="27" t="s">
        <v>50</v>
      </c>
      <c r="F911" s="27">
        <v>7</v>
      </c>
      <c r="G911" s="28">
        <v>2068.5</v>
      </c>
      <c r="H911" s="27">
        <v>907.86464999999998</v>
      </c>
    </row>
    <row r="912" spans="1:8">
      <c r="A912" s="25">
        <v>41795</v>
      </c>
      <c r="B912" s="29">
        <v>2233</v>
      </c>
      <c r="C912" s="27" t="s">
        <v>45</v>
      </c>
      <c r="D912" s="27" t="s">
        <v>55</v>
      </c>
      <c r="E912" s="27" t="s">
        <v>51</v>
      </c>
      <c r="F912" s="27">
        <v>8</v>
      </c>
      <c r="G912" s="28">
        <v>4356</v>
      </c>
      <c r="H912" s="27">
        <v>1457.9531999999999</v>
      </c>
    </row>
    <row r="913" spans="1:8">
      <c r="A913" s="25">
        <v>41796</v>
      </c>
      <c r="B913" s="29">
        <v>2599</v>
      </c>
      <c r="C913" s="27" t="s">
        <v>45</v>
      </c>
      <c r="D913" s="27" t="s">
        <v>55</v>
      </c>
      <c r="E913" s="27" t="s">
        <v>50</v>
      </c>
      <c r="F913" s="27">
        <v>6</v>
      </c>
      <c r="G913" s="28">
        <v>9900</v>
      </c>
      <c r="H913" s="27">
        <v>2066.13</v>
      </c>
    </row>
    <row r="914" spans="1:8">
      <c r="A914" s="25">
        <v>41797</v>
      </c>
      <c r="B914" s="29">
        <v>2234</v>
      </c>
      <c r="C914" s="27" t="s">
        <v>48</v>
      </c>
      <c r="D914" s="27" t="s">
        <v>55</v>
      </c>
      <c r="E914" s="27" t="s">
        <v>51</v>
      </c>
      <c r="F914" s="27">
        <v>8</v>
      </c>
      <c r="G914" s="28">
        <v>11904</v>
      </c>
      <c r="H914" s="27">
        <v>4160.4479999999994</v>
      </c>
    </row>
    <row r="915" spans="1:8">
      <c r="A915" s="25">
        <v>41798</v>
      </c>
      <c r="B915" s="29">
        <v>2600</v>
      </c>
      <c r="C915" s="27" t="s">
        <v>48</v>
      </c>
      <c r="D915" s="27" t="s">
        <v>55</v>
      </c>
      <c r="E915" s="27" t="s">
        <v>50</v>
      </c>
      <c r="F915" s="27">
        <v>6</v>
      </c>
      <c r="G915" s="28">
        <v>7357.5</v>
      </c>
      <c r="H915" s="27">
        <v>914.6844000000001</v>
      </c>
    </row>
    <row r="916" spans="1:8">
      <c r="A916" s="25">
        <v>41799</v>
      </c>
      <c r="B916" s="29">
        <v>2235</v>
      </c>
      <c r="C916" s="27" t="s">
        <v>49</v>
      </c>
      <c r="D916" s="27" t="s">
        <v>55</v>
      </c>
      <c r="E916" s="27" t="s">
        <v>47</v>
      </c>
      <c r="F916" s="27">
        <v>8</v>
      </c>
      <c r="G916" s="28">
        <v>4728</v>
      </c>
      <c r="H916" s="27">
        <v>4931.3040000000001</v>
      </c>
    </row>
    <row r="917" spans="1:8">
      <c r="A917" s="25">
        <v>41800</v>
      </c>
      <c r="B917" s="29">
        <v>2601</v>
      </c>
      <c r="C917" s="27" t="s">
        <v>49</v>
      </c>
      <c r="D917" s="27" t="s">
        <v>55</v>
      </c>
      <c r="E917" s="27" t="s">
        <v>51</v>
      </c>
      <c r="F917" s="27">
        <v>9</v>
      </c>
      <c r="G917" s="28">
        <v>8869.5</v>
      </c>
      <c r="H917" s="27">
        <v>1227.24315</v>
      </c>
    </row>
    <row r="918" spans="1:8">
      <c r="A918" s="25">
        <v>41801</v>
      </c>
      <c r="B918" s="29">
        <v>2236</v>
      </c>
      <c r="C918" s="27" t="s">
        <v>45</v>
      </c>
      <c r="D918" s="27" t="s">
        <v>55</v>
      </c>
      <c r="E918" s="27" t="s">
        <v>47</v>
      </c>
      <c r="F918" s="27">
        <v>9</v>
      </c>
      <c r="G918" s="28">
        <v>9864</v>
      </c>
      <c r="H918" s="27">
        <v>3500.7336</v>
      </c>
    </row>
    <row r="919" spans="1:8">
      <c r="A919" s="25">
        <v>41802</v>
      </c>
      <c r="B919" s="29">
        <v>2602</v>
      </c>
      <c r="C919" s="27" t="s">
        <v>45</v>
      </c>
      <c r="D919" s="27" t="s">
        <v>55</v>
      </c>
      <c r="E919" s="27" t="s">
        <v>51</v>
      </c>
      <c r="F919" s="27">
        <v>9</v>
      </c>
      <c r="G919" s="28">
        <v>10548</v>
      </c>
      <c r="H919" s="27">
        <v>4387.9679999999998</v>
      </c>
    </row>
    <row r="920" spans="1:8">
      <c r="A920" s="25">
        <v>41803</v>
      </c>
      <c r="B920" s="29">
        <v>2237</v>
      </c>
      <c r="C920" s="27" t="s">
        <v>48</v>
      </c>
      <c r="D920" s="27" t="s">
        <v>55</v>
      </c>
      <c r="E920" s="27" t="s">
        <v>47</v>
      </c>
      <c r="F920" s="27">
        <v>10</v>
      </c>
      <c r="G920" s="28">
        <v>6120</v>
      </c>
      <c r="H920" s="27">
        <v>710.12400000000002</v>
      </c>
    </row>
    <row r="921" spans="1:8">
      <c r="A921" s="25">
        <v>41804</v>
      </c>
      <c r="B921" s="29">
        <v>2603</v>
      </c>
      <c r="C921" s="27" t="s">
        <v>48</v>
      </c>
      <c r="D921" s="27" t="s">
        <v>55</v>
      </c>
      <c r="E921" s="27" t="s">
        <v>51</v>
      </c>
      <c r="F921" s="27">
        <v>6</v>
      </c>
      <c r="G921" s="28">
        <v>1737</v>
      </c>
      <c r="H921" s="27">
        <v>1066.1705999999999</v>
      </c>
    </row>
    <row r="922" spans="1:8">
      <c r="A922" s="25">
        <v>41805</v>
      </c>
      <c r="B922" s="29">
        <v>2238</v>
      </c>
      <c r="C922" s="27" t="s">
        <v>49</v>
      </c>
      <c r="D922" s="27" t="s">
        <v>55</v>
      </c>
      <c r="E922" s="27" t="s">
        <v>50</v>
      </c>
      <c r="F922" s="27">
        <v>6</v>
      </c>
      <c r="G922" s="28">
        <v>2011.5</v>
      </c>
      <c r="H922" s="27">
        <v>1330.0038</v>
      </c>
    </row>
    <row r="923" spans="1:8">
      <c r="A923" s="25">
        <v>41806</v>
      </c>
      <c r="B923" s="29">
        <v>2604</v>
      </c>
      <c r="C923" s="27" t="s">
        <v>49</v>
      </c>
      <c r="D923" s="27" t="s">
        <v>55</v>
      </c>
      <c r="E923" s="27" t="s">
        <v>47</v>
      </c>
      <c r="F923" s="27">
        <v>6</v>
      </c>
      <c r="G923" s="28">
        <v>5022</v>
      </c>
      <c r="H923" s="27">
        <v>1730.5812000000001</v>
      </c>
    </row>
    <row r="924" spans="1:8">
      <c r="A924" s="25">
        <v>41807</v>
      </c>
      <c r="B924" s="29">
        <v>2239</v>
      </c>
      <c r="C924" s="27" t="s">
        <v>45</v>
      </c>
      <c r="D924" s="27" t="s">
        <v>55</v>
      </c>
      <c r="E924" s="27" t="s">
        <v>50</v>
      </c>
      <c r="F924" s="27">
        <v>9</v>
      </c>
      <c r="G924" s="28">
        <v>7627.5</v>
      </c>
      <c r="H924" s="27">
        <v>1917.0958500000002</v>
      </c>
    </row>
    <row r="925" spans="1:8">
      <c r="A925" s="25">
        <v>41808</v>
      </c>
      <c r="B925" s="29">
        <v>2605</v>
      </c>
      <c r="C925" s="27" t="s">
        <v>45</v>
      </c>
      <c r="D925" s="27" t="s">
        <v>55</v>
      </c>
      <c r="E925" s="27" t="s">
        <v>47</v>
      </c>
      <c r="F925" s="27">
        <v>10</v>
      </c>
      <c r="G925" s="28">
        <v>13050</v>
      </c>
      <c r="H925" s="27">
        <v>4386.1049999999996</v>
      </c>
    </row>
    <row r="926" spans="1:8">
      <c r="A926" s="25">
        <v>41809</v>
      </c>
      <c r="B926" s="29">
        <v>2240</v>
      </c>
      <c r="C926" s="27" t="s">
        <v>48</v>
      </c>
      <c r="D926" s="27" t="s">
        <v>55</v>
      </c>
      <c r="E926" s="27" t="s">
        <v>50</v>
      </c>
      <c r="F926" s="27">
        <v>10</v>
      </c>
      <c r="G926" s="28">
        <v>10450</v>
      </c>
      <c r="H926" s="27">
        <v>4504.9949999999999</v>
      </c>
    </row>
    <row r="927" spans="1:8">
      <c r="A927" s="25">
        <v>41810</v>
      </c>
      <c r="B927" s="29">
        <v>2606</v>
      </c>
      <c r="C927" s="27" t="s">
        <v>48</v>
      </c>
      <c r="D927" s="27" t="s">
        <v>55</v>
      </c>
      <c r="E927" s="27" t="s">
        <v>47</v>
      </c>
      <c r="F927" s="27">
        <v>7</v>
      </c>
      <c r="G927" s="28">
        <v>5607</v>
      </c>
      <c r="H927" s="27">
        <v>2206.9152000000004</v>
      </c>
    </row>
    <row r="928" spans="1:8">
      <c r="A928" s="25">
        <v>41811</v>
      </c>
      <c r="B928" s="29">
        <v>2241</v>
      </c>
      <c r="C928" s="27" t="s">
        <v>49</v>
      </c>
      <c r="D928" s="27" t="s">
        <v>55</v>
      </c>
      <c r="E928" s="27" t="s">
        <v>51</v>
      </c>
      <c r="F928" s="27">
        <v>8</v>
      </c>
      <c r="G928" s="28">
        <v>5256</v>
      </c>
      <c r="H928" s="27">
        <v>2346.2784000000001</v>
      </c>
    </row>
    <row r="929" spans="1:8">
      <c r="A929" s="25">
        <v>41812</v>
      </c>
      <c r="B929" s="29">
        <v>2607</v>
      </c>
      <c r="C929" s="27" t="s">
        <v>49</v>
      </c>
      <c r="D929" s="27" t="s">
        <v>55</v>
      </c>
      <c r="E929" s="27" t="s">
        <v>50</v>
      </c>
      <c r="F929" s="27">
        <v>8</v>
      </c>
      <c r="G929" s="28">
        <v>1584</v>
      </c>
      <c r="H929" s="27">
        <v>3345.4079999999999</v>
      </c>
    </row>
    <row r="930" spans="1:8">
      <c r="A930" s="25">
        <v>41813</v>
      </c>
      <c r="B930" s="29">
        <v>2242</v>
      </c>
      <c r="C930" s="27" t="s">
        <v>45</v>
      </c>
      <c r="D930" s="27" t="s">
        <v>55</v>
      </c>
      <c r="E930" s="27" t="s">
        <v>51</v>
      </c>
      <c r="F930" s="27">
        <v>8</v>
      </c>
      <c r="G930" s="28">
        <v>6426</v>
      </c>
      <c r="H930" s="27">
        <v>1597.0751999999998</v>
      </c>
    </row>
    <row r="931" spans="1:8">
      <c r="A931" s="25">
        <v>41814</v>
      </c>
      <c r="B931" s="29">
        <v>2608</v>
      </c>
      <c r="C931" s="27" t="s">
        <v>45</v>
      </c>
      <c r="D931" s="27" t="s">
        <v>55</v>
      </c>
      <c r="E931" s="27" t="s">
        <v>50</v>
      </c>
      <c r="F931" s="27">
        <v>7</v>
      </c>
      <c r="G931" s="28">
        <v>5544</v>
      </c>
      <c r="H931" s="27">
        <v>872.34840000000008</v>
      </c>
    </row>
    <row r="932" spans="1:8">
      <c r="A932" s="25">
        <v>41815</v>
      </c>
      <c r="B932" s="29">
        <v>2243</v>
      </c>
      <c r="C932" s="27" t="s">
        <v>48</v>
      </c>
      <c r="D932" s="27" t="s">
        <v>55</v>
      </c>
      <c r="E932" s="27" t="s">
        <v>51</v>
      </c>
      <c r="F932" s="27">
        <v>8</v>
      </c>
      <c r="G932" s="28">
        <v>9312</v>
      </c>
      <c r="H932" s="27">
        <v>1458.7248000000002</v>
      </c>
    </row>
    <row r="933" spans="1:8">
      <c r="A933" s="25">
        <v>41816</v>
      </c>
      <c r="B933" s="29">
        <v>2609</v>
      </c>
      <c r="C933" s="27" t="s">
        <v>48</v>
      </c>
      <c r="D933" s="27" t="s">
        <v>55</v>
      </c>
      <c r="E933" s="27" t="s">
        <v>50</v>
      </c>
      <c r="F933" s="27">
        <v>6</v>
      </c>
      <c r="G933" s="28">
        <v>6912</v>
      </c>
      <c r="H933" s="27">
        <v>2849.1264000000001</v>
      </c>
    </row>
    <row r="934" spans="1:8">
      <c r="A934" s="25">
        <v>41817</v>
      </c>
      <c r="B934" s="29">
        <v>2244</v>
      </c>
      <c r="C934" s="27" t="s">
        <v>49</v>
      </c>
      <c r="D934" s="27" t="s">
        <v>55</v>
      </c>
      <c r="E934" s="27" t="s">
        <v>47</v>
      </c>
      <c r="F934" s="27">
        <v>6</v>
      </c>
      <c r="G934" s="28">
        <v>8676</v>
      </c>
      <c r="H934" s="27">
        <v>4146.0434999999998</v>
      </c>
    </row>
    <row r="935" spans="1:8">
      <c r="A935" s="25">
        <v>41818</v>
      </c>
      <c r="B935" s="29">
        <v>2610</v>
      </c>
      <c r="C935" s="27" t="s">
        <v>49</v>
      </c>
      <c r="D935" s="27" t="s">
        <v>55</v>
      </c>
      <c r="E935" s="27" t="s">
        <v>51</v>
      </c>
      <c r="F935" s="27">
        <v>10</v>
      </c>
      <c r="G935" s="28">
        <v>10020</v>
      </c>
      <c r="H935" s="27">
        <v>919.58550000000002</v>
      </c>
    </row>
    <row r="936" spans="1:8">
      <c r="A936" s="25">
        <v>41819</v>
      </c>
      <c r="B936" s="29">
        <v>2245</v>
      </c>
      <c r="C936" s="27" t="s">
        <v>45</v>
      </c>
      <c r="D936" s="27" t="s">
        <v>55</v>
      </c>
      <c r="E936" s="27" t="s">
        <v>47</v>
      </c>
      <c r="F936" s="27">
        <v>10</v>
      </c>
      <c r="G936" s="28">
        <v>9360</v>
      </c>
      <c r="H936" s="27">
        <v>2694.2759999999998</v>
      </c>
    </row>
    <row r="937" spans="1:8">
      <c r="A937" s="25">
        <v>41820</v>
      </c>
      <c r="B937" s="29">
        <v>2611</v>
      </c>
      <c r="C937" s="27" t="s">
        <v>45</v>
      </c>
      <c r="D937" s="27" t="s">
        <v>55</v>
      </c>
      <c r="E937" s="27" t="s">
        <v>51</v>
      </c>
      <c r="F937" s="27">
        <v>6</v>
      </c>
      <c r="G937" s="28">
        <v>4284</v>
      </c>
      <c r="H937" s="27">
        <v>3193.2936</v>
      </c>
    </row>
    <row r="938" spans="1:8">
      <c r="A938" s="25">
        <v>41821</v>
      </c>
      <c r="B938" s="29">
        <v>2246</v>
      </c>
      <c r="C938" s="27" t="s">
        <v>48</v>
      </c>
      <c r="D938" s="27" t="s">
        <v>55</v>
      </c>
      <c r="E938" s="27" t="s">
        <v>47</v>
      </c>
      <c r="F938" s="27">
        <v>6</v>
      </c>
      <c r="G938" s="28">
        <v>7290</v>
      </c>
      <c r="H938" s="27">
        <v>645.01920000000007</v>
      </c>
    </row>
    <row r="939" spans="1:8">
      <c r="A939" s="25">
        <v>41822</v>
      </c>
      <c r="B939" s="29">
        <v>2612</v>
      </c>
      <c r="C939" s="27" t="s">
        <v>48</v>
      </c>
      <c r="D939" s="27" t="s">
        <v>55</v>
      </c>
      <c r="E939" s="27" t="s">
        <v>51</v>
      </c>
      <c r="F939" s="27">
        <v>9</v>
      </c>
      <c r="G939" s="28">
        <v>4171.5</v>
      </c>
      <c r="H939" s="27">
        <v>4196.5289999999995</v>
      </c>
    </row>
    <row r="940" spans="1:8">
      <c r="A940" s="25">
        <v>41823</v>
      </c>
      <c r="B940" s="29">
        <v>2247</v>
      </c>
      <c r="C940" s="27" t="s">
        <v>49</v>
      </c>
      <c r="D940" s="27" t="s">
        <v>55</v>
      </c>
      <c r="E940" s="27" t="s">
        <v>50</v>
      </c>
      <c r="F940" s="27">
        <v>9</v>
      </c>
      <c r="G940" s="28">
        <v>9432</v>
      </c>
      <c r="H940" s="27">
        <v>3880.3247999999999</v>
      </c>
    </row>
    <row r="941" spans="1:8">
      <c r="A941" s="25">
        <v>41824</v>
      </c>
      <c r="B941" s="29">
        <v>2613</v>
      </c>
      <c r="C941" s="27" t="s">
        <v>49</v>
      </c>
      <c r="D941" s="27" t="s">
        <v>55</v>
      </c>
      <c r="E941" s="27" t="s">
        <v>47</v>
      </c>
      <c r="F941" s="27">
        <v>9</v>
      </c>
      <c r="G941" s="28">
        <v>2207.25</v>
      </c>
      <c r="H941" s="27">
        <v>1667.7981000000002</v>
      </c>
    </row>
    <row r="942" spans="1:8">
      <c r="A942" s="25">
        <v>41825</v>
      </c>
      <c r="B942" s="29">
        <v>2248</v>
      </c>
      <c r="C942" s="27" t="s">
        <v>45</v>
      </c>
      <c r="D942" s="27" t="s">
        <v>55</v>
      </c>
      <c r="E942" s="27" t="s">
        <v>50</v>
      </c>
      <c r="F942" s="27">
        <v>8</v>
      </c>
      <c r="G942" s="28">
        <v>2144</v>
      </c>
      <c r="H942" s="27">
        <v>868.10559999999998</v>
      </c>
    </row>
    <row r="943" spans="1:8">
      <c r="A943" s="25">
        <v>41826</v>
      </c>
      <c r="B943" s="29">
        <v>2614</v>
      </c>
      <c r="C943" s="27" t="s">
        <v>45</v>
      </c>
      <c r="D943" s="27" t="s">
        <v>55</v>
      </c>
      <c r="E943" s="27" t="s">
        <v>47</v>
      </c>
      <c r="F943" s="27">
        <v>6</v>
      </c>
      <c r="G943" s="28">
        <v>5157</v>
      </c>
      <c r="H943" s="27">
        <v>2928.3165000000004</v>
      </c>
    </row>
    <row r="944" spans="1:8">
      <c r="A944" s="25">
        <v>41827</v>
      </c>
      <c r="B944" s="29">
        <v>2249</v>
      </c>
      <c r="C944" s="27" t="s">
        <v>48</v>
      </c>
      <c r="D944" s="27" t="s">
        <v>55</v>
      </c>
      <c r="E944" s="27" t="s">
        <v>50</v>
      </c>
      <c r="F944" s="27">
        <v>9</v>
      </c>
      <c r="G944" s="28">
        <v>11178</v>
      </c>
      <c r="H944" s="27">
        <v>3189.0834000000004</v>
      </c>
    </row>
    <row r="945" spans="1:8">
      <c r="A945" s="25">
        <v>41828</v>
      </c>
      <c r="B945" s="29">
        <v>2615</v>
      </c>
      <c r="C945" s="27" t="s">
        <v>48</v>
      </c>
      <c r="D945" s="27" t="s">
        <v>55</v>
      </c>
      <c r="E945" s="27" t="s">
        <v>47</v>
      </c>
      <c r="F945" s="27">
        <v>8</v>
      </c>
      <c r="G945" s="28">
        <v>5568</v>
      </c>
      <c r="H945" s="27">
        <v>4292.9279999999999</v>
      </c>
    </row>
    <row r="946" spans="1:8">
      <c r="A946" s="25">
        <v>41829</v>
      </c>
      <c r="B946" s="29">
        <v>2250</v>
      </c>
      <c r="C946" s="27" t="s">
        <v>49</v>
      </c>
      <c r="D946" s="27" t="s">
        <v>55</v>
      </c>
      <c r="E946" s="27" t="s">
        <v>51</v>
      </c>
      <c r="F946" s="27">
        <v>7</v>
      </c>
      <c r="G946" s="28">
        <v>9324</v>
      </c>
      <c r="H946" s="27">
        <v>834.73109999999997</v>
      </c>
    </row>
    <row r="947" spans="1:8">
      <c r="A947" s="25">
        <v>40909</v>
      </c>
      <c r="B947" s="29">
        <v>2461</v>
      </c>
      <c r="C947" s="27" t="s">
        <v>45</v>
      </c>
      <c r="D947" s="27" t="s">
        <v>56</v>
      </c>
      <c r="E947" s="27" t="s">
        <v>47</v>
      </c>
      <c r="F947" s="27">
        <v>10</v>
      </c>
      <c r="G947" s="28">
        <v>8370</v>
      </c>
      <c r="H947" s="27">
        <v>3260.9519999999998</v>
      </c>
    </row>
    <row r="948" spans="1:8">
      <c r="A948" s="25">
        <v>40910</v>
      </c>
      <c r="B948" s="29">
        <v>2826</v>
      </c>
      <c r="C948" s="27" t="s">
        <v>49</v>
      </c>
      <c r="D948" s="27" t="s">
        <v>56</v>
      </c>
      <c r="E948" s="27" t="s">
        <v>51</v>
      </c>
      <c r="F948" s="27">
        <v>6</v>
      </c>
      <c r="G948" s="28">
        <v>10080</v>
      </c>
      <c r="H948" s="27">
        <v>2938.5719999999997</v>
      </c>
    </row>
    <row r="949" spans="1:8">
      <c r="A949" s="25">
        <v>40911</v>
      </c>
      <c r="B949" s="29">
        <v>2462</v>
      </c>
      <c r="C949" s="27" t="s">
        <v>48</v>
      </c>
      <c r="D949" s="27" t="s">
        <v>56</v>
      </c>
      <c r="E949" s="27" t="s">
        <v>47</v>
      </c>
      <c r="F949" s="27">
        <v>6</v>
      </c>
      <c r="G949" s="28">
        <v>7560</v>
      </c>
      <c r="H949" s="27">
        <v>2281.6080000000002</v>
      </c>
    </row>
    <row r="950" spans="1:8">
      <c r="A950" s="25">
        <v>40913</v>
      </c>
      <c r="B950" s="29">
        <v>2827</v>
      </c>
      <c r="C950" s="27" t="s">
        <v>45</v>
      </c>
      <c r="D950" s="27" t="s">
        <v>56</v>
      </c>
      <c r="E950" s="27" t="s">
        <v>51</v>
      </c>
      <c r="F950" s="27">
        <v>8</v>
      </c>
      <c r="G950" s="28">
        <v>7248</v>
      </c>
      <c r="H950" s="27">
        <v>1923.2568000000001</v>
      </c>
    </row>
    <row r="951" spans="1:8">
      <c r="A951" s="25">
        <v>40914</v>
      </c>
      <c r="B951" s="29">
        <v>2463</v>
      </c>
      <c r="C951" s="27" t="s">
        <v>49</v>
      </c>
      <c r="D951" s="27" t="s">
        <v>56</v>
      </c>
      <c r="E951" s="27" t="s">
        <v>50</v>
      </c>
      <c r="F951" s="27">
        <v>10</v>
      </c>
      <c r="G951" s="28">
        <v>14025</v>
      </c>
      <c r="H951" s="27">
        <v>1848.4950000000003</v>
      </c>
    </row>
    <row r="952" spans="1:8">
      <c r="A952" s="25">
        <v>40915</v>
      </c>
      <c r="B952" s="29">
        <v>2828</v>
      </c>
      <c r="C952" s="27" t="s">
        <v>48</v>
      </c>
      <c r="D952" s="27" t="s">
        <v>56</v>
      </c>
      <c r="E952" s="27" t="s">
        <v>51</v>
      </c>
      <c r="F952" s="27">
        <v>8</v>
      </c>
      <c r="G952" s="28">
        <v>2256</v>
      </c>
      <c r="H952" s="27">
        <v>1967.232</v>
      </c>
    </row>
    <row r="953" spans="1:8">
      <c r="A953" s="25">
        <v>40916</v>
      </c>
      <c r="B953" s="29">
        <v>2464</v>
      </c>
      <c r="C953" s="27" t="s">
        <v>45</v>
      </c>
      <c r="D953" s="27" t="s">
        <v>56</v>
      </c>
      <c r="E953" s="27" t="s">
        <v>50</v>
      </c>
      <c r="F953" s="27">
        <v>6</v>
      </c>
      <c r="G953" s="28">
        <v>11002.5</v>
      </c>
      <c r="H953" s="27">
        <v>4562.73675</v>
      </c>
    </row>
    <row r="954" spans="1:8">
      <c r="A954" s="25">
        <v>40917</v>
      </c>
      <c r="B954" s="29">
        <v>2829</v>
      </c>
      <c r="C954" s="27" t="s">
        <v>49</v>
      </c>
      <c r="D954" s="27" t="s">
        <v>56</v>
      </c>
      <c r="E954" s="27" t="s">
        <v>47</v>
      </c>
      <c r="F954" s="27">
        <v>10</v>
      </c>
      <c r="G954" s="28">
        <v>10300</v>
      </c>
      <c r="H954" s="27">
        <v>2440.482</v>
      </c>
    </row>
    <row r="955" spans="1:8">
      <c r="A955" s="25">
        <v>40918</v>
      </c>
      <c r="B955" s="29">
        <v>2465</v>
      </c>
      <c r="C955" s="27" t="s">
        <v>48</v>
      </c>
      <c r="D955" s="27" t="s">
        <v>56</v>
      </c>
      <c r="E955" s="27" t="s">
        <v>50</v>
      </c>
      <c r="F955" s="27">
        <v>8</v>
      </c>
      <c r="G955" s="28">
        <v>5832</v>
      </c>
      <c r="H955" s="27">
        <v>1251.2556</v>
      </c>
    </row>
    <row r="956" spans="1:8">
      <c r="A956" s="25">
        <v>40919</v>
      </c>
      <c r="B956" s="29">
        <v>2830</v>
      </c>
      <c r="C956" s="27" t="s">
        <v>45</v>
      </c>
      <c r="D956" s="27" t="s">
        <v>56</v>
      </c>
      <c r="E956" s="27" t="s">
        <v>47</v>
      </c>
      <c r="F956" s="27">
        <v>7</v>
      </c>
      <c r="G956" s="28">
        <v>2173.5</v>
      </c>
      <c r="H956" s="27">
        <v>3364.5779999999995</v>
      </c>
    </row>
    <row r="957" spans="1:8">
      <c r="A957" s="25">
        <v>40920</v>
      </c>
      <c r="B957" s="29">
        <v>2466</v>
      </c>
      <c r="C957" s="27" t="s">
        <v>49</v>
      </c>
      <c r="D957" s="27" t="s">
        <v>56</v>
      </c>
      <c r="E957" s="27" t="s">
        <v>51</v>
      </c>
      <c r="F957" s="27">
        <v>6</v>
      </c>
      <c r="G957" s="28">
        <v>3546</v>
      </c>
      <c r="H957" s="27">
        <v>2980.7676000000001</v>
      </c>
    </row>
    <row r="958" spans="1:8">
      <c r="A958" s="25">
        <v>40921</v>
      </c>
      <c r="B958" s="29">
        <v>2831</v>
      </c>
      <c r="C958" s="27" t="s">
        <v>48</v>
      </c>
      <c r="D958" s="27" t="s">
        <v>56</v>
      </c>
      <c r="E958" s="27" t="s">
        <v>47</v>
      </c>
      <c r="F958" s="27">
        <v>6</v>
      </c>
      <c r="G958" s="28">
        <v>6439.5</v>
      </c>
      <c r="H958" s="27">
        <v>901.31534999999997</v>
      </c>
    </row>
    <row r="959" spans="1:8">
      <c r="A959" s="25">
        <v>40922</v>
      </c>
      <c r="B959" s="29">
        <v>2467</v>
      </c>
      <c r="C959" s="27" t="s">
        <v>45</v>
      </c>
      <c r="D959" s="27" t="s">
        <v>56</v>
      </c>
      <c r="E959" s="27" t="s">
        <v>51</v>
      </c>
      <c r="F959" s="27">
        <v>10</v>
      </c>
      <c r="G959" s="28">
        <v>14300</v>
      </c>
      <c r="H959" s="27">
        <v>5694.26</v>
      </c>
    </row>
    <row r="960" spans="1:8">
      <c r="A960" s="25">
        <v>40923</v>
      </c>
      <c r="B960" s="29">
        <v>2832</v>
      </c>
      <c r="C960" s="27" t="s">
        <v>49</v>
      </c>
      <c r="D960" s="27" t="s">
        <v>56</v>
      </c>
      <c r="E960" s="27" t="s">
        <v>50</v>
      </c>
      <c r="F960" s="27">
        <v>8</v>
      </c>
      <c r="G960" s="28">
        <v>12060</v>
      </c>
      <c r="H960" s="27">
        <v>2411.0352000000003</v>
      </c>
    </row>
    <row r="961" spans="1:8">
      <c r="A961" s="25">
        <v>40924</v>
      </c>
      <c r="B961" s="29">
        <v>2468</v>
      </c>
      <c r="C961" s="27" t="s">
        <v>48</v>
      </c>
      <c r="D961" s="27" t="s">
        <v>56</v>
      </c>
      <c r="E961" s="27" t="s">
        <v>51</v>
      </c>
      <c r="F961" s="27">
        <v>9</v>
      </c>
      <c r="G961" s="28">
        <v>4104</v>
      </c>
      <c r="H961" s="27">
        <v>632.22119999999995</v>
      </c>
    </row>
    <row r="962" spans="1:8">
      <c r="A962" s="25">
        <v>40925</v>
      </c>
      <c r="B962" s="29">
        <v>2833</v>
      </c>
      <c r="C962" s="27" t="s">
        <v>45</v>
      </c>
      <c r="D962" s="27" t="s">
        <v>56</v>
      </c>
      <c r="E962" s="27" t="s">
        <v>50</v>
      </c>
      <c r="F962" s="27">
        <v>8</v>
      </c>
      <c r="G962" s="28">
        <v>10640</v>
      </c>
      <c r="H962" s="27">
        <v>2694.0480000000002</v>
      </c>
    </row>
    <row r="963" spans="1:8">
      <c r="A963" s="25">
        <v>40926</v>
      </c>
      <c r="B963" s="29">
        <v>2469</v>
      </c>
      <c r="C963" s="27" t="s">
        <v>49</v>
      </c>
      <c r="D963" s="27" t="s">
        <v>56</v>
      </c>
      <c r="E963" s="27" t="s">
        <v>47</v>
      </c>
      <c r="F963" s="27">
        <v>6</v>
      </c>
      <c r="G963" s="28">
        <v>3654</v>
      </c>
      <c r="H963" s="27">
        <v>2649.8807999999999</v>
      </c>
    </row>
    <row r="964" spans="1:8">
      <c r="A964" s="25">
        <v>40927</v>
      </c>
      <c r="B964" s="29">
        <v>2834</v>
      </c>
      <c r="C964" s="27" t="s">
        <v>48</v>
      </c>
      <c r="D964" s="27" t="s">
        <v>56</v>
      </c>
      <c r="E964" s="27" t="s">
        <v>50</v>
      </c>
      <c r="F964" s="27">
        <v>8</v>
      </c>
      <c r="G964" s="28">
        <v>7440</v>
      </c>
      <c r="H964" s="27">
        <v>1705.2479999999998</v>
      </c>
    </row>
    <row r="965" spans="1:8">
      <c r="A965" s="25">
        <v>40928</v>
      </c>
      <c r="B965" s="29">
        <v>2470</v>
      </c>
      <c r="C965" s="27" t="s">
        <v>45</v>
      </c>
      <c r="D965" s="27" t="s">
        <v>56</v>
      </c>
      <c r="E965" s="27" t="s">
        <v>47</v>
      </c>
      <c r="F965" s="27">
        <v>10</v>
      </c>
      <c r="G965" s="28">
        <v>9840</v>
      </c>
      <c r="H965" s="27">
        <v>3874.5</v>
      </c>
    </row>
    <row r="966" spans="1:8">
      <c r="A966" s="25">
        <v>40929</v>
      </c>
      <c r="B966" s="29">
        <v>2835</v>
      </c>
      <c r="C966" s="27" t="s">
        <v>49</v>
      </c>
      <c r="D966" s="27" t="s">
        <v>56</v>
      </c>
      <c r="E966" s="27" t="s">
        <v>51</v>
      </c>
      <c r="F966" s="27">
        <v>6</v>
      </c>
      <c r="G966" s="28">
        <v>7128</v>
      </c>
      <c r="H966" s="27">
        <v>2157.6456000000003</v>
      </c>
    </row>
    <row r="967" spans="1:8">
      <c r="A967" s="25">
        <v>40930</v>
      </c>
      <c r="B967" s="29">
        <v>2471</v>
      </c>
      <c r="C967" s="27" t="s">
        <v>48</v>
      </c>
      <c r="D967" s="27" t="s">
        <v>56</v>
      </c>
      <c r="E967" s="27" t="s">
        <v>47</v>
      </c>
      <c r="F967" s="27">
        <v>9</v>
      </c>
      <c r="G967" s="28">
        <v>10440</v>
      </c>
      <c r="H967" s="27">
        <v>3222.8279999999995</v>
      </c>
    </row>
    <row r="968" spans="1:8">
      <c r="A968" s="25">
        <v>40931</v>
      </c>
      <c r="B968" s="29">
        <v>2836</v>
      </c>
      <c r="C968" s="27" t="s">
        <v>45</v>
      </c>
      <c r="D968" s="27" t="s">
        <v>56</v>
      </c>
      <c r="E968" s="27" t="s">
        <v>51</v>
      </c>
      <c r="F968" s="27">
        <v>6</v>
      </c>
      <c r="G968" s="28">
        <v>2412</v>
      </c>
      <c r="H968" s="27">
        <v>2929.1328000000003</v>
      </c>
    </row>
    <row r="969" spans="1:8">
      <c r="A969" s="25">
        <v>40932</v>
      </c>
      <c r="B969" s="29">
        <v>2472</v>
      </c>
      <c r="C969" s="27" t="s">
        <v>49</v>
      </c>
      <c r="D969" s="27" t="s">
        <v>56</v>
      </c>
      <c r="E969" s="27" t="s">
        <v>50</v>
      </c>
      <c r="F969" s="27">
        <v>9</v>
      </c>
      <c r="G969" s="28">
        <v>2794.5</v>
      </c>
      <c r="H969" s="27">
        <v>5992.8052500000003</v>
      </c>
    </row>
    <row r="970" spans="1:8">
      <c r="A970" s="25">
        <v>40933</v>
      </c>
      <c r="B970" s="29">
        <v>2837</v>
      </c>
      <c r="C970" s="27" t="s">
        <v>48</v>
      </c>
      <c r="D970" s="27" t="s">
        <v>56</v>
      </c>
      <c r="E970" s="27" t="s">
        <v>51</v>
      </c>
      <c r="F970" s="27">
        <v>8</v>
      </c>
      <c r="G970" s="28">
        <v>2988</v>
      </c>
      <c r="H970" s="27">
        <v>1167.4115999999999</v>
      </c>
    </row>
    <row r="971" spans="1:8">
      <c r="A971" s="25">
        <v>40934</v>
      </c>
      <c r="B971" s="29">
        <v>2473</v>
      </c>
      <c r="C971" s="27" t="s">
        <v>45</v>
      </c>
      <c r="D971" s="27" t="s">
        <v>56</v>
      </c>
      <c r="E971" s="27" t="s">
        <v>50</v>
      </c>
      <c r="F971" s="27">
        <v>7</v>
      </c>
      <c r="G971" s="28">
        <v>4830</v>
      </c>
      <c r="H971" s="27">
        <v>3731.1750000000002</v>
      </c>
    </row>
    <row r="972" spans="1:8">
      <c r="A972" s="25">
        <v>40935</v>
      </c>
      <c r="B972" s="29">
        <v>2838</v>
      </c>
      <c r="C972" s="27" t="s">
        <v>49</v>
      </c>
      <c r="D972" s="27" t="s">
        <v>56</v>
      </c>
      <c r="E972" s="27" t="s">
        <v>47</v>
      </c>
      <c r="F972" s="27">
        <v>8</v>
      </c>
      <c r="G972" s="28">
        <v>8760</v>
      </c>
      <c r="H972" s="27">
        <v>1515.8303999999998</v>
      </c>
    </row>
    <row r="973" spans="1:8">
      <c r="A973" s="25">
        <v>40936</v>
      </c>
      <c r="B973" s="29">
        <v>2474</v>
      </c>
      <c r="C973" s="27" t="s">
        <v>48</v>
      </c>
      <c r="D973" s="27" t="s">
        <v>56</v>
      </c>
      <c r="E973" s="27" t="s">
        <v>50</v>
      </c>
      <c r="F973" s="27">
        <v>6</v>
      </c>
      <c r="G973" s="28">
        <v>1377</v>
      </c>
      <c r="H973" s="27">
        <v>533.31209999999987</v>
      </c>
    </row>
    <row r="974" spans="1:8">
      <c r="A974" s="25">
        <v>40937</v>
      </c>
      <c r="B974" s="29">
        <v>2839</v>
      </c>
      <c r="C974" s="27" t="s">
        <v>45</v>
      </c>
      <c r="D974" s="27" t="s">
        <v>56</v>
      </c>
      <c r="E974" s="27" t="s">
        <v>47</v>
      </c>
      <c r="F974" s="27">
        <v>8</v>
      </c>
      <c r="G974" s="28">
        <v>10704</v>
      </c>
      <c r="H974" s="27">
        <v>1048.1891999999998</v>
      </c>
    </row>
    <row r="975" spans="1:8">
      <c r="A975" s="25">
        <v>40938</v>
      </c>
      <c r="B975" s="29">
        <v>2475</v>
      </c>
      <c r="C975" s="27" t="s">
        <v>49</v>
      </c>
      <c r="D975" s="27" t="s">
        <v>56</v>
      </c>
      <c r="E975" s="27" t="s">
        <v>51</v>
      </c>
      <c r="F975" s="27">
        <v>7</v>
      </c>
      <c r="G975" s="28">
        <v>4830</v>
      </c>
      <c r="H975" s="27">
        <v>3560.6760000000004</v>
      </c>
    </row>
    <row r="976" spans="1:8">
      <c r="A976" s="25">
        <v>40939</v>
      </c>
      <c r="B976" s="29">
        <v>2840</v>
      </c>
      <c r="C976" s="27" t="s">
        <v>48</v>
      </c>
      <c r="D976" s="27" t="s">
        <v>56</v>
      </c>
      <c r="E976" s="27" t="s">
        <v>47</v>
      </c>
      <c r="F976" s="27">
        <v>9</v>
      </c>
      <c r="G976" s="28">
        <v>2268</v>
      </c>
      <c r="H976" s="27">
        <v>990.20879999999988</v>
      </c>
    </row>
    <row r="977" spans="1:8">
      <c r="A977" s="25">
        <v>40940</v>
      </c>
      <c r="B977" s="29">
        <v>2476</v>
      </c>
      <c r="C977" s="27" t="s">
        <v>45</v>
      </c>
      <c r="D977" s="27" t="s">
        <v>56</v>
      </c>
      <c r="E977" s="27" t="s">
        <v>51</v>
      </c>
      <c r="F977" s="27">
        <v>8</v>
      </c>
      <c r="G977" s="28">
        <v>4656</v>
      </c>
      <c r="H977" s="27">
        <v>4615.26</v>
      </c>
    </row>
    <row r="978" spans="1:8">
      <c r="A978" s="25">
        <v>40941</v>
      </c>
      <c r="B978" s="29">
        <v>2841</v>
      </c>
      <c r="C978" s="27" t="s">
        <v>49</v>
      </c>
      <c r="D978" s="27" t="s">
        <v>56</v>
      </c>
      <c r="E978" s="27" t="s">
        <v>50</v>
      </c>
      <c r="F978" s="27">
        <v>6</v>
      </c>
      <c r="G978" s="28">
        <v>3510</v>
      </c>
      <c r="H978" s="27">
        <v>591.2595</v>
      </c>
    </row>
    <row r="979" spans="1:8">
      <c r="A979" s="25">
        <v>40942</v>
      </c>
      <c r="B979" s="29">
        <v>2477</v>
      </c>
      <c r="C979" s="27" t="s">
        <v>48</v>
      </c>
      <c r="D979" s="27" t="s">
        <v>56</v>
      </c>
      <c r="E979" s="27" t="s">
        <v>51</v>
      </c>
      <c r="F979" s="27">
        <v>10</v>
      </c>
      <c r="G979" s="28">
        <v>6060</v>
      </c>
      <c r="H979" s="27">
        <v>601.75800000000004</v>
      </c>
    </row>
    <row r="980" spans="1:8">
      <c r="A980" s="25">
        <v>40943</v>
      </c>
      <c r="B980" s="29">
        <v>2842</v>
      </c>
      <c r="C980" s="27" t="s">
        <v>45</v>
      </c>
      <c r="D980" s="27" t="s">
        <v>56</v>
      </c>
      <c r="E980" s="27" t="s">
        <v>50</v>
      </c>
      <c r="F980" s="27">
        <v>10</v>
      </c>
      <c r="G980" s="28">
        <v>2100</v>
      </c>
      <c r="H980" s="27">
        <v>2436.84</v>
      </c>
    </row>
    <row r="981" spans="1:8">
      <c r="A981" s="25">
        <v>40944</v>
      </c>
      <c r="B981" s="29">
        <v>2478</v>
      </c>
      <c r="C981" s="27" t="s">
        <v>49</v>
      </c>
      <c r="D981" s="27" t="s">
        <v>56</v>
      </c>
      <c r="E981" s="27" t="s">
        <v>47</v>
      </c>
      <c r="F981" s="27">
        <v>6</v>
      </c>
      <c r="G981" s="28">
        <v>4302</v>
      </c>
      <c r="H981" s="27">
        <v>921.27329999999995</v>
      </c>
    </row>
    <row r="982" spans="1:8">
      <c r="A982" s="25">
        <v>40945</v>
      </c>
      <c r="B982" s="29">
        <v>2843</v>
      </c>
      <c r="C982" s="27" t="s">
        <v>48</v>
      </c>
      <c r="D982" s="27" t="s">
        <v>56</v>
      </c>
      <c r="E982" s="27" t="s">
        <v>50</v>
      </c>
      <c r="F982" s="27">
        <v>6</v>
      </c>
      <c r="G982" s="28">
        <v>4950</v>
      </c>
      <c r="H982" s="27">
        <v>3771.9</v>
      </c>
    </row>
    <row r="983" spans="1:8">
      <c r="A983" s="25">
        <v>40946</v>
      </c>
      <c r="B983" s="29">
        <v>2479</v>
      </c>
      <c r="C983" s="27" t="s">
        <v>45</v>
      </c>
      <c r="D983" s="27" t="s">
        <v>56</v>
      </c>
      <c r="E983" s="27" t="s">
        <v>47</v>
      </c>
      <c r="F983" s="27">
        <v>9</v>
      </c>
      <c r="G983" s="28">
        <v>8586</v>
      </c>
      <c r="H983" s="27">
        <v>6004.4759999999997</v>
      </c>
    </row>
    <row r="984" spans="1:8">
      <c r="A984" s="25">
        <v>40947</v>
      </c>
      <c r="B984" s="29">
        <v>2844</v>
      </c>
      <c r="C984" s="27" t="s">
        <v>49</v>
      </c>
      <c r="D984" s="27" t="s">
        <v>56</v>
      </c>
      <c r="E984" s="27" t="s">
        <v>51</v>
      </c>
      <c r="F984" s="27">
        <v>8</v>
      </c>
      <c r="G984" s="28">
        <v>4176</v>
      </c>
      <c r="H984" s="27">
        <v>2659.6943999999994</v>
      </c>
    </row>
    <row r="985" spans="1:8">
      <c r="A985" s="25">
        <v>40948</v>
      </c>
      <c r="B985" s="29">
        <v>2480</v>
      </c>
      <c r="C985" s="27" t="s">
        <v>48</v>
      </c>
      <c r="D985" s="27" t="s">
        <v>56</v>
      </c>
      <c r="E985" s="27" t="s">
        <v>47</v>
      </c>
      <c r="F985" s="27">
        <v>7</v>
      </c>
      <c r="G985" s="28">
        <v>6615</v>
      </c>
      <c r="H985" s="27">
        <v>1713.1196250000003</v>
      </c>
    </row>
    <row r="986" spans="1:8">
      <c r="A986" s="25">
        <v>40949</v>
      </c>
      <c r="B986" s="29">
        <v>2845</v>
      </c>
      <c r="C986" s="27" t="s">
        <v>45</v>
      </c>
      <c r="D986" s="27" t="s">
        <v>56</v>
      </c>
      <c r="E986" s="27" t="s">
        <v>51</v>
      </c>
      <c r="F986" s="27">
        <v>8</v>
      </c>
      <c r="G986" s="28">
        <v>7668</v>
      </c>
      <c r="H986" s="27">
        <v>3251.9987999999994</v>
      </c>
    </row>
    <row r="987" spans="1:8">
      <c r="A987" s="25">
        <v>40950</v>
      </c>
      <c r="B987" s="29">
        <v>2481</v>
      </c>
      <c r="C987" s="27" t="s">
        <v>49</v>
      </c>
      <c r="D987" s="27" t="s">
        <v>56</v>
      </c>
      <c r="E987" s="27" t="s">
        <v>50</v>
      </c>
      <c r="F987" s="27">
        <v>9</v>
      </c>
      <c r="G987" s="28">
        <v>4887</v>
      </c>
      <c r="H987" s="27">
        <v>3844.8472500000003</v>
      </c>
    </row>
    <row r="988" spans="1:8">
      <c r="A988" s="25">
        <v>40951</v>
      </c>
      <c r="B988" s="29">
        <v>2846</v>
      </c>
      <c r="C988" s="27" t="s">
        <v>48</v>
      </c>
      <c r="D988" s="27" t="s">
        <v>56</v>
      </c>
      <c r="E988" s="27" t="s">
        <v>51</v>
      </c>
      <c r="F988" s="27">
        <v>9</v>
      </c>
      <c r="G988" s="28">
        <v>3753</v>
      </c>
      <c r="H988" s="27">
        <v>780.24869999999999</v>
      </c>
    </row>
    <row r="989" spans="1:8">
      <c r="A989" s="25">
        <v>40952</v>
      </c>
      <c r="B989" s="29">
        <v>2482</v>
      </c>
      <c r="C989" s="27" t="s">
        <v>45</v>
      </c>
      <c r="D989" s="27" t="s">
        <v>56</v>
      </c>
      <c r="E989" s="27" t="s">
        <v>50</v>
      </c>
      <c r="F989" s="27">
        <v>9</v>
      </c>
      <c r="G989" s="28">
        <v>3861</v>
      </c>
      <c r="H989" s="27">
        <v>3315.6337500000009</v>
      </c>
    </row>
    <row r="990" spans="1:8">
      <c r="A990" s="25">
        <v>40953</v>
      </c>
      <c r="B990" s="29">
        <v>2847</v>
      </c>
      <c r="C990" s="27" t="s">
        <v>49</v>
      </c>
      <c r="D990" s="27" t="s">
        <v>56</v>
      </c>
      <c r="E990" s="27" t="s">
        <v>47</v>
      </c>
      <c r="F990" s="27">
        <v>9</v>
      </c>
      <c r="G990" s="28">
        <v>9247.5</v>
      </c>
      <c r="H990" s="27">
        <v>751.63679999999999</v>
      </c>
    </row>
    <row r="991" spans="1:8">
      <c r="A991" s="25">
        <v>40954</v>
      </c>
      <c r="B991" s="29">
        <v>2483</v>
      </c>
      <c r="C991" s="27" t="s">
        <v>48</v>
      </c>
      <c r="D991" s="27" t="s">
        <v>56</v>
      </c>
      <c r="E991" s="27" t="s">
        <v>50</v>
      </c>
      <c r="F991" s="27">
        <v>8</v>
      </c>
      <c r="G991" s="28">
        <v>8424</v>
      </c>
      <c r="H991" s="27">
        <v>1465.7759999999998</v>
      </c>
    </row>
    <row r="992" spans="1:8">
      <c r="A992" s="25">
        <v>40955</v>
      </c>
      <c r="B992" s="29">
        <v>2848</v>
      </c>
      <c r="C992" s="27" t="s">
        <v>45</v>
      </c>
      <c r="D992" s="27" t="s">
        <v>56</v>
      </c>
      <c r="E992" s="27" t="s">
        <v>47</v>
      </c>
      <c r="F992" s="27">
        <v>7</v>
      </c>
      <c r="G992" s="28">
        <v>4158</v>
      </c>
      <c r="H992" s="27">
        <v>3411.6390000000001</v>
      </c>
    </row>
    <row r="993" spans="1:8">
      <c r="A993" s="25">
        <v>40956</v>
      </c>
      <c r="B993" s="29">
        <v>2484</v>
      </c>
      <c r="C993" s="27" t="s">
        <v>49</v>
      </c>
      <c r="D993" s="27" t="s">
        <v>56</v>
      </c>
      <c r="E993" s="27" t="s">
        <v>51</v>
      </c>
      <c r="F993" s="27">
        <v>9</v>
      </c>
      <c r="G993" s="28">
        <v>4212</v>
      </c>
      <c r="H993" s="27">
        <v>2482.9740000000002</v>
      </c>
    </row>
    <row r="994" spans="1:8">
      <c r="A994" s="25">
        <v>40957</v>
      </c>
      <c r="B994" s="29">
        <v>2849</v>
      </c>
      <c r="C994" s="27" t="s">
        <v>48</v>
      </c>
      <c r="D994" s="27" t="s">
        <v>56</v>
      </c>
      <c r="E994" s="27" t="s">
        <v>47</v>
      </c>
      <c r="F994" s="27">
        <v>8</v>
      </c>
      <c r="G994" s="28">
        <v>8820</v>
      </c>
      <c r="H994" s="27">
        <v>1235.1528000000001</v>
      </c>
    </row>
    <row r="995" spans="1:8">
      <c r="A995" s="25">
        <v>40958</v>
      </c>
      <c r="B995" s="29">
        <v>2485</v>
      </c>
      <c r="C995" s="27" t="s">
        <v>45</v>
      </c>
      <c r="D995" s="27" t="s">
        <v>56</v>
      </c>
      <c r="E995" s="27" t="s">
        <v>51</v>
      </c>
      <c r="F995" s="27">
        <v>8</v>
      </c>
      <c r="G995" s="28">
        <v>2040</v>
      </c>
      <c r="H995" s="27">
        <v>793.35599999999999</v>
      </c>
    </row>
    <row r="996" spans="1:8">
      <c r="A996" s="25">
        <v>40959</v>
      </c>
      <c r="B996" s="29">
        <v>2850</v>
      </c>
      <c r="C996" s="27" t="s">
        <v>49</v>
      </c>
      <c r="D996" s="27" t="s">
        <v>56</v>
      </c>
      <c r="E996" s="27" t="s">
        <v>50</v>
      </c>
      <c r="F996" s="27">
        <v>8</v>
      </c>
      <c r="G996" s="28">
        <v>7152</v>
      </c>
      <c r="H996" s="27">
        <v>774.91920000000005</v>
      </c>
    </row>
    <row r="997" spans="1:8">
      <c r="A997" s="25">
        <v>40960</v>
      </c>
      <c r="B997" s="29">
        <v>2486</v>
      </c>
      <c r="C997" s="27" t="s">
        <v>48</v>
      </c>
      <c r="D997" s="27" t="s">
        <v>56</v>
      </c>
      <c r="E997" s="27" t="s">
        <v>51</v>
      </c>
      <c r="F997" s="27">
        <v>6</v>
      </c>
      <c r="G997" s="28">
        <v>4734</v>
      </c>
      <c r="H997" s="27">
        <v>3942.4751999999999</v>
      </c>
    </row>
    <row r="998" spans="1:8">
      <c r="A998" s="25">
        <v>40961</v>
      </c>
      <c r="B998" s="29">
        <v>2851</v>
      </c>
      <c r="C998" s="27" t="s">
        <v>45</v>
      </c>
      <c r="D998" s="27" t="s">
        <v>56</v>
      </c>
      <c r="E998" s="27" t="s">
        <v>50</v>
      </c>
      <c r="F998" s="27">
        <v>8</v>
      </c>
      <c r="G998" s="28">
        <v>11376</v>
      </c>
      <c r="H998" s="27">
        <v>3846.2255999999998</v>
      </c>
    </row>
    <row r="999" spans="1:8">
      <c r="A999" s="25">
        <v>40962</v>
      </c>
      <c r="B999" s="29">
        <v>2487</v>
      </c>
      <c r="C999" s="27" t="s">
        <v>49</v>
      </c>
      <c r="D999" s="27" t="s">
        <v>56</v>
      </c>
      <c r="E999" s="27" t="s">
        <v>47</v>
      </c>
      <c r="F999" s="27">
        <v>9</v>
      </c>
      <c r="G999" s="28">
        <v>2173.5</v>
      </c>
      <c r="H999" s="27">
        <v>1726.1937000000003</v>
      </c>
    </row>
    <row r="1000" spans="1:8">
      <c r="A1000" s="25">
        <v>40963</v>
      </c>
      <c r="B1000" s="29">
        <v>2852</v>
      </c>
      <c r="C1000" s="27" t="s">
        <v>48</v>
      </c>
      <c r="D1000" s="27" t="s">
        <v>56</v>
      </c>
      <c r="E1000" s="27" t="s">
        <v>50</v>
      </c>
      <c r="F1000" s="27">
        <v>9</v>
      </c>
      <c r="G1000" s="28">
        <v>8073</v>
      </c>
      <c r="H1000" s="27">
        <v>2109.7440000000001</v>
      </c>
    </row>
    <row r="1001" spans="1:8">
      <c r="A1001" s="25">
        <v>40964</v>
      </c>
      <c r="B1001" s="29">
        <v>2488</v>
      </c>
      <c r="C1001" s="27" t="s">
        <v>45</v>
      </c>
      <c r="D1001" s="27" t="s">
        <v>56</v>
      </c>
      <c r="E1001" s="27" t="s">
        <v>47</v>
      </c>
      <c r="F1001" s="27">
        <v>9</v>
      </c>
      <c r="G1001" s="28">
        <v>7020</v>
      </c>
      <c r="H1001" s="27">
        <v>3148.47</v>
      </c>
    </row>
    <row r="1002" spans="1:8">
      <c r="A1002" s="25">
        <v>40965</v>
      </c>
      <c r="B1002" s="29">
        <v>2853</v>
      </c>
      <c r="C1002" s="27" t="s">
        <v>49</v>
      </c>
      <c r="D1002" s="27" t="s">
        <v>56</v>
      </c>
      <c r="E1002" s="27" t="s">
        <v>51</v>
      </c>
      <c r="F1002" s="27">
        <v>7</v>
      </c>
      <c r="G1002" s="28">
        <v>5103</v>
      </c>
      <c r="H1002" s="27">
        <v>715.4405999999999</v>
      </c>
    </row>
    <row r="1003" spans="1:8">
      <c r="A1003" s="25">
        <v>40966</v>
      </c>
      <c r="B1003" s="29">
        <v>2489</v>
      </c>
      <c r="C1003" s="27" t="s">
        <v>48</v>
      </c>
      <c r="D1003" s="27" t="s">
        <v>56</v>
      </c>
      <c r="E1003" s="27" t="s">
        <v>47</v>
      </c>
      <c r="F1003" s="27">
        <v>8</v>
      </c>
      <c r="G1003" s="28">
        <v>7800</v>
      </c>
      <c r="H1003" s="27">
        <v>487.5</v>
      </c>
    </row>
    <row r="1004" spans="1:8">
      <c r="A1004" s="25">
        <v>40967</v>
      </c>
      <c r="B1004" s="29">
        <v>2854</v>
      </c>
      <c r="C1004" s="27" t="s">
        <v>45</v>
      </c>
      <c r="D1004" s="27" t="s">
        <v>56</v>
      </c>
      <c r="E1004" s="27" t="s">
        <v>51</v>
      </c>
      <c r="F1004" s="27">
        <v>9</v>
      </c>
      <c r="G1004" s="28">
        <v>7533</v>
      </c>
      <c r="H1004" s="27">
        <v>1518.6528000000001</v>
      </c>
    </row>
    <row r="1005" spans="1:8">
      <c r="A1005" s="25">
        <v>40969</v>
      </c>
      <c r="B1005" s="29">
        <v>2490</v>
      </c>
      <c r="C1005" s="27" t="s">
        <v>49</v>
      </c>
      <c r="D1005" s="27" t="s">
        <v>56</v>
      </c>
      <c r="E1005" s="27" t="s">
        <v>50</v>
      </c>
      <c r="F1005" s="27">
        <v>8</v>
      </c>
      <c r="G1005" s="28">
        <v>13020</v>
      </c>
      <c r="H1005" s="27">
        <v>898.37999999999988</v>
      </c>
    </row>
    <row r="1006" spans="1:8">
      <c r="A1006" s="25">
        <v>40970</v>
      </c>
      <c r="B1006" s="29">
        <v>2855</v>
      </c>
      <c r="C1006" s="27" t="s">
        <v>48</v>
      </c>
      <c r="D1006" s="27" t="s">
        <v>56</v>
      </c>
      <c r="E1006" s="27" t="s">
        <v>51</v>
      </c>
      <c r="F1006" s="27">
        <v>6</v>
      </c>
      <c r="G1006" s="28">
        <v>11520</v>
      </c>
      <c r="H1006" s="27">
        <v>3578.5727999999995</v>
      </c>
    </row>
    <row r="1007" spans="1:8">
      <c r="A1007" s="25">
        <v>40971</v>
      </c>
      <c r="B1007" s="29">
        <v>2491</v>
      </c>
      <c r="C1007" s="27" t="s">
        <v>45</v>
      </c>
      <c r="D1007" s="27" t="s">
        <v>56</v>
      </c>
      <c r="E1007" s="27" t="s">
        <v>50</v>
      </c>
      <c r="F1007" s="27">
        <v>7</v>
      </c>
      <c r="G1007" s="28">
        <v>8400</v>
      </c>
      <c r="H1007" s="27">
        <v>2535.96</v>
      </c>
    </row>
    <row r="1008" spans="1:8">
      <c r="A1008" s="25">
        <v>40972</v>
      </c>
      <c r="B1008" s="29">
        <v>2856</v>
      </c>
      <c r="C1008" s="27" t="s">
        <v>49</v>
      </c>
      <c r="D1008" s="27" t="s">
        <v>56</v>
      </c>
      <c r="E1008" s="27" t="s">
        <v>47</v>
      </c>
      <c r="F1008" s="27">
        <v>8</v>
      </c>
      <c r="G1008" s="28">
        <v>3960</v>
      </c>
      <c r="H1008" s="27">
        <v>712.99800000000005</v>
      </c>
    </row>
    <row r="1009" spans="1:8">
      <c r="A1009" s="25">
        <v>40973</v>
      </c>
      <c r="B1009" s="29">
        <v>2492</v>
      </c>
      <c r="C1009" s="27" t="s">
        <v>48</v>
      </c>
      <c r="D1009" s="27" t="s">
        <v>56</v>
      </c>
      <c r="E1009" s="27" t="s">
        <v>50</v>
      </c>
      <c r="F1009" s="27">
        <v>10</v>
      </c>
      <c r="G1009" s="28">
        <v>13300</v>
      </c>
      <c r="H1009" s="27">
        <v>1908.816</v>
      </c>
    </row>
    <row r="1010" spans="1:8">
      <c r="A1010" s="25">
        <v>41339</v>
      </c>
      <c r="B1010" s="29">
        <v>2857</v>
      </c>
      <c r="C1010" s="27" t="s">
        <v>45</v>
      </c>
      <c r="D1010" s="27" t="s">
        <v>56</v>
      </c>
      <c r="E1010" s="27" t="s">
        <v>47</v>
      </c>
      <c r="F1010" s="27">
        <v>6</v>
      </c>
      <c r="G1010" s="28">
        <v>8820</v>
      </c>
      <c r="H1010" s="27">
        <v>2288.2607999999996</v>
      </c>
    </row>
    <row r="1011" spans="1:8">
      <c r="A1011" s="25">
        <v>41340</v>
      </c>
      <c r="B1011" s="29">
        <v>2493</v>
      </c>
      <c r="C1011" s="27" t="s">
        <v>49</v>
      </c>
      <c r="D1011" s="27" t="s">
        <v>56</v>
      </c>
      <c r="E1011" s="27" t="s">
        <v>51</v>
      </c>
      <c r="F1011" s="27">
        <v>6</v>
      </c>
      <c r="G1011" s="28">
        <v>6624</v>
      </c>
      <c r="H1011" s="27">
        <v>2715.84</v>
      </c>
    </row>
    <row r="1012" spans="1:8">
      <c r="A1012" s="25">
        <v>41341</v>
      </c>
      <c r="B1012" s="29">
        <v>2858</v>
      </c>
      <c r="C1012" s="27" t="s">
        <v>48</v>
      </c>
      <c r="D1012" s="27" t="s">
        <v>56</v>
      </c>
      <c r="E1012" s="27" t="s">
        <v>47</v>
      </c>
      <c r="F1012" s="27">
        <v>6</v>
      </c>
      <c r="G1012" s="28">
        <v>12915</v>
      </c>
      <c r="H1012" s="27">
        <v>1046.1150000000002</v>
      </c>
    </row>
    <row r="1013" spans="1:8">
      <c r="A1013" s="25">
        <v>41342</v>
      </c>
      <c r="B1013" s="29">
        <v>2494</v>
      </c>
      <c r="C1013" s="27" t="s">
        <v>45</v>
      </c>
      <c r="D1013" s="27" t="s">
        <v>56</v>
      </c>
      <c r="E1013" s="27" t="s">
        <v>51</v>
      </c>
      <c r="F1013" s="27">
        <v>9</v>
      </c>
      <c r="G1013" s="28">
        <v>2358</v>
      </c>
      <c r="H1013" s="27">
        <v>3220.0847999999996</v>
      </c>
    </row>
    <row r="1014" spans="1:8">
      <c r="A1014" s="25">
        <v>41343</v>
      </c>
      <c r="B1014" s="29">
        <v>2859</v>
      </c>
      <c r="C1014" s="27" t="s">
        <v>49</v>
      </c>
      <c r="D1014" s="27" t="s">
        <v>56</v>
      </c>
      <c r="E1014" s="27" t="s">
        <v>50</v>
      </c>
      <c r="F1014" s="27">
        <v>8</v>
      </c>
      <c r="G1014" s="28">
        <v>2544</v>
      </c>
      <c r="H1014" s="27">
        <v>3075.1872000000003</v>
      </c>
    </row>
    <row r="1015" spans="1:8">
      <c r="A1015" s="25">
        <v>41344</v>
      </c>
      <c r="B1015" s="29">
        <v>2495</v>
      </c>
      <c r="C1015" s="27" t="s">
        <v>48</v>
      </c>
      <c r="D1015" s="27" t="s">
        <v>56</v>
      </c>
      <c r="E1015" s="27" t="s">
        <v>51</v>
      </c>
      <c r="F1015" s="27">
        <v>6</v>
      </c>
      <c r="G1015" s="28">
        <v>9585</v>
      </c>
      <c r="H1015" s="27">
        <v>827.18550000000005</v>
      </c>
    </row>
    <row r="1016" spans="1:8">
      <c r="A1016" s="25">
        <v>41345</v>
      </c>
      <c r="B1016" s="29">
        <v>2860</v>
      </c>
      <c r="C1016" s="27" t="s">
        <v>45</v>
      </c>
      <c r="D1016" s="27" t="s">
        <v>56</v>
      </c>
      <c r="E1016" s="27" t="s">
        <v>50</v>
      </c>
      <c r="F1016" s="27">
        <v>8</v>
      </c>
      <c r="G1016" s="28">
        <v>1668</v>
      </c>
      <c r="H1016" s="27">
        <v>3338.5019999999995</v>
      </c>
    </row>
    <row r="1017" spans="1:8">
      <c r="A1017" s="25">
        <v>41346</v>
      </c>
      <c r="B1017" s="29">
        <v>2496</v>
      </c>
      <c r="C1017" s="27" t="s">
        <v>49</v>
      </c>
      <c r="D1017" s="27" t="s">
        <v>56</v>
      </c>
      <c r="E1017" s="27" t="s">
        <v>47</v>
      </c>
      <c r="F1017" s="27">
        <v>9</v>
      </c>
      <c r="G1017" s="28">
        <v>7398</v>
      </c>
      <c r="H1017" s="27">
        <v>729.62774999999999</v>
      </c>
    </row>
    <row r="1018" spans="1:8">
      <c r="A1018" s="25">
        <v>41347</v>
      </c>
      <c r="B1018" s="29">
        <v>2861</v>
      </c>
      <c r="C1018" s="27" t="s">
        <v>48</v>
      </c>
      <c r="D1018" s="27" t="s">
        <v>56</v>
      </c>
      <c r="E1018" s="27" t="s">
        <v>50</v>
      </c>
      <c r="F1018" s="27">
        <v>8</v>
      </c>
      <c r="G1018" s="28">
        <v>7848</v>
      </c>
      <c r="H1018" s="27">
        <v>3290.6664000000001</v>
      </c>
    </row>
    <row r="1019" spans="1:8">
      <c r="A1019" s="25">
        <v>41348</v>
      </c>
      <c r="B1019" s="29">
        <v>2497</v>
      </c>
      <c r="C1019" s="27" t="s">
        <v>45</v>
      </c>
      <c r="D1019" s="27" t="s">
        <v>56</v>
      </c>
      <c r="E1019" s="27" t="s">
        <v>47</v>
      </c>
      <c r="F1019" s="27">
        <v>7</v>
      </c>
      <c r="G1019" s="28">
        <v>2063.25</v>
      </c>
      <c r="H1019" s="27">
        <v>1351.8413999999998</v>
      </c>
    </row>
    <row r="1020" spans="1:8">
      <c r="A1020" s="25">
        <v>41349</v>
      </c>
      <c r="B1020" s="29">
        <v>2862</v>
      </c>
      <c r="C1020" s="27" t="s">
        <v>49</v>
      </c>
      <c r="D1020" s="27" t="s">
        <v>56</v>
      </c>
      <c r="E1020" s="27" t="s">
        <v>51</v>
      </c>
      <c r="F1020" s="27">
        <v>8</v>
      </c>
      <c r="G1020" s="28">
        <v>8192</v>
      </c>
      <c r="H1020" s="27">
        <v>3385.7536</v>
      </c>
    </row>
    <row r="1021" spans="1:8">
      <c r="A1021" s="25">
        <v>41350</v>
      </c>
      <c r="B1021" s="29">
        <v>2498</v>
      </c>
      <c r="C1021" s="27" t="s">
        <v>48</v>
      </c>
      <c r="D1021" s="27" t="s">
        <v>56</v>
      </c>
      <c r="E1021" s="27" t="s">
        <v>47</v>
      </c>
      <c r="F1021" s="27">
        <v>6</v>
      </c>
      <c r="G1021" s="28">
        <v>1764</v>
      </c>
      <c r="H1021" s="27">
        <v>2071.2888000000003</v>
      </c>
    </row>
    <row r="1022" spans="1:8">
      <c r="A1022" s="25">
        <v>41351</v>
      </c>
      <c r="B1022" s="29">
        <v>2863</v>
      </c>
      <c r="C1022" s="27" t="s">
        <v>45</v>
      </c>
      <c r="D1022" s="27" t="s">
        <v>56</v>
      </c>
      <c r="E1022" s="27" t="s">
        <v>51</v>
      </c>
      <c r="F1022" s="27">
        <v>8</v>
      </c>
      <c r="G1022" s="28">
        <v>4224</v>
      </c>
      <c r="H1022" s="27">
        <v>3279.9360000000001</v>
      </c>
    </row>
    <row r="1023" spans="1:8">
      <c r="A1023" s="25">
        <v>41352</v>
      </c>
      <c r="B1023" s="29">
        <v>2499</v>
      </c>
      <c r="C1023" s="27" t="s">
        <v>49</v>
      </c>
      <c r="D1023" s="27" t="s">
        <v>56</v>
      </c>
      <c r="E1023" s="27" t="s">
        <v>50</v>
      </c>
      <c r="F1023" s="27">
        <v>8</v>
      </c>
      <c r="G1023" s="28">
        <v>7776</v>
      </c>
      <c r="H1023" s="27">
        <v>1168.7327999999998</v>
      </c>
    </row>
    <row r="1024" spans="1:8">
      <c r="A1024" s="25">
        <v>41353</v>
      </c>
      <c r="B1024" s="29">
        <v>2864</v>
      </c>
      <c r="C1024" s="27" t="s">
        <v>48</v>
      </c>
      <c r="D1024" s="27" t="s">
        <v>56</v>
      </c>
      <c r="E1024" s="27" t="s">
        <v>51</v>
      </c>
      <c r="F1024" s="27">
        <v>7</v>
      </c>
      <c r="G1024" s="28">
        <v>7938</v>
      </c>
      <c r="H1024" s="27">
        <v>887.26994999999988</v>
      </c>
    </row>
    <row r="1025" spans="1:8">
      <c r="A1025" s="25">
        <v>41354</v>
      </c>
      <c r="B1025" s="29">
        <v>2500</v>
      </c>
      <c r="C1025" s="27" t="s">
        <v>45</v>
      </c>
      <c r="D1025" s="27" t="s">
        <v>56</v>
      </c>
      <c r="E1025" s="27" t="s">
        <v>50</v>
      </c>
      <c r="F1025" s="27">
        <v>8</v>
      </c>
      <c r="G1025" s="28">
        <v>3696</v>
      </c>
      <c r="H1025" s="27">
        <v>1456.2240000000002</v>
      </c>
    </row>
    <row r="1026" spans="1:8">
      <c r="A1026" s="25">
        <v>41355</v>
      </c>
      <c r="B1026" s="29">
        <v>2865</v>
      </c>
      <c r="C1026" s="27" t="s">
        <v>49</v>
      </c>
      <c r="D1026" s="27" t="s">
        <v>56</v>
      </c>
      <c r="E1026" s="27" t="s">
        <v>47</v>
      </c>
      <c r="F1026" s="27">
        <v>9</v>
      </c>
      <c r="G1026" s="28">
        <v>7398</v>
      </c>
      <c r="H1026" s="27">
        <v>3510.5976000000001</v>
      </c>
    </row>
    <row r="1027" spans="1:8">
      <c r="A1027" s="25">
        <v>41356</v>
      </c>
      <c r="B1027" s="29">
        <v>2501</v>
      </c>
      <c r="C1027" s="27" t="s">
        <v>48</v>
      </c>
      <c r="D1027" s="27" t="s">
        <v>56</v>
      </c>
      <c r="E1027" s="27" t="s">
        <v>50</v>
      </c>
      <c r="F1027" s="27">
        <v>9</v>
      </c>
      <c r="G1027" s="28">
        <v>14377.5</v>
      </c>
      <c r="H1027" s="27">
        <v>4574.9204999999993</v>
      </c>
    </row>
    <row r="1028" spans="1:8">
      <c r="A1028" s="25">
        <v>41357</v>
      </c>
      <c r="B1028" s="29">
        <v>2866</v>
      </c>
      <c r="C1028" s="27" t="s">
        <v>45</v>
      </c>
      <c r="D1028" s="27" t="s">
        <v>56</v>
      </c>
      <c r="E1028" s="27" t="s">
        <v>47</v>
      </c>
      <c r="F1028" s="27">
        <v>9</v>
      </c>
      <c r="G1028" s="28">
        <v>4770</v>
      </c>
      <c r="H1028" s="27">
        <v>1554.0659999999998</v>
      </c>
    </row>
    <row r="1029" spans="1:8">
      <c r="A1029" s="25">
        <v>41358</v>
      </c>
      <c r="B1029" s="29">
        <v>2502</v>
      </c>
      <c r="C1029" s="27" t="s">
        <v>49</v>
      </c>
      <c r="D1029" s="27" t="s">
        <v>56</v>
      </c>
      <c r="E1029" s="27" t="s">
        <v>51</v>
      </c>
      <c r="F1029" s="27">
        <v>10</v>
      </c>
      <c r="G1029" s="28">
        <v>11400</v>
      </c>
      <c r="H1029" s="27">
        <v>3393.5519999999997</v>
      </c>
    </row>
    <row r="1030" spans="1:8">
      <c r="A1030" s="25">
        <v>41359</v>
      </c>
      <c r="B1030" s="29">
        <v>2867</v>
      </c>
      <c r="C1030" s="27" t="s">
        <v>48</v>
      </c>
      <c r="D1030" s="27" t="s">
        <v>56</v>
      </c>
      <c r="E1030" s="27" t="s">
        <v>47</v>
      </c>
      <c r="F1030" s="27">
        <v>7</v>
      </c>
      <c r="G1030" s="28">
        <v>10962</v>
      </c>
      <c r="H1030" s="27">
        <v>936.7029</v>
      </c>
    </row>
    <row r="1031" spans="1:8">
      <c r="A1031" s="25">
        <v>41360</v>
      </c>
      <c r="B1031" s="29">
        <v>2503</v>
      </c>
      <c r="C1031" s="27" t="s">
        <v>45</v>
      </c>
      <c r="D1031" s="27" t="s">
        <v>56</v>
      </c>
      <c r="E1031" s="27" t="s">
        <v>51</v>
      </c>
      <c r="F1031" s="27">
        <v>10</v>
      </c>
      <c r="G1031" s="28">
        <v>3870</v>
      </c>
      <c r="H1031" s="27">
        <v>3277.116</v>
      </c>
    </row>
    <row r="1032" spans="1:8">
      <c r="A1032" s="25">
        <v>41361</v>
      </c>
      <c r="B1032" s="29">
        <v>2868</v>
      </c>
      <c r="C1032" s="27" t="s">
        <v>49</v>
      </c>
      <c r="D1032" s="27" t="s">
        <v>56</v>
      </c>
      <c r="E1032" s="27" t="s">
        <v>50</v>
      </c>
      <c r="F1032" s="27">
        <v>6</v>
      </c>
      <c r="G1032" s="28">
        <v>2520</v>
      </c>
      <c r="H1032" s="27">
        <v>2804.7599999999998</v>
      </c>
    </row>
    <row r="1033" spans="1:8">
      <c r="A1033" s="25">
        <v>41362</v>
      </c>
      <c r="B1033" s="29">
        <v>2504</v>
      </c>
      <c r="C1033" s="27" t="s">
        <v>48</v>
      </c>
      <c r="D1033" s="27" t="s">
        <v>56</v>
      </c>
      <c r="E1033" s="27" t="s">
        <v>51</v>
      </c>
      <c r="F1033" s="27">
        <v>8</v>
      </c>
      <c r="G1033" s="28">
        <v>4248</v>
      </c>
      <c r="H1033" s="27">
        <v>4709.9699999999993</v>
      </c>
    </row>
    <row r="1034" spans="1:8">
      <c r="A1034" s="25">
        <v>41363</v>
      </c>
      <c r="B1034" s="29">
        <v>2869</v>
      </c>
      <c r="C1034" s="27" t="s">
        <v>45</v>
      </c>
      <c r="D1034" s="27" t="s">
        <v>56</v>
      </c>
      <c r="E1034" s="27" t="s">
        <v>50</v>
      </c>
      <c r="F1034" s="27">
        <v>9</v>
      </c>
      <c r="G1034" s="28">
        <v>8640</v>
      </c>
      <c r="H1034" s="27">
        <v>1875.3119999999999</v>
      </c>
    </row>
    <row r="1035" spans="1:8">
      <c r="A1035" s="25">
        <v>41364</v>
      </c>
      <c r="B1035" s="29">
        <v>2505</v>
      </c>
      <c r="C1035" s="27" t="s">
        <v>49</v>
      </c>
      <c r="D1035" s="27" t="s">
        <v>56</v>
      </c>
      <c r="E1035" s="27" t="s">
        <v>47</v>
      </c>
      <c r="F1035" s="27">
        <v>10</v>
      </c>
      <c r="G1035" s="28">
        <v>10240</v>
      </c>
      <c r="H1035" s="27">
        <v>3927.04</v>
      </c>
    </row>
    <row r="1036" spans="1:8">
      <c r="A1036" s="25">
        <v>41365</v>
      </c>
      <c r="B1036" s="29">
        <v>2870</v>
      </c>
      <c r="C1036" s="27" t="s">
        <v>48</v>
      </c>
      <c r="D1036" s="27" t="s">
        <v>56</v>
      </c>
      <c r="E1036" s="27" t="s">
        <v>50</v>
      </c>
      <c r="F1036" s="27">
        <v>10</v>
      </c>
      <c r="G1036" s="28">
        <v>8640</v>
      </c>
      <c r="H1036" s="27">
        <v>2881.0079999999998</v>
      </c>
    </row>
    <row r="1037" spans="1:8">
      <c r="A1037" s="25">
        <v>41366</v>
      </c>
      <c r="B1037" s="29">
        <v>2506</v>
      </c>
      <c r="C1037" s="27" t="s">
        <v>45</v>
      </c>
      <c r="D1037" s="27" t="s">
        <v>56</v>
      </c>
      <c r="E1037" s="27" t="s">
        <v>47</v>
      </c>
      <c r="F1037" s="27">
        <v>10</v>
      </c>
      <c r="G1037" s="28">
        <v>2340</v>
      </c>
      <c r="H1037" s="27">
        <v>3684.33</v>
      </c>
    </row>
    <row r="1038" spans="1:8">
      <c r="A1038" s="25">
        <v>41367</v>
      </c>
      <c r="B1038" s="29">
        <v>2871</v>
      </c>
      <c r="C1038" s="27" t="s">
        <v>49</v>
      </c>
      <c r="D1038" s="27" t="s">
        <v>56</v>
      </c>
      <c r="E1038" s="27" t="s">
        <v>51</v>
      </c>
      <c r="F1038" s="27">
        <v>6</v>
      </c>
      <c r="G1038" s="28">
        <v>11070</v>
      </c>
      <c r="H1038" s="27">
        <v>2114.8128000000002</v>
      </c>
    </row>
    <row r="1039" spans="1:8">
      <c r="A1039" s="25">
        <v>41368</v>
      </c>
      <c r="B1039" s="29">
        <v>2507</v>
      </c>
      <c r="C1039" s="27" t="s">
        <v>48</v>
      </c>
      <c r="D1039" s="27" t="s">
        <v>56</v>
      </c>
      <c r="E1039" s="27" t="s">
        <v>47</v>
      </c>
      <c r="F1039" s="27">
        <v>8</v>
      </c>
      <c r="G1039" s="28">
        <v>6768</v>
      </c>
      <c r="H1039" s="27">
        <v>3277.5168000000003</v>
      </c>
    </row>
    <row r="1040" spans="1:8">
      <c r="A1040" s="25">
        <v>41369</v>
      </c>
      <c r="B1040" s="29">
        <v>2872</v>
      </c>
      <c r="C1040" s="27" t="s">
        <v>45</v>
      </c>
      <c r="D1040" s="27" t="s">
        <v>56</v>
      </c>
      <c r="E1040" s="27" t="s">
        <v>51</v>
      </c>
      <c r="F1040" s="27">
        <v>6</v>
      </c>
      <c r="G1040" s="28">
        <v>7222.5</v>
      </c>
      <c r="H1040" s="27">
        <v>529.26480000000004</v>
      </c>
    </row>
    <row r="1041" spans="1:8">
      <c r="A1041" s="25">
        <v>41370</v>
      </c>
      <c r="B1041" s="29">
        <v>2508</v>
      </c>
      <c r="C1041" s="27" t="s">
        <v>49</v>
      </c>
      <c r="D1041" s="27" t="s">
        <v>56</v>
      </c>
      <c r="E1041" s="27" t="s">
        <v>50</v>
      </c>
      <c r="F1041" s="27">
        <v>10</v>
      </c>
      <c r="G1041" s="28">
        <v>4240</v>
      </c>
      <c r="H1041" s="27">
        <v>3751.5520000000001</v>
      </c>
    </row>
    <row r="1042" spans="1:8">
      <c r="A1042" s="25">
        <v>41371</v>
      </c>
      <c r="B1042" s="29">
        <v>2873</v>
      </c>
      <c r="C1042" s="27" t="s">
        <v>48</v>
      </c>
      <c r="D1042" s="27" t="s">
        <v>56</v>
      </c>
      <c r="E1042" s="27" t="s">
        <v>51</v>
      </c>
      <c r="F1042" s="27">
        <v>6</v>
      </c>
      <c r="G1042" s="28">
        <v>12330</v>
      </c>
      <c r="H1042" s="27">
        <v>3938.6952000000001</v>
      </c>
    </row>
    <row r="1043" spans="1:8">
      <c r="A1043" s="25">
        <v>41372</v>
      </c>
      <c r="B1043" s="29">
        <v>2509</v>
      </c>
      <c r="C1043" s="27" t="s">
        <v>45</v>
      </c>
      <c r="D1043" s="27" t="s">
        <v>56</v>
      </c>
      <c r="E1043" s="27" t="s">
        <v>50</v>
      </c>
      <c r="F1043" s="27">
        <v>10</v>
      </c>
      <c r="G1043" s="28">
        <v>6960</v>
      </c>
      <c r="H1043" s="27">
        <v>3035.4300000000003</v>
      </c>
    </row>
    <row r="1044" spans="1:8">
      <c r="A1044" s="25">
        <v>41373</v>
      </c>
      <c r="B1044" s="29">
        <v>2874</v>
      </c>
      <c r="C1044" s="27" t="s">
        <v>49</v>
      </c>
      <c r="D1044" s="27" t="s">
        <v>56</v>
      </c>
      <c r="E1044" s="27" t="s">
        <v>47</v>
      </c>
      <c r="F1044" s="27">
        <v>8</v>
      </c>
      <c r="G1044" s="28">
        <v>2952</v>
      </c>
      <c r="H1044" s="27">
        <v>3958.6320000000005</v>
      </c>
    </row>
    <row r="1045" spans="1:8">
      <c r="A1045" s="25">
        <v>41374</v>
      </c>
      <c r="B1045" s="29">
        <v>2510</v>
      </c>
      <c r="C1045" s="27" t="s">
        <v>48</v>
      </c>
      <c r="D1045" s="27" t="s">
        <v>56</v>
      </c>
      <c r="E1045" s="27" t="s">
        <v>50</v>
      </c>
      <c r="F1045" s="27">
        <v>7</v>
      </c>
      <c r="G1045" s="28">
        <v>2236.5</v>
      </c>
      <c r="H1045" s="27">
        <v>2497.2759000000001</v>
      </c>
    </row>
    <row r="1046" spans="1:8">
      <c r="A1046" s="25">
        <v>41375</v>
      </c>
      <c r="B1046" s="29">
        <v>2875</v>
      </c>
      <c r="C1046" s="27" t="s">
        <v>45</v>
      </c>
      <c r="D1046" s="27" t="s">
        <v>56</v>
      </c>
      <c r="E1046" s="27" t="s">
        <v>47</v>
      </c>
      <c r="F1046" s="27">
        <v>6</v>
      </c>
      <c r="G1046" s="28">
        <v>2160</v>
      </c>
      <c r="H1046" s="27">
        <v>3587.7599999999993</v>
      </c>
    </row>
    <row r="1047" spans="1:8">
      <c r="A1047" s="25">
        <v>41376</v>
      </c>
      <c r="B1047" s="29">
        <v>2511</v>
      </c>
      <c r="C1047" s="27" t="s">
        <v>49</v>
      </c>
      <c r="D1047" s="27" t="s">
        <v>56</v>
      </c>
      <c r="E1047" s="27" t="s">
        <v>51</v>
      </c>
      <c r="F1047" s="27">
        <v>9</v>
      </c>
      <c r="G1047" s="28">
        <v>2034</v>
      </c>
      <c r="H1047" s="27">
        <v>1342.0332000000001</v>
      </c>
    </row>
    <row r="1048" spans="1:8">
      <c r="A1048" s="25">
        <v>41377</v>
      </c>
      <c r="B1048" s="29">
        <v>2876</v>
      </c>
      <c r="C1048" s="27" t="s">
        <v>48</v>
      </c>
      <c r="D1048" s="27" t="s">
        <v>56</v>
      </c>
      <c r="E1048" s="27" t="s">
        <v>47</v>
      </c>
      <c r="F1048" s="27">
        <v>9</v>
      </c>
      <c r="G1048" s="28">
        <v>8437.5</v>
      </c>
      <c r="H1048" s="27">
        <v>3468.65625</v>
      </c>
    </row>
    <row r="1049" spans="1:8">
      <c r="A1049" s="25">
        <v>41378</v>
      </c>
      <c r="B1049" s="29">
        <v>2512</v>
      </c>
      <c r="C1049" s="27" t="s">
        <v>45</v>
      </c>
      <c r="D1049" s="27" t="s">
        <v>56</v>
      </c>
      <c r="E1049" s="27" t="s">
        <v>51</v>
      </c>
      <c r="F1049" s="27">
        <v>6</v>
      </c>
      <c r="G1049" s="28">
        <v>12510</v>
      </c>
      <c r="H1049" s="27">
        <v>4870.143</v>
      </c>
    </row>
    <row r="1050" spans="1:8">
      <c r="A1050" s="25">
        <v>41379</v>
      </c>
      <c r="B1050" s="29">
        <v>2877</v>
      </c>
      <c r="C1050" s="27" t="s">
        <v>49</v>
      </c>
      <c r="D1050" s="27" t="s">
        <v>56</v>
      </c>
      <c r="E1050" s="27" t="s">
        <v>50</v>
      </c>
      <c r="F1050" s="27">
        <v>6</v>
      </c>
      <c r="G1050" s="28">
        <v>7209</v>
      </c>
      <c r="H1050" s="27">
        <v>3840.9552000000003</v>
      </c>
    </row>
    <row r="1051" spans="1:8">
      <c r="A1051" s="25">
        <v>41380</v>
      </c>
      <c r="B1051" s="29">
        <v>2513</v>
      </c>
      <c r="C1051" s="27" t="s">
        <v>48</v>
      </c>
      <c r="D1051" s="27" t="s">
        <v>56</v>
      </c>
      <c r="E1051" s="27" t="s">
        <v>51</v>
      </c>
      <c r="F1051" s="27">
        <v>6</v>
      </c>
      <c r="G1051" s="28">
        <v>1791</v>
      </c>
      <c r="H1051" s="27">
        <v>1631.2428</v>
      </c>
    </row>
    <row r="1052" spans="1:8">
      <c r="A1052" s="25">
        <v>41381</v>
      </c>
      <c r="B1052" s="29">
        <v>2878</v>
      </c>
      <c r="C1052" s="27" t="s">
        <v>45</v>
      </c>
      <c r="D1052" s="27" t="s">
        <v>56</v>
      </c>
      <c r="E1052" s="27" t="s">
        <v>50</v>
      </c>
      <c r="F1052" s="27">
        <v>9</v>
      </c>
      <c r="G1052" s="28">
        <v>6264</v>
      </c>
      <c r="H1052" s="27">
        <v>1817.3951999999999</v>
      </c>
    </row>
    <row r="1053" spans="1:8">
      <c r="A1053" s="25">
        <v>41382</v>
      </c>
      <c r="B1053" s="29">
        <v>2514</v>
      </c>
      <c r="C1053" s="27" t="s">
        <v>49</v>
      </c>
      <c r="D1053" s="27" t="s">
        <v>56</v>
      </c>
      <c r="E1053" s="27" t="s">
        <v>47</v>
      </c>
      <c r="F1053" s="27">
        <v>8</v>
      </c>
      <c r="G1053" s="28">
        <v>2280</v>
      </c>
      <c r="H1053" s="27">
        <v>2873.4839999999995</v>
      </c>
    </row>
    <row r="1054" spans="1:8">
      <c r="A1054" s="25">
        <v>41383</v>
      </c>
      <c r="B1054" s="29">
        <v>2879</v>
      </c>
      <c r="C1054" s="27" t="s">
        <v>48</v>
      </c>
      <c r="D1054" s="27" t="s">
        <v>56</v>
      </c>
      <c r="E1054" s="27" t="s">
        <v>50</v>
      </c>
      <c r="F1054" s="27">
        <v>6</v>
      </c>
      <c r="G1054" s="28">
        <v>1530</v>
      </c>
      <c r="H1054" s="27">
        <v>1919.0790000000002</v>
      </c>
    </row>
    <row r="1055" spans="1:8">
      <c r="A1055" s="25">
        <v>41384</v>
      </c>
      <c r="B1055" s="29">
        <v>2515</v>
      </c>
      <c r="C1055" s="27" t="s">
        <v>45</v>
      </c>
      <c r="D1055" s="27" t="s">
        <v>56</v>
      </c>
      <c r="E1055" s="27" t="s">
        <v>47</v>
      </c>
      <c r="F1055" s="27">
        <v>8</v>
      </c>
      <c r="G1055" s="28">
        <v>2016</v>
      </c>
      <c r="H1055" s="27">
        <v>1384.992</v>
      </c>
    </row>
    <row r="1056" spans="1:8">
      <c r="A1056" s="25">
        <v>41385</v>
      </c>
      <c r="B1056" s="29">
        <v>2880</v>
      </c>
      <c r="C1056" s="27" t="s">
        <v>49</v>
      </c>
      <c r="D1056" s="27" t="s">
        <v>56</v>
      </c>
      <c r="E1056" s="27" t="s">
        <v>51</v>
      </c>
      <c r="F1056" s="27">
        <v>6</v>
      </c>
      <c r="G1056" s="28">
        <v>4302</v>
      </c>
      <c r="H1056" s="27">
        <v>2503.7640000000001</v>
      </c>
    </row>
    <row r="1057" spans="1:8">
      <c r="A1057" s="25">
        <v>41386</v>
      </c>
      <c r="B1057" s="29">
        <v>2516</v>
      </c>
      <c r="C1057" s="27" t="s">
        <v>48</v>
      </c>
      <c r="D1057" s="27" t="s">
        <v>56</v>
      </c>
      <c r="E1057" s="27" t="s">
        <v>47</v>
      </c>
      <c r="F1057" s="27">
        <v>10</v>
      </c>
      <c r="G1057" s="28">
        <v>11220</v>
      </c>
      <c r="H1057" s="27">
        <v>4840.0275000000001</v>
      </c>
    </row>
    <row r="1058" spans="1:8">
      <c r="A1058" s="25">
        <v>41387</v>
      </c>
      <c r="B1058" s="29">
        <v>2881</v>
      </c>
      <c r="C1058" s="27" t="s">
        <v>45</v>
      </c>
      <c r="D1058" s="27" t="s">
        <v>56</v>
      </c>
      <c r="E1058" s="27" t="s">
        <v>51</v>
      </c>
      <c r="F1058" s="27">
        <v>7</v>
      </c>
      <c r="G1058" s="28">
        <v>5922</v>
      </c>
      <c r="H1058" s="27">
        <v>2014.0722000000001</v>
      </c>
    </row>
    <row r="1059" spans="1:8">
      <c r="A1059" s="25">
        <v>41388</v>
      </c>
      <c r="B1059" s="29">
        <v>2517</v>
      </c>
      <c r="C1059" s="27" t="s">
        <v>49</v>
      </c>
      <c r="D1059" s="27" t="s">
        <v>56</v>
      </c>
      <c r="E1059" s="27" t="s">
        <v>50</v>
      </c>
      <c r="F1059" s="27">
        <v>9</v>
      </c>
      <c r="G1059" s="28">
        <v>6277.5</v>
      </c>
      <c r="H1059" s="27">
        <v>4457.0249999999996</v>
      </c>
    </row>
    <row r="1060" spans="1:8">
      <c r="A1060" s="25">
        <v>41389</v>
      </c>
      <c r="B1060" s="29">
        <v>2882</v>
      </c>
      <c r="C1060" s="27" t="s">
        <v>48</v>
      </c>
      <c r="D1060" s="27" t="s">
        <v>56</v>
      </c>
      <c r="E1060" s="27" t="s">
        <v>51</v>
      </c>
      <c r="F1060" s="27">
        <v>7</v>
      </c>
      <c r="G1060" s="28">
        <v>4158</v>
      </c>
      <c r="H1060" s="27">
        <v>1633.6782000000001</v>
      </c>
    </row>
    <row r="1061" spans="1:8">
      <c r="A1061" s="25">
        <v>41390</v>
      </c>
      <c r="B1061" s="29">
        <v>2518</v>
      </c>
      <c r="C1061" s="27" t="s">
        <v>45</v>
      </c>
      <c r="D1061" s="27" t="s">
        <v>56</v>
      </c>
      <c r="E1061" s="27" t="s">
        <v>50</v>
      </c>
      <c r="F1061" s="27">
        <v>6</v>
      </c>
      <c r="G1061" s="28">
        <v>7506</v>
      </c>
      <c r="H1061" s="27">
        <v>3336.6671999999999</v>
      </c>
    </row>
    <row r="1062" spans="1:8">
      <c r="A1062" s="25">
        <v>41391</v>
      </c>
      <c r="B1062" s="29">
        <v>2883</v>
      </c>
      <c r="C1062" s="27" t="s">
        <v>49</v>
      </c>
      <c r="D1062" s="27" t="s">
        <v>56</v>
      </c>
      <c r="E1062" s="27" t="s">
        <v>47</v>
      </c>
      <c r="F1062" s="27">
        <v>10</v>
      </c>
      <c r="G1062" s="28">
        <v>4470</v>
      </c>
      <c r="H1062" s="27">
        <v>841.25400000000002</v>
      </c>
    </row>
    <row r="1063" spans="1:8">
      <c r="A1063" s="25">
        <v>41392</v>
      </c>
      <c r="B1063" s="29">
        <v>2519</v>
      </c>
      <c r="C1063" s="27" t="s">
        <v>48</v>
      </c>
      <c r="D1063" s="27" t="s">
        <v>56</v>
      </c>
      <c r="E1063" s="27" t="s">
        <v>50</v>
      </c>
      <c r="F1063" s="27">
        <v>8</v>
      </c>
      <c r="G1063" s="28">
        <v>8496</v>
      </c>
      <c r="H1063" s="27">
        <v>3202.1424000000006</v>
      </c>
    </row>
    <row r="1064" spans="1:8">
      <c r="A1064" s="25">
        <v>41393</v>
      </c>
      <c r="B1064" s="29">
        <v>2884</v>
      </c>
      <c r="C1064" s="27" t="s">
        <v>45</v>
      </c>
      <c r="D1064" s="27" t="s">
        <v>56</v>
      </c>
      <c r="E1064" s="27" t="s">
        <v>47</v>
      </c>
      <c r="F1064" s="27">
        <v>10</v>
      </c>
      <c r="G1064" s="28">
        <v>5860</v>
      </c>
      <c r="H1064" s="27">
        <v>3559.9500000000003</v>
      </c>
    </row>
    <row r="1065" spans="1:8">
      <c r="A1065" s="25">
        <v>41394</v>
      </c>
      <c r="B1065" s="29">
        <v>2520</v>
      </c>
      <c r="C1065" s="27" t="s">
        <v>49</v>
      </c>
      <c r="D1065" s="27" t="s">
        <v>56</v>
      </c>
      <c r="E1065" s="27" t="s">
        <v>51</v>
      </c>
      <c r="F1065" s="27">
        <v>9</v>
      </c>
      <c r="G1065" s="28">
        <v>2821.5</v>
      </c>
      <c r="H1065" s="27">
        <v>4735.605599999999</v>
      </c>
    </row>
    <row r="1066" spans="1:8">
      <c r="A1066" s="25">
        <v>41395</v>
      </c>
      <c r="B1066" s="29">
        <v>2885</v>
      </c>
      <c r="C1066" s="27" t="s">
        <v>48</v>
      </c>
      <c r="D1066" s="27" t="s">
        <v>56</v>
      </c>
      <c r="E1066" s="27" t="s">
        <v>47</v>
      </c>
      <c r="F1066" s="27">
        <v>10</v>
      </c>
      <c r="G1066" s="28">
        <v>2835</v>
      </c>
      <c r="H1066" s="27">
        <v>904.36500000000001</v>
      </c>
    </row>
    <row r="1067" spans="1:8">
      <c r="A1067" s="25">
        <v>41396</v>
      </c>
      <c r="B1067" s="29">
        <v>2521</v>
      </c>
      <c r="C1067" s="27" t="s">
        <v>45</v>
      </c>
      <c r="D1067" s="27" t="s">
        <v>56</v>
      </c>
      <c r="E1067" s="27" t="s">
        <v>51</v>
      </c>
      <c r="F1067" s="27">
        <v>9</v>
      </c>
      <c r="G1067" s="28">
        <v>7533</v>
      </c>
      <c r="H1067" s="27">
        <v>2267.433</v>
      </c>
    </row>
    <row r="1068" spans="1:8">
      <c r="A1068" s="25">
        <v>41397</v>
      </c>
      <c r="B1068" s="29">
        <v>2886</v>
      </c>
      <c r="C1068" s="27" t="s">
        <v>49</v>
      </c>
      <c r="D1068" s="27" t="s">
        <v>56</v>
      </c>
      <c r="E1068" s="27" t="s">
        <v>50</v>
      </c>
      <c r="F1068" s="27">
        <v>8</v>
      </c>
      <c r="G1068" s="28">
        <v>6240</v>
      </c>
      <c r="H1068" s="27">
        <v>2210.8319999999999</v>
      </c>
    </row>
    <row r="1069" spans="1:8">
      <c r="A1069" s="25">
        <v>41398</v>
      </c>
      <c r="B1069" s="29">
        <v>2522</v>
      </c>
      <c r="C1069" s="27" t="s">
        <v>48</v>
      </c>
      <c r="D1069" s="27" t="s">
        <v>56</v>
      </c>
      <c r="E1069" s="27" t="s">
        <v>51</v>
      </c>
      <c r="F1069" s="27">
        <v>7</v>
      </c>
      <c r="G1069" s="28">
        <v>1974</v>
      </c>
      <c r="H1069" s="27">
        <v>2703.5904</v>
      </c>
    </row>
    <row r="1070" spans="1:8">
      <c r="A1070" s="25">
        <v>41399</v>
      </c>
      <c r="B1070" s="29">
        <v>2887</v>
      </c>
      <c r="C1070" s="27" t="s">
        <v>45</v>
      </c>
      <c r="D1070" s="27" t="s">
        <v>56</v>
      </c>
      <c r="E1070" s="27" t="s">
        <v>50</v>
      </c>
      <c r="F1070" s="27">
        <v>9</v>
      </c>
      <c r="G1070" s="28">
        <v>4819.5</v>
      </c>
      <c r="H1070" s="27">
        <v>3159.9855000000002</v>
      </c>
    </row>
    <row r="1071" spans="1:8">
      <c r="A1071" s="25">
        <v>41400</v>
      </c>
      <c r="B1071" s="29">
        <v>2523</v>
      </c>
      <c r="C1071" s="27" t="s">
        <v>49</v>
      </c>
      <c r="D1071" s="27" t="s">
        <v>56</v>
      </c>
      <c r="E1071" s="27" t="s">
        <v>47</v>
      </c>
      <c r="F1071" s="27">
        <v>8</v>
      </c>
      <c r="G1071" s="28">
        <v>6912</v>
      </c>
      <c r="H1071" s="27">
        <v>1589.2991999999999</v>
      </c>
    </row>
    <row r="1072" spans="1:8">
      <c r="A1072" s="25">
        <v>41401</v>
      </c>
      <c r="B1072" s="29">
        <v>2888</v>
      </c>
      <c r="C1072" s="27" t="s">
        <v>48</v>
      </c>
      <c r="D1072" s="27" t="s">
        <v>56</v>
      </c>
      <c r="E1072" s="27" t="s">
        <v>50</v>
      </c>
      <c r="F1072" s="27">
        <v>7</v>
      </c>
      <c r="G1072" s="28">
        <v>1937.25</v>
      </c>
      <c r="H1072" s="27">
        <v>1735.3885500000001</v>
      </c>
    </row>
    <row r="1073" spans="1:8">
      <c r="A1073" s="25">
        <v>41767</v>
      </c>
      <c r="B1073" s="29">
        <v>2524</v>
      </c>
      <c r="C1073" s="27" t="s">
        <v>45</v>
      </c>
      <c r="D1073" s="27" t="s">
        <v>56</v>
      </c>
      <c r="E1073" s="27" t="s">
        <v>47</v>
      </c>
      <c r="F1073" s="27">
        <v>7</v>
      </c>
      <c r="G1073" s="28">
        <v>5701.5</v>
      </c>
      <c r="H1073" s="27">
        <v>2538.3077999999996</v>
      </c>
    </row>
    <row r="1074" spans="1:8">
      <c r="A1074" s="25">
        <v>41768</v>
      </c>
      <c r="B1074" s="29">
        <v>2889</v>
      </c>
      <c r="C1074" s="27" t="s">
        <v>49</v>
      </c>
      <c r="D1074" s="27" t="s">
        <v>56</v>
      </c>
      <c r="E1074" s="27" t="s">
        <v>51</v>
      </c>
      <c r="F1074" s="27">
        <v>8</v>
      </c>
      <c r="G1074" s="28">
        <v>5832</v>
      </c>
      <c r="H1074" s="27">
        <v>666.01440000000002</v>
      </c>
    </row>
    <row r="1075" spans="1:8">
      <c r="A1075" s="25">
        <v>41769</v>
      </c>
      <c r="B1075" s="29">
        <v>2525</v>
      </c>
      <c r="C1075" s="27" t="s">
        <v>48</v>
      </c>
      <c r="D1075" s="27" t="s">
        <v>56</v>
      </c>
      <c r="E1075" s="27" t="s">
        <v>47</v>
      </c>
      <c r="F1075" s="27">
        <v>10</v>
      </c>
      <c r="G1075" s="28">
        <v>7200</v>
      </c>
      <c r="H1075" s="27">
        <v>2791.44</v>
      </c>
    </row>
    <row r="1076" spans="1:8">
      <c r="A1076" s="25">
        <v>41770</v>
      </c>
      <c r="B1076" s="29">
        <v>2890</v>
      </c>
      <c r="C1076" s="27" t="s">
        <v>45</v>
      </c>
      <c r="D1076" s="27" t="s">
        <v>56</v>
      </c>
      <c r="E1076" s="27" t="s">
        <v>51</v>
      </c>
      <c r="F1076" s="27">
        <v>6</v>
      </c>
      <c r="G1076" s="28">
        <v>4819.5</v>
      </c>
      <c r="H1076" s="27">
        <v>2576.826</v>
      </c>
    </row>
    <row r="1077" spans="1:8">
      <c r="A1077" s="25">
        <v>41771</v>
      </c>
      <c r="B1077" s="29">
        <v>2526</v>
      </c>
      <c r="C1077" s="27" t="s">
        <v>49</v>
      </c>
      <c r="D1077" s="27" t="s">
        <v>56</v>
      </c>
      <c r="E1077" s="27" t="s">
        <v>50</v>
      </c>
      <c r="F1077" s="27">
        <v>6</v>
      </c>
      <c r="G1077" s="28">
        <v>2133</v>
      </c>
      <c r="H1077" s="27">
        <v>3367.5803999999998</v>
      </c>
    </row>
    <row r="1078" spans="1:8">
      <c r="A1078" s="25">
        <v>41772</v>
      </c>
      <c r="B1078" s="29">
        <v>2891</v>
      </c>
      <c r="C1078" s="27" t="s">
        <v>48</v>
      </c>
      <c r="D1078" s="27" t="s">
        <v>56</v>
      </c>
      <c r="E1078" s="27" t="s">
        <v>51</v>
      </c>
      <c r="F1078" s="27">
        <v>10</v>
      </c>
      <c r="G1078" s="28">
        <v>4980</v>
      </c>
      <c r="H1078" s="27">
        <v>816.72</v>
      </c>
    </row>
    <row r="1079" spans="1:8">
      <c r="A1079" s="25">
        <v>41773</v>
      </c>
      <c r="B1079" s="29">
        <v>2527</v>
      </c>
      <c r="C1079" s="27" t="s">
        <v>45</v>
      </c>
      <c r="D1079" s="27" t="s">
        <v>56</v>
      </c>
      <c r="E1079" s="27" t="s">
        <v>50</v>
      </c>
      <c r="F1079" s="27">
        <v>6</v>
      </c>
      <c r="G1079" s="28">
        <v>7164</v>
      </c>
      <c r="H1079" s="27">
        <v>3062.61</v>
      </c>
    </row>
    <row r="1080" spans="1:8">
      <c r="A1080" s="25">
        <v>41774</v>
      </c>
      <c r="B1080" s="29">
        <v>2892</v>
      </c>
      <c r="C1080" s="27" t="s">
        <v>49</v>
      </c>
      <c r="D1080" s="27" t="s">
        <v>56</v>
      </c>
      <c r="E1080" s="27" t="s">
        <v>47</v>
      </c>
      <c r="F1080" s="27">
        <v>8</v>
      </c>
      <c r="G1080" s="28">
        <v>12540</v>
      </c>
      <c r="H1080" s="27">
        <v>2151.3624</v>
      </c>
    </row>
    <row r="1081" spans="1:8">
      <c r="A1081" s="25">
        <v>41775</v>
      </c>
      <c r="B1081" s="29">
        <v>2528</v>
      </c>
      <c r="C1081" s="27" t="s">
        <v>48</v>
      </c>
      <c r="D1081" s="27" t="s">
        <v>56</v>
      </c>
      <c r="E1081" s="27" t="s">
        <v>50</v>
      </c>
      <c r="F1081" s="27">
        <v>10</v>
      </c>
      <c r="G1081" s="28">
        <v>2445</v>
      </c>
      <c r="H1081" s="27">
        <v>1606.8540000000003</v>
      </c>
    </row>
    <row r="1082" spans="1:8">
      <c r="A1082" s="25">
        <v>41776</v>
      </c>
      <c r="B1082" s="29">
        <v>2893</v>
      </c>
      <c r="C1082" s="27" t="s">
        <v>45</v>
      </c>
      <c r="D1082" s="27" t="s">
        <v>56</v>
      </c>
      <c r="E1082" s="27" t="s">
        <v>47</v>
      </c>
      <c r="F1082" s="27">
        <v>10</v>
      </c>
      <c r="G1082" s="28">
        <v>4530</v>
      </c>
      <c r="H1082" s="27">
        <v>2665.6784999999995</v>
      </c>
    </row>
    <row r="1083" spans="1:8">
      <c r="A1083" s="25">
        <v>41777</v>
      </c>
      <c r="B1083" s="29">
        <v>2529</v>
      </c>
      <c r="C1083" s="27" t="s">
        <v>49</v>
      </c>
      <c r="D1083" s="27" t="s">
        <v>56</v>
      </c>
      <c r="E1083" s="27" t="s">
        <v>51</v>
      </c>
      <c r="F1083" s="27">
        <v>7</v>
      </c>
      <c r="G1083" s="28">
        <v>3906</v>
      </c>
      <c r="H1083" s="27">
        <v>2996.6831999999999</v>
      </c>
    </row>
    <row r="1084" spans="1:8">
      <c r="A1084" s="25">
        <v>41778</v>
      </c>
      <c r="B1084" s="29">
        <v>2894</v>
      </c>
      <c r="C1084" s="27" t="s">
        <v>48</v>
      </c>
      <c r="D1084" s="27" t="s">
        <v>56</v>
      </c>
      <c r="E1084" s="27" t="s">
        <v>47</v>
      </c>
      <c r="F1084" s="27">
        <v>8</v>
      </c>
      <c r="G1084" s="28">
        <v>4968</v>
      </c>
      <c r="H1084" s="27">
        <v>874.11959999999999</v>
      </c>
    </row>
    <row r="1085" spans="1:8">
      <c r="A1085" s="25">
        <v>41779</v>
      </c>
      <c r="B1085" s="29">
        <v>2530</v>
      </c>
      <c r="C1085" s="27" t="s">
        <v>45</v>
      </c>
      <c r="D1085" s="27" t="s">
        <v>56</v>
      </c>
      <c r="E1085" s="27" t="s">
        <v>51</v>
      </c>
      <c r="F1085" s="27">
        <v>6</v>
      </c>
      <c r="G1085" s="28">
        <v>4104</v>
      </c>
      <c r="H1085" s="27">
        <v>757.39319999999998</v>
      </c>
    </row>
    <row r="1086" spans="1:8">
      <c r="A1086" s="25">
        <v>41780</v>
      </c>
      <c r="B1086" s="29">
        <v>2895</v>
      </c>
      <c r="C1086" s="27" t="s">
        <v>49</v>
      </c>
      <c r="D1086" s="27" t="s">
        <v>56</v>
      </c>
      <c r="E1086" s="27" t="s">
        <v>50</v>
      </c>
      <c r="F1086" s="27">
        <v>8</v>
      </c>
      <c r="G1086" s="28">
        <v>12420</v>
      </c>
      <c r="H1086" s="27">
        <v>4550.6880000000001</v>
      </c>
    </row>
    <row r="1087" spans="1:8">
      <c r="A1087" s="25">
        <v>41781</v>
      </c>
      <c r="B1087" s="29">
        <v>2531</v>
      </c>
      <c r="C1087" s="27" t="s">
        <v>48</v>
      </c>
      <c r="D1087" s="27" t="s">
        <v>56</v>
      </c>
      <c r="E1087" s="27" t="s">
        <v>51</v>
      </c>
      <c r="F1087" s="27">
        <v>6</v>
      </c>
      <c r="G1087" s="28">
        <v>3240</v>
      </c>
      <c r="H1087" s="27">
        <v>1838.0519999999999</v>
      </c>
    </row>
    <row r="1088" spans="1:8">
      <c r="A1088" s="25">
        <v>41782</v>
      </c>
      <c r="B1088" s="29">
        <v>2896</v>
      </c>
      <c r="C1088" s="27" t="s">
        <v>45</v>
      </c>
      <c r="D1088" s="27" t="s">
        <v>56</v>
      </c>
      <c r="E1088" s="27" t="s">
        <v>50</v>
      </c>
      <c r="F1088" s="27">
        <v>8</v>
      </c>
      <c r="G1088" s="28">
        <v>6264</v>
      </c>
      <c r="H1088" s="27">
        <v>938.13840000000005</v>
      </c>
    </row>
    <row r="1089" spans="1:8">
      <c r="A1089" s="25">
        <v>41783</v>
      </c>
      <c r="B1089" s="29">
        <v>2532</v>
      </c>
      <c r="C1089" s="27" t="s">
        <v>49</v>
      </c>
      <c r="D1089" s="27" t="s">
        <v>56</v>
      </c>
      <c r="E1089" s="27" t="s">
        <v>47</v>
      </c>
      <c r="F1089" s="27">
        <v>6</v>
      </c>
      <c r="G1089" s="28">
        <v>7398</v>
      </c>
      <c r="H1089" s="27">
        <v>2380.3065000000001</v>
      </c>
    </row>
    <row r="1090" spans="1:8">
      <c r="A1090" s="25">
        <v>41784</v>
      </c>
      <c r="B1090" s="29">
        <v>2897</v>
      </c>
      <c r="C1090" s="27" t="s">
        <v>48</v>
      </c>
      <c r="D1090" s="27" t="s">
        <v>56</v>
      </c>
      <c r="E1090" s="27" t="s">
        <v>50</v>
      </c>
      <c r="F1090" s="27">
        <v>6</v>
      </c>
      <c r="G1090" s="28">
        <v>7641</v>
      </c>
      <c r="H1090" s="27">
        <v>4349.0025000000005</v>
      </c>
    </row>
    <row r="1091" spans="1:8">
      <c r="A1091" s="25">
        <v>41785</v>
      </c>
      <c r="B1091" s="29">
        <v>2533</v>
      </c>
      <c r="C1091" s="27" t="s">
        <v>45</v>
      </c>
      <c r="D1091" s="27" t="s">
        <v>56</v>
      </c>
      <c r="E1091" s="27" t="s">
        <v>47</v>
      </c>
      <c r="F1091" s="27">
        <v>8</v>
      </c>
      <c r="G1091" s="28">
        <v>7272</v>
      </c>
      <c r="H1091" s="27">
        <v>2285.5896000000002</v>
      </c>
    </row>
    <row r="1092" spans="1:8">
      <c r="A1092" s="25">
        <v>41786</v>
      </c>
      <c r="B1092" s="29">
        <v>2898</v>
      </c>
      <c r="C1092" s="27" t="s">
        <v>49</v>
      </c>
      <c r="D1092" s="27" t="s">
        <v>56</v>
      </c>
      <c r="E1092" s="27" t="s">
        <v>51</v>
      </c>
      <c r="F1092" s="27">
        <v>7</v>
      </c>
      <c r="G1092" s="28">
        <v>2362.5</v>
      </c>
      <c r="H1092" s="27">
        <v>2218.3875000000003</v>
      </c>
    </row>
    <row r="1093" spans="1:8">
      <c r="A1093" s="25">
        <v>41787</v>
      </c>
      <c r="B1093" s="29">
        <v>2534</v>
      </c>
      <c r="C1093" s="27" t="s">
        <v>48</v>
      </c>
      <c r="D1093" s="27" t="s">
        <v>56</v>
      </c>
      <c r="E1093" s="27" t="s">
        <v>47</v>
      </c>
      <c r="F1093" s="27">
        <v>6</v>
      </c>
      <c r="G1093" s="28">
        <v>1539</v>
      </c>
      <c r="H1093" s="27">
        <v>2418.0767999999998</v>
      </c>
    </row>
    <row r="1094" spans="1:8">
      <c r="A1094" s="25">
        <v>41788</v>
      </c>
      <c r="B1094" s="29">
        <v>2899</v>
      </c>
      <c r="C1094" s="27" t="s">
        <v>45</v>
      </c>
      <c r="D1094" s="27" t="s">
        <v>56</v>
      </c>
      <c r="E1094" s="27" t="s">
        <v>51</v>
      </c>
      <c r="F1094" s="27">
        <v>7</v>
      </c>
      <c r="G1094" s="28">
        <v>2499</v>
      </c>
      <c r="H1094" s="27">
        <v>3060.2753999999995</v>
      </c>
    </row>
    <row r="1095" spans="1:8">
      <c r="A1095" s="25">
        <v>41789</v>
      </c>
      <c r="B1095" s="29">
        <v>2535</v>
      </c>
      <c r="C1095" s="27" t="s">
        <v>49</v>
      </c>
      <c r="D1095" s="27" t="s">
        <v>56</v>
      </c>
      <c r="E1095" s="27" t="s">
        <v>50</v>
      </c>
      <c r="F1095" s="27">
        <v>7</v>
      </c>
      <c r="G1095" s="28">
        <v>2205</v>
      </c>
      <c r="H1095" s="27">
        <v>1384.7400000000002</v>
      </c>
    </row>
    <row r="1096" spans="1:8">
      <c r="A1096" s="25">
        <v>41790</v>
      </c>
      <c r="B1096" s="29">
        <v>2900</v>
      </c>
      <c r="C1096" s="27" t="s">
        <v>48</v>
      </c>
      <c r="D1096" s="27" t="s">
        <v>56</v>
      </c>
      <c r="E1096" s="27" t="s">
        <v>51</v>
      </c>
      <c r="F1096" s="27">
        <v>9</v>
      </c>
      <c r="G1096" s="28">
        <v>7249.5</v>
      </c>
      <c r="H1096" s="27">
        <v>3633.2077500000005</v>
      </c>
    </row>
    <row r="1097" spans="1:8">
      <c r="A1097" s="25">
        <v>41791</v>
      </c>
      <c r="B1097" s="29">
        <v>2536</v>
      </c>
      <c r="C1097" s="27" t="s">
        <v>45</v>
      </c>
      <c r="D1097" s="27" t="s">
        <v>56</v>
      </c>
      <c r="E1097" s="27" t="s">
        <v>50</v>
      </c>
      <c r="F1097" s="27">
        <v>10</v>
      </c>
      <c r="G1097" s="28">
        <v>4905</v>
      </c>
      <c r="H1097" s="27">
        <v>1843.299</v>
      </c>
    </row>
    <row r="1098" spans="1:8">
      <c r="A1098" s="25">
        <v>41792</v>
      </c>
      <c r="B1098" s="29">
        <v>2901</v>
      </c>
      <c r="C1098" s="27" t="s">
        <v>49</v>
      </c>
      <c r="D1098" s="27" t="s">
        <v>56</v>
      </c>
      <c r="E1098" s="27" t="s">
        <v>47</v>
      </c>
      <c r="F1098" s="27">
        <v>8</v>
      </c>
      <c r="G1098" s="28">
        <v>7128</v>
      </c>
      <c r="H1098" s="27">
        <v>3282.6815999999999</v>
      </c>
    </row>
    <row r="1099" spans="1:8">
      <c r="A1099" s="25">
        <v>41793</v>
      </c>
      <c r="B1099" s="29">
        <v>2537</v>
      </c>
      <c r="C1099" s="27" t="s">
        <v>48</v>
      </c>
      <c r="D1099" s="27" t="s">
        <v>56</v>
      </c>
      <c r="E1099" s="27" t="s">
        <v>50</v>
      </c>
      <c r="F1099" s="27">
        <v>10</v>
      </c>
      <c r="G1099" s="28">
        <v>3270</v>
      </c>
      <c r="H1099" s="27">
        <v>632.09100000000001</v>
      </c>
    </row>
    <row r="1100" spans="1:8">
      <c r="A1100" s="25">
        <v>41794</v>
      </c>
      <c r="B1100" s="29">
        <v>2902</v>
      </c>
      <c r="C1100" s="27" t="s">
        <v>45</v>
      </c>
      <c r="D1100" s="27" t="s">
        <v>56</v>
      </c>
      <c r="E1100" s="27" t="s">
        <v>47</v>
      </c>
      <c r="F1100" s="27">
        <v>9</v>
      </c>
      <c r="G1100" s="28">
        <v>7884</v>
      </c>
      <c r="H1100" s="27">
        <v>1054.0907999999999</v>
      </c>
    </row>
    <row r="1101" spans="1:8">
      <c r="A1101" s="25">
        <v>41795</v>
      </c>
      <c r="B1101" s="29">
        <v>2538</v>
      </c>
      <c r="C1101" s="27" t="s">
        <v>49</v>
      </c>
      <c r="D1101" s="27" t="s">
        <v>56</v>
      </c>
      <c r="E1101" s="27" t="s">
        <v>51</v>
      </c>
      <c r="F1101" s="27">
        <v>7</v>
      </c>
      <c r="G1101" s="28">
        <v>3874.5</v>
      </c>
      <c r="H1101" s="27">
        <v>4334.5968749999993</v>
      </c>
    </row>
    <row r="1102" spans="1:8">
      <c r="A1102" s="25">
        <v>41796</v>
      </c>
      <c r="B1102" s="29">
        <v>2903</v>
      </c>
      <c r="C1102" s="27" t="s">
        <v>48</v>
      </c>
      <c r="D1102" s="27" t="s">
        <v>56</v>
      </c>
      <c r="E1102" s="27" t="s">
        <v>47</v>
      </c>
      <c r="F1102" s="27">
        <v>8</v>
      </c>
      <c r="G1102" s="28">
        <v>2400</v>
      </c>
      <c r="H1102" s="27">
        <v>2930.3999999999996</v>
      </c>
    </row>
    <row r="1103" spans="1:8">
      <c r="A1103" s="25">
        <v>41797</v>
      </c>
      <c r="B1103" s="29">
        <v>2539</v>
      </c>
      <c r="C1103" s="27" t="s">
        <v>45</v>
      </c>
      <c r="D1103" s="27" t="s">
        <v>56</v>
      </c>
      <c r="E1103" s="27" t="s">
        <v>51</v>
      </c>
      <c r="F1103" s="27">
        <v>9</v>
      </c>
      <c r="G1103" s="28">
        <v>8316</v>
      </c>
      <c r="H1103" s="27">
        <v>1838.2518</v>
      </c>
    </row>
    <row r="1104" spans="1:8">
      <c r="A1104" s="25">
        <v>41798</v>
      </c>
      <c r="B1104" s="29">
        <v>2904</v>
      </c>
      <c r="C1104" s="27" t="s">
        <v>49</v>
      </c>
      <c r="D1104" s="27" t="s">
        <v>56</v>
      </c>
      <c r="E1104" s="27" t="s">
        <v>50</v>
      </c>
      <c r="F1104" s="27">
        <v>7</v>
      </c>
      <c r="G1104" s="28">
        <v>6804</v>
      </c>
      <c r="H1104" s="27">
        <v>2483.46</v>
      </c>
    </row>
    <row r="1105" spans="1:8">
      <c r="A1105" s="25">
        <v>41799</v>
      </c>
      <c r="B1105" s="29">
        <v>2540</v>
      </c>
      <c r="C1105" s="27" t="s">
        <v>48</v>
      </c>
      <c r="D1105" s="27" t="s">
        <v>56</v>
      </c>
      <c r="E1105" s="27" t="s">
        <v>51</v>
      </c>
      <c r="F1105" s="27">
        <v>10</v>
      </c>
      <c r="G1105" s="28">
        <v>4440</v>
      </c>
      <c r="H1105" s="27">
        <v>1779.9959999999999</v>
      </c>
    </row>
    <row r="1106" spans="1:8">
      <c r="A1106" s="25">
        <v>41800</v>
      </c>
      <c r="B1106" s="29">
        <v>2905</v>
      </c>
      <c r="C1106" s="27" t="s">
        <v>45</v>
      </c>
      <c r="D1106" s="27" t="s">
        <v>56</v>
      </c>
      <c r="E1106" s="27" t="s">
        <v>50</v>
      </c>
      <c r="F1106" s="27">
        <v>6</v>
      </c>
      <c r="G1106" s="28">
        <v>7155</v>
      </c>
      <c r="H1106" s="27">
        <v>1952.8380000000002</v>
      </c>
    </row>
    <row r="1107" spans="1:8">
      <c r="A1107" s="25">
        <v>41801</v>
      </c>
      <c r="B1107" s="29">
        <v>2910</v>
      </c>
      <c r="C1107" s="27" t="s">
        <v>45</v>
      </c>
      <c r="D1107" s="27" t="s">
        <v>56</v>
      </c>
      <c r="E1107" s="27" t="s">
        <v>50</v>
      </c>
      <c r="F1107" s="27">
        <v>6</v>
      </c>
      <c r="G1107" s="28">
        <v>11925</v>
      </c>
      <c r="H1107" s="27">
        <v>976.4190000000001</v>
      </c>
    </row>
    <row r="1108" spans="1:8">
      <c r="A1108" s="25">
        <v>41802</v>
      </c>
      <c r="B1108" s="29">
        <v>2541</v>
      </c>
      <c r="C1108" s="27" t="s">
        <v>49</v>
      </c>
      <c r="D1108" s="27" t="s">
        <v>56</v>
      </c>
      <c r="E1108" s="27" t="s">
        <v>47</v>
      </c>
      <c r="F1108" s="27">
        <v>8</v>
      </c>
      <c r="G1108" s="28">
        <v>6144</v>
      </c>
      <c r="H1108" s="27">
        <v>687.66719999999998</v>
      </c>
    </row>
    <row r="1109" spans="1:8">
      <c r="A1109" s="25">
        <v>41803</v>
      </c>
      <c r="B1109" s="29">
        <v>2906</v>
      </c>
      <c r="C1109" s="27" t="s">
        <v>48</v>
      </c>
      <c r="D1109" s="27" t="s">
        <v>56</v>
      </c>
      <c r="E1109" s="27" t="s">
        <v>50</v>
      </c>
      <c r="F1109" s="27">
        <v>10</v>
      </c>
      <c r="G1109" s="28">
        <v>10640</v>
      </c>
      <c r="H1109" s="27">
        <v>2016.28</v>
      </c>
    </row>
    <row r="1110" spans="1:8">
      <c r="A1110" s="25">
        <v>41804</v>
      </c>
      <c r="B1110" s="29">
        <v>2911</v>
      </c>
      <c r="C1110" s="27" t="s">
        <v>48</v>
      </c>
      <c r="D1110" s="27" t="s">
        <v>56</v>
      </c>
      <c r="E1110" s="27" t="s">
        <v>50</v>
      </c>
      <c r="F1110" s="27">
        <v>10</v>
      </c>
      <c r="G1110" s="28">
        <v>7980</v>
      </c>
      <c r="H1110" s="27">
        <v>4032.56</v>
      </c>
    </row>
    <row r="1111" spans="1:8">
      <c r="A1111" s="25">
        <v>41805</v>
      </c>
      <c r="B1111" s="29">
        <v>2542</v>
      </c>
      <c r="C1111" s="27" t="s">
        <v>45</v>
      </c>
      <c r="D1111" s="27" t="s">
        <v>56</v>
      </c>
      <c r="E1111" s="27" t="s">
        <v>47</v>
      </c>
      <c r="F1111" s="27">
        <v>10</v>
      </c>
      <c r="G1111" s="28">
        <v>9900</v>
      </c>
      <c r="H1111" s="27">
        <v>4235.22</v>
      </c>
    </row>
    <row r="1112" spans="1:8">
      <c r="A1112" s="25">
        <v>41806</v>
      </c>
      <c r="B1112" s="29">
        <v>2907</v>
      </c>
      <c r="C1112" s="27" t="s">
        <v>49</v>
      </c>
      <c r="D1112" s="27" t="s">
        <v>56</v>
      </c>
      <c r="E1112" s="27" t="s">
        <v>51</v>
      </c>
      <c r="F1112" s="27">
        <v>9</v>
      </c>
      <c r="G1112" s="28">
        <v>10485</v>
      </c>
      <c r="H1112" s="27">
        <v>2603.8449000000001</v>
      </c>
    </row>
    <row r="1113" spans="1:8">
      <c r="A1113" s="25">
        <v>41807</v>
      </c>
      <c r="B1113" s="29">
        <v>2912</v>
      </c>
      <c r="C1113" s="27" t="s">
        <v>49</v>
      </c>
      <c r="D1113" s="27" t="s">
        <v>56</v>
      </c>
      <c r="E1113" s="27" t="s">
        <v>51</v>
      </c>
      <c r="F1113" s="27">
        <v>9</v>
      </c>
      <c r="G1113" s="28">
        <v>4194</v>
      </c>
      <c r="H1113" s="27">
        <v>4339.7415000000001</v>
      </c>
    </row>
    <row r="1114" spans="1:8">
      <c r="A1114" s="25">
        <v>41808</v>
      </c>
      <c r="B1114" s="29">
        <v>2543</v>
      </c>
      <c r="C1114" s="27" t="s">
        <v>48</v>
      </c>
      <c r="D1114" s="27" t="s">
        <v>56</v>
      </c>
      <c r="E1114" s="27" t="s">
        <v>47</v>
      </c>
      <c r="F1114" s="27">
        <v>6</v>
      </c>
      <c r="G1114" s="28">
        <v>4576.5</v>
      </c>
      <c r="H1114" s="27">
        <v>2406.4762500000002</v>
      </c>
    </row>
    <row r="1115" spans="1:8">
      <c r="A1115" s="25">
        <v>41809</v>
      </c>
      <c r="B1115" s="29">
        <v>2908</v>
      </c>
      <c r="C1115" s="27" t="s">
        <v>45</v>
      </c>
      <c r="D1115" s="27" t="s">
        <v>56</v>
      </c>
      <c r="E1115" s="27" t="s">
        <v>51</v>
      </c>
      <c r="F1115" s="27">
        <v>7</v>
      </c>
      <c r="G1115" s="28">
        <v>6090</v>
      </c>
      <c r="H1115" s="27">
        <v>2547.1425000000004</v>
      </c>
    </row>
    <row r="1116" spans="1:8">
      <c r="A1116" s="25">
        <v>41810</v>
      </c>
      <c r="B1116" s="29">
        <v>2913</v>
      </c>
      <c r="C1116" s="27" t="s">
        <v>45</v>
      </c>
      <c r="D1116" s="27" t="s">
        <v>56</v>
      </c>
      <c r="E1116" s="27" t="s">
        <v>51</v>
      </c>
      <c r="F1116" s="27">
        <v>7</v>
      </c>
      <c r="G1116" s="28">
        <v>6090</v>
      </c>
      <c r="H1116" s="27">
        <v>2547.1425000000004</v>
      </c>
    </row>
    <row r="1117" spans="1:8">
      <c r="A1117" s="25">
        <v>41811</v>
      </c>
      <c r="B1117" s="29">
        <v>2544</v>
      </c>
      <c r="C1117" s="27" t="s">
        <v>49</v>
      </c>
      <c r="D1117" s="27" t="s">
        <v>56</v>
      </c>
      <c r="E1117" s="27" t="s">
        <v>50</v>
      </c>
      <c r="F1117" s="27">
        <v>6</v>
      </c>
      <c r="G1117" s="28">
        <v>5292</v>
      </c>
      <c r="H1117" s="27">
        <v>3454.6175999999996</v>
      </c>
    </row>
    <row r="1118" spans="1:8">
      <c r="A1118" s="25">
        <v>41812</v>
      </c>
      <c r="B1118" s="29">
        <v>2909</v>
      </c>
      <c r="C1118" s="27" t="s">
        <v>48</v>
      </c>
      <c r="D1118" s="27" t="s">
        <v>56</v>
      </c>
      <c r="E1118" s="27" t="s">
        <v>51</v>
      </c>
      <c r="F1118" s="27">
        <v>9</v>
      </c>
      <c r="G1118" s="28">
        <v>4252.5</v>
      </c>
      <c r="H1118" s="27">
        <v>680.40000000000009</v>
      </c>
    </row>
    <row r="1119" spans="1:8">
      <c r="A1119" s="25">
        <v>41813</v>
      </c>
      <c r="B1119" s="29">
        <v>2914</v>
      </c>
      <c r="C1119" s="27" t="s">
        <v>48</v>
      </c>
      <c r="D1119" s="27" t="s">
        <v>56</v>
      </c>
      <c r="E1119" s="27" t="s">
        <v>51</v>
      </c>
      <c r="F1119" s="27">
        <v>9</v>
      </c>
      <c r="G1119" s="28">
        <v>4252.5</v>
      </c>
      <c r="H1119" s="27">
        <v>2041.2000000000003</v>
      </c>
    </row>
    <row r="1120" spans="1:8">
      <c r="A1120" s="25">
        <v>41814</v>
      </c>
      <c r="B1120" s="29">
        <v>2915</v>
      </c>
      <c r="C1120" s="27" t="s">
        <v>45</v>
      </c>
      <c r="D1120" s="27" t="s">
        <v>56</v>
      </c>
      <c r="E1120" s="27" t="s">
        <v>47</v>
      </c>
      <c r="F1120" s="27">
        <v>8</v>
      </c>
      <c r="G1120" s="28">
        <v>4776</v>
      </c>
      <c r="H1120" s="27">
        <v>2532.4739999999997</v>
      </c>
    </row>
    <row r="1121" spans="1:8">
      <c r="A1121" s="25">
        <v>41815</v>
      </c>
      <c r="B1121" s="29">
        <v>2545</v>
      </c>
      <c r="C1121" s="27" t="s">
        <v>45</v>
      </c>
      <c r="D1121" s="27" t="s">
        <v>56</v>
      </c>
      <c r="E1121" s="27" t="s">
        <v>50</v>
      </c>
      <c r="F1121" s="27">
        <v>9</v>
      </c>
      <c r="G1121" s="28">
        <v>6777</v>
      </c>
      <c r="H1121" s="27">
        <v>2062.9187999999999</v>
      </c>
    </row>
    <row r="1122" spans="1:8">
      <c r="A1122" s="25">
        <v>41816</v>
      </c>
      <c r="B1122" s="29">
        <v>2546</v>
      </c>
      <c r="C1122" s="27" t="s">
        <v>48</v>
      </c>
      <c r="D1122" s="27" t="s">
        <v>56</v>
      </c>
      <c r="E1122" s="27" t="s">
        <v>50</v>
      </c>
      <c r="F1122" s="27">
        <v>9</v>
      </c>
      <c r="G1122" s="28">
        <v>5697</v>
      </c>
      <c r="H1122" s="27">
        <v>1026.5994000000001</v>
      </c>
    </row>
    <row r="1123" spans="1:8">
      <c r="A1123" s="25">
        <v>41817</v>
      </c>
      <c r="B1123" s="29">
        <v>2547</v>
      </c>
      <c r="C1123" s="27" t="s">
        <v>49</v>
      </c>
      <c r="D1123" s="27" t="s">
        <v>56</v>
      </c>
      <c r="E1123" s="27" t="s">
        <v>51</v>
      </c>
      <c r="F1123" s="27">
        <v>7</v>
      </c>
      <c r="G1123" s="28">
        <v>4000.5</v>
      </c>
      <c r="H1123" s="27">
        <v>2616.3270000000002</v>
      </c>
    </row>
    <row r="1124" spans="1:8">
      <c r="A1124" s="25">
        <v>41818</v>
      </c>
      <c r="B1124" s="29">
        <v>2548</v>
      </c>
      <c r="C1124" s="27" t="s">
        <v>45</v>
      </c>
      <c r="D1124" s="27" t="s">
        <v>56</v>
      </c>
      <c r="E1124" s="27" t="s">
        <v>51</v>
      </c>
      <c r="F1124" s="27">
        <v>6</v>
      </c>
      <c r="G1124" s="28">
        <v>5427</v>
      </c>
      <c r="H1124" s="27">
        <v>2658.5064000000002</v>
      </c>
    </row>
    <row r="1125" spans="1:8">
      <c r="A1125" s="25">
        <v>41819</v>
      </c>
      <c r="B1125" s="29">
        <v>2549</v>
      </c>
      <c r="C1125" s="27" t="s">
        <v>48</v>
      </c>
      <c r="D1125" s="27" t="s">
        <v>56</v>
      </c>
      <c r="E1125" s="27" t="s">
        <v>51</v>
      </c>
      <c r="F1125" s="27">
        <v>7</v>
      </c>
      <c r="G1125" s="28">
        <v>3192</v>
      </c>
      <c r="H1125" s="27">
        <v>1860.6168</v>
      </c>
    </row>
    <row r="1126" spans="1:8">
      <c r="A1126" s="25">
        <v>41820</v>
      </c>
      <c r="B1126" s="29">
        <v>2550</v>
      </c>
      <c r="C1126" s="27" t="s">
        <v>49</v>
      </c>
      <c r="D1126" s="27" t="s">
        <v>56</v>
      </c>
      <c r="E1126" s="27" t="s">
        <v>47</v>
      </c>
      <c r="F1126" s="27">
        <v>10</v>
      </c>
      <c r="G1126" s="28">
        <v>5175</v>
      </c>
      <c r="H1126" s="27">
        <v>541.30500000000006</v>
      </c>
    </row>
    <row r="1127" spans="1:8">
      <c r="A1127" s="25">
        <v>41821</v>
      </c>
      <c r="B1127" s="29">
        <v>2551</v>
      </c>
      <c r="C1127" s="27" t="s">
        <v>45</v>
      </c>
      <c r="D1127" s="27" t="s">
        <v>56</v>
      </c>
      <c r="E1127" s="27" t="s">
        <v>47</v>
      </c>
      <c r="F1127" s="27">
        <v>10</v>
      </c>
      <c r="G1127" s="28">
        <v>10200</v>
      </c>
      <c r="H1127" s="27">
        <v>3057.5519999999997</v>
      </c>
    </row>
    <row r="1128" spans="1:8">
      <c r="A1128" s="25">
        <v>41822</v>
      </c>
      <c r="B1128" s="29">
        <v>2552</v>
      </c>
      <c r="C1128" s="27" t="s">
        <v>48</v>
      </c>
      <c r="D1128" s="27" t="s">
        <v>56</v>
      </c>
      <c r="E1128" s="27" t="s">
        <v>47</v>
      </c>
      <c r="F1128" s="27">
        <v>8</v>
      </c>
      <c r="G1128" s="28">
        <v>5952</v>
      </c>
      <c r="H1128" s="27">
        <v>4679.4624000000003</v>
      </c>
    </row>
    <row r="1129" spans="1:8">
      <c r="A1129" s="25">
        <v>41823</v>
      </c>
      <c r="B1129" s="29">
        <v>2553</v>
      </c>
      <c r="C1129" s="27" t="s">
        <v>49</v>
      </c>
      <c r="D1129" s="27" t="s">
        <v>56</v>
      </c>
      <c r="E1129" s="27" t="s">
        <v>50</v>
      </c>
      <c r="F1129" s="27">
        <v>9</v>
      </c>
      <c r="G1129" s="28">
        <v>2308.5</v>
      </c>
      <c r="H1129" s="27">
        <v>4884.7860000000001</v>
      </c>
    </row>
    <row r="1130" spans="1:8">
      <c r="A1130" s="25">
        <v>41824</v>
      </c>
      <c r="B1130" s="29">
        <v>2554</v>
      </c>
      <c r="C1130" s="27" t="s">
        <v>45</v>
      </c>
      <c r="D1130" s="27" t="s">
        <v>56</v>
      </c>
      <c r="E1130" s="27" t="s">
        <v>50</v>
      </c>
      <c r="F1130" s="27">
        <v>9</v>
      </c>
      <c r="G1130" s="28">
        <v>6831</v>
      </c>
      <c r="H1130" s="27">
        <v>5122.1115</v>
      </c>
    </row>
    <row r="1131" spans="1:8">
      <c r="A1131" s="25">
        <v>41825</v>
      </c>
      <c r="B1131" s="29">
        <v>2555</v>
      </c>
      <c r="C1131" s="27" t="s">
        <v>48</v>
      </c>
      <c r="D1131" s="27" t="s">
        <v>56</v>
      </c>
      <c r="E1131" s="27" t="s">
        <v>50</v>
      </c>
      <c r="F1131" s="27">
        <v>9</v>
      </c>
      <c r="G1131" s="28">
        <v>5872.5</v>
      </c>
      <c r="H1131" s="27">
        <v>774.97424999999998</v>
      </c>
    </row>
    <row r="1132" spans="1:8">
      <c r="A1132" s="25">
        <v>41826</v>
      </c>
      <c r="B1132" s="29">
        <v>2556</v>
      </c>
      <c r="C1132" s="27" t="s">
        <v>49</v>
      </c>
      <c r="D1132" s="27" t="s">
        <v>56</v>
      </c>
      <c r="E1132" s="27" t="s">
        <v>51</v>
      </c>
      <c r="F1132" s="27">
        <v>9</v>
      </c>
      <c r="G1132" s="28">
        <v>10260</v>
      </c>
      <c r="H1132" s="27">
        <v>2513.9565000000002</v>
      </c>
    </row>
    <row r="1133" spans="1:8">
      <c r="A1133" s="25">
        <v>41827</v>
      </c>
      <c r="B1133" s="29">
        <v>2557</v>
      </c>
      <c r="C1133" s="27" t="s">
        <v>45</v>
      </c>
      <c r="D1133" s="27" t="s">
        <v>56</v>
      </c>
      <c r="E1133" s="27" t="s">
        <v>51</v>
      </c>
      <c r="F1133" s="27">
        <v>6</v>
      </c>
      <c r="G1133" s="28">
        <v>5751</v>
      </c>
      <c r="H1133" s="27">
        <v>2803.4207999999999</v>
      </c>
    </row>
    <row r="1134" spans="1:8">
      <c r="A1134" s="25">
        <v>41828</v>
      </c>
      <c r="B1134" s="29">
        <v>2558</v>
      </c>
      <c r="C1134" s="27" t="s">
        <v>48</v>
      </c>
      <c r="D1134" s="27" t="s">
        <v>56</v>
      </c>
      <c r="E1134" s="27" t="s">
        <v>51</v>
      </c>
      <c r="F1134" s="27">
        <v>6</v>
      </c>
      <c r="G1134" s="28">
        <v>8964</v>
      </c>
      <c r="H1134" s="27">
        <v>2641.4666999999999</v>
      </c>
    </row>
    <row r="1135" spans="1:8">
      <c r="A1135" s="25">
        <v>41829</v>
      </c>
      <c r="B1135" s="29">
        <v>2559</v>
      </c>
      <c r="C1135" s="27" t="s">
        <v>49</v>
      </c>
      <c r="D1135" s="27" t="s">
        <v>56</v>
      </c>
      <c r="E1135" s="27" t="s">
        <v>47</v>
      </c>
      <c r="F1135" s="27">
        <v>7</v>
      </c>
      <c r="G1135" s="28">
        <v>4536</v>
      </c>
      <c r="H1135" s="27">
        <v>503.79839999999996</v>
      </c>
    </row>
    <row r="1136" spans="1:8">
      <c r="A1136" s="25">
        <v>41828</v>
      </c>
      <c r="B1136" s="29">
        <v>2560</v>
      </c>
      <c r="C1136" s="27" t="s">
        <v>45</v>
      </c>
      <c r="D1136" s="27" t="s">
        <v>56</v>
      </c>
      <c r="E1136" s="27" t="s">
        <v>47</v>
      </c>
      <c r="F1136" s="27">
        <v>6</v>
      </c>
      <c r="G1136" s="28">
        <v>1791</v>
      </c>
      <c r="H1136" s="27">
        <v>805.23360000000002</v>
      </c>
    </row>
    <row r="1137" spans="1:8">
      <c r="A1137" s="25">
        <v>41829</v>
      </c>
      <c r="B1137" s="29">
        <v>2561</v>
      </c>
      <c r="C1137" s="27" t="s">
        <v>48</v>
      </c>
      <c r="D1137" s="27" t="s">
        <v>56</v>
      </c>
      <c r="E1137" s="27" t="s">
        <v>47</v>
      </c>
      <c r="F1137" s="27">
        <v>8</v>
      </c>
      <c r="G1137" s="28">
        <v>13020</v>
      </c>
      <c r="H1137" s="27">
        <v>4309.0992000000006</v>
      </c>
    </row>
    <row r="1138" spans="1:8">
      <c r="A1138" s="25">
        <v>40909</v>
      </c>
      <c r="B1138" s="29">
        <v>2616</v>
      </c>
      <c r="C1138" s="27" t="s">
        <v>49</v>
      </c>
      <c r="D1138" s="27" t="s">
        <v>57</v>
      </c>
      <c r="E1138" s="27" t="s">
        <v>50</v>
      </c>
      <c r="F1138" s="27">
        <v>8</v>
      </c>
      <c r="G1138" s="28">
        <v>9744</v>
      </c>
      <c r="H1138" s="27">
        <v>904.73039999999992</v>
      </c>
    </row>
    <row r="1139" spans="1:8">
      <c r="A1139" s="25">
        <v>40910</v>
      </c>
      <c r="B1139" s="29">
        <v>2251</v>
      </c>
      <c r="C1139" s="27" t="s">
        <v>45</v>
      </c>
      <c r="D1139" s="27" t="s">
        <v>57</v>
      </c>
      <c r="E1139" s="27" t="s">
        <v>51</v>
      </c>
      <c r="F1139" s="27">
        <v>8</v>
      </c>
      <c r="G1139" s="28">
        <v>9600</v>
      </c>
      <c r="H1139" s="27">
        <v>741.12</v>
      </c>
    </row>
    <row r="1140" spans="1:8">
      <c r="A1140" s="25">
        <v>40911</v>
      </c>
      <c r="B1140" s="29">
        <v>2617</v>
      </c>
      <c r="C1140" s="27" t="s">
        <v>45</v>
      </c>
      <c r="D1140" s="27" t="s">
        <v>57</v>
      </c>
      <c r="E1140" s="27" t="s">
        <v>50</v>
      </c>
      <c r="F1140" s="27">
        <v>10</v>
      </c>
      <c r="G1140" s="28">
        <v>14450</v>
      </c>
      <c r="H1140" s="27">
        <v>2875.8389999999999</v>
      </c>
    </row>
    <row r="1141" spans="1:8">
      <c r="A1141" s="25">
        <v>40913</v>
      </c>
      <c r="B1141" s="29">
        <v>2252</v>
      </c>
      <c r="C1141" s="27" t="s">
        <v>48</v>
      </c>
      <c r="D1141" s="27" t="s">
        <v>57</v>
      </c>
      <c r="E1141" s="27" t="s">
        <v>51</v>
      </c>
      <c r="F1141" s="27">
        <v>10</v>
      </c>
      <c r="G1141" s="28">
        <v>10750</v>
      </c>
      <c r="H1141" s="27">
        <v>928.58500000000004</v>
      </c>
    </row>
    <row r="1142" spans="1:8">
      <c r="A1142" s="25">
        <v>40914</v>
      </c>
      <c r="B1142" s="29">
        <v>2618</v>
      </c>
      <c r="C1142" s="27" t="s">
        <v>48</v>
      </c>
      <c r="D1142" s="27" t="s">
        <v>57</v>
      </c>
      <c r="E1142" s="27" t="s">
        <v>50</v>
      </c>
      <c r="F1142" s="27">
        <v>8</v>
      </c>
      <c r="G1142" s="28">
        <v>2520</v>
      </c>
      <c r="H1142" s="27">
        <v>2920.4279999999999</v>
      </c>
    </row>
    <row r="1143" spans="1:8">
      <c r="A1143" s="25">
        <v>40915</v>
      </c>
      <c r="B1143" s="29">
        <v>2253</v>
      </c>
      <c r="C1143" s="27" t="s">
        <v>49</v>
      </c>
      <c r="D1143" s="27" t="s">
        <v>57</v>
      </c>
      <c r="E1143" s="27" t="s">
        <v>47</v>
      </c>
      <c r="F1143" s="27">
        <v>6</v>
      </c>
      <c r="G1143" s="28">
        <v>1674</v>
      </c>
      <c r="H1143" s="27">
        <v>571.16880000000003</v>
      </c>
    </row>
    <row r="1144" spans="1:8">
      <c r="A1144" s="25">
        <v>40916</v>
      </c>
      <c r="B1144" s="29">
        <v>2619</v>
      </c>
      <c r="C1144" s="27" t="s">
        <v>49</v>
      </c>
      <c r="D1144" s="27" t="s">
        <v>57</v>
      </c>
      <c r="E1144" s="27" t="s">
        <v>51</v>
      </c>
      <c r="F1144" s="27">
        <v>8</v>
      </c>
      <c r="G1144" s="28">
        <v>6084</v>
      </c>
      <c r="H1144" s="27">
        <v>4072.2240000000002</v>
      </c>
    </row>
    <row r="1145" spans="1:8">
      <c r="A1145" s="25">
        <v>40917</v>
      </c>
      <c r="B1145" s="29">
        <v>2254</v>
      </c>
      <c r="C1145" s="27" t="s">
        <v>45</v>
      </c>
      <c r="D1145" s="27" t="s">
        <v>57</v>
      </c>
      <c r="E1145" s="27" t="s">
        <v>47</v>
      </c>
      <c r="F1145" s="27">
        <v>7</v>
      </c>
      <c r="G1145" s="28">
        <v>11466</v>
      </c>
      <c r="H1145" s="27">
        <v>5305.8914999999997</v>
      </c>
    </row>
    <row r="1146" spans="1:8">
      <c r="A1146" s="25">
        <v>40918</v>
      </c>
      <c r="B1146" s="29">
        <v>2620</v>
      </c>
      <c r="C1146" s="27" t="s">
        <v>45</v>
      </c>
      <c r="D1146" s="27" t="s">
        <v>57</v>
      </c>
      <c r="E1146" s="27" t="s">
        <v>51</v>
      </c>
      <c r="F1146" s="27">
        <v>9</v>
      </c>
      <c r="G1146" s="28">
        <v>2529</v>
      </c>
      <c r="H1146" s="27">
        <v>1095.3099</v>
      </c>
    </row>
    <row r="1147" spans="1:8">
      <c r="A1147" s="25">
        <v>40919</v>
      </c>
      <c r="B1147" s="29">
        <v>2622</v>
      </c>
      <c r="C1147" s="27" t="s">
        <v>49</v>
      </c>
      <c r="D1147" s="27" t="s">
        <v>57</v>
      </c>
      <c r="E1147" s="27" t="s">
        <v>47</v>
      </c>
      <c r="F1147" s="27">
        <v>9</v>
      </c>
      <c r="G1147" s="28">
        <v>5386.5</v>
      </c>
      <c r="H1147" s="27">
        <v>2413.6906500000005</v>
      </c>
    </row>
    <row r="1148" spans="1:8">
      <c r="A1148" s="25">
        <v>40920</v>
      </c>
      <c r="B1148" s="29">
        <v>2623</v>
      </c>
      <c r="C1148" s="27" t="s">
        <v>45</v>
      </c>
      <c r="D1148" s="27" t="s">
        <v>57</v>
      </c>
      <c r="E1148" s="27" t="s">
        <v>47</v>
      </c>
      <c r="F1148" s="27">
        <v>6</v>
      </c>
      <c r="G1148" s="28">
        <v>8928</v>
      </c>
      <c r="H1148" s="27">
        <v>3718.5120000000002</v>
      </c>
    </row>
    <row r="1149" spans="1:8">
      <c r="A1149" s="25">
        <v>40921</v>
      </c>
      <c r="B1149" s="29">
        <v>2624</v>
      </c>
      <c r="C1149" s="27" t="s">
        <v>48</v>
      </c>
      <c r="D1149" s="27" t="s">
        <v>57</v>
      </c>
      <c r="E1149" s="27" t="s">
        <v>47</v>
      </c>
      <c r="F1149" s="27">
        <v>9</v>
      </c>
      <c r="G1149" s="28">
        <v>5346</v>
      </c>
      <c r="H1149" s="27">
        <v>5565.1859999999997</v>
      </c>
    </row>
    <row r="1150" spans="1:8">
      <c r="A1150" s="25">
        <v>40922</v>
      </c>
      <c r="B1150" s="29">
        <v>2625</v>
      </c>
      <c r="C1150" s="27" t="s">
        <v>49</v>
      </c>
      <c r="D1150" s="27" t="s">
        <v>57</v>
      </c>
      <c r="E1150" s="27" t="s">
        <v>50</v>
      </c>
      <c r="F1150" s="27">
        <v>7</v>
      </c>
      <c r="G1150" s="28">
        <v>11103.75</v>
      </c>
      <c r="H1150" s="27">
        <v>2948.0456249999997</v>
      </c>
    </row>
    <row r="1151" spans="1:8">
      <c r="A1151" s="25">
        <v>40923</v>
      </c>
      <c r="B1151" s="29">
        <v>2626</v>
      </c>
      <c r="C1151" s="27" t="s">
        <v>45</v>
      </c>
      <c r="D1151" s="27" t="s">
        <v>57</v>
      </c>
      <c r="E1151" s="27" t="s">
        <v>50</v>
      </c>
      <c r="F1151" s="27">
        <v>6</v>
      </c>
      <c r="G1151" s="28">
        <v>1872</v>
      </c>
      <c r="H1151" s="27">
        <v>1645.1136000000001</v>
      </c>
    </row>
    <row r="1152" spans="1:8">
      <c r="A1152" s="25">
        <v>40924</v>
      </c>
      <c r="B1152" s="29">
        <v>2262</v>
      </c>
      <c r="C1152" s="27" t="s">
        <v>49</v>
      </c>
      <c r="D1152" s="27" t="s">
        <v>57</v>
      </c>
      <c r="E1152" s="27" t="s">
        <v>47</v>
      </c>
      <c r="F1152" s="27">
        <v>9</v>
      </c>
      <c r="G1152" s="28">
        <v>1984.5</v>
      </c>
      <c r="H1152" s="27">
        <v>1616.9705999999999</v>
      </c>
    </row>
    <row r="1153" spans="1:8">
      <c r="A1153" s="25">
        <v>40925</v>
      </c>
      <c r="B1153" s="29">
        <v>2627</v>
      </c>
      <c r="C1153" s="27" t="s">
        <v>48</v>
      </c>
      <c r="D1153" s="27" t="s">
        <v>57</v>
      </c>
      <c r="E1153" s="27" t="s">
        <v>50</v>
      </c>
      <c r="F1153" s="27">
        <v>6</v>
      </c>
      <c r="G1153" s="28">
        <v>7344</v>
      </c>
      <c r="H1153" s="27">
        <v>5129.7839999999997</v>
      </c>
    </row>
    <row r="1154" spans="1:8">
      <c r="A1154" s="25">
        <v>40926</v>
      </c>
      <c r="B1154" s="29">
        <v>2263</v>
      </c>
      <c r="C1154" s="27" t="s">
        <v>45</v>
      </c>
      <c r="D1154" s="27" t="s">
        <v>57</v>
      </c>
      <c r="E1154" s="27" t="s">
        <v>47</v>
      </c>
      <c r="F1154" s="27">
        <v>9</v>
      </c>
      <c r="G1154" s="28">
        <v>12645</v>
      </c>
      <c r="H1154" s="27">
        <v>2667.5892000000003</v>
      </c>
    </row>
    <row r="1155" spans="1:8">
      <c r="A1155" s="25">
        <v>40927</v>
      </c>
      <c r="B1155" s="29">
        <v>2628</v>
      </c>
      <c r="C1155" s="27" t="s">
        <v>49</v>
      </c>
      <c r="D1155" s="27" t="s">
        <v>57</v>
      </c>
      <c r="E1155" s="27" t="s">
        <v>51</v>
      </c>
      <c r="F1155" s="27">
        <v>6</v>
      </c>
      <c r="G1155" s="28">
        <v>5751</v>
      </c>
      <c r="H1155" s="27">
        <v>3564.6615000000002</v>
      </c>
    </row>
    <row r="1156" spans="1:8">
      <c r="A1156" s="25">
        <v>40928</v>
      </c>
      <c r="B1156" s="29">
        <v>2264</v>
      </c>
      <c r="C1156" s="27" t="s">
        <v>48</v>
      </c>
      <c r="D1156" s="27" t="s">
        <v>57</v>
      </c>
      <c r="E1156" s="27" t="s">
        <v>47</v>
      </c>
      <c r="F1156" s="27">
        <v>8</v>
      </c>
      <c r="G1156" s="28">
        <v>11952</v>
      </c>
      <c r="H1156" s="27">
        <v>2329.4447999999998</v>
      </c>
    </row>
    <row r="1157" spans="1:8">
      <c r="A1157" s="25">
        <v>40929</v>
      </c>
      <c r="B1157" s="29">
        <v>2629</v>
      </c>
      <c r="C1157" s="27" t="s">
        <v>45</v>
      </c>
      <c r="D1157" s="27" t="s">
        <v>57</v>
      </c>
      <c r="E1157" s="27" t="s">
        <v>51</v>
      </c>
      <c r="F1157" s="27">
        <v>8</v>
      </c>
      <c r="G1157" s="28">
        <v>9120</v>
      </c>
      <c r="H1157" s="27">
        <v>1475.16</v>
      </c>
    </row>
    <row r="1158" spans="1:8">
      <c r="A1158" s="25">
        <v>40930</v>
      </c>
      <c r="B1158" s="29">
        <v>2265</v>
      </c>
      <c r="C1158" s="27" t="s">
        <v>49</v>
      </c>
      <c r="D1158" s="27" t="s">
        <v>57</v>
      </c>
      <c r="E1158" s="27" t="s">
        <v>50</v>
      </c>
      <c r="F1158" s="27">
        <v>10</v>
      </c>
      <c r="G1158" s="28">
        <v>5520</v>
      </c>
      <c r="H1158" s="27">
        <v>4529.1600000000008</v>
      </c>
    </row>
    <row r="1159" spans="1:8">
      <c r="A1159" s="25">
        <v>40931</v>
      </c>
      <c r="B1159" s="29">
        <v>2630</v>
      </c>
      <c r="C1159" s="27" t="s">
        <v>48</v>
      </c>
      <c r="D1159" s="27" t="s">
        <v>57</v>
      </c>
      <c r="E1159" s="27" t="s">
        <v>51</v>
      </c>
      <c r="F1159" s="27">
        <v>8</v>
      </c>
      <c r="G1159" s="28">
        <v>4048</v>
      </c>
      <c r="H1159" s="27">
        <v>3422.1792</v>
      </c>
    </row>
    <row r="1160" spans="1:8">
      <c r="A1160" s="25">
        <v>40932</v>
      </c>
      <c r="B1160" s="29">
        <v>2266</v>
      </c>
      <c r="C1160" s="27" t="s">
        <v>45</v>
      </c>
      <c r="D1160" s="27" t="s">
        <v>57</v>
      </c>
      <c r="E1160" s="27" t="s">
        <v>50</v>
      </c>
      <c r="F1160" s="27">
        <v>8</v>
      </c>
      <c r="G1160" s="28">
        <v>2106</v>
      </c>
      <c r="H1160" s="27">
        <v>718.98839999999996</v>
      </c>
    </row>
    <row r="1161" spans="1:8">
      <c r="A1161" s="25">
        <v>40933</v>
      </c>
      <c r="B1161" s="29">
        <v>2631</v>
      </c>
      <c r="C1161" s="27" t="s">
        <v>49</v>
      </c>
      <c r="D1161" s="27" t="s">
        <v>57</v>
      </c>
      <c r="E1161" s="27" t="s">
        <v>47</v>
      </c>
      <c r="F1161" s="27">
        <v>9</v>
      </c>
      <c r="G1161" s="28">
        <v>10215</v>
      </c>
      <c r="H1161" s="27">
        <v>2739.0500999999999</v>
      </c>
    </row>
    <row r="1162" spans="1:8">
      <c r="A1162" s="25">
        <v>40934</v>
      </c>
      <c r="B1162" s="29">
        <v>2267</v>
      </c>
      <c r="C1162" s="27" t="s">
        <v>48</v>
      </c>
      <c r="D1162" s="27" t="s">
        <v>57</v>
      </c>
      <c r="E1162" s="27" t="s">
        <v>50</v>
      </c>
      <c r="F1162" s="27">
        <v>8</v>
      </c>
      <c r="G1162" s="28">
        <v>3960</v>
      </c>
      <c r="H1162" s="27">
        <v>1251.7560000000001</v>
      </c>
    </row>
    <row r="1163" spans="1:8">
      <c r="A1163" s="25">
        <v>40935</v>
      </c>
      <c r="B1163" s="29">
        <v>2632</v>
      </c>
      <c r="C1163" s="27" t="s">
        <v>45</v>
      </c>
      <c r="D1163" s="27" t="s">
        <v>57</v>
      </c>
      <c r="E1163" s="27" t="s">
        <v>47</v>
      </c>
      <c r="F1163" s="27">
        <v>10</v>
      </c>
      <c r="G1163" s="28">
        <v>10200</v>
      </c>
      <c r="H1163" s="27">
        <v>3237.4800000000005</v>
      </c>
    </row>
    <row r="1164" spans="1:8">
      <c r="A1164" s="25">
        <v>40936</v>
      </c>
      <c r="B1164" s="29">
        <v>2268</v>
      </c>
      <c r="C1164" s="27" t="s">
        <v>49</v>
      </c>
      <c r="D1164" s="27" t="s">
        <v>57</v>
      </c>
      <c r="E1164" s="27" t="s">
        <v>51</v>
      </c>
      <c r="F1164" s="27">
        <v>9</v>
      </c>
      <c r="G1164" s="28">
        <v>5022</v>
      </c>
      <c r="H1164" s="27">
        <v>1969.6284000000001</v>
      </c>
    </row>
    <row r="1165" spans="1:8">
      <c r="A1165" s="25">
        <v>40937</v>
      </c>
      <c r="B1165" s="29">
        <v>2633</v>
      </c>
      <c r="C1165" s="27" t="s">
        <v>48</v>
      </c>
      <c r="D1165" s="27" t="s">
        <v>57</v>
      </c>
      <c r="E1165" s="27" t="s">
        <v>47</v>
      </c>
      <c r="F1165" s="27">
        <v>9</v>
      </c>
      <c r="G1165" s="28">
        <v>2349</v>
      </c>
      <c r="H1165" s="27">
        <v>732.88800000000003</v>
      </c>
    </row>
    <row r="1166" spans="1:8">
      <c r="A1166" s="25">
        <v>40938</v>
      </c>
      <c r="B1166" s="29">
        <v>2269</v>
      </c>
      <c r="C1166" s="27" t="s">
        <v>45</v>
      </c>
      <c r="D1166" s="27" t="s">
        <v>57</v>
      </c>
      <c r="E1166" s="27" t="s">
        <v>51</v>
      </c>
      <c r="F1166" s="27">
        <v>8</v>
      </c>
      <c r="G1166" s="28">
        <v>4716</v>
      </c>
      <c r="H1166" s="27">
        <v>3420.6719999999996</v>
      </c>
    </row>
    <row r="1167" spans="1:8">
      <c r="A1167" s="25">
        <v>40939</v>
      </c>
      <c r="B1167" s="29">
        <v>2634</v>
      </c>
      <c r="C1167" s="27" t="s">
        <v>49</v>
      </c>
      <c r="D1167" s="27" t="s">
        <v>57</v>
      </c>
      <c r="E1167" s="27" t="s">
        <v>50</v>
      </c>
      <c r="F1167" s="27">
        <v>10</v>
      </c>
      <c r="G1167" s="28">
        <v>8460</v>
      </c>
      <c r="H1167" s="27">
        <v>4686.84</v>
      </c>
    </row>
    <row r="1168" spans="1:8">
      <c r="A1168" s="25">
        <v>40940</v>
      </c>
      <c r="B1168" s="29">
        <v>2270</v>
      </c>
      <c r="C1168" s="27" t="s">
        <v>48</v>
      </c>
      <c r="D1168" s="27" t="s">
        <v>57</v>
      </c>
      <c r="E1168" s="27" t="s">
        <v>51</v>
      </c>
      <c r="F1168" s="27">
        <v>10</v>
      </c>
      <c r="G1168" s="28">
        <v>7515</v>
      </c>
      <c r="H1168" s="27">
        <v>1917.3269999999998</v>
      </c>
    </row>
    <row r="1169" spans="1:8">
      <c r="A1169" s="25">
        <v>40941</v>
      </c>
      <c r="B1169" s="29">
        <v>2635</v>
      </c>
      <c r="C1169" s="27" t="s">
        <v>45</v>
      </c>
      <c r="D1169" s="27" t="s">
        <v>57</v>
      </c>
      <c r="E1169" s="27" t="s">
        <v>50</v>
      </c>
      <c r="F1169" s="27">
        <v>7</v>
      </c>
      <c r="G1169" s="28">
        <v>4772.25</v>
      </c>
      <c r="H1169" s="27">
        <v>2592.127125</v>
      </c>
    </row>
    <row r="1170" spans="1:8">
      <c r="A1170" s="25">
        <v>40942</v>
      </c>
      <c r="B1170" s="29">
        <v>2271</v>
      </c>
      <c r="C1170" s="27" t="s">
        <v>49</v>
      </c>
      <c r="D1170" s="27" t="s">
        <v>57</v>
      </c>
      <c r="E1170" s="27" t="s">
        <v>47</v>
      </c>
      <c r="F1170" s="27">
        <v>10</v>
      </c>
      <c r="G1170" s="28">
        <v>4140</v>
      </c>
      <c r="H1170" s="27">
        <v>706.077</v>
      </c>
    </row>
    <row r="1171" spans="1:8">
      <c r="A1171" s="25">
        <v>40943</v>
      </c>
      <c r="B1171" s="29">
        <v>2636</v>
      </c>
      <c r="C1171" s="27" t="s">
        <v>48</v>
      </c>
      <c r="D1171" s="27" t="s">
        <v>57</v>
      </c>
      <c r="E1171" s="27" t="s">
        <v>50</v>
      </c>
      <c r="F1171" s="27">
        <v>10</v>
      </c>
      <c r="G1171" s="28">
        <v>5880</v>
      </c>
      <c r="H1171" s="27">
        <v>4880.3999999999996</v>
      </c>
    </row>
    <row r="1172" spans="1:8">
      <c r="A1172" s="25">
        <v>40944</v>
      </c>
      <c r="B1172" s="29">
        <v>2272</v>
      </c>
      <c r="C1172" s="27" t="s">
        <v>45</v>
      </c>
      <c r="D1172" s="27" t="s">
        <v>57</v>
      </c>
      <c r="E1172" s="27" t="s">
        <v>47</v>
      </c>
      <c r="F1172" s="27">
        <v>9</v>
      </c>
      <c r="G1172" s="28">
        <v>8464.5</v>
      </c>
      <c r="H1172" s="27">
        <v>2866.0797000000002</v>
      </c>
    </row>
    <row r="1173" spans="1:8">
      <c r="A1173" s="25">
        <v>40945</v>
      </c>
      <c r="B1173" s="29">
        <v>2637</v>
      </c>
      <c r="C1173" s="27" t="s">
        <v>49</v>
      </c>
      <c r="D1173" s="27" t="s">
        <v>57</v>
      </c>
      <c r="E1173" s="27" t="s">
        <v>51</v>
      </c>
      <c r="F1173" s="27">
        <v>10</v>
      </c>
      <c r="G1173" s="28">
        <v>8360</v>
      </c>
      <c r="H1173" s="27">
        <v>3410.0439999999999</v>
      </c>
    </row>
    <row r="1174" spans="1:8">
      <c r="A1174" s="25">
        <v>40946</v>
      </c>
      <c r="B1174" s="29">
        <v>2273</v>
      </c>
      <c r="C1174" s="27" t="s">
        <v>48</v>
      </c>
      <c r="D1174" s="27" t="s">
        <v>57</v>
      </c>
      <c r="E1174" s="27" t="s">
        <v>47</v>
      </c>
      <c r="F1174" s="27">
        <v>10</v>
      </c>
      <c r="G1174" s="28">
        <v>12300</v>
      </c>
      <c r="H1174" s="27">
        <v>4463.67</v>
      </c>
    </row>
    <row r="1175" spans="1:8">
      <c r="A1175" s="25">
        <v>40947</v>
      </c>
      <c r="B1175" s="29">
        <v>2638</v>
      </c>
      <c r="C1175" s="27" t="s">
        <v>45</v>
      </c>
      <c r="D1175" s="27" t="s">
        <v>57</v>
      </c>
      <c r="E1175" s="27" t="s">
        <v>51</v>
      </c>
      <c r="F1175" s="27">
        <v>9</v>
      </c>
      <c r="G1175" s="28">
        <v>1741.5</v>
      </c>
      <c r="H1175" s="27">
        <v>1337.1237000000001</v>
      </c>
    </row>
    <row r="1176" spans="1:8">
      <c r="A1176" s="25">
        <v>40948</v>
      </c>
      <c r="B1176" s="29">
        <v>2274</v>
      </c>
      <c r="C1176" s="27" t="s">
        <v>49</v>
      </c>
      <c r="D1176" s="27" t="s">
        <v>57</v>
      </c>
      <c r="E1176" s="27" t="s">
        <v>50</v>
      </c>
      <c r="F1176" s="27">
        <v>7</v>
      </c>
      <c r="G1176" s="28">
        <v>1932</v>
      </c>
      <c r="H1176" s="27">
        <v>4193.4059999999999</v>
      </c>
    </row>
    <row r="1177" spans="1:8">
      <c r="A1177" s="25">
        <v>40949</v>
      </c>
      <c r="B1177" s="29">
        <v>2639</v>
      </c>
      <c r="C1177" s="27" t="s">
        <v>48</v>
      </c>
      <c r="D1177" s="27" t="s">
        <v>57</v>
      </c>
      <c r="E1177" s="27" t="s">
        <v>51</v>
      </c>
      <c r="F1177" s="27">
        <v>10</v>
      </c>
      <c r="G1177" s="28">
        <v>2085</v>
      </c>
      <c r="H1177" s="27">
        <v>822.32400000000007</v>
      </c>
    </row>
    <row r="1178" spans="1:8">
      <c r="A1178" s="25">
        <v>40950</v>
      </c>
      <c r="B1178" s="29">
        <v>2275</v>
      </c>
      <c r="C1178" s="27" t="s">
        <v>45</v>
      </c>
      <c r="D1178" s="27" t="s">
        <v>57</v>
      </c>
      <c r="E1178" s="27" t="s">
        <v>50</v>
      </c>
      <c r="F1178" s="27">
        <v>10</v>
      </c>
      <c r="G1178" s="28">
        <v>5640</v>
      </c>
      <c r="H1178" s="27">
        <v>2078.34</v>
      </c>
    </row>
    <row r="1179" spans="1:8">
      <c r="A1179" s="25">
        <v>40951</v>
      </c>
      <c r="B1179" s="29">
        <v>2658</v>
      </c>
      <c r="C1179" s="27" t="s">
        <v>49</v>
      </c>
      <c r="D1179" s="27" t="s">
        <v>57</v>
      </c>
      <c r="E1179" s="27" t="s">
        <v>47</v>
      </c>
      <c r="F1179" s="27">
        <v>7</v>
      </c>
      <c r="G1179" s="28">
        <v>2016</v>
      </c>
      <c r="H1179" s="27">
        <v>1776.096</v>
      </c>
    </row>
    <row r="1180" spans="1:8">
      <c r="A1180" s="25">
        <v>40952</v>
      </c>
      <c r="B1180" s="29">
        <v>2659</v>
      </c>
      <c r="C1180" s="27" t="s">
        <v>45</v>
      </c>
      <c r="D1180" s="27" t="s">
        <v>57</v>
      </c>
      <c r="E1180" s="27" t="s">
        <v>47</v>
      </c>
      <c r="F1180" s="27">
        <v>10</v>
      </c>
      <c r="G1180" s="28">
        <v>4890</v>
      </c>
      <c r="H1180" s="27">
        <v>926.89949999999999</v>
      </c>
    </row>
    <row r="1181" spans="1:8">
      <c r="A1181" s="25">
        <v>40953</v>
      </c>
      <c r="B1181" s="29">
        <v>2660</v>
      </c>
      <c r="C1181" s="27" t="s">
        <v>48</v>
      </c>
      <c r="D1181" s="27" t="s">
        <v>57</v>
      </c>
      <c r="E1181" s="27" t="s">
        <v>47</v>
      </c>
      <c r="F1181" s="27">
        <v>10</v>
      </c>
      <c r="G1181" s="28">
        <v>8850</v>
      </c>
      <c r="H1181" s="27">
        <v>2768.28</v>
      </c>
    </row>
    <row r="1182" spans="1:8">
      <c r="A1182" s="25">
        <v>40954</v>
      </c>
      <c r="B1182" s="29">
        <v>2661</v>
      </c>
      <c r="C1182" s="27" t="s">
        <v>49</v>
      </c>
      <c r="D1182" s="27" t="s">
        <v>57</v>
      </c>
      <c r="E1182" s="27" t="s">
        <v>50</v>
      </c>
      <c r="F1182" s="27">
        <v>6</v>
      </c>
      <c r="G1182" s="28">
        <v>5859</v>
      </c>
      <c r="H1182" s="27">
        <v>3330.8415000000005</v>
      </c>
    </row>
    <row r="1183" spans="1:8">
      <c r="A1183" s="25">
        <v>40955</v>
      </c>
      <c r="B1183" s="29">
        <v>2662</v>
      </c>
      <c r="C1183" s="27" t="s">
        <v>45</v>
      </c>
      <c r="D1183" s="27" t="s">
        <v>57</v>
      </c>
      <c r="E1183" s="27" t="s">
        <v>50</v>
      </c>
      <c r="F1183" s="27">
        <v>10</v>
      </c>
      <c r="G1183" s="28">
        <v>7785</v>
      </c>
      <c r="H1183" s="27">
        <v>1109.1030000000001</v>
      </c>
    </row>
    <row r="1184" spans="1:8">
      <c r="A1184" s="25">
        <v>40956</v>
      </c>
      <c r="B1184" s="29">
        <v>2298</v>
      </c>
      <c r="C1184" s="27" t="s">
        <v>49</v>
      </c>
      <c r="D1184" s="27" t="s">
        <v>57</v>
      </c>
      <c r="E1184" s="27" t="s">
        <v>47</v>
      </c>
      <c r="F1184" s="27">
        <v>8</v>
      </c>
      <c r="G1184" s="28">
        <v>6876</v>
      </c>
      <c r="H1184" s="27">
        <v>4302.0840000000007</v>
      </c>
    </row>
    <row r="1185" spans="1:8">
      <c r="A1185" s="25">
        <v>40957</v>
      </c>
      <c r="B1185" s="29">
        <v>2383</v>
      </c>
      <c r="C1185" s="27" t="s">
        <v>45</v>
      </c>
      <c r="D1185" s="27" t="s">
        <v>57</v>
      </c>
      <c r="E1185" s="27" t="s">
        <v>50</v>
      </c>
      <c r="F1185" s="27">
        <v>10</v>
      </c>
      <c r="G1185" s="28">
        <v>11000</v>
      </c>
      <c r="H1185" s="27">
        <v>811.58</v>
      </c>
    </row>
    <row r="1186" spans="1:8">
      <c r="A1186" s="25">
        <v>40958</v>
      </c>
      <c r="B1186" s="29">
        <v>2748</v>
      </c>
      <c r="C1186" s="27" t="s">
        <v>49</v>
      </c>
      <c r="D1186" s="27" t="s">
        <v>57</v>
      </c>
      <c r="E1186" s="27" t="s">
        <v>47</v>
      </c>
      <c r="F1186" s="27">
        <v>8</v>
      </c>
      <c r="G1186" s="28">
        <v>14160</v>
      </c>
      <c r="H1186" s="27">
        <v>1010.7407999999999</v>
      </c>
    </row>
    <row r="1187" spans="1:8">
      <c r="A1187" s="25">
        <v>40959</v>
      </c>
      <c r="B1187" s="29">
        <v>2384</v>
      </c>
      <c r="C1187" s="27" t="s">
        <v>48</v>
      </c>
      <c r="D1187" s="27" t="s">
        <v>57</v>
      </c>
      <c r="E1187" s="27" t="s">
        <v>50</v>
      </c>
      <c r="F1187" s="27">
        <v>7</v>
      </c>
      <c r="G1187" s="28">
        <v>4851</v>
      </c>
      <c r="H1187" s="27">
        <v>2858.93685</v>
      </c>
    </row>
    <row r="1188" spans="1:8">
      <c r="A1188" s="25">
        <v>40960</v>
      </c>
      <c r="B1188" s="29">
        <v>2749</v>
      </c>
      <c r="C1188" s="27" t="s">
        <v>45</v>
      </c>
      <c r="D1188" s="27" t="s">
        <v>57</v>
      </c>
      <c r="E1188" s="27" t="s">
        <v>47</v>
      </c>
      <c r="F1188" s="27">
        <v>7</v>
      </c>
      <c r="G1188" s="28">
        <v>10500</v>
      </c>
      <c r="H1188" s="27">
        <v>872.7600000000001</v>
      </c>
    </row>
    <row r="1189" spans="1:8">
      <c r="A1189" s="25">
        <v>40961</v>
      </c>
      <c r="B1189" s="29">
        <v>2385</v>
      </c>
      <c r="C1189" s="27" t="s">
        <v>49</v>
      </c>
      <c r="D1189" s="27" t="s">
        <v>57</v>
      </c>
      <c r="E1189" s="27" t="s">
        <v>51</v>
      </c>
      <c r="F1189" s="27">
        <v>10</v>
      </c>
      <c r="G1189" s="28">
        <v>13700</v>
      </c>
      <c r="H1189" s="27">
        <v>2335.0279999999998</v>
      </c>
    </row>
    <row r="1190" spans="1:8">
      <c r="A1190" s="25">
        <v>40962</v>
      </c>
      <c r="B1190" s="29">
        <v>2750</v>
      </c>
      <c r="C1190" s="27" t="s">
        <v>48</v>
      </c>
      <c r="D1190" s="27" t="s">
        <v>57</v>
      </c>
      <c r="E1190" s="27" t="s">
        <v>47</v>
      </c>
      <c r="F1190" s="27">
        <v>10</v>
      </c>
      <c r="G1190" s="28">
        <v>12450</v>
      </c>
      <c r="H1190" s="27">
        <v>4834.335</v>
      </c>
    </row>
    <row r="1191" spans="1:8">
      <c r="A1191" s="25">
        <v>40963</v>
      </c>
      <c r="B1191" s="29">
        <v>2386</v>
      </c>
      <c r="C1191" s="27" t="s">
        <v>45</v>
      </c>
      <c r="D1191" s="27" t="s">
        <v>57</v>
      </c>
      <c r="E1191" s="27" t="s">
        <v>51</v>
      </c>
      <c r="F1191" s="27">
        <v>7</v>
      </c>
      <c r="G1191" s="28">
        <v>4368</v>
      </c>
      <c r="H1191" s="27">
        <v>3318.5880000000002</v>
      </c>
    </row>
    <row r="1192" spans="1:8">
      <c r="A1192" s="25">
        <v>40964</v>
      </c>
      <c r="B1192" s="29">
        <v>2751</v>
      </c>
      <c r="C1192" s="27" t="s">
        <v>49</v>
      </c>
      <c r="D1192" s="27" t="s">
        <v>57</v>
      </c>
      <c r="E1192" s="27" t="s">
        <v>50</v>
      </c>
      <c r="F1192" s="27">
        <v>9</v>
      </c>
      <c r="G1192" s="28">
        <v>1795.5</v>
      </c>
      <c r="H1192" s="27">
        <v>1237.4585999999999</v>
      </c>
    </row>
    <row r="1193" spans="1:8">
      <c r="A1193" s="25">
        <v>40965</v>
      </c>
      <c r="B1193" s="29">
        <v>2387</v>
      </c>
      <c r="C1193" s="27" t="s">
        <v>48</v>
      </c>
      <c r="D1193" s="27" t="s">
        <v>57</v>
      </c>
      <c r="E1193" s="27" t="s">
        <v>51</v>
      </c>
      <c r="F1193" s="27">
        <v>6</v>
      </c>
      <c r="G1193" s="28">
        <v>9036</v>
      </c>
      <c r="H1193" s="27">
        <v>3571.4789999999994</v>
      </c>
    </row>
    <row r="1194" spans="1:8">
      <c r="A1194" s="25">
        <v>40966</v>
      </c>
      <c r="B1194" s="29">
        <v>2752</v>
      </c>
      <c r="C1194" s="27" t="s">
        <v>45</v>
      </c>
      <c r="D1194" s="27" t="s">
        <v>57</v>
      </c>
      <c r="E1194" s="27" t="s">
        <v>50</v>
      </c>
      <c r="F1194" s="27">
        <v>10</v>
      </c>
      <c r="G1194" s="28">
        <v>8100</v>
      </c>
      <c r="H1194" s="27">
        <v>1702.2149999999999</v>
      </c>
    </row>
    <row r="1195" spans="1:8">
      <c r="A1195" s="25">
        <v>40967</v>
      </c>
      <c r="B1195" s="29">
        <v>2388</v>
      </c>
      <c r="C1195" s="27" t="s">
        <v>49</v>
      </c>
      <c r="D1195" s="27" t="s">
        <v>57</v>
      </c>
      <c r="E1195" s="27" t="s">
        <v>47</v>
      </c>
      <c r="F1195" s="27">
        <v>7</v>
      </c>
      <c r="G1195" s="28">
        <v>1669.5</v>
      </c>
      <c r="H1195" s="27">
        <v>3289.7497500000004</v>
      </c>
    </row>
    <row r="1196" spans="1:8">
      <c r="A1196" s="25">
        <v>40969</v>
      </c>
      <c r="B1196" s="29">
        <v>2753</v>
      </c>
      <c r="C1196" s="27" t="s">
        <v>48</v>
      </c>
      <c r="D1196" s="27" t="s">
        <v>57</v>
      </c>
      <c r="E1196" s="27" t="s">
        <v>50</v>
      </c>
      <c r="F1196" s="27">
        <v>8</v>
      </c>
      <c r="G1196" s="28">
        <v>6888</v>
      </c>
      <c r="H1196" s="27">
        <v>1569.5455999999999</v>
      </c>
    </row>
    <row r="1197" spans="1:8">
      <c r="A1197" s="25">
        <v>40970</v>
      </c>
      <c r="B1197" s="29">
        <v>2389</v>
      </c>
      <c r="C1197" s="27" t="s">
        <v>45</v>
      </c>
      <c r="D1197" s="27" t="s">
        <v>57</v>
      </c>
      <c r="E1197" s="27" t="s">
        <v>47</v>
      </c>
      <c r="F1197" s="27">
        <v>8</v>
      </c>
      <c r="G1197" s="28">
        <v>3744</v>
      </c>
      <c r="H1197" s="27">
        <v>681.40800000000002</v>
      </c>
    </row>
    <row r="1198" spans="1:8">
      <c r="A1198" s="25">
        <v>40971</v>
      </c>
      <c r="B1198" s="29">
        <v>2754</v>
      </c>
      <c r="C1198" s="27" t="s">
        <v>49</v>
      </c>
      <c r="D1198" s="27" t="s">
        <v>57</v>
      </c>
      <c r="E1198" s="27" t="s">
        <v>51</v>
      </c>
      <c r="F1198" s="27">
        <v>10</v>
      </c>
      <c r="G1198" s="28">
        <v>2205</v>
      </c>
      <c r="H1198" s="27">
        <v>665.68949999999995</v>
      </c>
    </row>
    <row r="1199" spans="1:8">
      <c r="A1199" s="25">
        <v>40972</v>
      </c>
      <c r="B1199" s="29">
        <v>2390</v>
      </c>
      <c r="C1199" s="27" t="s">
        <v>48</v>
      </c>
      <c r="D1199" s="27" t="s">
        <v>57</v>
      </c>
      <c r="E1199" s="27" t="s">
        <v>47</v>
      </c>
      <c r="F1199" s="27">
        <v>8</v>
      </c>
      <c r="G1199" s="28">
        <v>11200</v>
      </c>
      <c r="H1199" s="27">
        <v>1729.28</v>
      </c>
    </row>
    <row r="1200" spans="1:8">
      <c r="A1200" s="25">
        <v>40973</v>
      </c>
      <c r="B1200" s="29">
        <v>2755</v>
      </c>
      <c r="C1200" s="27" t="s">
        <v>45</v>
      </c>
      <c r="D1200" s="27" t="s">
        <v>57</v>
      </c>
      <c r="E1200" s="27" t="s">
        <v>51</v>
      </c>
      <c r="F1200" s="27">
        <v>9</v>
      </c>
      <c r="G1200" s="28">
        <v>8676</v>
      </c>
      <c r="H1200" s="27">
        <v>2805.1677</v>
      </c>
    </row>
    <row r="1201" spans="1:8">
      <c r="A1201" s="25">
        <v>41339</v>
      </c>
      <c r="B1201" s="29">
        <v>2391</v>
      </c>
      <c r="C1201" s="27" t="s">
        <v>49</v>
      </c>
      <c r="D1201" s="27" t="s">
        <v>57</v>
      </c>
      <c r="E1201" s="27" t="s">
        <v>50</v>
      </c>
      <c r="F1201" s="27">
        <v>6</v>
      </c>
      <c r="G1201" s="28">
        <v>5292</v>
      </c>
      <c r="H1201" s="27">
        <v>3653.2439999999997</v>
      </c>
    </row>
    <row r="1202" spans="1:8">
      <c r="A1202" s="25">
        <v>41340</v>
      </c>
      <c r="B1202" s="29">
        <v>2756</v>
      </c>
      <c r="C1202" s="27" t="s">
        <v>48</v>
      </c>
      <c r="D1202" s="27" t="s">
        <v>57</v>
      </c>
      <c r="E1202" s="27" t="s">
        <v>51</v>
      </c>
      <c r="F1202" s="27">
        <v>9</v>
      </c>
      <c r="G1202" s="28">
        <v>6048</v>
      </c>
      <c r="H1202" s="27">
        <v>1563.1056000000001</v>
      </c>
    </row>
    <row r="1203" spans="1:8">
      <c r="A1203" s="25">
        <v>41341</v>
      </c>
      <c r="B1203" s="29">
        <v>2392</v>
      </c>
      <c r="C1203" s="27" t="s">
        <v>45</v>
      </c>
      <c r="D1203" s="27" t="s">
        <v>57</v>
      </c>
      <c r="E1203" s="27" t="s">
        <v>50</v>
      </c>
      <c r="F1203" s="27">
        <v>6</v>
      </c>
      <c r="G1203" s="28">
        <v>7371</v>
      </c>
      <c r="H1203" s="27">
        <v>2491.3980000000001</v>
      </c>
    </row>
    <row r="1204" spans="1:8">
      <c r="A1204" s="25">
        <v>41342</v>
      </c>
      <c r="B1204" s="29">
        <v>2757</v>
      </c>
      <c r="C1204" s="27" t="s">
        <v>49</v>
      </c>
      <c r="D1204" s="27" t="s">
        <v>57</v>
      </c>
      <c r="E1204" s="27" t="s">
        <v>47</v>
      </c>
      <c r="F1204" s="27">
        <v>7</v>
      </c>
      <c r="G1204" s="28">
        <v>4221</v>
      </c>
      <c r="H1204" s="27">
        <v>4334.9669999999996</v>
      </c>
    </row>
    <row r="1205" spans="1:8">
      <c r="A1205" s="25">
        <v>41343</v>
      </c>
      <c r="B1205" s="29">
        <v>2393</v>
      </c>
      <c r="C1205" s="27" t="s">
        <v>48</v>
      </c>
      <c r="D1205" s="27" t="s">
        <v>57</v>
      </c>
      <c r="E1205" s="27" t="s">
        <v>50</v>
      </c>
      <c r="F1205" s="27">
        <v>8</v>
      </c>
      <c r="G1205" s="28">
        <v>10880</v>
      </c>
      <c r="H1205" s="27">
        <v>2310.2592</v>
      </c>
    </row>
    <row r="1206" spans="1:8">
      <c r="A1206" s="25">
        <v>41344</v>
      </c>
      <c r="B1206" s="29">
        <v>2758</v>
      </c>
      <c r="C1206" s="27" t="s">
        <v>45</v>
      </c>
      <c r="D1206" s="27" t="s">
        <v>57</v>
      </c>
      <c r="E1206" s="27" t="s">
        <v>47</v>
      </c>
      <c r="F1206" s="27">
        <v>7</v>
      </c>
      <c r="G1206" s="28">
        <v>10710</v>
      </c>
      <c r="H1206" s="27">
        <v>5527.6987499999996</v>
      </c>
    </row>
    <row r="1207" spans="1:8">
      <c r="A1207" s="25">
        <v>41345</v>
      </c>
      <c r="B1207" s="29">
        <v>2394</v>
      </c>
      <c r="C1207" s="27" t="s">
        <v>49</v>
      </c>
      <c r="D1207" s="27" t="s">
        <v>57</v>
      </c>
      <c r="E1207" s="27" t="s">
        <v>51</v>
      </c>
      <c r="F1207" s="27">
        <v>10</v>
      </c>
      <c r="G1207" s="28">
        <v>2000</v>
      </c>
      <c r="H1207" s="27">
        <v>623.80000000000007</v>
      </c>
    </row>
    <row r="1208" spans="1:8">
      <c r="A1208" s="25">
        <v>41346</v>
      </c>
      <c r="B1208" s="29">
        <v>2759</v>
      </c>
      <c r="C1208" s="27" t="s">
        <v>48</v>
      </c>
      <c r="D1208" s="27" t="s">
        <v>57</v>
      </c>
      <c r="E1208" s="27" t="s">
        <v>47</v>
      </c>
      <c r="F1208" s="27">
        <v>9</v>
      </c>
      <c r="G1208" s="28">
        <v>9045</v>
      </c>
      <c r="H1208" s="27">
        <v>545.95619999999997</v>
      </c>
    </row>
    <row r="1209" spans="1:8">
      <c r="A1209" s="25">
        <v>41347</v>
      </c>
      <c r="B1209" s="29">
        <v>2395</v>
      </c>
      <c r="C1209" s="27" t="s">
        <v>45</v>
      </c>
      <c r="D1209" s="27" t="s">
        <v>57</v>
      </c>
      <c r="E1209" s="27" t="s">
        <v>51</v>
      </c>
      <c r="F1209" s="27">
        <v>10</v>
      </c>
      <c r="G1209" s="28">
        <v>5400</v>
      </c>
      <c r="H1209" s="27">
        <v>5366.25</v>
      </c>
    </row>
    <row r="1210" spans="1:8">
      <c r="A1210" s="25">
        <v>41348</v>
      </c>
      <c r="B1210" s="29">
        <v>2760</v>
      </c>
      <c r="C1210" s="27" t="s">
        <v>49</v>
      </c>
      <c r="D1210" s="27" t="s">
        <v>57</v>
      </c>
      <c r="E1210" s="27" t="s">
        <v>50</v>
      </c>
      <c r="F1210" s="27">
        <v>8</v>
      </c>
      <c r="G1210" s="28">
        <v>9248</v>
      </c>
      <c r="H1210" s="27">
        <v>985.14319999999998</v>
      </c>
    </row>
    <row r="1211" spans="1:8">
      <c r="A1211" s="25">
        <v>41349</v>
      </c>
      <c r="B1211" s="29">
        <v>2396</v>
      </c>
      <c r="C1211" s="27" t="s">
        <v>48</v>
      </c>
      <c r="D1211" s="27" t="s">
        <v>57</v>
      </c>
      <c r="E1211" s="27" t="s">
        <v>51</v>
      </c>
      <c r="F1211" s="27">
        <v>8</v>
      </c>
      <c r="G1211" s="28">
        <v>4496</v>
      </c>
      <c r="H1211" s="27">
        <v>842.32559999999989</v>
      </c>
    </row>
    <row r="1212" spans="1:8">
      <c r="A1212" s="25">
        <v>41350</v>
      </c>
      <c r="B1212" s="29">
        <v>2761</v>
      </c>
      <c r="C1212" s="27" t="s">
        <v>45</v>
      </c>
      <c r="D1212" s="27" t="s">
        <v>57</v>
      </c>
      <c r="E1212" s="27" t="s">
        <v>50</v>
      </c>
      <c r="F1212" s="27">
        <v>9</v>
      </c>
      <c r="G1212" s="28">
        <v>8842.5</v>
      </c>
      <c r="H1212" s="27">
        <v>1452.6459</v>
      </c>
    </row>
    <row r="1213" spans="1:8">
      <c r="A1213" s="25">
        <v>41351</v>
      </c>
      <c r="B1213" s="29">
        <v>2397</v>
      </c>
      <c r="C1213" s="27" t="s">
        <v>49</v>
      </c>
      <c r="D1213" s="27" t="s">
        <v>57</v>
      </c>
      <c r="E1213" s="27" t="s">
        <v>47</v>
      </c>
      <c r="F1213" s="27">
        <v>6</v>
      </c>
      <c r="G1213" s="28">
        <v>4446</v>
      </c>
      <c r="H1213" s="27">
        <v>2164.7574000000004</v>
      </c>
    </row>
    <row r="1214" spans="1:8">
      <c r="A1214" s="25">
        <v>41352</v>
      </c>
      <c r="B1214" s="29">
        <v>2762</v>
      </c>
      <c r="C1214" s="27" t="s">
        <v>48</v>
      </c>
      <c r="D1214" s="27" t="s">
        <v>57</v>
      </c>
      <c r="E1214" s="27" t="s">
        <v>50</v>
      </c>
      <c r="F1214" s="27">
        <v>10</v>
      </c>
      <c r="G1214" s="28">
        <v>5760</v>
      </c>
      <c r="H1214" s="27">
        <v>2762.4960000000001</v>
      </c>
    </row>
    <row r="1215" spans="1:8">
      <c r="A1215" s="25">
        <v>41353</v>
      </c>
      <c r="B1215" s="29">
        <v>2398</v>
      </c>
      <c r="C1215" s="27" t="s">
        <v>45</v>
      </c>
      <c r="D1215" s="27" t="s">
        <v>57</v>
      </c>
      <c r="E1215" s="27" t="s">
        <v>47</v>
      </c>
      <c r="F1215" s="27">
        <v>9</v>
      </c>
      <c r="G1215" s="28">
        <v>2214</v>
      </c>
      <c r="H1215" s="27">
        <v>3928.7429999999999</v>
      </c>
    </row>
    <row r="1216" spans="1:8">
      <c r="A1216" s="25">
        <v>41354</v>
      </c>
      <c r="B1216" s="29">
        <v>2763</v>
      </c>
      <c r="C1216" s="27" t="s">
        <v>49</v>
      </c>
      <c r="D1216" s="27" t="s">
        <v>57</v>
      </c>
      <c r="E1216" s="27" t="s">
        <v>51</v>
      </c>
      <c r="F1216" s="27">
        <v>9</v>
      </c>
      <c r="G1216" s="28">
        <v>9585</v>
      </c>
      <c r="H1216" s="27">
        <v>1387.1412</v>
      </c>
    </row>
    <row r="1217" spans="1:8">
      <c r="A1217" s="25">
        <v>41355</v>
      </c>
      <c r="B1217" s="29">
        <v>2399</v>
      </c>
      <c r="C1217" s="27" t="s">
        <v>48</v>
      </c>
      <c r="D1217" s="27" t="s">
        <v>57</v>
      </c>
      <c r="E1217" s="27" t="s">
        <v>47</v>
      </c>
      <c r="F1217" s="27">
        <v>8</v>
      </c>
      <c r="G1217" s="28">
        <v>1926</v>
      </c>
      <c r="H1217" s="27">
        <v>1205.6759999999999</v>
      </c>
    </row>
    <row r="1218" spans="1:8">
      <c r="A1218" s="25">
        <v>41356</v>
      </c>
      <c r="B1218" s="29">
        <v>2764</v>
      </c>
      <c r="C1218" s="27" t="s">
        <v>45</v>
      </c>
      <c r="D1218" s="27" t="s">
        <v>57</v>
      </c>
      <c r="E1218" s="27" t="s">
        <v>51</v>
      </c>
      <c r="F1218" s="27">
        <v>7</v>
      </c>
      <c r="G1218" s="28">
        <v>6384</v>
      </c>
      <c r="H1218" s="27">
        <v>3173.6459999999997</v>
      </c>
    </row>
    <row r="1219" spans="1:8">
      <c r="A1219" s="25">
        <v>41357</v>
      </c>
      <c r="B1219" s="29">
        <v>2400</v>
      </c>
      <c r="C1219" s="27" t="s">
        <v>49</v>
      </c>
      <c r="D1219" s="27" t="s">
        <v>57</v>
      </c>
      <c r="E1219" s="27" t="s">
        <v>50</v>
      </c>
      <c r="F1219" s="27">
        <v>8</v>
      </c>
      <c r="G1219" s="28">
        <v>11160</v>
      </c>
      <c r="H1219" s="27">
        <v>4388.1120000000001</v>
      </c>
    </row>
    <row r="1220" spans="1:8">
      <c r="A1220" s="25">
        <v>41358</v>
      </c>
      <c r="B1220" s="29">
        <v>2765</v>
      </c>
      <c r="C1220" s="27" t="s">
        <v>48</v>
      </c>
      <c r="D1220" s="27" t="s">
        <v>57</v>
      </c>
      <c r="E1220" s="27" t="s">
        <v>51</v>
      </c>
      <c r="F1220" s="27">
        <v>10</v>
      </c>
      <c r="G1220" s="28">
        <v>11250</v>
      </c>
      <c r="H1220" s="27">
        <v>2397.6000000000004</v>
      </c>
    </row>
    <row r="1221" spans="1:8">
      <c r="A1221" s="25">
        <v>41359</v>
      </c>
      <c r="B1221" s="29">
        <v>2401</v>
      </c>
      <c r="C1221" s="27" t="s">
        <v>45</v>
      </c>
      <c r="D1221" s="27" t="s">
        <v>57</v>
      </c>
      <c r="E1221" s="27" t="s">
        <v>50</v>
      </c>
      <c r="F1221" s="27">
        <v>8</v>
      </c>
      <c r="G1221" s="28">
        <v>5640</v>
      </c>
      <c r="H1221" s="27">
        <v>2969.46</v>
      </c>
    </row>
    <row r="1222" spans="1:8">
      <c r="A1222" s="25">
        <v>41360</v>
      </c>
      <c r="B1222" s="29">
        <v>2402</v>
      </c>
      <c r="C1222" s="27" t="s">
        <v>48</v>
      </c>
      <c r="D1222" s="27" t="s">
        <v>57</v>
      </c>
      <c r="E1222" s="27" t="s">
        <v>50</v>
      </c>
      <c r="F1222" s="27">
        <v>10</v>
      </c>
      <c r="G1222" s="28">
        <v>1635</v>
      </c>
      <c r="H1222" s="27">
        <v>612.9615</v>
      </c>
    </row>
    <row r="1223" spans="1:8">
      <c r="A1223" s="25">
        <v>41361</v>
      </c>
      <c r="B1223" s="29">
        <v>2403</v>
      </c>
      <c r="C1223" s="27" t="s">
        <v>49</v>
      </c>
      <c r="D1223" s="27" t="s">
        <v>57</v>
      </c>
      <c r="E1223" s="27" t="s">
        <v>51</v>
      </c>
      <c r="F1223" s="27">
        <v>8</v>
      </c>
      <c r="G1223" s="28">
        <v>9216</v>
      </c>
      <c r="H1223" s="27">
        <v>2406.7583999999997</v>
      </c>
    </row>
    <row r="1224" spans="1:8">
      <c r="A1224" s="25">
        <v>41362</v>
      </c>
      <c r="B1224" s="29">
        <v>2404</v>
      </c>
      <c r="C1224" s="27" t="s">
        <v>45</v>
      </c>
      <c r="D1224" s="27" t="s">
        <v>57</v>
      </c>
      <c r="E1224" s="27" t="s">
        <v>51</v>
      </c>
      <c r="F1224" s="27">
        <v>10</v>
      </c>
      <c r="G1224" s="28">
        <v>7620</v>
      </c>
      <c r="H1224" s="27">
        <v>1853.3745000000001</v>
      </c>
    </row>
    <row r="1225" spans="1:8">
      <c r="A1225" s="25">
        <v>41363</v>
      </c>
      <c r="B1225" s="29">
        <v>2405</v>
      </c>
      <c r="C1225" s="27" t="s">
        <v>48</v>
      </c>
      <c r="D1225" s="27" t="s">
        <v>57</v>
      </c>
      <c r="E1225" s="27" t="s">
        <v>51</v>
      </c>
      <c r="F1225" s="27">
        <v>10</v>
      </c>
      <c r="G1225" s="28">
        <v>5970</v>
      </c>
      <c r="H1225" s="27">
        <v>5246.1374999999998</v>
      </c>
    </row>
    <row r="1226" spans="1:8">
      <c r="A1226" s="25">
        <v>41364</v>
      </c>
      <c r="B1226" s="29">
        <v>2775</v>
      </c>
      <c r="C1226" s="27" t="s">
        <v>49</v>
      </c>
      <c r="D1226" s="27" t="s">
        <v>57</v>
      </c>
      <c r="E1226" s="27" t="s">
        <v>47</v>
      </c>
      <c r="F1226" s="27">
        <v>10</v>
      </c>
      <c r="G1226" s="28">
        <v>6060</v>
      </c>
      <c r="H1226" s="27">
        <v>1452.7839999999999</v>
      </c>
    </row>
    <row r="1227" spans="1:8">
      <c r="A1227" s="25">
        <v>41365</v>
      </c>
      <c r="B1227" s="29">
        <v>2411</v>
      </c>
      <c r="C1227" s="27" t="s">
        <v>48</v>
      </c>
      <c r="D1227" s="27" t="s">
        <v>57</v>
      </c>
      <c r="E1227" s="27" t="s">
        <v>50</v>
      </c>
      <c r="F1227" s="27">
        <v>8</v>
      </c>
      <c r="G1227" s="28">
        <v>5724</v>
      </c>
      <c r="H1227" s="27">
        <v>849.44159999999999</v>
      </c>
    </row>
    <row r="1228" spans="1:8">
      <c r="A1228" s="25">
        <v>41366</v>
      </c>
      <c r="B1228" s="29">
        <v>2776</v>
      </c>
      <c r="C1228" s="27" t="s">
        <v>45</v>
      </c>
      <c r="D1228" s="27" t="s">
        <v>57</v>
      </c>
      <c r="E1228" s="27" t="s">
        <v>47</v>
      </c>
      <c r="F1228" s="27">
        <v>10</v>
      </c>
      <c r="G1228" s="28">
        <v>10350</v>
      </c>
      <c r="H1228" s="27">
        <v>683.51400000000001</v>
      </c>
    </row>
    <row r="1229" spans="1:8">
      <c r="A1229" s="25">
        <v>41367</v>
      </c>
      <c r="B1229" s="29">
        <v>2412</v>
      </c>
      <c r="C1229" s="27" t="s">
        <v>49</v>
      </c>
      <c r="D1229" s="27" t="s">
        <v>57</v>
      </c>
      <c r="E1229" s="27" t="s">
        <v>51</v>
      </c>
      <c r="F1229" s="27">
        <v>6</v>
      </c>
      <c r="G1229" s="28">
        <v>11475</v>
      </c>
      <c r="H1229" s="27">
        <v>3490.2359999999999</v>
      </c>
    </row>
    <row r="1230" spans="1:8">
      <c r="A1230" s="25">
        <v>41368</v>
      </c>
      <c r="B1230" s="29">
        <v>2777</v>
      </c>
      <c r="C1230" s="27" t="s">
        <v>48</v>
      </c>
      <c r="D1230" s="27" t="s">
        <v>57</v>
      </c>
      <c r="E1230" s="27" t="s">
        <v>47</v>
      </c>
      <c r="F1230" s="27">
        <v>9</v>
      </c>
      <c r="G1230" s="28">
        <v>6831</v>
      </c>
      <c r="H1230" s="27">
        <v>852.96420000000001</v>
      </c>
    </row>
    <row r="1231" spans="1:8">
      <c r="A1231" s="25">
        <v>41369</v>
      </c>
      <c r="B1231" s="29">
        <v>2413</v>
      </c>
      <c r="C1231" s="27" t="s">
        <v>45</v>
      </c>
      <c r="D1231" s="27" t="s">
        <v>57</v>
      </c>
      <c r="E1231" s="27" t="s">
        <v>51</v>
      </c>
      <c r="F1231" s="27">
        <v>6</v>
      </c>
      <c r="G1231" s="28">
        <v>5062.5</v>
      </c>
      <c r="H1231" s="27">
        <v>1971.84375</v>
      </c>
    </row>
    <row r="1232" spans="1:8">
      <c r="A1232" s="25">
        <v>41370</v>
      </c>
      <c r="B1232" s="29">
        <v>2778</v>
      </c>
      <c r="C1232" s="27" t="s">
        <v>49</v>
      </c>
      <c r="D1232" s="27" t="s">
        <v>57</v>
      </c>
      <c r="E1232" s="27" t="s">
        <v>50</v>
      </c>
      <c r="F1232" s="27">
        <v>6</v>
      </c>
      <c r="G1232" s="28">
        <v>5778</v>
      </c>
      <c r="H1232" s="27">
        <v>2354.5349999999999</v>
      </c>
    </row>
    <row r="1233" spans="1:8">
      <c r="A1233" s="25">
        <v>41371</v>
      </c>
      <c r="B1233" s="29">
        <v>2414</v>
      </c>
      <c r="C1233" s="27" t="s">
        <v>48</v>
      </c>
      <c r="D1233" s="27" t="s">
        <v>57</v>
      </c>
      <c r="E1233" s="27" t="s">
        <v>51</v>
      </c>
      <c r="F1233" s="27">
        <v>9</v>
      </c>
      <c r="G1233" s="28">
        <v>13432.5</v>
      </c>
      <c r="H1233" s="27">
        <v>2267.4059999999999</v>
      </c>
    </row>
    <row r="1234" spans="1:8">
      <c r="A1234" s="25">
        <v>41372</v>
      </c>
      <c r="B1234" s="29">
        <v>2779</v>
      </c>
      <c r="C1234" s="27" t="s">
        <v>45</v>
      </c>
      <c r="D1234" s="27" t="s">
        <v>57</v>
      </c>
      <c r="E1234" s="27" t="s">
        <v>50</v>
      </c>
      <c r="F1234" s="27">
        <v>8</v>
      </c>
      <c r="G1234" s="28">
        <v>6516</v>
      </c>
      <c r="H1234" s="27">
        <v>683.31119999999999</v>
      </c>
    </row>
    <row r="1235" spans="1:8">
      <c r="A1235" s="25">
        <v>41373</v>
      </c>
      <c r="B1235" s="29">
        <v>2415</v>
      </c>
      <c r="C1235" s="27" t="s">
        <v>49</v>
      </c>
      <c r="D1235" s="27" t="s">
        <v>57</v>
      </c>
      <c r="E1235" s="27" t="s">
        <v>47</v>
      </c>
      <c r="F1235" s="27">
        <v>10</v>
      </c>
      <c r="G1235" s="28">
        <v>7575</v>
      </c>
      <c r="H1235" s="27">
        <v>578.73</v>
      </c>
    </row>
    <row r="1236" spans="1:8">
      <c r="A1236" s="25">
        <v>41374</v>
      </c>
      <c r="B1236" s="29">
        <v>2780</v>
      </c>
      <c r="C1236" s="27" t="s">
        <v>48</v>
      </c>
      <c r="D1236" s="27" t="s">
        <v>57</v>
      </c>
      <c r="E1236" s="27" t="s">
        <v>50</v>
      </c>
      <c r="F1236" s="27">
        <v>6</v>
      </c>
      <c r="G1236" s="28">
        <v>6084</v>
      </c>
      <c r="H1236" s="27">
        <v>1423.1997000000001</v>
      </c>
    </row>
    <row r="1237" spans="1:8">
      <c r="A1237" s="25">
        <v>41375</v>
      </c>
      <c r="B1237" s="29">
        <v>2416</v>
      </c>
      <c r="C1237" s="27" t="s">
        <v>45</v>
      </c>
      <c r="D1237" s="27" t="s">
        <v>57</v>
      </c>
      <c r="E1237" s="27" t="s">
        <v>47</v>
      </c>
      <c r="F1237" s="27">
        <v>9</v>
      </c>
      <c r="G1237" s="28">
        <v>12487.5</v>
      </c>
      <c r="H1237" s="27">
        <v>912.33675000000005</v>
      </c>
    </row>
    <row r="1238" spans="1:8">
      <c r="A1238" s="25">
        <v>41376</v>
      </c>
      <c r="B1238" s="29">
        <v>2781</v>
      </c>
      <c r="C1238" s="27" t="s">
        <v>49</v>
      </c>
      <c r="D1238" s="27" t="s">
        <v>57</v>
      </c>
      <c r="E1238" s="27" t="s">
        <v>51</v>
      </c>
      <c r="F1238" s="27">
        <v>9</v>
      </c>
      <c r="G1238" s="28">
        <v>7506</v>
      </c>
      <c r="H1238" s="27">
        <v>754.35299999999995</v>
      </c>
    </row>
    <row r="1239" spans="1:8">
      <c r="A1239" s="25">
        <v>41377</v>
      </c>
      <c r="B1239" s="29">
        <v>2417</v>
      </c>
      <c r="C1239" s="27" t="s">
        <v>48</v>
      </c>
      <c r="D1239" s="27" t="s">
        <v>57</v>
      </c>
      <c r="E1239" s="27" t="s">
        <v>47</v>
      </c>
      <c r="F1239" s="27">
        <v>7</v>
      </c>
      <c r="G1239" s="28">
        <v>12022.5</v>
      </c>
      <c r="H1239" s="27">
        <v>4181.9063999999998</v>
      </c>
    </row>
    <row r="1240" spans="1:8">
      <c r="A1240" s="25">
        <v>41378</v>
      </c>
      <c r="B1240" s="29">
        <v>2782</v>
      </c>
      <c r="C1240" s="27" t="s">
        <v>45</v>
      </c>
      <c r="D1240" s="27" t="s">
        <v>57</v>
      </c>
      <c r="E1240" s="27" t="s">
        <v>51</v>
      </c>
      <c r="F1240" s="27">
        <v>9</v>
      </c>
      <c r="G1240" s="28">
        <v>4266</v>
      </c>
      <c r="H1240" s="27">
        <v>1736.2619999999997</v>
      </c>
    </row>
    <row r="1241" spans="1:8">
      <c r="A1241" s="25">
        <v>41379</v>
      </c>
      <c r="B1241" s="29">
        <v>2418</v>
      </c>
      <c r="C1241" s="27" t="s">
        <v>49</v>
      </c>
      <c r="D1241" s="27" t="s">
        <v>57</v>
      </c>
      <c r="E1241" s="27" t="s">
        <v>50</v>
      </c>
      <c r="F1241" s="27">
        <v>7</v>
      </c>
      <c r="G1241" s="28">
        <v>3370.5</v>
      </c>
      <c r="H1241" s="27">
        <v>2058.7013999999999</v>
      </c>
    </row>
    <row r="1242" spans="1:8">
      <c r="A1242" s="25">
        <v>41380</v>
      </c>
      <c r="B1242" s="29">
        <v>2783</v>
      </c>
      <c r="C1242" s="27" t="s">
        <v>48</v>
      </c>
      <c r="D1242" s="27" t="s">
        <v>57</v>
      </c>
      <c r="E1242" s="27" t="s">
        <v>51</v>
      </c>
      <c r="F1242" s="27">
        <v>9</v>
      </c>
      <c r="G1242" s="28">
        <v>2673</v>
      </c>
      <c r="H1242" s="27">
        <v>4602.9059999999999</v>
      </c>
    </row>
    <row r="1243" spans="1:8">
      <c r="A1243" s="25">
        <v>41381</v>
      </c>
      <c r="B1243" s="29">
        <v>2419</v>
      </c>
      <c r="C1243" s="27" t="s">
        <v>45</v>
      </c>
      <c r="D1243" s="27" t="s">
        <v>57</v>
      </c>
      <c r="E1243" s="27" t="s">
        <v>50</v>
      </c>
      <c r="F1243" s="27">
        <v>8</v>
      </c>
      <c r="G1243" s="28">
        <v>6048</v>
      </c>
      <c r="H1243" s="27">
        <v>3281.04</v>
      </c>
    </row>
    <row r="1244" spans="1:8">
      <c r="A1244" s="25">
        <v>41382</v>
      </c>
      <c r="B1244" s="29">
        <v>2784</v>
      </c>
      <c r="C1244" s="27" t="s">
        <v>49</v>
      </c>
      <c r="D1244" s="27" t="s">
        <v>57</v>
      </c>
      <c r="E1244" s="27" t="s">
        <v>47</v>
      </c>
      <c r="F1244" s="27">
        <v>8</v>
      </c>
      <c r="G1244" s="28">
        <v>4428</v>
      </c>
      <c r="H1244" s="27">
        <v>721.09979999999996</v>
      </c>
    </row>
    <row r="1245" spans="1:8">
      <c r="A1245" s="25">
        <v>41383</v>
      </c>
      <c r="B1245" s="29">
        <v>2420</v>
      </c>
      <c r="C1245" s="27" t="s">
        <v>48</v>
      </c>
      <c r="D1245" s="27" t="s">
        <v>57</v>
      </c>
      <c r="E1245" s="27" t="s">
        <v>50</v>
      </c>
      <c r="F1245" s="27">
        <v>10</v>
      </c>
      <c r="G1245" s="28">
        <v>5160</v>
      </c>
      <c r="H1245" s="27">
        <v>2085.1559999999999</v>
      </c>
    </row>
    <row r="1246" spans="1:8">
      <c r="A1246" s="25">
        <v>41384</v>
      </c>
      <c r="B1246" s="29">
        <v>2785</v>
      </c>
      <c r="C1246" s="27" t="s">
        <v>45</v>
      </c>
      <c r="D1246" s="27" t="s">
        <v>57</v>
      </c>
      <c r="E1246" s="27" t="s">
        <v>47</v>
      </c>
      <c r="F1246" s="27">
        <v>7</v>
      </c>
      <c r="G1246" s="28">
        <v>14280</v>
      </c>
      <c r="H1246" s="27">
        <v>4382.5320000000002</v>
      </c>
    </row>
    <row r="1247" spans="1:8">
      <c r="A1247" s="25">
        <v>41385</v>
      </c>
      <c r="B1247" s="29">
        <v>2421</v>
      </c>
      <c r="C1247" s="27" t="s">
        <v>49</v>
      </c>
      <c r="D1247" s="27" t="s">
        <v>57</v>
      </c>
      <c r="E1247" s="27" t="s">
        <v>51</v>
      </c>
      <c r="F1247" s="27">
        <v>7</v>
      </c>
      <c r="G1247" s="28">
        <v>11172</v>
      </c>
      <c r="H1247" s="27">
        <v>2141.1137999999996</v>
      </c>
    </row>
    <row r="1248" spans="1:8">
      <c r="A1248" s="25">
        <v>41386</v>
      </c>
      <c r="B1248" s="29">
        <v>2786</v>
      </c>
      <c r="C1248" s="27" t="s">
        <v>48</v>
      </c>
      <c r="D1248" s="27" t="s">
        <v>57</v>
      </c>
      <c r="E1248" s="27" t="s">
        <v>47</v>
      </c>
      <c r="F1248" s="27">
        <v>7</v>
      </c>
      <c r="G1248" s="28">
        <v>11550</v>
      </c>
      <c r="H1248" s="27">
        <v>2089.395</v>
      </c>
    </row>
    <row r="1249" spans="1:8">
      <c r="A1249" s="25">
        <v>41387</v>
      </c>
      <c r="B1249" s="29">
        <v>2422</v>
      </c>
      <c r="C1249" s="27" t="s">
        <v>45</v>
      </c>
      <c r="D1249" s="27" t="s">
        <v>57</v>
      </c>
      <c r="E1249" s="27" t="s">
        <v>51</v>
      </c>
      <c r="F1249" s="27">
        <v>6</v>
      </c>
      <c r="G1249" s="28">
        <v>9828</v>
      </c>
      <c r="H1249" s="27">
        <v>4660.9290000000001</v>
      </c>
    </row>
    <row r="1250" spans="1:8">
      <c r="A1250" s="25">
        <v>41388</v>
      </c>
      <c r="B1250" s="29">
        <v>2787</v>
      </c>
      <c r="C1250" s="27" t="s">
        <v>49</v>
      </c>
      <c r="D1250" s="27" t="s">
        <v>57</v>
      </c>
      <c r="E1250" s="27" t="s">
        <v>50</v>
      </c>
      <c r="F1250" s="27">
        <v>8</v>
      </c>
      <c r="G1250" s="28">
        <v>7200</v>
      </c>
      <c r="H1250" s="27">
        <v>2219.7600000000002</v>
      </c>
    </row>
    <row r="1251" spans="1:8">
      <c r="A1251" s="25">
        <v>41389</v>
      </c>
      <c r="B1251" s="29">
        <v>2423</v>
      </c>
      <c r="C1251" s="27" t="s">
        <v>48</v>
      </c>
      <c r="D1251" s="27" t="s">
        <v>57</v>
      </c>
      <c r="E1251" s="27" t="s">
        <v>51</v>
      </c>
      <c r="F1251" s="27">
        <v>10</v>
      </c>
      <c r="G1251" s="28">
        <v>5130</v>
      </c>
      <c r="H1251" s="27">
        <v>969.31350000000009</v>
      </c>
    </row>
    <row r="1252" spans="1:8">
      <c r="A1252" s="25">
        <v>41390</v>
      </c>
      <c r="B1252" s="29">
        <v>2788</v>
      </c>
      <c r="C1252" s="27" t="s">
        <v>45</v>
      </c>
      <c r="D1252" s="27" t="s">
        <v>57</v>
      </c>
      <c r="E1252" s="27" t="s">
        <v>50</v>
      </c>
      <c r="F1252" s="27">
        <v>10</v>
      </c>
      <c r="G1252" s="28">
        <v>6780</v>
      </c>
      <c r="H1252" s="27">
        <v>1490.922</v>
      </c>
    </row>
    <row r="1253" spans="1:8">
      <c r="A1253" s="25">
        <v>41391</v>
      </c>
      <c r="B1253" s="29">
        <v>2424</v>
      </c>
      <c r="C1253" s="27" t="s">
        <v>49</v>
      </c>
      <c r="D1253" s="27" t="s">
        <v>57</v>
      </c>
      <c r="E1253" s="27" t="s">
        <v>47</v>
      </c>
      <c r="F1253" s="27">
        <v>10</v>
      </c>
      <c r="G1253" s="28">
        <v>2210</v>
      </c>
      <c r="H1253" s="27">
        <v>2978.8589999999999</v>
      </c>
    </row>
    <row r="1254" spans="1:8">
      <c r="A1254" s="25">
        <v>41392</v>
      </c>
      <c r="B1254" s="29">
        <v>2789</v>
      </c>
      <c r="C1254" s="27" t="s">
        <v>48</v>
      </c>
      <c r="D1254" s="27" t="s">
        <v>57</v>
      </c>
      <c r="E1254" s="27" t="s">
        <v>50</v>
      </c>
      <c r="F1254" s="27">
        <v>7</v>
      </c>
      <c r="G1254" s="28">
        <v>5355</v>
      </c>
      <c r="H1254" s="27">
        <v>1920.3029999999999</v>
      </c>
    </row>
    <row r="1255" spans="1:8">
      <c r="A1255" s="25">
        <v>41393</v>
      </c>
      <c r="B1255" s="29">
        <v>2425</v>
      </c>
      <c r="C1255" s="27" t="s">
        <v>45</v>
      </c>
      <c r="D1255" s="27" t="s">
        <v>57</v>
      </c>
      <c r="E1255" s="27" t="s">
        <v>47</v>
      </c>
      <c r="F1255" s="27">
        <v>6</v>
      </c>
      <c r="G1255" s="28">
        <v>3762</v>
      </c>
      <c r="H1255" s="27">
        <v>3857.9309999999996</v>
      </c>
    </row>
    <row r="1256" spans="1:8">
      <c r="A1256" s="25">
        <v>41394</v>
      </c>
      <c r="B1256" s="29">
        <v>2790</v>
      </c>
      <c r="C1256" s="27" t="s">
        <v>49</v>
      </c>
      <c r="D1256" s="27" t="s">
        <v>57</v>
      </c>
      <c r="E1256" s="27" t="s">
        <v>51</v>
      </c>
      <c r="F1256" s="27">
        <v>6</v>
      </c>
      <c r="G1256" s="28">
        <v>4698</v>
      </c>
      <c r="H1256" s="27">
        <v>587.40659999999991</v>
      </c>
    </row>
    <row r="1257" spans="1:8">
      <c r="A1257" s="25">
        <v>41395</v>
      </c>
      <c r="B1257" s="29">
        <v>2426</v>
      </c>
      <c r="C1257" s="27" t="s">
        <v>48</v>
      </c>
      <c r="D1257" s="27" t="s">
        <v>57</v>
      </c>
      <c r="E1257" s="27" t="s">
        <v>47</v>
      </c>
      <c r="F1257" s="27">
        <v>10</v>
      </c>
      <c r="G1257" s="28">
        <v>3660</v>
      </c>
      <c r="H1257" s="27">
        <v>2663.0160000000001</v>
      </c>
    </row>
    <row r="1258" spans="1:8">
      <c r="A1258" s="25">
        <v>41396</v>
      </c>
      <c r="B1258" s="29">
        <v>2791</v>
      </c>
      <c r="C1258" s="27" t="s">
        <v>45</v>
      </c>
      <c r="D1258" s="27" t="s">
        <v>57</v>
      </c>
      <c r="E1258" s="27" t="s">
        <v>51</v>
      </c>
      <c r="F1258" s="27">
        <v>8</v>
      </c>
      <c r="G1258" s="28">
        <v>1608</v>
      </c>
      <c r="H1258" s="27">
        <v>1651.2552000000001</v>
      </c>
    </row>
    <row r="1259" spans="1:8">
      <c r="A1259" s="25">
        <v>41397</v>
      </c>
      <c r="B1259" s="29">
        <v>2427</v>
      </c>
      <c r="C1259" s="27" t="s">
        <v>49</v>
      </c>
      <c r="D1259" s="27" t="s">
        <v>57</v>
      </c>
      <c r="E1259" s="27" t="s">
        <v>50</v>
      </c>
      <c r="F1259" s="27">
        <v>10</v>
      </c>
      <c r="G1259" s="28">
        <v>4160</v>
      </c>
      <c r="H1259" s="27">
        <v>3580.7200000000003</v>
      </c>
    </row>
    <row r="1260" spans="1:8">
      <c r="A1260" s="25">
        <v>41398</v>
      </c>
      <c r="B1260" s="29">
        <v>2792</v>
      </c>
      <c r="C1260" s="27" t="s">
        <v>48</v>
      </c>
      <c r="D1260" s="27" t="s">
        <v>57</v>
      </c>
      <c r="E1260" s="27" t="s">
        <v>51</v>
      </c>
      <c r="F1260" s="27">
        <v>10</v>
      </c>
      <c r="G1260" s="28">
        <v>4120</v>
      </c>
      <c r="H1260" s="27">
        <v>1837.52</v>
      </c>
    </row>
    <row r="1261" spans="1:8">
      <c r="A1261" s="25">
        <v>41399</v>
      </c>
      <c r="B1261" s="29">
        <v>2428</v>
      </c>
      <c r="C1261" s="27" t="s">
        <v>45</v>
      </c>
      <c r="D1261" s="27" t="s">
        <v>57</v>
      </c>
      <c r="E1261" s="27" t="s">
        <v>50</v>
      </c>
      <c r="F1261" s="27">
        <v>8</v>
      </c>
      <c r="G1261" s="28">
        <v>4416</v>
      </c>
      <c r="H1261" s="27">
        <v>2109.0816</v>
      </c>
    </row>
    <row r="1262" spans="1:8">
      <c r="A1262" s="25">
        <v>41400</v>
      </c>
      <c r="B1262" s="29">
        <v>2793</v>
      </c>
      <c r="C1262" s="27" t="s">
        <v>49</v>
      </c>
      <c r="D1262" s="27" t="s">
        <v>57</v>
      </c>
      <c r="E1262" s="27" t="s">
        <v>47</v>
      </c>
      <c r="F1262" s="27">
        <v>6</v>
      </c>
      <c r="G1262" s="28">
        <v>2178</v>
      </c>
      <c r="H1262" s="27">
        <v>2867.7726000000002</v>
      </c>
    </row>
    <row r="1263" spans="1:8">
      <c r="A1263" s="25">
        <v>41401</v>
      </c>
      <c r="B1263" s="29">
        <v>2429</v>
      </c>
      <c r="C1263" s="27" t="s">
        <v>48</v>
      </c>
      <c r="D1263" s="27" t="s">
        <v>57</v>
      </c>
      <c r="E1263" s="27" t="s">
        <v>50</v>
      </c>
      <c r="F1263" s="27">
        <v>8</v>
      </c>
      <c r="G1263" s="28">
        <v>2496</v>
      </c>
      <c r="H1263" s="27">
        <v>5033.1840000000002</v>
      </c>
    </row>
    <row r="1264" spans="1:8">
      <c r="A1264" s="25">
        <v>41767</v>
      </c>
      <c r="B1264" s="29">
        <v>2794</v>
      </c>
      <c r="C1264" s="27" t="s">
        <v>45</v>
      </c>
      <c r="D1264" s="27" t="s">
        <v>57</v>
      </c>
      <c r="E1264" s="27" t="s">
        <v>47</v>
      </c>
      <c r="F1264" s="27">
        <v>6</v>
      </c>
      <c r="G1264" s="28">
        <v>8784</v>
      </c>
      <c r="H1264" s="27">
        <v>2782.1124</v>
      </c>
    </row>
    <row r="1265" spans="1:8">
      <c r="A1265" s="25">
        <v>41768</v>
      </c>
      <c r="B1265" s="29">
        <v>2430</v>
      </c>
      <c r="C1265" s="27" t="s">
        <v>49</v>
      </c>
      <c r="D1265" s="27" t="s">
        <v>57</v>
      </c>
      <c r="E1265" s="27" t="s">
        <v>51</v>
      </c>
      <c r="F1265" s="27">
        <v>9</v>
      </c>
      <c r="G1265" s="28">
        <v>9324</v>
      </c>
      <c r="H1265" s="27">
        <v>1722.1428000000001</v>
      </c>
    </row>
    <row r="1266" spans="1:8">
      <c r="A1266" s="25">
        <v>41769</v>
      </c>
      <c r="B1266" s="29">
        <v>2795</v>
      </c>
      <c r="C1266" s="27" t="s">
        <v>48</v>
      </c>
      <c r="D1266" s="27" t="s">
        <v>57</v>
      </c>
      <c r="E1266" s="27" t="s">
        <v>47</v>
      </c>
      <c r="F1266" s="27">
        <v>10</v>
      </c>
      <c r="G1266" s="28">
        <v>4260</v>
      </c>
      <c r="H1266" s="27">
        <v>1370.0159999999998</v>
      </c>
    </row>
    <row r="1267" spans="1:8">
      <c r="A1267" s="25">
        <v>41770</v>
      </c>
      <c r="B1267" s="29">
        <v>2431</v>
      </c>
      <c r="C1267" s="27" t="s">
        <v>45</v>
      </c>
      <c r="D1267" s="27" t="s">
        <v>57</v>
      </c>
      <c r="E1267" s="27" t="s">
        <v>51</v>
      </c>
      <c r="F1267" s="27">
        <v>8</v>
      </c>
      <c r="G1267" s="28">
        <v>5760</v>
      </c>
      <c r="H1267" s="27">
        <v>2139.2640000000001</v>
      </c>
    </row>
    <row r="1268" spans="1:8">
      <c r="A1268" s="25">
        <v>41771</v>
      </c>
      <c r="B1268" s="29">
        <v>2796</v>
      </c>
      <c r="C1268" s="27" t="s">
        <v>49</v>
      </c>
      <c r="D1268" s="27" t="s">
        <v>57</v>
      </c>
      <c r="E1268" s="27" t="s">
        <v>50</v>
      </c>
      <c r="F1268" s="27">
        <v>9</v>
      </c>
      <c r="G1268" s="28">
        <v>10440</v>
      </c>
      <c r="H1268" s="27">
        <v>3124.17</v>
      </c>
    </row>
    <row r="1269" spans="1:8">
      <c r="A1269" s="25">
        <v>41772</v>
      </c>
      <c r="B1269" s="29">
        <v>2432</v>
      </c>
      <c r="C1269" s="27" t="s">
        <v>48</v>
      </c>
      <c r="D1269" s="27" t="s">
        <v>57</v>
      </c>
      <c r="E1269" s="27" t="s">
        <v>51</v>
      </c>
      <c r="F1269" s="27">
        <v>9</v>
      </c>
      <c r="G1269" s="28">
        <v>9396</v>
      </c>
      <c r="H1269" s="27">
        <v>3484.9763999999996</v>
      </c>
    </row>
    <row r="1270" spans="1:8">
      <c r="A1270" s="25">
        <v>41773</v>
      </c>
      <c r="B1270" s="29">
        <v>2797</v>
      </c>
      <c r="C1270" s="27" t="s">
        <v>45</v>
      </c>
      <c r="D1270" s="27" t="s">
        <v>57</v>
      </c>
      <c r="E1270" s="27" t="s">
        <v>50</v>
      </c>
      <c r="F1270" s="27">
        <v>6</v>
      </c>
      <c r="G1270" s="28">
        <v>13005</v>
      </c>
      <c r="H1270" s="27">
        <v>2521.9295999999999</v>
      </c>
    </row>
    <row r="1271" spans="1:8">
      <c r="A1271" s="25">
        <v>41774</v>
      </c>
      <c r="B1271" s="29">
        <v>2433</v>
      </c>
      <c r="C1271" s="27" t="s">
        <v>49</v>
      </c>
      <c r="D1271" s="27" t="s">
        <v>57</v>
      </c>
      <c r="E1271" s="27" t="s">
        <v>47</v>
      </c>
      <c r="F1271" s="27">
        <v>10</v>
      </c>
      <c r="G1271" s="28">
        <v>13300</v>
      </c>
      <c r="H1271" s="27">
        <v>4205.46</v>
      </c>
    </row>
    <row r="1272" spans="1:8">
      <c r="A1272" s="25">
        <v>41775</v>
      </c>
      <c r="B1272" s="29">
        <v>2798</v>
      </c>
      <c r="C1272" s="27" t="s">
        <v>48</v>
      </c>
      <c r="D1272" s="27" t="s">
        <v>57</v>
      </c>
      <c r="E1272" s="27" t="s">
        <v>50</v>
      </c>
      <c r="F1272" s="27">
        <v>9</v>
      </c>
      <c r="G1272" s="28">
        <v>2475</v>
      </c>
      <c r="H1272" s="27">
        <v>780.12</v>
      </c>
    </row>
    <row r="1273" spans="1:8">
      <c r="A1273" s="25">
        <v>41776</v>
      </c>
      <c r="B1273" s="29">
        <v>2434</v>
      </c>
      <c r="C1273" s="27" t="s">
        <v>45</v>
      </c>
      <c r="D1273" s="27" t="s">
        <v>57</v>
      </c>
      <c r="E1273" s="27" t="s">
        <v>47</v>
      </c>
      <c r="F1273" s="27">
        <v>10</v>
      </c>
      <c r="G1273" s="28">
        <v>14100</v>
      </c>
      <c r="H1273" s="27">
        <v>3058.29</v>
      </c>
    </row>
    <row r="1274" spans="1:8">
      <c r="A1274" s="25">
        <v>41777</v>
      </c>
      <c r="B1274" s="29">
        <v>2799</v>
      </c>
      <c r="C1274" s="27" t="s">
        <v>49</v>
      </c>
      <c r="D1274" s="27" t="s">
        <v>57</v>
      </c>
      <c r="E1274" s="27" t="s">
        <v>51</v>
      </c>
      <c r="F1274" s="27">
        <v>10</v>
      </c>
      <c r="G1274" s="28">
        <v>10440</v>
      </c>
      <c r="H1274" s="27">
        <v>1908.432</v>
      </c>
    </row>
    <row r="1275" spans="1:8">
      <c r="A1275" s="25">
        <v>41778</v>
      </c>
      <c r="B1275" s="29">
        <v>2435</v>
      </c>
      <c r="C1275" s="27" t="s">
        <v>48</v>
      </c>
      <c r="D1275" s="27" t="s">
        <v>57</v>
      </c>
      <c r="E1275" s="27" t="s">
        <v>47</v>
      </c>
      <c r="F1275" s="27">
        <v>9</v>
      </c>
      <c r="G1275" s="28">
        <v>9108</v>
      </c>
      <c r="H1275" s="27">
        <v>969.77430000000004</v>
      </c>
    </row>
    <row r="1276" spans="1:8">
      <c r="A1276" s="25">
        <v>41779</v>
      </c>
      <c r="B1276" s="29">
        <v>2800</v>
      </c>
      <c r="C1276" s="27" t="s">
        <v>45</v>
      </c>
      <c r="D1276" s="27" t="s">
        <v>57</v>
      </c>
      <c r="E1276" s="27" t="s">
        <v>51</v>
      </c>
      <c r="F1276" s="27">
        <v>8</v>
      </c>
      <c r="G1276" s="28">
        <v>11960</v>
      </c>
      <c r="H1276" s="27">
        <v>4174.04</v>
      </c>
    </row>
    <row r="1277" spans="1:8">
      <c r="A1277" s="25">
        <v>41780</v>
      </c>
      <c r="B1277" s="29">
        <v>2436</v>
      </c>
      <c r="C1277" s="27" t="s">
        <v>49</v>
      </c>
      <c r="D1277" s="27" t="s">
        <v>57</v>
      </c>
      <c r="E1277" s="27" t="s">
        <v>50</v>
      </c>
      <c r="F1277" s="27">
        <v>9</v>
      </c>
      <c r="G1277" s="28">
        <v>10422</v>
      </c>
      <c r="H1277" s="27">
        <v>2384.8141500000002</v>
      </c>
    </row>
    <row r="1278" spans="1:8">
      <c r="A1278" s="25">
        <v>41781</v>
      </c>
      <c r="B1278" s="29">
        <v>2801</v>
      </c>
      <c r="C1278" s="27" t="s">
        <v>48</v>
      </c>
      <c r="D1278" s="27" t="s">
        <v>57</v>
      </c>
      <c r="E1278" s="27" t="s">
        <v>51</v>
      </c>
      <c r="F1278" s="27">
        <v>10</v>
      </c>
      <c r="G1278" s="28">
        <v>2650</v>
      </c>
      <c r="H1278" s="27">
        <v>3340.59</v>
      </c>
    </row>
    <row r="1279" spans="1:8">
      <c r="A1279" s="25">
        <v>41782</v>
      </c>
      <c r="B1279" s="29">
        <v>2437</v>
      </c>
      <c r="C1279" s="27" t="s">
        <v>45</v>
      </c>
      <c r="D1279" s="27" t="s">
        <v>57</v>
      </c>
      <c r="E1279" s="27" t="s">
        <v>50</v>
      </c>
      <c r="F1279" s="27">
        <v>7</v>
      </c>
      <c r="G1279" s="28">
        <v>9660</v>
      </c>
      <c r="H1279" s="27">
        <v>2898.9659999999994</v>
      </c>
    </row>
    <row r="1280" spans="1:8">
      <c r="A1280" s="25">
        <v>41783</v>
      </c>
      <c r="B1280" s="29">
        <v>2802</v>
      </c>
      <c r="C1280" s="27" t="s">
        <v>49</v>
      </c>
      <c r="D1280" s="27" t="s">
        <v>57</v>
      </c>
      <c r="E1280" s="27" t="s">
        <v>47</v>
      </c>
      <c r="F1280" s="27">
        <v>9</v>
      </c>
      <c r="G1280" s="28">
        <v>9990</v>
      </c>
      <c r="H1280" s="27">
        <v>5395.8487500000001</v>
      </c>
    </row>
    <row r="1281" spans="1:8">
      <c r="A1281" s="25">
        <v>41784</v>
      </c>
      <c r="B1281" s="29">
        <v>2438</v>
      </c>
      <c r="C1281" s="27" t="s">
        <v>48</v>
      </c>
      <c r="D1281" s="27" t="s">
        <v>57</v>
      </c>
      <c r="E1281" s="27" t="s">
        <v>50</v>
      </c>
      <c r="F1281" s="27">
        <v>9</v>
      </c>
      <c r="G1281" s="28">
        <v>10980</v>
      </c>
      <c r="H1281" s="27">
        <v>851.60879999999997</v>
      </c>
    </row>
    <row r="1282" spans="1:8">
      <c r="A1282" s="25">
        <v>41785</v>
      </c>
      <c r="B1282" s="29">
        <v>2803</v>
      </c>
      <c r="C1282" s="27" t="s">
        <v>45</v>
      </c>
      <c r="D1282" s="27" t="s">
        <v>57</v>
      </c>
      <c r="E1282" s="27" t="s">
        <v>47</v>
      </c>
      <c r="F1282" s="27">
        <v>9</v>
      </c>
      <c r="G1282" s="28">
        <v>10935</v>
      </c>
      <c r="H1282" s="27">
        <v>3368.8548000000001</v>
      </c>
    </row>
    <row r="1283" spans="1:8">
      <c r="A1283" s="25">
        <v>41786</v>
      </c>
      <c r="B1283" s="29">
        <v>2439</v>
      </c>
      <c r="C1283" s="27" t="s">
        <v>49</v>
      </c>
      <c r="D1283" s="27" t="s">
        <v>57</v>
      </c>
      <c r="E1283" s="27" t="s">
        <v>51</v>
      </c>
      <c r="F1283" s="27">
        <v>7</v>
      </c>
      <c r="G1283" s="28">
        <v>8127</v>
      </c>
      <c r="H1283" s="27">
        <v>1466.1108000000002</v>
      </c>
    </row>
    <row r="1284" spans="1:8">
      <c r="A1284" s="25">
        <v>41787</v>
      </c>
      <c r="B1284" s="29">
        <v>2804</v>
      </c>
      <c r="C1284" s="27" t="s">
        <v>48</v>
      </c>
      <c r="D1284" s="27" t="s">
        <v>57</v>
      </c>
      <c r="E1284" s="27" t="s">
        <v>47</v>
      </c>
      <c r="F1284" s="27">
        <v>7</v>
      </c>
      <c r="G1284" s="28">
        <v>4914</v>
      </c>
      <c r="H1284" s="27">
        <v>3646.1880000000001</v>
      </c>
    </row>
    <row r="1285" spans="1:8">
      <c r="A1285" s="25">
        <v>41788</v>
      </c>
      <c r="B1285" s="29">
        <v>2440</v>
      </c>
      <c r="C1285" s="27" t="s">
        <v>45</v>
      </c>
      <c r="D1285" s="27" t="s">
        <v>57</v>
      </c>
      <c r="E1285" s="27" t="s">
        <v>51</v>
      </c>
      <c r="F1285" s="27">
        <v>10</v>
      </c>
      <c r="G1285" s="28">
        <v>8910</v>
      </c>
      <c r="H1285" s="27">
        <v>5103.9450000000006</v>
      </c>
    </row>
    <row r="1286" spans="1:8">
      <c r="A1286" s="25">
        <v>41789</v>
      </c>
      <c r="B1286" s="29">
        <v>2805</v>
      </c>
      <c r="C1286" s="27" t="s">
        <v>49</v>
      </c>
      <c r="D1286" s="27" t="s">
        <v>57</v>
      </c>
      <c r="E1286" s="27" t="s">
        <v>50</v>
      </c>
      <c r="F1286" s="27">
        <v>8</v>
      </c>
      <c r="G1286" s="28">
        <v>10560</v>
      </c>
      <c r="H1286" s="27">
        <v>915.76319999999998</v>
      </c>
    </row>
    <row r="1287" spans="1:8">
      <c r="A1287" s="25">
        <v>41790</v>
      </c>
      <c r="B1287" s="29">
        <v>2441</v>
      </c>
      <c r="C1287" s="27" t="s">
        <v>48</v>
      </c>
      <c r="D1287" s="27" t="s">
        <v>57</v>
      </c>
      <c r="E1287" s="27" t="s">
        <v>51</v>
      </c>
      <c r="F1287" s="27">
        <v>10</v>
      </c>
      <c r="G1287" s="28">
        <v>2280</v>
      </c>
      <c r="H1287" s="27">
        <v>3961.7280000000001</v>
      </c>
    </row>
    <row r="1288" spans="1:8">
      <c r="A1288" s="25">
        <v>41791</v>
      </c>
      <c r="B1288" s="29">
        <v>2806</v>
      </c>
      <c r="C1288" s="27" t="s">
        <v>45</v>
      </c>
      <c r="D1288" s="27" t="s">
        <v>57</v>
      </c>
      <c r="E1288" s="27" t="s">
        <v>50</v>
      </c>
      <c r="F1288" s="27">
        <v>7</v>
      </c>
      <c r="G1288" s="28">
        <v>2131.5</v>
      </c>
      <c r="H1288" s="27">
        <v>3615.0239999999994</v>
      </c>
    </row>
    <row r="1289" spans="1:8">
      <c r="A1289" s="25">
        <v>41792</v>
      </c>
      <c r="B1289" s="29">
        <v>2442</v>
      </c>
      <c r="C1289" s="27" t="s">
        <v>49</v>
      </c>
      <c r="D1289" s="27" t="s">
        <v>57</v>
      </c>
      <c r="E1289" s="27" t="s">
        <v>47</v>
      </c>
      <c r="F1289" s="27">
        <v>7</v>
      </c>
      <c r="G1289" s="28">
        <v>4046</v>
      </c>
      <c r="H1289" s="27">
        <v>2198.1918000000005</v>
      </c>
    </row>
    <row r="1290" spans="1:8">
      <c r="A1290" s="25">
        <v>41793</v>
      </c>
      <c r="B1290" s="29">
        <v>2807</v>
      </c>
      <c r="C1290" s="27" t="s">
        <v>48</v>
      </c>
      <c r="D1290" s="27" t="s">
        <v>57</v>
      </c>
      <c r="E1290" s="27" t="s">
        <v>50</v>
      </c>
      <c r="F1290" s="27">
        <v>7</v>
      </c>
      <c r="G1290" s="28">
        <v>7612.5</v>
      </c>
      <c r="H1290" s="27">
        <v>609.60900000000004</v>
      </c>
    </row>
    <row r="1291" spans="1:8">
      <c r="A1291" s="25">
        <v>41794</v>
      </c>
      <c r="B1291" s="29">
        <v>2443</v>
      </c>
      <c r="C1291" s="27" t="s">
        <v>45</v>
      </c>
      <c r="D1291" s="27" t="s">
        <v>57</v>
      </c>
      <c r="E1291" s="27" t="s">
        <v>47</v>
      </c>
      <c r="F1291" s="27">
        <v>10</v>
      </c>
      <c r="G1291" s="28">
        <v>9080</v>
      </c>
      <c r="H1291" s="27">
        <v>3489.444</v>
      </c>
    </row>
    <row r="1292" spans="1:8">
      <c r="A1292" s="25">
        <v>41795</v>
      </c>
      <c r="B1292" s="29">
        <v>2808</v>
      </c>
      <c r="C1292" s="27" t="s">
        <v>49</v>
      </c>
      <c r="D1292" s="27" t="s">
        <v>57</v>
      </c>
      <c r="E1292" s="27" t="s">
        <v>51</v>
      </c>
      <c r="F1292" s="27">
        <v>6</v>
      </c>
      <c r="G1292" s="28">
        <v>1458</v>
      </c>
      <c r="H1292" s="27">
        <v>653.7672</v>
      </c>
    </row>
    <row r="1293" spans="1:8">
      <c r="A1293" s="25">
        <v>41796</v>
      </c>
      <c r="B1293" s="29">
        <v>2444</v>
      </c>
      <c r="C1293" s="27" t="s">
        <v>48</v>
      </c>
      <c r="D1293" s="27" t="s">
        <v>57</v>
      </c>
      <c r="E1293" s="27" t="s">
        <v>47</v>
      </c>
      <c r="F1293" s="27">
        <v>7</v>
      </c>
      <c r="G1293" s="28">
        <v>3129</v>
      </c>
      <c r="H1293" s="27">
        <v>686.97194999999999</v>
      </c>
    </row>
    <row r="1294" spans="1:8">
      <c r="A1294" s="25">
        <v>41797</v>
      </c>
      <c r="B1294" s="29">
        <v>2809</v>
      </c>
      <c r="C1294" s="27" t="s">
        <v>45</v>
      </c>
      <c r="D1294" s="27" t="s">
        <v>57</v>
      </c>
      <c r="E1294" s="27" t="s">
        <v>51</v>
      </c>
      <c r="F1294" s="27">
        <v>7</v>
      </c>
      <c r="G1294" s="28">
        <v>1858.5</v>
      </c>
      <c r="H1294" s="27">
        <v>3535.7962500000003</v>
      </c>
    </row>
    <row r="1295" spans="1:8">
      <c r="A1295" s="25">
        <v>41798</v>
      </c>
      <c r="B1295" s="29">
        <v>2445</v>
      </c>
      <c r="C1295" s="27" t="s">
        <v>49</v>
      </c>
      <c r="D1295" s="27" t="s">
        <v>57</v>
      </c>
      <c r="E1295" s="27" t="s">
        <v>50</v>
      </c>
      <c r="F1295" s="27">
        <v>10</v>
      </c>
      <c r="G1295" s="28">
        <v>8370</v>
      </c>
      <c r="H1295" s="27">
        <v>3657.69</v>
      </c>
    </row>
    <row r="1296" spans="1:8">
      <c r="A1296" s="25">
        <v>41799</v>
      </c>
      <c r="B1296" s="29">
        <v>2810</v>
      </c>
      <c r="C1296" s="27" t="s">
        <v>48</v>
      </c>
      <c r="D1296" s="27" t="s">
        <v>57</v>
      </c>
      <c r="E1296" s="27" t="s">
        <v>51</v>
      </c>
      <c r="F1296" s="27">
        <v>8</v>
      </c>
      <c r="G1296" s="28">
        <v>10416</v>
      </c>
      <c r="H1296" s="27">
        <v>3102.9264000000003</v>
      </c>
    </row>
    <row r="1297" spans="1:8">
      <c r="A1297" s="25">
        <v>41800</v>
      </c>
      <c r="B1297" s="29">
        <v>2446</v>
      </c>
      <c r="C1297" s="27" t="s">
        <v>45</v>
      </c>
      <c r="D1297" s="27" t="s">
        <v>57</v>
      </c>
      <c r="E1297" s="27" t="s">
        <v>50</v>
      </c>
      <c r="F1297" s="27">
        <v>8</v>
      </c>
      <c r="G1297" s="28">
        <v>8064</v>
      </c>
      <c r="H1297" s="27">
        <v>2483.712</v>
      </c>
    </row>
    <row r="1298" spans="1:8">
      <c r="A1298" s="25">
        <v>41801</v>
      </c>
      <c r="B1298" s="29">
        <v>2811</v>
      </c>
      <c r="C1298" s="27" t="s">
        <v>49</v>
      </c>
      <c r="D1298" s="27" t="s">
        <v>57</v>
      </c>
      <c r="E1298" s="27" t="s">
        <v>47</v>
      </c>
      <c r="F1298" s="27">
        <v>6</v>
      </c>
      <c r="G1298" s="28">
        <v>2214</v>
      </c>
      <c r="H1298" s="27">
        <v>1799.9819999999997</v>
      </c>
    </row>
    <row r="1299" spans="1:8">
      <c r="A1299" s="25">
        <v>41802</v>
      </c>
      <c r="B1299" s="29">
        <v>2447</v>
      </c>
      <c r="C1299" s="27" t="s">
        <v>48</v>
      </c>
      <c r="D1299" s="27" t="s">
        <v>57</v>
      </c>
      <c r="E1299" s="27" t="s">
        <v>50</v>
      </c>
      <c r="F1299" s="27">
        <v>10</v>
      </c>
      <c r="G1299" s="28">
        <v>2900</v>
      </c>
      <c r="H1299" s="27">
        <v>3108.51</v>
      </c>
    </row>
    <row r="1300" spans="1:8">
      <c r="A1300" s="25">
        <v>41803</v>
      </c>
      <c r="B1300" s="29">
        <v>2812</v>
      </c>
      <c r="C1300" s="27" t="s">
        <v>45</v>
      </c>
      <c r="D1300" s="27" t="s">
        <v>57</v>
      </c>
      <c r="E1300" s="27" t="s">
        <v>47</v>
      </c>
      <c r="F1300" s="27">
        <v>6</v>
      </c>
      <c r="G1300" s="28">
        <v>2214</v>
      </c>
      <c r="H1300" s="27">
        <v>1947.8772000000001</v>
      </c>
    </row>
    <row r="1301" spans="1:8">
      <c r="A1301" s="25">
        <v>41804</v>
      </c>
      <c r="B1301" s="29">
        <v>2448</v>
      </c>
      <c r="C1301" s="27" t="s">
        <v>49</v>
      </c>
      <c r="D1301" s="27" t="s">
        <v>57</v>
      </c>
      <c r="E1301" s="27" t="s">
        <v>51</v>
      </c>
      <c r="F1301" s="27">
        <v>9</v>
      </c>
      <c r="G1301" s="28">
        <v>10044</v>
      </c>
      <c r="H1301" s="27">
        <v>2862.54</v>
      </c>
    </row>
    <row r="1302" spans="1:8">
      <c r="A1302" s="25">
        <v>41805</v>
      </c>
      <c r="B1302" s="29">
        <v>2813</v>
      </c>
      <c r="C1302" s="27" t="s">
        <v>48</v>
      </c>
      <c r="D1302" s="27" t="s">
        <v>57</v>
      </c>
      <c r="E1302" s="27" t="s">
        <v>47</v>
      </c>
      <c r="F1302" s="27">
        <v>8</v>
      </c>
      <c r="G1302" s="28">
        <v>5436</v>
      </c>
      <c r="H1302" s="27">
        <v>578.75280000000009</v>
      </c>
    </row>
    <row r="1303" spans="1:8">
      <c r="A1303" s="25">
        <v>41806</v>
      </c>
      <c r="B1303" s="29">
        <v>2449</v>
      </c>
      <c r="C1303" s="27" t="s">
        <v>45</v>
      </c>
      <c r="D1303" s="27" t="s">
        <v>57</v>
      </c>
      <c r="E1303" s="27" t="s">
        <v>51</v>
      </c>
      <c r="F1303" s="27">
        <v>10</v>
      </c>
      <c r="G1303" s="28">
        <v>13850</v>
      </c>
      <c r="H1303" s="27">
        <v>1676.404</v>
      </c>
    </row>
    <row r="1304" spans="1:8">
      <c r="A1304" s="25">
        <v>41807</v>
      </c>
      <c r="B1304" s="29">
        <v>2814</v>
      </c>
      <c r="C1304" s="27" t="s">
        <v>49</v>
      </c>
      <c r="D1304" s="27" t="s">
        <v>57</v>
      </c>
      <c r="E1304" s="27" t="s">
        <v>50</v>
      </c>
      <c r="F1304" s="27">
        <v>7</v>
      </c>
      <c r="G1304" s="28">
        <v>5544</v>
      </c>
      <c r="H1304" s="27">
        <v>1490.2271999999998</v>
      </c>
    </row>
    <row r="1305" spans="1:8">
      <c r="A1305" s="25">
        <v>41808</v>
      </c>
      <c r="B1305" s="29">
        <v>2450</v>
      </c>
      <c r="C1305" s="27" t="s">
        <v>48</v>
      </c>
      <c r="D1305" s="27" t="s">
        <v>57</v>
      </c>
      <c r="E1305" s="27" t="s">
        <v>51</v>
      </c>
      <c r="F1305" s="27">
        <v>9</v>
      </c>
      <c r="G1305" s="28">
        <v>10584</v>
      </c>
      <c r="H1305" s="27">
        <v>2676.6935999999996</v>
      </c>
    </row>
    <row r="1306" spans="1:8">
      <c r="A1306" s="25">
        <v>41809</v>
      </c>
      <c r="B1306" s="29">
        <v>2815</v>
      </c>
      <c r="C1306" s="27" t="s">
        <v>45</v>
      </c>
      <c r="D1306" s="27" t="s">
        <v>57</v>
      </c>
      <c r="E1306" s="27" t="s">
        <v>50</v>
      </c>
      <c r="F1306" s="27">
        <v>8</v>
      </c>
      <c r="G1306" s="28">
        <v>4688</v>
      </c>
      <c r="H1306" s="27">
        <v>5041.9440000000004</v>
      </c>
    </row>
    <row r="1307" spans="1:8">
      <c r="A1307" s="25">
        <v>41810</v>
      </c>
      <c r="B1307" s="29">
        <v>2451</v>
      </c>
      <c r="C1307" s="27" t="s">
        <v>49</v>
      </c>
      <c r="D1307" s="27" t="s">
        <v>57</v>
      </c>
      <c r="E1307" s="27" t="s">
        <v>47</v>
      </c>
      <c r="F1307" s="27">
        <v>9</v>
      </c>
      <c r="G1307" s="28">
        <v>2376</v>
      </c>
      <c r="H1307" s="27">
        <v>881.25840000000005</v>
      </c>
    </row>
    <row r="1308" spans="1:8">
      <c r="A1308" s="25">
        <v>41811</v>
      </c>
      <c r="B1308" s="29">
        <v>2816</v>
      </c>
      <c r="C1308" s="27" t="s">
        <v>48</v>
      </c>
      <c r="D1308" s="27" t="s">
        <v>57</v>
      </c>
      <c r="E1308" s="27" t="s">
        <v>50</v>
      </c>
      <c r="F1308" s="27">
        <v>6</v>
      </c>
      <c r="G1308" s="28">
        <v>9180</v>
      </c>
      <c r="H1308" s="27">
        <v>1172.4695999999999</v>
      </c>
    </row>
    <row r="1309" spans="1:8">
      <c r="A1309" s="25">
        <v>41812</v>
      </c>
      <c r="B1309" s="29">
        <v>2452</v>
      </c>
      <c r="C1309" s="27" t="s">
        <v>45</v>
      </c>
      <c r="D1309" s="27" t="s">
        <v>57</v>
      </c>
      <c r="E1309" s="27" t="s">
        <v>47</v>
      </c>
      <c r="F1309" s="27">
        <v>6</v>
      </c>
      <c r="G1309" s="28">
        <v>1566</v>
      </c>
      <c r="H1309" s="27">
        <v>2028.5964000000004</v>
      </c>
    </row>
    <row r="1310" spans="1:8">
      <c r="A1310" s="25">
        <v>41813</v>
      </c>
      <c r="B1310" s="29">
        <v>2817</v>
      </c>
      <c r="C1310" s="27" t="s">
        <v>49</v>
      </c>
      <c r="D1310" s="27" t="s">
        <v>57</v>
      </c>
      <c r="E1310" s="27" t="s">
        <v>51</v>
      </c>
      <c r="F1310" s="27">
        <v>9</v>
      </c>
      <c r="G1310" s="28">
        <v>3294</v>
      </c>
      <c r="H1310" s="27">
        <v>1251.3905999999999</v>
      </c>
    </row>
    <row r="1311" spans="1:8">
      <c r="A1311" s="25">
        <v>41814</v>
      </c>
      <c r="B1311" s="29">
        <v>2453</v>
      </c>
      <c r="C1311" s="27" t="s">
        <v>48</v>
      </c>
      <c r="D1311" s="27" t="s">
        <v>57</v>
      </c>
      <c r="E1311" s="27" t="s">
        <v>47</v>
      </c>
      <c r="F1311" s="27">
        <v>9</v>
      </c>
      <c r="G1311" s="28">
        <v>1944</v>
      </c>
      <c r="H1311" s="27">
        <v>1673.3951999999999</v>
      </c>
    </row>
    <row r="1312" spans="1:8">
      <c r="A1312" s="25">
        <v>41815</v>
      </c>
      <c r="B1312" s="29">
        <v>2818</v>
      </c>
      <c r="C1312" s="27" t="s">
        <v>45</v>
      </c>
      <c r="D1312" s="27" t="s">
        <v>57</v>
      </c>
      <c r="E1312" s="27" t="s">
        <v>51</v>
      </c>
      <c r="F1312" s="27">
        <v>8</v>
      </c>
      <c r="G1312" s="28">
        <v>7524</v>
      </c>
      <c r="H1312" s="27">
        <v>4315.0140000000001</v>
      </c>
    </row>
    <row r="1313" spans="1:8">
      <c r="A1313" s="25">
        <v>41816</v>
      </c>
      <c r="B1313" s="29">
        <v>2454</v>
      </c>
      <c r="C1313" s="27" t="s">
        <v>49</v>
      </c>
      <c r="D1313" s="27" t="s">
        <v>57</v>
      </c>
      <c r="E1313" s="27" t="s">
        <v>50</v>
      </c>
      <c r="F1313" s="27">
        <v>6</v>
      </c>
      <c r="G1313" s="28">
        <v>3510</v>
      </c>
      <c r="H1313" s="27">
        <v>2724.6374999999998</v>
      </c>
    </row>
    <row r="1314" spans="1:8">
      <c r="A1314" s="25">
        <v>41817</v>
      </c>
      <c r="B1314" s="29">
        <v>2819</v>
      </c>
      <c r="C1314" s="27" t="s">
        <v>48</v>
      </c>
      <c r="D1314" s="27" t="s">
        <v>57</v>
      </c>
      <c r="E1314" s="27" t="s">
        <v>51</v>
      </c>
      <c r="F1314" s="27">
        <v>7</v>
      </c>
      <c r="G1314" s="28">
        <v>4599</v>
      </c>
      <c r="H1314" s="27">
        <v>2021.2605000000001</v>
      </c>
    </row>
    <row r="1315" spans="1:8">
      <c r="A1315" s="25">
        <v>41818</v>
      </c>
      <c r="B1315" s="29">
        <v>2455</v>
      </c>
      <c r="C1315" s="27" t="s">
        <v>45</v>
      </c>
      <c r="D1315" s="27" t="s">
        <v>57</v>
      </c>
      <c r="E1315" s="27" t="s">
        <v>50</v>
      </c>
      <c r="F1315" s="27">
        <v>7</v>
      </c>
      <c r="G1315" s="28">
        <v>9712.5</v>
      </c>
      <c r="H1315" s="27">
        <v>2367.1305000000002</v>
      </c>
    </row>
    <row r="1316" spans="1:8">
      <c r="A1316" s="25">
        <v>41819</v>
      </c>
      <c r="B1316" s="29">
        <v>2820</v>
      </c>
      <c r="C1316" s="27" t="s">
        <v>49</v>
      </c>
      <c r="D1316" s="27" t="s">
        <v>57</v>
      </c>
      <c r="E1316" s="27" t="s">
        <v>47</v>
      </c>
      <c r="F1316" s="27">
        <v>6</v>
      </c>
      <c r="G1316" s="28">
        <v>6876</v>
      </c>
      <c r="H1316" s="27">
        <v>3053.6316000000002</v>
      </c>
    </row>
    <row r="1317" spans="1:8">
      <c r="A1317" s="25">
        <v>41820</v>
      </c>
      <c r="B1317" s="29">
        <v>2456</v>
      </c>
      <c r="C1317" s="27" t="s">
        <v>48</v>
      </c>
      <c r="D1317" s="27" t="s">
        <v>57</v>
      </c>
      <c r="E1317" s="27" t="s">
        <v>50</v>
      </c>
      <c r="F1317" s="27">
        <v>7</v>
      </c>
      <c r="G1317" s="28">
        <v>2009</v>
      </c>
      <c r="H1317" s="27">
        <v>3864.3114999999998</v>
      </c>
    </row>
    <row r="1318" spans="1:8">
      <c r="A1318" s="25">
        <v>41821</v>
      </c>
      <c r="B1318" s="29">
        <v>2821</v>
      </c>
      <c r="C1318" s="27" t="s">
        <v>45</v>
      </c>
      <c r="D1318" s="27" t="s">
        <v>57</v>
      </c>
      <c r="E1318" s="27" t="s">
        <v>47</v>
      </c>
      <c r="F1318" s="27">
        <v>9</v>
      </c>
      <c r="G1318" s="28">
        <v>8316</v>
      </c>
      <c r="H1318" s="27">
        <v>3690.6407999999997</v>
      </c>
    </row>
    <row r="1319" spans="1:8">
      <c r="A1319" s="25">
        <v>41822</v>
      </c>
      <c r="B1319" s="29">
        <v>2457</v>
      </c>
      <c r="C1319" s="27" t="s">
        <v>49</v>
      </c>
      <c r="D1319" s="27" t="s">
        <v>57</v>
      </c>
      <c r="E1319" s="27" t="s">
        <v>51</v>
      </c>
      <c r="F1319" s="27">
        <v>10</v>
      </c>
      <c r="G1319" s="28">
        <v>5550</v>
      </c>
      <c r="H1319" s="27">
        <v>1232.0999999999999</v>
      </c>
    </row>
    <row r="1320" spans="1:8">
      <c r="A1320" s="25">
        <v>41823</v>
      </c>
      <c r="B1320" s="29">
        <v>2822</v>
      </c>
      <c r="C1320" s="27" t="s">
        <v>48</v>
      </c>
      <c r="D1320" s="27" t="s">
        <v>57</v>
      </c>
      <c r="E1320" s="27" t="s">
        <v>47</v>
      </c>
      <c r="F1320" s="27">
        <v>9</v>
      </c>
      <c r="G1320" s="28">
        <v>11880</v>
      </c>
      <c r="H1320" s="27">
        <v>5095.3320000000003</v>
      </c>
    </row>
    <row r="1321" spans="1:8">
      <c r="A1321" s="25">
        <v>41824</v>
      </c>
      <c r="B1321" s="29">
        <v>2458</v>
      </c>
      <c r="C1321" s="27" t="s">
        <v>45</v>
      </c>
      <c r="D1321" s="27" t="s">
        <v>57</v>
      </c>
      <c r="E1321" s="27" t="s">
        <v>51</v>
      </c>
      <c r="F1321" s="27">
        <v>7</v>
      </c>
      <c r="G1321" s="28">
        <v>9954</v>
      </c>
      <c r="H1321" s="27">
        <v>1101.1612499999999</v>
      </c>
    </row>
    <row r="1322" spans="1:8">
      <c r="A1322" s="25">
        <v>41825</v>
      </c>
      <c r="B1322" s="29">
        <v>2823</v>
      </c>
      <c r="C1322" s="27" t="s">
        <v>49</v>
      </c>
      <c r="D1322" s="27" t="s">
        <v>57</v>
      </c>
      <c r="E1322" s="27" t="s">
        <v>50</v>
      </c>
      <c r="F1322" s="27">
        <v>7</v>
      </c>
      <c r="G1322" s="28">
        <v>2044</v>
      </c>
      <c r="H1322" s="27">
        <v>671.45400000000006</v>
      </c>
    </row>
    <row r="1323" spans="1:8">
      <c r="A1323" s="25">
        <v>41826</v>
      </c>
      <c r="B1323" s="29">
        <v>2459</v>
      </c>
      <c r="C1323" s="27" t="s">
        <v>48</v>
      </c>
      <c r="D1323" s="27" t="s">
        <v>57</v>
      </c>
      <c r="E1323" s="27" t="s">
        <v>51</v>
      </c>
      <c r="F1323" s="27">
        <v>7</v>
      </c>
      <c r="G1323" s="28">
        <v>2625</v>
      </c>
      <c r="H1323" s="27">
        <v>2775.1499999999996</v>
      </c>
    </row>
    <row r="1324" spans="1:8">
      <c r="A1324" s="25">
        <v>41827</v>
      </c>
      <c r="B1324" s="29">
        <v>2824</v>
      </c>
      <c r="C1324" s="27" t="s">
        <v>45</v>
      </c>
      <c r="D1324" s="27" t="s">
        <v>57</v>
      </c>
      <c r="E1324" s="27" t="s">
        <v>50</v>
      </c>
      <c r="F1324" s="27">
        <v>10</v>
      </c>
      <c r="G1324" s="28">
        <v>14650</v>
      </c>
      <c r="H1324" s="27">
        <v>3042.2190000000001</v>
      </c>
    </row>
    <row r="1325" spans="1:8">
      <c r="A1325" s="25">
        <v>41828</v>
      </c>
      <c r="B1325" s="29">
        <v>2460</v>
      </c>
      <c r="C1325" s="27" t="s">
        <v>49</v>
      </c>
      <c r="D1325" s="27" t="s">
        <v>57</v>
      </c>
      <c r="E1325" s="27" t="s">
        <v>47</v>
      </c>
      <c r="F1325" s="27">
        <v>9</v>
      </c>
      <c r="G1325" s="28">
        <v>2997</v>
      </c>
      <c r="H1325" s="27">
        <v>5626.8675000000003</v>
      </c>
    </row>
    <row r="1326" spans="1:8">
      <c r="A1326" s="25">
        <v>41829</v>
      </c>
      <c r="B1326" s="29">
        <v>2825</v>
      </c>
      <c r="C1326" s="27" t="s">
        <v>48</v>
      </c>
      <c r="D1326" s="27" t="s">
        <v>57</v>
      </c>
      <c r="E1326" s="27" t="s">
        <v>50</v>
      </c>
      <c r="F1326" s="27">
        <v>8</v>
      </c>
      <c r="G1326" s="28">
        <v>11070</v>
      </c>
      <c r="H1326" s="27">
        <v>940.5071999999999</v>
      </c>
    </row>
  </sheetData>
  <dataValidations count="1">
    <dataValidation type="date" allowBlank="1" showInputMessage="1" showErrorMessage="1" errorTitle="Error" error="Enter data between 01st to 15th only_x000a_" promptTitle="Data validated" prompt="Data validated too" sqref="A1:H1326" xr:uid="{EDD65D4C-5F08-4CA0-B3F3-363364857A61}">
      <formula1>A2</formula1>
      <formula2>A19</formula2>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2E209-B09D-4C92-86B1-1B4C6ADF1B82}">
  <sheetPr codeName="Sheet6"/>
  <dimension ref="A1:R1326"/>
  <sheetViews>
    <sheetView topLeftCell="H1" workbookViewId="0">
      <selection activeCell="S20" sqref="S20"/>
    </sheetView>
  </sheetViews>
  <sheetFormatPr defaultRowHeight="14.4"/>
  <cols>
    <col min="1" max="6" width="14.109375" style="22" customWidth="1"/>
    <col min="7" max="7" width="14.109375" style="31" customWidth="1"/>
    <col min="8" max="8" width="14.109375" style="22" customWidth="1"/>
    <col min="11" max="11" width="21.33203125" style="34" customWidth="1"/>
    <col min="12" max="16" width="14.109375" style="22" customWidth="1"/>
    <col min="17" max="17" width="14.109375" style="37" customWidth="1"/>
    <col min="18" max="18" width="14.109375" style="22" customWidth="1"/>
  </cols>
  <sheetData>
    <row r="1" spans="1:18">
      <c r="A1" s="23" t="s">
        <v>37</v>
      </c>
      <c r="B1" s="23" t="s">
        <v>38</v>
      </c>
      <c r="C1" s="23" t="s">
        <v>39</v>
      </c>
      <c r="D1" s="23" t="s">
        <v>40</v>
      </c>
      <c r="E1" s="23" t="s">
        <v>41</v>
      </c>
      <c r="F1" s="23" t="s">
        <v>42</v>
      </c>
      <c r="G1" s="21" t="s">
        <v>43</v>
      </c>
      <c r="H1" s="23" t="s">
        <v>44</v>
      </c>
      <c r="K1" s="32" t="s">
        <v>37</v>
      </c>
      <c r="L1" s="23" t="s">
        <v>38</v>
      </c>
      <c r="M1" s="23" t="s">
        <v>39</v>
      </c>
      <c r="N1" s="23" t="s">
        <v>40</v>
      </c>
      <c r="O1" s="23" t="s">
        <v>41</v>
      </c>
      <c r="P1" s="23" t="s">
        <v>42</v>
      </c>
      <c r="Q1" s="35" t="s">
        <v>43</v>
      </c>
      <c r="R1" s="23" t="s">
        <v>44</v>
      </c>
    </row>
    <row r="2" spans="1:18">
      <c r="A2" s="25">
        <v>40909</v>
      </c>
      <c r="B2" s="29">
        <v>1111</v>
      </c>
      <c r="C2" s="27" t="s">
        <v>45</v>
      </c>
      <c r="D2" s="27" t="s">
        <v>46</v>
      </c>
      <c r="E2" s="27" t="s">
        <v>47</v>
      </c>
      <c r="F2" s="27">
        <v>8</v>
      </c>
      <c r="G2" s="30">
        <v>7164</v>
      </c>
      <c r="H2" s="27">
        <v>844.1579999999999</v>
      </c>
      <c r="K2" s="33">
        <v>40909</v>
      </c>
      <c r="L2" s="29">
        <v>1111</v>
      </c>
      <c r="M2" s="27" t="s">
        <v>45</v>
      </c>
      <c r="N2" s="27" t="s">
        <v>46</v>
      </c>
      <c r="O2" s="27" t="s">
        <v>47</v>
      </c>
      <c r="P2" s="27">
        <v>8</v>
      </c>
      <c r="Q2" s="36">
        <v>7164</v>
      </c>
      <c r="R2" s="27">
        <v>844.1579999999999</v>
      </c>
    </row>
    <row r="3" spans="1:18">
      <c r="A3" s="25">
        <v>40910</v>
      </c>
      <c r="B3" s="29">
        <v>1112</v>
      </c>
      <c r="C3" s="27" t="s">
        <v>48</v>
      </c>
      <c r="D3" s="27" t="s">
        <v>46</v>
      </c>
      <c r="E3" s="27" t="s">
        <v>47</v>
      </c>
      <c r="F3" s="27">
        <v>8</v>
      </c>
      <c r="G3" s="30">
        <v>6528</v>
      </c>
      <c r="H3" s="27">
        <v>3376.6319999999996</v>
      </c>
      <c r="J3" t="s">
        <v>36</v>
      </c>
      <c r="K3" s="33">
        <v>40910</v>
      </c>
      <c r="L3" s="29">
        <v>1112</v>
      </c>
      <c r="M3" s="27" t="s">
        <v>48</v>
      </c>
      <c r="N3" s="27" t="s">
        <v>46</v>
      </c>
      <c r="O3" s="27" t="s">
        <v>47</v>
      </c>
      <c r="P3" s="27">
        <v>8</v>
      </c>
      <c r="Q3" s="36">
        <v>6528</v>
      </c>
      <c r="R3" s="27">
        <v>3376.6319999999996</v>
      </c>
    </row>
    <row r="4" spans="1:18">
      <c r="A4" s="25">
        <v>40911</v>
      </c>
      <c r="B4" s="29">
        <v>1113</v>
      </c>
      <c r="C4" s="27" t="s">
        <v>49</v>
      </c>
      <c r="D4" s="27" t="s">
        <v>46</v>
      </c>
      <c r="E4" s="27" t="s">
        <v>50</v>
      </c>
      <c r="F4" s="27">
        <v>8</v>
      </c>
      <c r="G4" s="30">
        <v>2520</v>
      </c>
      <c r="H4" s="27">
        <v>2280</v>
      </c>
      <c r="K4" s="33">
        <v>40911</v>
      </c>
      <c r="L4" s="29">
        <v>1113</v>
      </c>
      <c r="M4" s="27" t="s">
        <v>49</v>
      </c>
      <c r="N4" s="27" t="s">
        <v>46</v>
      </c>
      <c r="O4" s="27" t="s">
        <v>50</v>
      </c>
      <c r="P4" s="27">
        <v>8</v>
      </c>
      <c r="Q4" s="36">
        <v>2520</v>
      </c>
      <c r="R4" s="27">
        <v>2280</v>
      </c>
    </row>
    <row r="5" spans="1:18">
      <c r="A5" s="25">
        <v>40913</v>
      </c>
      <c r="B5" s="29">
        <v>1115</v>
      </c>
      <c r="C5" s="27" t="s">
        <v>48</v>
      </c>
      <c r="D5" s="27" t="s">
        <v>46</v>
      </c>
      <c r="E5" s="27" t="s">
        <v>50</v>
      </c>
      <c r="F5" s="27">
        <v>10</v>
      </c>
      <c r="G5" s="30">
        <v>9660</v>
      </c>
      <c r="H5" s="27">
        <v>1737.3510000000001</v>
      </c>
      <c r="K5" s="33">
        <v>40913</v>
      </c>
      <c r="L5" s="29">
        <v>1115</v>
      </c>
      <c r="M5" s="27" t="s">
        <v>48</v>
      </c>
      <c r="N5" s="27" t="s">
        <v>46</v>
      </c>
      <c r="O5" s="27" t="s">
        <v>50</v>
      </c>
      <c r="P5" s="27">
        <v>10</v>
      </c>
      <c r="Q5" s="36">
        <v>9660</v>
      </c>
      <c r="R5" s="27">
        <v>1737.3510000000001</v>
      </c>
    </row>
    <row r="6" spans="1:18">
      <c r="A6" s="25">
        <v>40914</v>
      </c>
      <c r="B6" s="29">
        <v>1111</v>
      </c>
      <c r="C6" s="27" t="s">
        <v>49</v>
      </c>
      <c r="D6" s="27" t="s">
        <v>46</v>
      </c>
      <c r="E6" s="27" t="s">
        <v>51</v>
      </c>
      <c r="F6" s="27">
        <v>10</v>
      </c>
      <c r="G6" s="30">
        <v>11550</v>
      </c>
      <c r="H6" s="27">
        <v>854.69999999999993</v>
      </c>
      <c r="K6" s="33">
        <v>40914</v>
      </c>
      <c r="L6" s="29">
        <v>1111</v>
      </c>
      <c r="M6" s="27" t="s">
        <v>49</v>
      </c>
      <c r="N6" s="27" t="s">
        <v>46</v>
      </c>
      <c r="O6" s="27" t="s">
        <v>51</v>
      </c>
      <c r="P6" s="27">
        <v>10</v>
      </c>
      <c r="Q6" s="36">
        <v>11550</v>
      </c>
      <c r="R6" s="27">
        <v>854.69999999999993</v>
      </c>
    </row>
    <row r="7" spans="1:18">
      <c r="A7" s="25">
        <v>40915</v>
      </c>
      <c r="B7" s="29">
        <v>1117</v>
      </c>
      <c r="C7" s="27" t="s">
        <v>45</v>
      </c>
      <c r="D7" s="27" t="s">
        <v>46</v>
      </c>
      <c r="E7" s="27" t="s">
        <v>51</v>
      </c>
      <c r="F7" s="27">
        <v>7</v>
      </c>
      <c r="G7" s="30">
        <v>7896</v>
      </c>
      <c r="H7" s="27">
        <v>2565.4104000000002</v>
      </c>
      <c r="K7" s="33">
        <v>40915</v>
      </c>
      <c r="L7" s="29">
        <v>1117</v>
      </c>
      <c r="M7" s="27" t="s">
        <v>45</v>
      </c>
      <c r="N7" s="27" t="s">
        <v>46</v>
      </c>
      <c r="O7" s="27" t="s">
        <v>51</v>
      </c>
      <c r="P7" s="27">
        <v>7</v>
      </c>
      <c r="Q7" s="36">
        <v>7896</v>
      </c>
      <c r="R7" s="27">
        <v>2565.4104000000002</v>
      </c>
    </row>
    <row r="8" spans="1:18">
      <c r="A8" s="25">
        <v>40916</v>
      </c>
      <c r="B8" s="29">
        <v>1118</v>
      </c>
      <c r="C8" s="27" t="s">
        <v>48</v>
      </c>
      <c r="D8" s="27" t="s">
        <v>46</v>
      </c>
      <c r="E8" s="27" t="s">
        <v>51</v>
      </c>
      <c r="F8" s="27">
        <v>7</v>
      </c>
      <c r="G8" s="30">
        <v>8095.5</v>
      </c>
      <c r="H8" s="27">
        <v>1063.2090000000001</v>
      </c>
      <c r="K8" s="33">
        <v>40916</v>
      </c>
      <c r="L8" s="29">
        <v>1118</v>
      </c>
      <c r="M8" s="27" t="s">
        <v>48</v>
      </c>
      <c r="N8" s="27" t="s">
        <v>46</v>
      </c>
      <c r="O8" s="27" t="s">
        <v>51</v>
      </c>
      <c r="P8" s="27">
        <v>7</v>
      </c>
      <c r="Q8" s="36">
        <v>8095.5</v>
      </c>
      <c r="R8" s="27">
        <v>1063.2090000000001</v>
      </c>
    </row>
    <row r="9" spans="1:18">
      <c r="A9" s="25">
        <v>40917</v>
      </c>
      <c r="B9" s="29">
        <v>1119</v>
      </c>
      <c r="C9" s="27" t="s">
        <v>49</v>
      </c>
      <c r="D9" s="27" t="s">
        <v>46</v>
      </c>
      <c r="E9" s="27" t="s">
        <v>47</v>
      </c>
      <c r="F9" s="27">
        <v>8</v>
      </c>
      <c r="G9" s="30">
        <v>12180</v>
      </c>
      <c r="H9" s="27">
        <v>1864.0272</v>
      </c>
      <c r="K9" s="33">
        <v>40917</v>
      </c>
      <c r="L9" s="29">
        <v>1119</v>
      </c>
      <c r="M9" s="27" t="s">
        <v>49</v>
      </c>
      <c r="N9" s="27" t="s">
        <v>46</v>
      </c>
      <c r="O9" s="27" t="s">
        <v>47</v>
      </c>
      <c r="P9" s="27">
        <v>8</v>
      </c>
      <c r="Q9" s="36">
        <v>12180</v>
      </c>
      <c r="R9" s="27">
        <v>1864.0272</v>
      </c>
    </row>
    <row r="10" spans="1:18">
      <c r="A10" s="25">
        <v>40918</v>
      </c>
      <c r="B10" s="29">
        <v>1111</v>
      </c>
      <c r="C10" s="27" t="s">
        <v>45</v>
      </c>
      <c r="D10" s="27" t="s">
        <v>46</v>
      </c>
      <c r="E10" s="27" t="s">
        <v>47</v>
      </c>
      <c r="F10" s="27">
        <v>6</v>
      </c>
      <c r="G10" s="30">
        <v>4900.5</v>
      </c>
      <c r="H10" s="27">
        <v>2653.62075</v>
      </c>
      <c r="K10" s="33">
        <v>40918</v>
      </c>
      <c r="L10" s="29">
        <v>1111</v>
      </c>
      <c r="M10" s="27" t="s">
        <v>45</v>
      </c>
      <c r="N10" s="27" t="s">
        <v>46</v>
      </c>
      <c r="O10" s="27" t="s">
        <v>47</v>
      </c>
      <c r="P10" s="27">
        <v>6</v>
      </c>
      <c r="Q10" s="36">
        <v>4900.5</v>
      </c>
      <c r="R10" s="27">
        <v>2653.62075</v>
      </c>
    </row>
    <row r="11" spans="1:18">
      <c r="A11" s="25">
        <v>40919</v>
      </c>
      <c r="B11" s="29">
        <v>1121</v>
      </c>
      <c r="C11" s="27" t="s">
        <v>48</v>
      </c>
      <c r="D11" s="27" t="s">
        <v>46</v>
      </c>
      <c r="E11" s="27" t="s">
        <v>47</v>
      </c>
      <c r="F11" s="27">
        <v>9</v>
      </c>
      <c r="G11" s="30">
        <v>2277</v>
      </c>
      <c r="H11" s="27">
        <v>1931.3513999999998</v>
      </c>
      <c r="K11" s="33">
        <v>40919</v>
      </c>
      <c r="L11" s="29">
        <v>1121</v>
      </c>
      <c r="M11" s="27" t="s">
        <v>48</v>
      </c>
      <c r="N11" s="27" t="s">
        <v>46</v>
      </c>
      <c r="O11" s="27" t="s">
        <v>47</v>
      </c>
      <c r="P11" s="27">
        <v>9</v>
      </c>
      <c r="Q11" s="36">
        <v>2277</v>
      </c>
      <c r="R11" s="27">
        <v>1931.3513999999998</v>
      </c>
    </row>
    <row r="12" spans="1:18">
      <c r="A12" s="25">
        <v>40920</v>
      </c>
      <c r="B12" s="29">
        <v>1122</v>
      </c>
      <c r="C12" s="27" t="s">
        <v>49</v>
      </c>
      <c r="D12" s="27" t="s">
        <v>46</v>
      </c>
      <c r="E12" s="27" t="s">
        <v>50</v>
      </c>
      <c r="F12" s="27">
        <v>6</v>
      </c>
      <c r="G12" s="30">
        <v>8032.5</v>
      </c>
      <c r="H12" s="27">
        <v>994.4235000000001</v>
      </c>
      <c r="K12" s="33">
        <v>40920</v>
      </c>
      <c r="L12" s="29">
        <v>1122</v>
      </c>
      <c r="M12" s="27" t="s">
        <v>49</v>
      </c>
      <c r="N12" s="27" t="s">
        <v>46</v>
      </c>
      <c r="O12" s="27" t="s">
        <v>50</v>
      </c>
      <c r="P12" s="27">
        <v>6</v>
      </c>
      <c r="Q12" s="36">
        <v>8032.5</v>
      </c>
      <c r="R12" s="27">
        <v>994.4235000000001</v>
      </c>
    </row>
    <row r="13" spans="1:18">
      <c r="A13" s="25">
        <v>40921</v>
      </c>
      <c r="B13" s="29">
        <v>1123</v>
      </c>
      <c r="C13" s="27" t="s">
        <v>45</v>
      </c>
      <c r="D13" s="27" t="s">
        <v>46</v>
      </c>
      <c r="E13" s="27" t="s">
        <v>50</v>
      </c>
      <c r="F13" s="27">
        <v>9</v>
      </c>
      <c r="G13" s="30">
        <v>8046</v>
      </c>
      <c r="H13" s="27">
        <v>4092.732</v>
      </c>
      <c r="K13" s="33">
        <v>40921</v>
      </c>
      <c r="L13" s="29">
        <v>1123</v>
      </c>
      <c r="M13" s="27" t="s">
        <v>45</v>
      </c>
      <c r="N13" s="27" t="s">
        <v>46</v>
      </c>
      <c r="O13" s="27" t="s">
        <v>50</v>
      </c>
      <c r="P13" s="27">
        <v>9</v>
      </c>
      <c r="Q13" s="36">
        <v>8046</v>
      </c>
      <c r="R13" s="27">
        <v>4092.732</v>
      </c>
    </row>
    <row r="14" spans="1:18">
      <c r="A14" s="25">
        <v>40922</v>
      </c>
      <c r="B14" s="29">
        <v>1124</v>
      </c>
      <c r="C14" s="27" t="s">
        <v>48</v>
      </c>
      <c r="D14" s="27" t="s">
        <v>46</v>
      </c>
      <c r="E14" s="27" t="s">
        <v>50</v>
      </c>
      <c r="F14" s="27">
        <v>6</v>
      </c>
      <c r="G14" s="30">
        <v>11250</v>
      </c>
      <c r="H14" s="27">
        <v>1900.8000000000002</v>
      </c>
      <c r="K14" s="33">
        <v>40922</v>
      </c>
      <c r="L14" s="29">
        <v>1124</v>
      </c>
      <c r="M14" s="27" t="s">
        <v>48</v>
      </c>
      <c r="N14" s="27" t="s">
        <v>46</v>
      </c>
      <c r="O14" s="27" t="s">
        <v>50</v>
      </c>
      <c r="P14" s="27">
        <v>6</v>
      </c>
      <c r="Q14" s="36">
        <v>11250</v>
      </c>
      <c r="R14" s="27">
        <v>1900.8000000000002</v>
      </c>
    </row>
    <row r="15" spans="1:18">
      <c r="A15" s="25">
        <v>40923</v>
      </c>
      <c r="B15" s="29">
        <v>1125</v>
      </c>
      <c r="C15" s="27" t="s">
        <v>49</v>
      </c>
      <c r="D15" s="27" t="s">
        <v>46</v>
      </c>
      <c r="E15" s="27" t="s">
        <v>51</v>
      </c>
      <c r="F15" s="27">
        <v>7</v>
      </c>
      <c r="G15" s="30">
        <v>6189.75</v>
      </c>
      <c r="H15" s="27">
        <v>2722.8710250000004</v>
      </c>
      <c r="K15" s="33">
        <v>40923</v>
      </c>
      <c r="L15" s="29">
        <v>1125</v>
      </c>
      <c r="M15" s="27" t="s">
        <v>49</v>
      </c>
      <c r="N15" s="27" t="s">
        <v>46</v>
      </c>
      <c r="O15" s="27" t="s">
        <v>51</v>
      </c>
      <c r="P15" s="27">
        <v>7</v>
      </c>
      <c r="Q15" s="36">
        <v>6189.75</v>
      </c>
      <c r="R15" s="27">
        <v>2722.8710250000004</v>
      </c>
    </row>
    <row r="16" spans="1:18">
      <c r="A16" s="25">
        <v>40924</v>
      </c>
      <c r="B16" s="29">
        <v>1126</v>
      </c>
      <c r="C16" s="27" t="s">
        <v>45</v>
      </c>
      <c r="D16" s="27" t="s">
        <v>46</v>
      </c>
      <c r="E16" s="27" t="s">
        <v>51</v>
      </c>
      <c r="F16" s="27">
        <v>7</v>
      </c>
      <c r="G16" s="30">
        <v>2908.5</v>
      </c>
      <c r="H16" s="27">
        <v>1140.7136999999998</v>
      </c>
      <c r="K16" s="33">
        <v>40924</v>
      </c>
      <c r="L16" s="29">
        <v>1126</v>
      </c>
      <c r="M16" s="27" t="s">
        <v>45</v>
      </c>
      <c r="N16" s="27" t="s">
        <v>46</v>
      </c>
      <c r="O16" s="27" t="s">
        <v>51</v>
      </c>
      <c r="P16" s="27">
        <v>7</v>
      </c>
      <c r="Q16" s="36">
        <v>2908.5</v>
      </c>
      <c r="R16" s="27">
        <v>1140.7136999999998</v>
      </c>
    </row>
    <row r="17" spans="1:18">
      <c r="A17" s="25">
        <v>40925</v>
      </c>
      <c r="B17" s="29">
        <v>1127</v>
      </c>
      <c r="C17" s="27" t="s">
        <v>48</v>
      </c>
      <c r="D17" s="27" t="s">
        <v>46</v>
      </c>
      <c r="E17" s="27" t="s">
        <v>51</v>
      </c>
      <c r="F17" s="27">
        <v>6</v>
      </c>
      <c r="G17" s="30">
        <v>2214</v>
      </c>
      <c r="H17" s="27">
        <v>2828.6063999999997</v>
      </c>
      <c r="K17" s="33">
        <v>40925</v>
      </c>
      <c r="L17" s="29">
        <v>1127</v>
      </c>
      <c r="M17" s="27" t="s">
        <v>48</v>
      </c>
      <c r="N17" s="27" t="s">
        <v>46</v>
      </c>
      <c r="O17" s="27" t="s">
        <v>51</v>
      </c>
      <c r="P17" s="27">
        <v>6</v>
      </c>
      <c r="Q17" s="36">
        <v>2214</v>
      </c>
      <c r="R17" s="27">
        <v>2828.6063999999997</v>
      </c>
    </row>
    <row r="18" spans="1:18">
      <c r="A18" s="25">
        <v>40926</v>
      </c>
      <c r="B18" s="29">
        <v>1128</v>
      </c>
      <c r="C18" s="27" t="s">
        <v>49</v>
      </c>
      <c r="D18" s="27" t="s">
        <v>46</v>
      </c>
      <c r="E18" s="27" t="s">
        <v>47</v>
      </c>
      <c r="F18" s="27">
        <v>9</v>
      </c>
      <c r="G18" s="30">
        <v>8829</v>
      </c>
      <c r="H18" s="27">
        <v>4189.3605000000007</v>
      </c>
      <c r="K18" s="33">
        <v>40926</v>
      </c>
      <c r="L18" s="29">
        <v>1128</v>
      </c>
      <c r="M18" s="27" t="s">
        <v>49</v>
      </c>
      <c r="N18" s="27" t="s">
        <v>46</v>
      </c>
      <c r="O18" s="27" t="s">
        <v>47</v>
      </c>
      <c r="P18" s="27">
        <v>9</v>
      </c>
      <c r="Q18" s="36">
        <v>8829</v>
      </c>
      <c r="R18" s="27">
        <v>4189.3605000000007</v>
      </c>
    </row>
    <row r="19" spans="1:18">
      <c r="A19" s="25">
        <v>40927</v>
      </c>
      <c r="B19" s="29">
        <v>1129</v>
      </c>
      <c r="C19" s="27" t="s">
        <v>45</v>
      </c>
      <c r="D19" s="27" t="s">
        <v>46</v>
      </c>
      <c r="E19" s="27" t="s">
        <v>47</v>
      </c>
      <c r="F19" s="27">
        <v>10</v>
      </c>
      <c r="G19" s="30">
        <v>9120</v>
      </c>
      <c r="H19" s="27">
        <v>3569.3399999999997</v>
      </c>
      <c r="K19" s="33">
        <v>40927</v>
      </c>
      <c r="L19" s="29">
        <v>1129</v>
      </c>
      <c r="M19" s="27" t="s">
        <v>45</v>
      </c>
      <c r="N19" s="27" t="s">
        <v>46</v>
      </c>
      <c r="O19" s="27" t="s">
        <v>47</v>
      </c>
      <c r="P19" s="27">
        <v>10</v>
      </c>
      <c r="Q19" s="36">
        <v>9120</v>
      </c>
      <c r="R19" s="27">
        <v>3569.3399999999997</v>
      </c>
    </row>
    <row r="20" spans="1:18">
      <c r="A20" s="25">
        <v>40928</v>
      </c>
      <c r="B20" s="29">
        <v>1130</v>
      </c>
      <c r="C20" s="27" t="s">
        <v>48</v>
      </c>
      <c r="D20" s="27" t="s">
        <v>46</v>
      </c>
      <c r="E20" s="27" t="s">
        <v>47</v>
      </c>
      <c r="F20" s="27">
        <v>6</v>
      </c>
      <c r="G20" s="30">
        <v>2173.5</v>
      </c>
      <c r="H20" s="27">
        <v>3709.0777500000004</v>
      </c>
      <c r="K20" s="33">
        <v>40928</v>
      </c>
      <c r="L20" s="29">
        <v>1130</v>
      </c>
      <c r="M20" s="27" t="s">
        <v>48</v>
      </c>
      <c r="N20" s="27" t="s">
        <v>46</v>
      </c>
      <c r="O20" s="27" t="s">
        <v>47</v>
      </c>
      <c r="P20" s="27">
        <v>6</v>
      </c>
      <c r="Q20" s="36">
        <v>2173.5</v>
      </c>
      <c r="R20" s="27">
        <v>3709.0777500000004</v>
      </c>
    </row>
    <row r="21" spans="1:18">
      <c r="A21" s="25">
        <v>40929</v>
      </c>
      <c r="B21" s="29">
        <v>1131</v>
      </c>
      <c r="C21" s="27" t="s">
        <v>49</v>
      </c>
      <c r="D21" s="27" t="s">
        <v>46</v>
      </c>
      <c r="E21" s="27" t="s">
        <v>50</v>
      </c>
      <c r="F21" s="27">
        <v>10</v>
      </c>
      <c r="G21" s="30">
        <v>5600</v>
      </c>
      <c r="H21" s="27">
        <v>4516.3999999999996</v>
      </c>
      <c r="K21" s="33">
        <v>40929</v>
      </c>
      <c r="L21" s="29">
        <v>1131</v>
      </c>
      <c r="M21" s="27" t="s">
        <v>49</v>
      </c>
      <c r="N21" s="27" t="s">
        <v>46</v>
      </c>
      <c r="O21" s="27" t="s">
        <v>50</v>
      </c>
      <c r="P21" s="27">
        <v>10</v>
      </c>
      <c r="Q21" s="36">
        <v>5600</v>
      </c>
      <c r="R21" s="27">
        <v>4516.3999999999996</v>
      </c>
    </row>
    <row r="22" spans="1:18">
      <c r="A22" s="25">
        <v>40930</v>
      </c>
      <c r="B22" s="29">
        <v>1132</v>
      </c>
      <c r="C22" s="27" t="s">
        <v>45</v>
      </c>
      <c r="D22" s="27" t="s">
        <v>46</v>
      </c>
      <c r="E22" s="27" t="s">
        <v>50</v>
      </c>
      <c r="F22" s="27">
        <v>6</v>
      </c>
      <c r="G22" s="30">
        <v>4608</v>
      </c>
      <c r="H22" s="27">
        <v>2575.4111999999996</v>
      </c>
      <c r="K22" s="33">
        <v>40930</v>
      </c>
      <c r="L22" s="29">
        <v>1132</v>
      </c>
      <c r="M22" s="27" t="s">
        <v>45</v>
      </c>
      <c r="N22" s="27" t="s">
        <v>46</v>
      </c>
      <c r="O22" s="27" t="s">
        <v>50</v>
      </c>
      <c r="P22" s="27">
        <v>6</v>
      </c>
      <c r="Q22" s="36">
        <v>4608</v>
      </c>
      <c r="R22" s="27">
        <v>2575.4111999999996</v>
      </c>
    </row>
    <row r="23" spans="1:18">
      <c r="A23" s="25">
        <v>40931</v>
      </c>
      <c r="B23" s="29">
        <v>1133</v>
      </c>
      <c r="C23" s="27" t="s">
        <v>48</v>
      </c>
      <c r="D23" s="27" t="s">
        <v>46</v>
      </c>
      <c r="E23" s="27" t="s">
        <v>50</v>
      </c>
      <c r="F23" s="27">
        <v>8</v>
      </c>
      <c r="G23" s="30">
        <v>5508</v>
      </c>
      <c r="H23" s="27">
        <v>1965.2544000000003</v>
      </c>
      <c r="K23" s="33">
        <v>40931</v>
      </c>
      <c r="L23" s="29">
        <v>1133</v>
      </c>
      <c r="M23" s="27" t="s">
        <v>48</v>
      </c>
      <c r="N23" s="27" t="s">
        <v>46</v>
      </c>
      <c r="O23" s="27" t="s">
        <v>50</v>
      </c>
      <c r="P23" s="27">
        <v>8</v>
      </c>
      <c r="Q23" s="36">
        <v>5508</v>
      </c>
      <c r="R23" s="27">
        <v>1965.2544000000003</v>
      </c>
    </row>
    <row r="24" spans="1:18">
      <c r="A24" s="25">
        <v>40932</v>
      </c>
      <c r="B24" s="29">
        <v>1134</v>
      </c>
      <c r="C24" s="27" t="s">
        <v>49</v>
      </c>
      <c r="D24" s="27" t="s">
        <v>46</v>
      </c>
      <c r="E24" s="27" t="s">
        <v>51</v>
      </c>
      <c r="F24" s="27">
        <v>9</v>
      </c>
      <c r="G24" s="30">
        <v>12735</v>
      </c>
      <c r="H24" s="27">
        <v>3907.0980000000004</v>
      </c>
      <c r="K24" s="33">
        <v>40932</v>
      </c>
      <c r="L24" s="29">
        <v>1134</v>
      </c>
      <c r="M24" s="27" t="s">
        <v>49</v>
      </c>
      <c r="N24" s="27" t="s">
        <v>46</v>
      </c>
      <c r="O24" s="27" t="s">
        <v>51</v>
      </c>
      <c r="P24" s="27">
        <v>9</v>
      </c>
      <c r="Q24" s="36">
        <v>12735</v>
      </c>
      <c r="R24" s="27">
        <v>3907.0980000000004</v>
      </c>
    </row>
    <row r="25" spans="1:18">
      <c r="A25" s="25">
        <v>40933</v>
      </c>
      <c r="B25" s="29">
        <v>1135</v>
      </c>
      <c r="C25" s="27" t="s">
        <v>45</v>
      </c>
      <c r="D25" s="27" t="s">
        <v>46</v>
      </c>
      <c r="E25" s="27" t="s">
        <v>51</v>
      </c>
      <c r="F25" s="27">
        <v>10</v>
      </c>
      <c r="G25" s="30">
        <v>13575</v>
      </c>
      <c r="H25" s="27">
        <v>1992.81</v>
      </c>
      <c r="K25" s="33">
        <v>40933</v>
      </c>
      <c r="L25" s="29">
        <v>1135</v>
      </c>
      <c r="M25" s="27" t="s">
        <v>45</v>
      </c>
      <c r="N25" s="27" t="s">
        <v>46</v>
      </c>
      <c r="O25" s="27" t="s">
        <v>51</v>
      </c>
      <c r="P25" s="27">
        <v>10</v>
      </c>
      <c r="Q25" s="36">
        <v>13575</v>
      </c>
      <c r="R25" s="27">
        <v>1992.81</v>
      </c>
    </row>
    <row r="26" spans="1:18">
      <c r="A26" s="25">
        <v>40934</v>
      </c>
      <c r="B26" s="29">
        <v>1136</v>
      </c>
      <c r="C26" s="27" t="s">
        <v>48</v>
      </c>
      <c r="D26" s="27" t="s">
        <v>46</v>
      </c>
      <c r="E26" s="27" t="s">
        <v>51</v>
      </c>
      <c r="F26" s="27">
        <v>9</v>
      </c>
      <c r="G26" s="30">
        <v>8892</v>
      </c>
      <c r="H26" s="27">
        <v>3084.6347999999998</v>
      </c>
      <c r="K26" s="33">
        <v>40934</v>
      </c>
      <c r="L26" s="29">
        <v>1136</v>
      </c>
      <c r="M26" s="27" t="s">
        <v>48</v>
      </c>
      <c r="N26" s="27" t="s">
        <v>46</v>
      </c>
      <c r="O26" s="27" t="s">
        <v>51</v>
      </c>
      <c r="P26" s="27">
        <v>9</v>
      </c>
      <c r="Q26" s="36">
        <v>8892</v>
      </c>
      <c r="R26" s="27">
        <v>3084.6347999999998</v>
      </c>
    </row>
    <row r="27" spans="1:18">
      <c r="A27" s="25">
        <v>40935</v>
      </c>
      <c r="B27" s="29">
        <v>1137</v>
      </c>
      <c r="C27" s="27" t="s">
        <v>49</v>
      </c>
      <c r="D27" s="27" t="s">
        <v>46</v>
      </c>
      <c r="E27" s="27" t="s">
        <v>47</v>
      </c>
      <c r="F27" s="27">
        <v>9</v>
      </c>
      <c r="G27" s="30">
        <v>6196.5</v>
      </c>
      <c r="H27" s="27">
        <v>3112.7084999999997</v>
      </c>
      <c r="K27" s="33">
        <v>40935</v>
      </c>
      <c r="L27" s="29">
        <v>1137</v>
      </c>
      <c r="M27" s="27" t="s">
        <v>49</v>
      </c>
      <c r="N27" s="27" t="s">
        <v>46</v>
      </c>
      <c r="O27" s="27" t="s">
        <v>47</v>
      </c>
      <c r="P27" s="27">
        <v>9</v>
      </c>
      <c r="Q27" s="36">
        <v>6196.5</v>
      </c>
      <c r="R27" s="27">
        <v>3112.7084999999997</v>
      </c>
    </row>
    <row r="28" spans="1:18">
      <c r="A28" s="25">
        <v>40936</v>
      </c>
      <c r="B28" s="29">
        <v>1138</v>
      </c>
      <c r="C28" s="27" t="s">
        <v>45</v>
      </c>
      <c r="D28" s="27" t="s">
        <v>46</v>
      </c>
      <c r="E28" s="27" t="s">
        <v>47</v>
      </c>
      <c r="F28" s="27">
        <v>7</v>
      </c>
      <c r="G28" s="30">
        <v>4063.5</v>
      </c>
      <c r="H28" s="27">
        <v>709.69027499999993</v>
      </c>
      <c r="K28" s="33">
        <v>40936</v>
      </c>
      <c r="L28" s="29">
        <v>1138</v>
      </c>
      <c r="M28" s="27" t="s">
        <v>45</v>
      </c>
      <c r="N28" s="27" t="s">
        <v>46</v>
      </c>
      <c r="O28" s="27" t="s">
        <v>47</v>
      </c>
      <c r="P28" s="27">
        <v>7</v>
      </c>
      <c r="Q28" s="36">
        <v>4063.5</v>
      </c>
      <c r="R28" s="27">
        <v>709.69027499999993</v>
      </c>
    </row>
    <row r="29" spans="1:18">
      <c r="A29" s="25">
        <v>40937</v>
      </c>
      <c r="B29" s="29">
        <v>1139</v>
      </c>
      <c r="C29" s="27" t="s">
        <v>48</v>
      </c>
      <c r="D29" s="27" t="s">
        <v>46</v>
      </c>
      <c r="E29" s="27" t="s">
        <v>47</v>
      </c>
      <c r="F29" s="27">
        <v>9</v>
      </c>
      <c r="G29" s="30">
        <v>4464</v>
      </c>
      <c r="H29" s="27">
        <v>2483.5464000000002</v>
      </c>
      <c r="K29" s="33">
        <v>40937</v>
      </c>
      <c r="L29" s="29">
        <v>1139</v>
      </c>
      <c r="M29" s="27" t="s">
        <v>48</v>
      </c>
      <c r="N29" s="27" t="s">
        <v>46</v>
      </c>
      <c r="O29" s="27" t="s">
        <v>47</v>
      </c>
      <c r="P29" s="27">
        <v>9</v>
      </c>
      <c r="Q29" s="36">
        <v>4464</v>
      </c>
      <c r="R29" s="27">
        <v>2483.5464000000002</v>
      </c>
    </row>
    <row r="30" spans="1:18">
      <c r="A30" s="25">
        <v>40938</v>
      </c>
      <c r="B30" s="29">
        <v>1140</v>
      </c>
      <c r="C30" s="27" t="s">
        <v>49</v>
      </c>
      <c r="D30" s="27" t="s">
        <v>46</v>
      </c>
      <c r="E30" s="27" t="s">
        <v>50</v>
      </c>
      <c r="F30" s="27">
        <v>10</v>
      </c>
      <c r="G30" s="30">
        <v>10350</v>
      </c>
      <c r="H30" s="27">
        <v>4514.67</v>
      </c>
      <c r="K30" s="33">
        <v>40938</v>
      </c>
      <c r="L30" s="29">
        <v>1140</v>
      </c>
      <c r="M30" s="27" t="s">
        <v>49</v>
      </c>
      <c r="N30" s="27" t="s">
        <v>46</v>
      </c>
      <c r="O30" s="27" t="s">
        <v>50</v>
      </c>
      <c r="P30" s="27">
        <v>10</v>
      </c>
      <c r="Q30" s="36">
        <v>10350</v>
      </c>
      <c r="R30" s="27">
        <v>4514.67</v>
      </c>
    </row>
    <row r="31" spans="1:18">
      <c r="A31" s="25">
        <v>40939</v>
      </c>
      <c r="B31" s="29">
        <v>1141</v>
      </c>
      <c r="C31" s="27" t="s">
        <v>45</v>
      </c>
      <c r="D31" s="27" t="s">
        <v>46</v>
      </c>
      <c r="E31" s="27" t="s">
        <v>50</v>
      </c>
      <c r="F31" s="27">
        <v>10</v>
      </c>
      <c r="G31" s="30">
        <v>8680</v>
      </c>
      <c r="H31" s="27">
        <v>2494.6320000000001</v>
      </c>
      <c r="K31" s="33">
        <v>40939</v>
      </c>
      <c r="L31" s="29">
        <v>1141</v>
      </c>
      <c r="M31" s="27" t="s">
        <v>45</v>
      </c>
      <c r="N31" s="27" t="s">
        <v>46</v>
      </c>
      <c r="O31" s="27" t="s">
        <v>50</v>
      </c>
      <c r="P31" s="27">
        <v>10</v>
      </c>
      <c r="Q31" s="36">
        <v>8680</v>
      </c>
      <c r="R31" s="27">
        <v>2494.6320000000001</v>
      </c>
    </row>
    <row r="32" spans="1:18">
      <c r="A32" s="25">
        <v>40940</v>
      </c>
      <c r="B32" s="29">
        <v>1142</v>
      </c>
      <c r="C32" s="27" t="s">
        <v>48</v>
      </c>
      <c r="D32" s="27" t="s">
        <v>46</v>
      </c>
      <c r="E32" s="27" t="s">
        <v>50</v>
      </c>
      <c r="F32" s="27">
        <v>9</v>
      </c>
      <c r="G32" s="30">
        <v>13050</v>
      </c>
      <c r="H32" s="27">
        <v>2179.35</v>
      </c>
      <c r="K32" s="33">
        <v>40940</v>
      </c>
      <c r="L32" s="29">
        <v>1142</v>
      </c>
      <c r="M32" s="27" t="s">
        <v>48</v>
      </c>
      <c r="N32" s="27" t="s">
        <v>46</v>
      </c>
      <c r="O32" s="27" t="s">
        <v>50</v>
      </c>
      <c r="P32" s="27">
        <v>9</v>
      </c>
      <c r="Q32" s="36">
        <v>13050</v>
      </c>
      <c r="R32" s="27">
        <v>2179.35</v>
      </c>
    </row>
    <row r="33" spans="1:18">
      <c r="A33" s="25">
        <v>40941</v>
      </c>
      <c r="B33" s="29">
        <v>1143</v>
      </c>
      <c r="C33" s="27" t="s">
        <v>49</v>
      </c>
      <c r="D33" s="27" t="s">
        <v>46</v>
      </c>
      <c r="E33" s="27" t="s">
        <v>51</v>
      </c>
      <c r="F33" s="27">
        <v>8</v>
      </c>
      <c r="G33" s="30">
        <v>2312</v>
      </c>
      <c r="H33" s="27">
        <v>999.93999999999994</v>
      </c>
      <c r="K33" s="33">
        <v>40941</v>
      </c>
      <c r="L33" s="29">
        <v>1143</v>
      </c>
      <c r="M33" s="27" t="s">
        <v>49</v>
      </c>
      <c r="N33" s="27" t="s">
        <v>46</v>
      </c>
      <c r="O33" s="27" t="s">
        <v>51</v>
      </c>
      <c r="P33" s="27">
        <v>8</v>
      </c>
      <c r="Q33" s="36">
        <v>2312</v>
      </c>
      <c r="R33" s="27">
        <v>999.93999999999994</v>
      </c>
    </row>
    <row r="34" spans="1:18">
      <c r="A34" s="25">
        <v>40942</v>
      </c>
      <c r="B34" s="29">
        <v>1144</v>
      </c>
      <c r="C34" s="27" t="s">
        <v>45</v>
      </c>
      <c r="D34" s="27" t="s">
        <v>46</v>
      </c>
      <c r="E34" s="27" t="s">
        <v>51</v>
      </c>
      <c r="F34" s="27">
        <v>6</v>
      </c>
      <c r="G34" s="30">
        <v>3060</v>
      </c>
      <c r="H34" s="27">
        <v>461.60100000000006</v>
      </c>
      <c r="K34" s="33">
        <v>40942</v>
      </c>
      <c r="L34" s="29">
        <v>1144</v>
      </c>
      <c r="M34" s="27" t="s">
        <v>45</v>
      </c>
      <c r="N34" s="27" t="s">
        <v>46</v>
      </c>
      <c r="O34" s="27" t="s">
        <v>51</v>
      </c>
      <c r="P34" s="27">
        <v>6</v>
      </c>
      <c r="Q34" s="36">
        <v>3060</v>
      </c>
      <c r="R34" s="27">
        <v>461.60100000000006</v>
      </c>
    </row>
    <row r="35" spans="1:18">
      <c r="A35" s="25">
        <v>40943</v>
      </c>
      <c r="B35" s="29">
        <v>1145</v>
      </c>
      <c r="C35" s="27" t="s">
        <v>48</v>
      </c>
      <c r="D35" s="27" t="s">
        <v>46</v>
      </c>
      <c r="E35" s="27" t="s">
        <v>51</v>
      </c>
      <c r="F35" s="27">
        <v>8</v>
      </c>
      <c r="G35" s="30">
        <v>9810</v>
      </c>
      <c r="H35" s="27">
        <v>744.77520000000004</v>
      </c>
      <c r="K35" s="33">
        <v>40943</v>
      </c>
      <c r="L35" s="29">
        <v>1145</v>
      </c>
      <c r="M35" s="27" t="s">
        <v>48</v>
      </c>
      <c r="N35" s="27" t="s">
        <v>46</v>
      </c>
      <c r="O35" s="27" t="s">
        <v>51</v>
      </c>
      <c r="P35" s="27">
        <v>8</v>
      </c>
      <c r="Q35" s="36">
        <v>9810</v>
      </c>
      <c r="R35" s="27">
        <v>744.77520000000004</v>
      </c>
    </row>
    <row r="36" spans="1:18">
      <c r="A36" s="25">
        <v>40944</v>
      </c>
      <c r="B36" s="29">
        <v>1146</v>
      </c>
      <c r="C36" s="27" t="s">
        <v>49</v>
      </c>
      <c r="D36" s="27" t="s">
        <v>46</v>
      </c>
      <c r="E36" s="27" t="s">
        <v>47</v>
      </c>
      <c r="F36" s="27">
        <v>10</v>
      </c>
      <c r="G36" s="30">
        <v>8120</v>
      </c>
      <c r="H36" s="27">
        <v>2571.8069999999998</v>
      </c>
      <c r="K36" s="33">
        <v>40944</v>
      </c>
      <c r="L36" s="29">
        <v>1146</v>
      </c>
      <c r="M36" s="27" t="s">
        <v>49</v>
      </c>
      <c r="N36" s="27" t="s">
        <v>46</v>
      </c>
      <c r="O36" s="27" t="s">
        <v>47</v>
      </c>
      <c r="P36" s="27">
        <v>10</v>
      </c>
      <c r="Q36" s="36">
        <v>8120</v>
      </c>
      <c r="R36" s="27">
        <v>2571.8069999999998</v>
      </c>
    </row>
    <row r="37" spans="1:18">
      <c r="A37" s="25">
        <v>40945</v>
      </c>
      <c r="B37" s="29">
        <v>1147</v>
      </c>
      <c r="C37" s="27" t="s">
        <v>45</v>
      </c>
      <c r="D37" s="27" t="s">
        <v>46</v>
      </c>
      <c r="E37" s="27" t="s">
        <v>47</v>
      </c>
      <c r="F37" s="27">
        <v>7</v>
      </c>
      <c r="G37" s="30">
        <v>6520.5</v>
      </c>
      <c r="H37" s="27">
        <v>1443.6387</v>
      </c>
      <c r="K37" s="33">
        <v>40945</v>
      </c>
      <c r="L37" s="29">
        <v>1147</v>
      </c>
      <c r="M37" s="27" t="s">
        <v>45</v>
      </c>
      <c r="N37" s="27" t="s">
        <v>46</v>
      </c>
      <c r="O37" s="27" t="s">
        <v>47</v>
      </c>
      <c r="P37" s="27">
        <v>7</v>
      </c>
      <c r="Q37" s="36">
        <v>6520.5</v>
      </c>
      <c r="R37" s="27">
        <v>1443.6387</v>
      </c>
    </row>
    <row r="38" spans="1:18">
      <c r="A38" s="25">
        <v>40946</v>
      </c>
      <c r="B38" s="29">
        <v>1148</v>
      </c>
      <c r="C38" s="27" t="s">
        <v>48</v>
      </c>
      <c r="D38" s="27" t="s">
        <v>46</v>
      </c>
      <c r="E38" s="27" t="s">
        <v>47</v>
      </c>
      <c r="F38" s="27">
        <v>6</v>
      </c>
      <c r="G38" s="30">
        <v>12060</v>
      </c>
      <c r="H38" s="27">
        <v>4258.6271999999999</v>
      </c>
      <c r="K38" s="33">
        <v>40946</v>
      </c>
      <c r="L38" s="29">
        <v>1148</v>
      </c>
      <c r="M38" s="27" t="s">
        <v>48</v>
      </c>
      <c r="N38" s="27" t="s">
        <v>46</v>
      </c>
      <c r="O38" s="27" t="s">
        <v>47</v>
      </c>
      <c r="P38" s="27">
        <v>6</v>
      </c>
      <c r="Q38" s="36">
        <v>12060</v>
      </c>
      <c r="R38" s="27">
        <v>4258.6271999999999</v>
      </c>
    </row>
    <row r="39" spans="1:18">
      <c r="A39" s="25">
        <v>40947</v>
      </c>
      <c r="B39" s="29">
        <v>1149</v>
      </c>
      <c r="C39" s="27" t="s">
        <v>49</v>
      </c>
      <c r="D39" s="27" t="s">
        <v>46</v>
      </c>
      <c r="E39" s="27" t="s">
        <v>50</v>
      </c>
      <c r="F39" s="27">
        <v>8</v>
      </c>
      <c r="G39" s="30">
        <v>8544</v>
      </c>
      <c r="H39" s="27">
        <v>3347.1120000000001</v>
      </c>
      <c r="K39" s="33">
        <v>40947</v>
      </c>
      <c r="L39" s="29">
        <v>1149</v>
      </c>
      <c r="M39" s="27" t="s">
        <v>49</v>
      </c>
      <c r="N39" s="27" t="s">
        <v>46</v>
      </c>
      <c r="O39" s="27" t="s">
        <v>50</v>
      </c>
      <c r="P39" s="27">
        <v>8</v>
      </c>
      <c r="Q39" s="36">
        <v>8544</v>
      </c>
      <c r="R39" s="27">
        <v>3347.1120000000001</v>
      </c>
    </row>
    <row r="40" spans="1:18">
      <c r="A40" s="25">
        <v>40948</v>
      </c>
      <c r="B40" s="29">
        <v>1150</v>
      </c>
      <c r="C40" s="27" t="s">
        <v>45</v>
      </c>
      <c r="D40" s="27" t="s">
        <v>46</v>
      </c>
      <c r="E40" s="27" t="s">
        <v>50</v>
      </c>
      <c r="F40" s="27">
        <v>7</v>
      </c>
      <c r="G40" s="30">
        <v>7024.5</v>
      </c>
      <c r="H40" s="27">
        <v>2027.739</v>
      </c>
      <c r="K40" s="33">
        <v>40948</v>
      </c>
      <c r="L40" s="29">
        <v>1150</v>
      </c>
      <c r="M40" s="27" t="s">
        <v>45</v>
      </c>
      <c r="N40" s="27" t="s">
        <v>46</v>
      </c>
      <c r="O40" s="27" t="s">
        <v>50</v>
      </c>
      <c r="P40" s="27">
        <v>7</v>
      </c>
      <c r="Q40" s="36">
        <v>7024.5</v>
      </c>
      <c r="R40" s="27">
        <v>2027.739</v>
      </c>
    </row>
    <row r="41" spans="1:18">
      <c r="A41" s="25">
        <v>40949</v>
      </c>
      <c r="B41" s="29">
        <v>1151</v>
      </c>
      <c r="C41" s="27" t="s">
        <v>48</v>
      </c>
      <c r="D41" s="27" t="s">
        <v>46</v>
      </c>
      <c r="E41" s="27" t="s">
        <v>50</v>
      </c>
      <c r="F41" s="27">
        <v>7</v>
      </c>
      <c r="G41" s="30">
        <v>14017.5</v>
      </c>
      <c r="H41" s="27">
        <v>3352.4253000000003</v>
      </c>
      <c r="K41" s="33">
        <v>40949</v>
      </c>
      <c r="L41" s="29">
        <v>1151</v>
      </c>
      <c r="M41" s="27" t="s">
        <v>48</v>
      </c>
      <c r="N41" s="27" t="s">
        <v>46</v>
      </c>
      <c r="O41" s="27" t="s">
        <v>50</v>
      </c>
      <c r="P41" s="27">
        <v>7</v>
      </c>
      <c r="Q41" s="36">
        <v>14017.5</v>
      </c>
      <c r="R41" s="27">
        <v>3352.4253000000003</v>
      </c>
    </row>
    <row r="42" spans="1:18">
      <c r="A42" s="25">
        <v>40950</v>
      </c>
      <c r="B42" s="29">
        <v>1152</v>
      </c>
      <c r="C42" s="27" t="s">
        <v>49</v>
      </c>
      <c r="D42" s="27" t="s">
        <v>46</v>
      </c>
      <c r="E42" s="27" t="s">
        <v>51</v>
      </c>
      <c r="F42" s="27">
        <v>8</v>
      </c>
      <c r="G42" s="30">
        <v>4056</v>
      </c>
      <c r="H42" s="27">
        <v>1843.4520000000002</v>
      </c>
      <c r="K42" s="33">
        <v>40950</v>
      </c>
      <c r="L42" s="29">
        <v>1152</v>
      </c>
      <c r="M42" s="27" t="s">
        <v>49</v>
      </c>
      <c r="N42" s="27" t="s">
        <v>46</v>
      </c>
      <c r="O42" s="27" t="s">
        <v>51</v>
      </c>
      <c r="P42" s="27">
        <v>8</v>
      </c>
      <c r="Q42" s="36">
        <v>4056</v>
      </c>
      <c r="R42" s="27">
        <v>1843.4520000000002</v>
      </c>
    </row>
    <row r="43" spans="1:18">
      <c r="A43" s="25">
        <v>40951</v>
      </c>
      <c r="B43" s="29">
        <v>1153</v>
      </c>
      <c r="C43" s="27" t="s">
        <v>45</v>
      </c>
      <c r="D43" s="27" t="s">
        <v>46</v>
      </c>
      <c r="E43" s="27" t="s">
        <v>51</v>
      </c>
      <c r="F43" s="27">
        <v>7</v>
      </c>
      <c r="G43" s="30">
        <v>2730</v>
      </c>
      <c r="H43" s="27">
        <v>4393.116</v>
      </c>
      <c r="K43" s="33">
        <v>40951</v>
      </c>
      <c r="L43" s="29">
        <v>1153</v>
      </c>
      <c r="M43" s="27" t="s">
        <v>45</v>
      </c>
      <c r="N43" s="27" t="s">
        <v>46</v>
      </c>
      <c r="O43" s="27" t="s">
        <v>51</v>
      </c>
      <c r="P43" s="27">
        <v>7</v>
      </c>
      <c r="Q43" s="36">
        <v>2730</v>
      </c>
      <c r="R43" s="27">
        <v>4393.116</v>
      </c>
    </row>
    <row r="44" spans="1:18">
      <c r="A44" s="25">
        <v>40952</v>
      </c>
      <c r="B44" s="29">
        <v>1154</v>
      </c>
      <c r="C44" s="27" t="s">
        <v>48</v>
      </c>
      <c r="D44" s="27" t="s">
        <v>46</v>
      </c>
      <c r="E44" s="27" t="s">
        <v>51</v>
      </c>
      <c r="F44" s="27">
        <v>6</v>
      </c>
      <c r="G44" s="30">
        <v>6804</v>
      </c>
      <c r="H44" s="27">
        <v>3755.808</v>
      </c>
      <c r="K44" s="33">
        <v>40952</v>
      </c>
      <c r="L44" s="29">
        <v>1154</v>
      </c>
      <c r="M44" s="27" t="s">
        <v>48</v>
      </c>
      <c r="N44" s="27" t="s">
        <v>46</v>
      </c>
      <c r="O44" s="27" t="s">
        <v>51</v>
      </c>
      <c r="P44" s="27">
        <v>6</v>
      </c>
      <c r="Q44" s="36">
        <v>6804</v>
      </c>
      <c r="R44" s="27">
        <v>3755.808</v>
      </c>
    </row>
    <row r="45" spans="1:18">
      <c r="A45" s="25">
        <v>40953</v>
      </c>
      <c r="B45" s="29">
        <v>1155</v>
      </c>
      <c r="C45" s="27" t="s">
        <v>49</v>
      </c>
      <c r="D45" s="27" t="s">
        <v>46</v>
      </c>
      <c r="E45" s="27" t="s">
        <v>47</v>
      </c>
      <c r="F45" s="27">
        <v>7</v>
      </c>
      <c r="G45" s="30">
        <v>8778</v>
      </c>
      <c r="H45" s="27">
        <v>1690.6428000000001</v>
      </c>
      <c r="K45" s="33">
        <v>40953</v>
      </c>
      <c r="L45" s="29">
        <v>1155</v>
      </c>
      <c r="M45" s="27" t="s">
        <v>49</v>
      </c>
      <c r="N45" s="27" t="s">
        <v>46</v>
      </c>
      <c r="O45" s="27" t="s">
        <v>47</v>
      </c>
      <c r="P45" s="27">
        <v>7</v>
      </c>
      <c r="Q45" s="36">
        <v>8778</v>
      </c>
      <c r="R45" s="27">
        <v>1690.6428000000001</v>
      </c>
    </row>
    <row r="46" spans="1:18">
      <c r="A46" s="25">
        <v>40954</v>
      </c>
      <c r="B46" s="29">
        <v>1156</v>
      </c>
      <c r="C46" s="27" t="s">
        <v>45</v>
      </c>
      <c r="D46" s="27" t="s">
        <v>46</v>
      </c>
      <c r="E46" s="27" t="s">
        <v>47</v>
      </c>
      <c r="F46" s="27">
        <v>8</v>
      </c>
      <c r="G46" s="30">
        <v>2304</v>
      </c>
      <c r="H46" s="27">
        <v>1475.9423999999999</v>
      </c>
      <c r="K46" s="33">
        <v>40954</v>
      </c>
      <c r="L46" s="29">
        <v>1156</v>
      </c>
      <c r="M46" s="27" t="s">
        <v>45</v>
      </c>
      <c r="N46" s="27" t="s">
        <v>46</v>
      </c>
      <c r="O46" s="27" t="s">
        <v>47</v>
      </c>
      <c r="P46" s="27">
        <v>8</v>
      </c>
      <c r="Q46" s="36">
        <v>2304</v>
      </c>
      <c r="R46" s="27">
        <v>1475.9423999999999</v>
      </c>
    </row>
    <row r="47" spans="1:18">
      <c r="A47" s="25">
        <v>40955</v>
      </c>
      <c r="B47" s="29">
        <v>1157</v>
      </c>
      <c r="C47" s="27" t="s">
        <v>48</v>
      </c>
      <c r="D47" s="27" t="s">
        <v>46</v>
      </c>
      <c r="E47" s="27" t="s">
        <v>47</v>
      </c>
      <c r="F47" s="27">
        <v>10</v>
      </c>
      <c r="G47" s="30">
        <v>9150</v>
      </c>
      <c r="H47" s="27">
        <v>1103.124</v>
      </c>
      <c r="K47" s="33">
        <v>40955</v>
      </c>
      <c r="L47" s="29">
        <v>1157</v>
      </c>
      <c r="M47" s="27" t="s">
        <v>48</v>
      </c>
      <c r="N47" s="27" t="s">
        <v>46</v>
      </c>
      <c r="O47" s="27" t="s">
        <v>47</v>
      </c>
      <c r="P47" s="27">
        <v>10</v>
      </c>
      <c r="Q47" s="36">
        <v>9150</v>
      </c>
      <c r="R47" s="27">
        <v>1103.124</v>
      </c>
    </row>
    <row r="48" spans="1:18">
      <c r="A48" s="25">
        <v>40956</v>
      </c>
      <c r="B48" s="29">
        <v>1158</v>
      </c>
      <c r="C48" s="27" t="s">
        <v>49</v>
      </c>
      <c r="D48" s="27" t="s">
        <v>46</v>
      </c>
      <c r="E48" s="27" t="s">
        <v>50</v>
      </c>
      <c r="F48" s="27">
        <v>8</v>
      </c>
      <c r="G48" s="30">
        <v>7584</v>
      </c>
      <c r="H48" s="27">
        <v>1378.7711999999999</v>
      </c>
      <c r="K48" s="33">
        <v>40956</v>
      </c>
      <c r="L48" s="29">
        <v>1158</v>
      </c>
      <c r="M48" s="27" t="s">
        <v>49</v>
      </c>
      <c r="N48" s="27" t="s">
        <v>46</v>
      </c>
      <c r="O48" s="27" t="s">
        <v>50</v>
      </c>
      <c r="P48" s="27">
        <v>8</v>
      </c>
      <c r="Q48" s="36">
        <v>7584</v>
      </c>
      <c r="R48" s="27">
        <v>1378.7711999999999</v>
      </c>
    </row>
    <row r="49" spans="1:18">
      <c r="A49" s="25">
        <v>40957</v>
      </c>
      <c r="B49" s="29">
        <v>1159</v>
      </c>
      <c r="C49" s="27" t="s">
        <v>45</v>
      </c>
      <c r="D49" s="27" t="s">
        <v>46</v>
      </c>
      <c r="E49" s="27" t="s">
        <v>50</v>
      </c>
      <c r="F49" s="27">
        <v>10</v>
      </c>
      <c r="G49" s="30">
        <v>14900</v>
      </c>
      <c r="H49" s="27">
        <v>985.48599999999999</v>
      </c>
      <c r="K49" s="33">
        <v>40957</v>
      </c>
      <c r="L49" s="29">
        <v>1159</v>
      </c>
      <c r="M49" s="27" t="s">
        <v>45</v>
      </c>
      <c r="N49" s="27" t="s">
        <v>46</v>
      </c>
      <c r="O49" s="27" t="s">
        <v>50</v>
      </c>
      <c r="P49" s="27">
        <v>10</v>
      </c>
      <c r="Q49" s="36">
        <v>14900</v>
      </c>
      <c r="R49" s="27">
        <v>985.48599999999999</v>
      </c>
    </row>
    <row r="50" spans="1:18">
      <c r="A50" s="25">
        <v>40958</v>
      </c>
      <c r="B50" s="29">
        <v>1160</v>
      </c>
      <c r="C50" s="27" t="s">
        <v>48</v>
      </c>
      <c r="D50" s="27" t="s">
        <v>46</v>
      </c>
      <c r="E50" s="27" t="s">
        <v>50</v>
      </c>
      <c r="F50" s="27">
        <v>6</v>
      </c>
      <c r="G50" s="30">
        <v>8964</v>
      </c>
      <c r="H50" s="27">
        <v>877.3515000000001</v>
      </c>
      <c r="K50" s="33">
        <v>40958</v>
      </c>
      <c r="L50" s="29">
        <v>1160</v>
      </c>
      <c r="M50" s="27" t="s">
        <v>48</v>
      </c>
      <c r="N50" s="27" t="s">
        <v>46</v>
      </c>
      <c r="O50" s="27" t="s">
        <v>50</v>
      </c>
      <c r="P50" s="27">
        <v>6</v>
      </c>
      <c r="Q50" s="36">
        <v>8964</v>
      </c>
      <c r="R50" s="27">
        <v>877.3515000000001</v>
      </c>
    </row>
    <row r="51" spans="1:18">
      <c r="A51" s="25">
        <v>40959</v>
      </c>
      <c r="B51" s="29">
        <v>1161</v>
      </c>
      <c r="C51" s="27" t="s">
        <v>49</v>
      </c>
      <c r="D51" s="27" t="s">
        <v>46</v>
      </c>
      <c r="E51" s="27" t="s">
        <v>51</v>
      </c>
      <c r="F51" s="27">
        <v>9</v>
      </c>
      <c r="G51" s="30">
        <v>2079</v>
      </c>
      <c r="H51" s="27">
        <v>2799.1656000000003</v>
      </c>
      <c r="K51" s="33">
        <v>40959</v>
      </c>
      <c r="L51" s="29">
        <v>1161</v>
      </c>
      <c r="M51" s="27" t="s">
        <v>49</v>
      </c>
      <c r="N51" s="27" t="s">
        <v>46</v>
      </c>
      <c r="O51" s="27" t="s">
        <v>51</v>
      </c>
      <c r="P51" s="27">
        <v>9</v>
      </c>
      <c r="Q51" s="36">
        <v>2079</v>
      </c>
      <c r="R51" s="27">
        <v>2799.1656000000003</v>
      </c>
    </row>
    <row r="52" spans="1:18">
      <c r="A52" s="25">
        <v>40960</v>
      </c>
      <c r="B52" s="29">
        <v>1162</v>
      </c>
      <c r="C52" s="27" t="s">
        <v>45</v>
      </c>
      <c r="D52" s="27" t="s">
        <v>46</v>
      </c>
      <c r="E52" s="27" t="s">
        <v>51</v>
      </c>
      <c r="F52" s="27">
        <v>6</v>
      </c>
      <c r="G52" s="30">
        <v>2412</v>
      </c>
      <c r="H52" s="27">
        <v>2078.1792</v>
      </c>
      <c r="K52" s="33">
        <v>40960</v>
      </c>
      <c r="L52" s="29">
        <v>1162</v>
      </c>
      <c r="M52" s="27" t="s">
        <v>45</v>
      </c>
      <c r="N52" s="27" t="s">
        <v>46</v>
      </c>
      <c r="O52" s="27" t="s">
        <v>51</v>
      </c>
      <c r="P52" s="27">
        <v>6</v>
      </c>
      <c r="Q52" s="36">
        <v>2412</v>
      </c>
      <c r="R52" s="27">
        <v>2078.1792</v>
      </c>
    </row>
    <row r="53" spans="1:18">
      <c r="A53" s="25">
        <v>40961</v>
      </c>
      <c r="B53" s="29">
        <v>1163</v>
      </c>
      <c r="C53" s="27" t="s">
        <v>48</v>
      </c>
      <c r="D53" s="27" t="s">
        <v>46</v>
      </c>
      <c r="E53" s="27" t="s">
        <v>51</v>
      </c>
      <c r="F53" s="27">
        <v>7</v>
      </c>
      <c r="G53" s="30">
        <v>4189.5</v>
      </c>
      <c r="H53" s="27">
        <v>2660.3325000000004</v>
      </c>
      <c r="K53" s="33">
        <v>40961</v>
      </c>
      <c r="L53" s="29">
        <v>1163</v>
      </c>
      <c r="M53" s="27" t="s">
        <v>48</v>
      </c>
      <c r="N53" s="27" t="s">
        <v>46</v>
      </c>
      <c r="O53" s="27" t="s">
        <v>51</v>
      </c>
      <c r="P53" s="27">
        <v>7</v>
      </c>
      <c r="Q53" s="36">
        <v>4189.5</v>
      </c>
      <c r="R53" s="27">
        <v>2660.3325000000004</v>
      </c>
    </row>
    <row r="54" spans="1:18">
      <c r="A54" s="25">
        <v>40962</v>
      </c>
      <c r="B54" s="29">
        <v>1164</v>
      </c>
      <c r="C54" s="27" t="s">
        <v>49</v>
      </c>
      <c r="D54" s="27" t="s">
        <v>46</v>
      </c>
      <c r="E54" s="27" t="s">
        <v>47</v>
      </c>
      <c r="F54" s="27">
        <v>8</v>
      </c>
      <c r="G54" s="30">
        <v>10080</v>
      </c>
      <c r="H54" s="27">
        <v>1541.4335999999998</v>
      </c>
      <c r="K54" s="33">
        <v>40962</v>
      </c>
      <c r="L54" s="29">
        <v>1164</v>
      </c>
      <c r="M54" s="27" t="s">
        <v>49</v>
      </c>
      <c r="N54" s="27" t="s">
        <v>46</v>
      </c>
      <c r="O54" s="27" t="s">
        <v>47</v>
      </c>
      <c r="P54" s="27">
        <v>8</v>
      </c>
      <c r="Q54" s="36">
        <v>10080</v>
      </c>
      <c r="R54" s="27">
        <v>1541.4335999999998</v>
      </c>
    </row>
    <row r="55" spans="1:18">
      <c r="A55" s="25">
        <v>40963</v>
      </c>
      <c r="B55" s="29">
        <v>1165</v>
      </c>
      <c r="C55" s="27" t="s">
        <v>45</v>
      </c>
      <c r="D55" s="27" t="s">
        <v>46</v>
      </c>
      <c r="E55" s="27" t="s">
        <v>47</v>
      </c>
      <c r="F55" s="27">
        <v>9</v>
      </c>
      <c r="G55" s="30">
        <v>5076</v>
      </c>
      <c r="H55" s="27">
        <v>1053.27</v>
      </c>
      <c r="K55" s="33">
        <v>40963</v>
      </c>
      <c r="L55" s="29">
        <v>1165</v>
      </c>
      <c r="M55" s="27" t="s">
        <v>45</v>
      </c>
      <c r="N55" s="27" t="s">
        <v>46</v>
      </c>
      <c r="O55" s="27" t="s">
        <v>47</v>
      </c>
      <c r="P55" s="27">
        <v>9</v>
      </c>
      <c r="Q55" s="36">
        <v>5076</v>
      </c>
      <c r="R55" s="27">
        <v>1053.27</v>
      </c>
    </row>
    <row r="56" spans="1:18">
      <c r="A56" s="25">
        <v>40964</v>
      </c>
      <c r="B56" s="29">
        <v>1166</v>
      </c>
      <c r="C56" s="27" t="s">
        <v>48</v>
      </c>
      <c r="D56" s="27" t="s">
        <v>46</v>
      </c>
      <c r="E56" s="27" t="s">
        <v>47</v>
      </c>
      <c r="F56" s="27">
        <v>6</v>
      </c>
      <c r="G56" s="30">
        <v>9315</v>
      </c>
      <c r="H56" s="27">
        <v>4057.6140000000005</v>
      </c>
      <c r="K56" s="33">
        <v>40964</v>
      </c>
      <c r="L56" s="29">
        <v>1166</v>
      </c>
      <c r="M56" s="27" t="s">
        <v>48</v>
      </c>
      <c r="N56" s="27" t="s">
        <v>46</v>
      </c>
      <c r="O56" s="27" t="s">
        <v>47</v>
      </c>
      <c r="P56" s="27">
        <v>6</v>
      </c>
      <c r="Q56" s="36">
        <v>9315</v>
      </c>
      <c r="R56" s="27">
        <v>4057.6140000000005</v>
      </c>
    </row>
    <row r="57" spans="1:18">
      <c r="A57" s="25">
        <v>40965</v>
      </c>
      <c r="B57" s="29">
        <v>1167</v>
      </c>
      <c r="C57" s="27" t="s">
        <v>49</v>
      </c>
      <c r="D57" s="27" t="s">
        <v>46</v>
      </c>
      <c r="E57" s="27" t="s">
        <v>50</v>
      </c>
      <c r="F57" s="27">
        <v>10</v>
      </c>
      <c r="G57" s="30">
        <v>11280</v>
      </c>
      <c r="H57" s="27">
        <v>4693.8899999999994</v>
      </c>
      <c r="K57" s="33">
        <v>40965</v>
      </c>
      <c r="L57" s="29">
        <v>1167</v>
      </c>
      <c r="M57" s="27" t="s">
        <v>49</v>
      </c>
      <c r="N57" s="27" t="s">
        <v>46</v>
      </c>
      <c r="O57" s="27" t="s">
        <v>50</v>
      </c>
      <c r="P57" s="27">
        <v>10</v>
      </c>
      <c r="Q57" s="36">
        <v>11280</v>
      </c>
      <c r="R57" s="27">
        <v>4693.8899999999994</v>
      </c>
    </row>
    <row r="58" spans="1:18">
      <c r="A58" s="25">
        <v>40966</v>
      </c>
      <c r="B58" s="29">
        <v>1168</v>
      </c>
      <c r="C58" s="27" t="s">
        <v>45</v>
      </c>
      <c r="D58" s="27" t="s">
        <v>46</v>
      </c>
      <c r="E58" s="27" t="s">
        <v>50</v>
      </c>
      <c r="F58" s="27">
        <v>7</v>
      </c>
      <c r="G58" s="30">
        <v>8946</v>
      </c>
      <c r="H58" s="27">
        <v>909.80820000000006</v>
      </c>
      <c r="K58" s="33">
        <v>40966</v>
      </c>
      <c r="L58" s="29">
        <v>1168</v>
      </c>
      <c r="M58" s="27" t="s">
        <v>45</v>
      </c>
      <c r="N58" s="27" t="s">
        <v>46</v>
      </c>
      <c r="O58" s="27" t="s">
        <v>50</v>
      </c>
      <c r="P58" s="27">
        <v>7</v>
      </c>
      <c r="Q58" s="36">
        <v>8946</v>
      </c>
      <c r="R58" s="27">
        <v>909.80820000000006</v>
      </c>
    </row>
    <row r="59" spans="1:18">
      <c r="A59" s="25">
        <v>40967</v>
      </c>
      <c r="B59" s="29">
        <v>1169</v>
      </c>
      <c r="C59" s="27" t="s">
        <v>48</v>
      </c>
      <c r="D59" s="27" t="s">
        <v>46</v>
      </c>
      <c r="E59" s="27" t="s">
        <v>50</v>
      </c>
      <c r="F59" s="27">
        <v>8</v>
      </c>
      <c r="G59" s="30">
        <v>8568</v>
      </c>
      <c r="H59" s="27">
        <v>3129.0336000000007</v>
      </c>
      <c r="K59" s="33">
        <v>40967</v>
      </c>
      <c r="L59" s="29">
        <v>1169</v>
      </c>
      <c r="M59" s="27" t="s">
        <v>48</v>
      </c>
      <c r="N59" s="27" t="s">
        <v>46</v>
      </c>
      <c r="O59" s="27" t="s">
        <v>50</v>
      </c>
      <c r="P59" s="27">
        <v>8</v>
      </c>
      <c r="Q59" s="36">
        <v>8568</v>
      </c>
      <c r="R59" s="27">
        <v>3129.0336000000007</v>
      </c>
    </row>
    <row r="60" spans="1:18">
      <c r="A60" s="25">
        <v>40969</v>
      </c>
      <c r="B60" s="29">
        <v>1170</v>
      </c>
      <c r="C60" s="27" t="s">
        <v>49</v>
      </c>
      <c r="D60" s="27" t="s">
        <v>46</v>
      </c>
      <c r="E60" s="27" t="s">
        <v>51</v>
      </c>
      <c r="F60" s="27">
        <v>8</v>
      </c>
      <c r="G60" s="30">
        <v>2178</v>
      </c>
      <c r="H60" s="27">
        <v>2062.7837999999997</v>
      </c>
      <c r="K60" s="33">
        <v>40969</v>
      </c>
      <c r="L60" s="29">
        <v>1170</v>
      </c>
      <c r="M60" s="27" t="s">
        <v>49</v>
      </c>
      <c r="N60" s="27" t="s">
        <v>46</v>
      </c>
      <c r="O60" s="27" t="s">
        <v>51</v>
      </c>
      <c r="P60" s="27">
        <v>8</v>
      </c>
      <c r="Q60" s="36">
        <v>2178</v>
      </c>
      <c r="R60" s="27">
        <v>2062.7837999999997</v>
      </c>
    </row>
    <row r="61" spans="1:18">
      <c r="A61" s="25">
        <v>40970</v>
      </c>
      <c r="B61" s="29">
        <v>1171</v>
      </c>
      <c r="C61" s="27" t="s">
        <v>45</v>
      </c>
      <c r="D61" s="27" t="s">
        <v>46</v>
      </c>
      <c r="E61" s="27" t="s">
        <v>51</v>
      </c>
      <c r="F61" s="27">
        <v>9</v>
      </c>
      <c r="G61" s="30">
        <v>8100</v>
      </c>
      <c r="H61" s="27">
        <v>2295.864</v>
      </c>
      <c r="K61" s="33">
        <v>40970</v>
      </c>
      <c r="L61" s="29">
        <v>1171</v>
      </c>
      <c r="M61" s="27" t="s">
        <v>45</v>
      </c>
      <c r="N61" s="27" t="s">
        <v>46</v>
      </c>
      <c r="O61" s="27" t="s">
        <v>51</v>
      </c>
      <c r="P61" s="27">
        <v>9</v>
      </c>
      <c r="Q61" s="36">
        <v>8100</v>
      </c>
      <c r="R61" s="27">
        <v>2295.864</v>
      </c>
    </row>
    <row r="62" spans="1:18">
      <c r="A62" s="25">
        <v>40971</v>
      </c>
      <c r="B62" s="29">
        <v>1172</v>
      </c>
      <c r="C62" s="27" t="s">
        <v>48</v>
      </c>
      <c r="D62" s="27" t="s">
        <v>46</v>
      </c>
      <c r="E62" s="27" t="s">
        <v>51</v>
      </c>
      <c r="F62" s="27">
        <v>9</v>
      </c>
      <c r="G62" s="30">
        <v>2106</v>
      </c>
      <c r="H62" s="27">
        <v>4223.5829999999996</v>
      </c>
      <c r="K62" s="33">
        <v>40971</v>
      </c>
      <c r="L62" s="29">
        <v>1172</v>
      </c>
      <c r="M62" s="27" t="s">
        <v>48</v>
      </c>
      <c r="N62" s="27" t="s">
        <v>46</v>
      </c>
      <c r="O62" s="27" t="s">
        <v>51</v>
      </c>
      <c r="P62" s="27">
        <v>9</v>
      </c>
      <c r="Q62" s="36">
        <v>2106</v>
      </c>
      <c r="R62" s="27">
        <v>4223.5829999999996</v>
      </c>
    </row>
    <row r="63" spans="1:18">
      <c r="A63" s="25">
        <v>40972</v>
      </c>
      <c r="B63" s="29">
        <v>1173</v>
      </c>
      <c r="C63" s="27" t="s">
        <v>49</v>
      </c>
      <c r="D63" s="27" t="s">
        <v>46</v>
      </c>
      <c r="E63" s="27" t="s">
        <v>47</v>
      </c>
      <c r="F63" s="27">
        <v>10</v>
      </c>
      <c r="G63" s="30">
        <v>8480</v>
      </c>
      <c r="H63" s="27">
        <v>1349.1679999999999</v>
      </c>
      <c r="K63" s="33">
        <v>40972</v>
      </c>
      <c r="L63" s="29">
        <v>1173</v>
      </c>
      <c r="M63" s="27" t="s">
        <v>49</v>
      </c>
      <c r="N63" s="27" t="s">
        <v>46</v>
      </c>
      <c r="O63" s="27" t="s">
        <v>47</v>
      </c>
      <c r="P63" s="27">
        <v>10</v>
      </c>
      <c r="Q63" s="36">
        <v>8480</v>
      </c>
      <c r="R63" s="27">
        <v>1349.1679999999999</v>
      </c>
    </row>
    <row r="64" spans="1:18">
      <c r="A64" s="25">
        <v>40973</v>
      </c>
      <c r="B64" s="29">
        <v>1174</v>
      </c>
      <c r="C64" s="27" t="s">
        <v>45</v>
      </c>
      <c r="D64" s="27" t="s">
        <v>46</v>
      </c>
      <c r="E64" s="27" t="s">
        <v>47</v>
      </c>
      <c r="F64" s="27">
        <v>6</v>
      </c>
      <c r="G64" s="30">
        <v>5220</v>
      </c>
      <c r="H64" s="27">
        <v>1052.8739999999998</v>
      </c>
      <c r="K64" s="33">
        <v>40973</v>
      </c>
      <c r="L64" s="29">
        <v>1174</v>
      </c>
      <c r="M64" s="27" t="s">
        <v>45</v>
      </c>
      <c r="N64" s="27" t="s">
        <v>46</v>
      </c>
      <c r="O64" s="27" t="s">
        <v>47</v>
      </c>
      <c r="P64" s="27">
        <v>6</v>
      </c>
      <c r="Q64" s="36">
        <v>5220</v>
      </c>
      <c r="R64" s="27">
        <v>1052.8739999999998</v>
      </c>
    </row>
    <row r="65" spans="1:18">
      <c r="A65" s="25">
        <v>41339</v>
      </c>
      <c r="B65" s="29">
        <v>1175</v>
      </c>
      <c r="C65" s="27" t="s">
        <v>48</v>
      </c>
      <c r="D65" s="27" t="s">
        <v>46</v>
      </c>
      <c r="E65" s="27" t="s">
        <v>47</v>
      </c>
      <c r="F65" s="27">
        <v>6</v>
      </c>
      <c r="G65" s="30">
        <v>4410</v>
      </c>
      <c r="H65" s="27">
        <v>1489.2570000000001</v>
      </c>
      <c r="K65" s="33">
        <v>41339</v>
      </c>
      <c r="L65" s="29">
        <v>1175</v>
      </c>
      <c r="M65" s="27" t="s">
        <v>48</v>
      </c>
      <c r="N65" s="27" t="s">
        <v>46</v>
      </c>
      <c r="O65" s="27" t="s">
        <v>47</v>
      </c>
      <c r="P65" s="27">
        <v>6</v>
      </c>
      <c r="Q65" s="36">
        <v>4410</v>
      </c>
      <c r="R65" s="27">
        <v>1489.2570000000001</v>
      </c>
    </row>
    <row r="66" spans="1:18">
      <c r="A66" s="25">
        <v>41340</v>
      </c>
      <c r="B66" s="29">
        <v>1176</v>
      </c>
      <c r="C66" s="27" t="s">
        <v>49</v>
      </c>
      <c r="D66" s="27" t="s">
        <v>46</v>
      </c>
      <c r="E66" s="27" t="s">
        <v>50</v>
      </c>
      <c r="F66" s="27">
        <v>9</v>
      </c>
      <c r="G66" s="30">
        <v>2524.5</v>
      </c>
      <c r="H66" s="27">
        <v>2069.5850999999998</v>
      </c>
      <c r="K66" s="33">
        <v>41340</v>
      </c>
      <c r="L66" s="29">
        <v>1176</v>
      </c>
      <c r="M66" s="27" t="s">
        <v>49</v>
      </c>
      <c r="N66" s="27" t="s">
        <v>46</v>
      </c>
      <c r="O66" s="27" t="s">
        <v>50</v>
      </c>
      <c r="P66" s="27">
        <v>9</v>
      </c>
      <c r="Q66" s="36">
        <v>2524.5</v>
      </c>
      <c r="R66" s="27">
        <v>2069.5850999999998</v>
      </c>
    </row>
    <row r="67" spans="1:18">
      <c r="A67" s="25">
        <v>41341</v>
      </c>
      <c r="B67" s="29">
        <v>1177</v>
      </c>
      <c r="C67" s="27" t="s">
        <v>45</v>
      </c>
      <c r="D67" s="27" t="s">
        <v>46</v>
      </c>
      <c r="E67" s="27" t="s">
        <v>50</v>
      </c>
      <c r="F67" s="27">
        <v>9</v>
      </c>
      <c r="G67" s="30">
        <v>8505</v>
      </c>
      <c r="H67" s="27">
        <v>4672.08</v>
      </c>
      <c r="K67" s="33">
        <v>41341</v>
      </c>
      <c r="L67" s="29">
        <v>1177</v>
      </c>
      <c r="M67" s="27" t="s">
        <v>45</v>
      </c>
      <c r="N67" s="27" t="s">
        <v>46</v>
      </c>
      <c r="O67" s="27" t="s">
        <v>50</v>
      </c>
      <c r="P67" s="27">
        <v>9</v>
      </c>
      <c r="Q67" s="36">
        <v>8505</v>
      </c>
      <c r="R67" s="27">
        <v>4672.08</v>
      </c>
    </row>
    <row r="68" spans="1:18">
      <c r="A68" s="25">
        <v>41342</v>
      </c>
      <c r="B68" s="29">
        <v>1178</v>
      </c>
      <c r="C68" s="27" t="s">
        <v>48</v>
      </c>
      <c r="D68" s="27" t="s">
        <v>46</v>
      </c>
      <c r="E68" s="27" t="s">
        <v>50</v>
      </c>
      <c r="F68" s="27">
        <v>8</v>
      </c>
      <c r="G68" s="30">
        <v>10224</v>
      </c>
      <c r="H68" s="27">
        <v>941.88599999999997</v>
      </c>
      <c r="K68" s="33">
        <v>41342</v>
      </c>
      <c r="L68" s="29">
        <v>1178</v>
      </c>
      <c r="M68" s="27" t="s">
        <v>48</v>
      </c>
      <c r="N68" s="27" t="s">
        <v>46</v>
      </c>
      <c r="O68" s="27" t="s">
        <v>50</v>
      </c>
      <c r="P68" s="27">
        <v>8</v>
      </c>
      <c r="Q68" s="36">
        <v>10224</v>
      </c>
      <c r="R68" s="27">
        <v>941.88599999999997</v>
      </c>
    </row>
    <row r="69" spans="1:18">
      <c r="A69" s="25">
        <v>41343</v>
      </c>
      <c r="B69" s="29">
        <v>1179</v>
      </c>
      <c r="C69" s="27" t="s">
        <v>49</v>
      </c>
      <c r="D69" s="27" t="s">
        <v>46</v>
      </c>
      <c r="E69" s="27" t="s">
        <v>51</v>
      </c>
      <c r="F69" s="27">
        <v>6</v>
      </c>
      <c r="G69" s="30">
        <v>12330</v>
      </c>
      <c r="H69" s="27">
        <v>1667.5092</v>
      </c>
      <c r="K69" s="33">
        <v>41343</v>
      </c>
      <c r="L69" s="29">
        <v>1179</v>
      </c>
      <c r="M69" s="27" t="s">
        <v>49</v>
      </c>
      <c r="N69" s="27" t="s">
        <v>46</v>
      </c>
      <c r="O69" s="27" t="s">
        <v>51</v>
      </c>
      <c r="P69" s="27">
        <v>6</v>
      </c>
      <c r="Q69" s="36">
        <v>12330</v>
      </c>
      <c r="R69" s="27">
        <v>1667.5092</v>
      </c>
    </row>
    <row r="70" spans="1:18">
      <c r="A70" s="25">
        <v>41344</v>
      </c>
      <c r="B70" s="29">
        <v>1180</v>
      </c>
      <c r="C70" s="27" t="s">
        <v>45</v>
      </c>
      <c r="D70" s="27" t="s">
        <v>46</v>
      </c>
      <c r="E70" s="27" t="s">
        <v>51</v>
      </c>
      <c r="F70" s="27">
        <v>9</v>
      </c>
      <c r="G70" s="30">
        <v>4914</v>
      </c>
      <c r="H70" s="27">
        <v>4085.4996000000001</v>
      </c>
      <c r="K70" s="33">
        <v>41344</v>
      </c>
      <c r="L70" s="29">
        <v>1180</v>
      </c>
      <c r="M70" s="27" t="s">
        <v>45</v>
      </c>
      <c r="N70" s="27" t="s">
        <v>46</v>
      </c>
      <c r="O70" s="27" t="s">
        <v>51</v>
      </c>
      <c r="P70" s="27">
        <v>9</v>
      </c>
      <c r="Q70" s="36">
        <v>4914</v>
      </c>
      <c r="R70" s="27">
        <v>4085.4996000000001</v>
      </c>
    </row>
    <row r="71" spans="1:18">
      <c r="A71" s="25">
        <v>41345</v>
      </c>
      <c r="B71" s="29">
        <v>1181</v>
      </c>
      <c r="C71" s="27" t="s">
        <v>48</v>
      </c>
      <c r="D71" s="27" t="s">
        <v>46</v>
      </c>
      <c r="E71" s="27" t="s">
        <v>51</v>
      </c>
      <c r="F71" s="27">
        <v>7</v>
      </c>
      <c r="G71" s="30">
        <v>8032.5</v>
      </c>
      <c r="H71" s="27">
        <v>3396.1410000000001</v>
      </c>
      <c r="K71" s="33">
        <v>41345</v>
      </c>
      <c r="L71" s="29">
        <v>1181</v>
      </c>
      <c r="M71" s="27" t="s">
        <v>48</v>
      </c>
      <c r="N71" s="27" t="s">
        <v>46</v>
      </c>
      <c r="O71" s="27" t="s">
        <v>51</v>
      </c>
      <c r="P71" s="27">
        <v>7</v>
      </c>
      <c r="Q71" s="36">
        <v>8032.5</v>
      </c>
      <c r="R71" s="27">
        <v>3396.1410000000001</v>
      </c>
    </row>
    <row r="72" spans="1:18">
      <c r="A72" s="25">
        <v>41346</v>
      </c>
      <c r="B72" s="29">
        <v>1182</v>
      </c>
      <c r="C72" s="27" t="s">
        <v>49</v>
      </c>
      <c r="D72" s="27" t="s">
        <v>46</v>
      </c>
      <c r="E72" s="27" t="s">
        <v>47</v>
      </c>
      <c r="F72" s="27">
        <v>7</v>
      </c>
      <c r="G72" s="30">
        <v>8757</v>
      </c>
      <c r="H72" s="27">
        <v>1824.0831000000003</v>
      </c>
      <c r="K72" s="33">
        <v>41346</v>
      </c>
      <c r="L72" s="29">
        <v>1182</v>
      </c>
      <c r="M72" s="27" t="s">
        <v>49</v>
      </c>
      <c r="N72" s="27" t="s">
        <v>46</v>
      </c>
      <c r="O72" s="27" t="s">
        <v>47</v>
      </c>
      <c r="P72" s="27">
        <v>7</v>
      </c>
      <c r="Q72" s="36">
        <v>8757</v>
      </c>
      <c r="R72" s="27">
        <v>1824.0831000000003</v>
      </c>
    </row>
    <row r="73" spans="1:18">
      <c r="A73" s="25">
        <v>41347</v>
      </c>
      <c r="B73" s="29">
        <v>1183</v>
      </c>
      <c r="C73" s="27" t="s">
        <v>45</v>
      </c>
      <c r="D73" s="27" t="s">
        <v>46</v>
      </c>
      <c r="E73" s="27" t="s">
        <v>47</v>
      </c>
      <c r="F73" s="27">
        <v>6</v>
      </c>
      <c r="G73" s="30">
        <v>12330</v>
      </c>
      <c r="H73" s="27">
        <v>909.70740000000001</v>
      </c>
      <c r="K73" s="33">
        <v>41347</v>
      </c>
      <c r="L73" s="29">
        <v>1183</v>
      </c>
      <c r="M73" s="27" t="s">
        <v>45</v>
      </c>
      <c r="N73" s="27" t="s">
        <v>46</v>
      </c>
      <c r="O73" s="27" t="s">
        <v>47</v>
      </c>
      <c r="P73" s="27">
        <v>6</v>
      </c>
      <c r="Q73" s="36">
        <v>12330</v>
      </c>
      <c r="R73" s="27">
        <v>909.70740000000001</v>
      </c>
    </row>
    <row r="74" spans="1:18">
      <c r="A74" s="25">
        <v>41348</v>
      </c>
      <c r="B74" s="29">
        <v>1184</v>
      </c>
      <c r="C74" s="27" t="s">
        <v>48</v>
      </c>
      <c r="D74" s="27" t="s">
        <v>46</v>
      </c>
      <c r="E74" s="27" t="s">
        <v>47</v>
      </c>
      <c r="F74" s="27">
        <v>10</v>
      </c>
      <c r="G74" s="30">
        <v>8440</v>
      </c>
      <c r="H74" s="27">
        <v>4225.2750000000005</v>
      </c>
      <c r="K74" s="33">
        <v>41348</v>
      </c>
      <c r="L74" s="29">
        <v>1184</v>
      </c>
      <c r="M74" s="27" t="s">
        <v>48</v>
      </c>
      <c r="N74" s="27" t="s">
        <v>46</v>
      </c>
      <c r="O74" s="27" t="s">
        <v>47</v>
      </c>
      <c r="P74" s="27">
        <v>10</v>
      </c>
      <c r="Q74" s="36">
        <v>8440</v>
      </c>
      <c r="R74" s="27">
        <v>4225.2750000000005</v>
      </c>
    </row>
    <row r="75" spans="1:18">
      <c r="A75" s="25">
        <v>41349</v>
      </c>
      <c r="B75" s="29">
        <v>1185</v>
      </c>
      <c r="C75" s="27" t="s">
        <v>49</v>
      </c>
      <c r="D75" s="27" t="s">
        <v>46</v>
      </c>
      <c r="E75" s="27" t="s">
        <v>50</v>
      </c>
      <c r="F75" s="27">
        <v>9</v>
      </c>
      <c r="G75" s="30">
        <v>7074</v>
      </c>
      <c r="H75" s="27">
        <v>2610.306</v>
      </c>
      <c r="K75" s="33">
        <v>41349</v>
      </c>
      <c r="L75" s="29">
        <v>1185</v>
      </c>
      <c r="M75" s="27" t="s">
        <v>49</v>
      </c>
      <c r="N75" s="27" t="s">
        <v>46</v>
      </c>
      <c r="O75" s="27" t="s">
        <v>50</v>
      </c>
      <c r="P75" s="27">
        <v>9</v>
      </c>
      <c r="Q75" s="36">
        <v>7074</v>
      </c>
      <c r="R75" s="27">
        <v>2610.306</v>
      </c>
    </row>
    <row r="76" spans="1:18">
      <c r="A76" s="25">
        <v>41350</v>
      </c>
      <c r="B76" s="29">
        <v>1186</v>
      </c>
      <c r="C76" s="27" t="s">
        <v>45</v>
      </c>
      <c r="D76" s="27" t="s">
        <v>46</v>
      </c>
      <c r="E76" s="27" t="s">
        <v>50</v>
      </c>
      <c r="F76" s="27">
        <v>10</v>
      </c>
      <c r="G76" s="30">
        <v>8040</v>
      </c>
      <c r="H76" s="27">
        <v>1930.806</v>
      </c>
      <c r="K76" s="33">
        <v>41350</v>
      </c>
      <c r="L76" s="29">
        <v>1186</v>
      </c>
      <c r="M76" s="27" t="s">
        <v>45</v>
      </c>
      <c r="N76" s="27" t="s">
        <v>46</v>
      </c>
      <c r="O76" s="27" t="s">
        <v>50</v>
      </c>
      <c r="P76" s="27">
        <v>10</v>
      </c>
      <c r="Q76" s="36">
        <v>8040</v>
      </c>
      <c r="R76" s="27">
        <v>1930.806</v>
      </c>
    </row>
    <row r="77" spans="1:18">
      <c r="A77" s="25">
        <v>41351</v>
      </c>
      <c r="B77" s="29">
        <v>1187</v>
      </c>
      <c r="C77" s="27" t="s">
        <v>48</v>
      </c>
      <c r="D77" s="27" t="s">
        <v>46</v>
      </c>
      <c r="E77" s="27" t="s">
        <v>50</v>
      </c>
      <c r="F77" s="27">
        <v>8</v>
      </c>
      <c r="G77" s="30">
        <v>11070</v>
      </c>
      <c r="H77" s="27">
        <v>3935.3850000000002</v>
      </c>
      <c r="K77" s="33">
        <v>41351</v>
      </c>
      <c r="L77" s="29">
        <v>1187</v>
      </c>
      <c r="M77" s="27" t="s">
        <v>48</v>
      </c>
      <c r="N77" s="27" t="s">
        <v>46</v>
      </c>
      <c r="O77" s="27" t="s">
        <v>50</v>
      </c>
      <c r="P77" s="27">
        <v>8</v>
      </c>
      <c r="Q77" s="36">
        <v>11070</v>
      </c>
      <c r="R77" s="27">
        <v>3935.3850000000002</v>
      </c>
    </row>
    <row r="78" spans="1:18">
      <c r="A78" s="25">
        <v>41352</v>
      </c>
      <c r="B78" s="29">
        <v>1188</v>
      </c>
      <c r="C78" s="27" t="s">
        <v>49</v>
      </c>
      <c r="D78" s="27" t="s">
        <v>46</v>
      </c>
      <c r="E78" s="27" t="s">
        <v>51</v>
      </c>
      <c r="F78" s="27">
        <v>9</v>
      </c>
      <c r="G78" s="30">
        <v>5913</v>
      </c>
      <c r="H78" s="27">
        <v>3893.1192000000001</v>
      </c>
      <c r="K78" s="33">
        <v>41352</v>
      </c>
      <c r="L78" s="29">
        <v>1188</v>
      </c>
      <c r="M78" s="27" t="s">
        <v>49</v>
      </c>
      <c r="N78" s="27" t="s">
        <v>46</v>
      </c>
      <c r="O78" s="27" t="s">
        <v>51</v>
      </c>
      <c r="P78" s="27">
        <v>9</v>
      </c>
      <c r="Q78" s="36">
        <v>5913</v>
      </c>
      <c r="R78" s="27">
        <v>3893.1192000000001</v>
      </c>
    </row>
    <row r="79" spans="1:18">
      <c r="A79" s="25">
        <v>41353</v>
      </c>
      <c r="B79" s="29">
        <v>1189</v>
      </c>
      <c r="C79" s="27" t="s">
        <v>45</v>
      </c>
      <c r="D79" s="27" t="s">
        <v>46</v>
      </c>
      <c r="E79" s="27" t="s">
        <v>51</v>
      </c>
      <c r="F79" s="27">
        <v>6</v>
      </c>
      <c r="G79" s="30">
        <v>10440</v>
      </c>
      <c r="H79" s="27">
        <v>2468.6424000000006</v>
      </c>
      <c r="K79" s="33">
        <v>41353</v>
      </c>
      <c r="L79" s="29">
        <v>1189</v>
      </c>
      <c r="M79" s="27" t="s">
        <v>45</v>
      </c>
      <c r="N79" s="27" t="s">
        <v>46</v>
      </c>
      <c r="O79" s="27" t="s">
        <v>51</v>
      </c>
      <c r="P79" s="27">
        <v>6</v>
      </c>
      <c r="Q79" s="36">
        <v>10440</v>
      </c>
      <c r="R79" s="27">
        <v>2468.6424000000006</v>
      </c>
    </row>
    <row r="80" spans="1:18">
      <c r="A80" s="25">
        <v>41354</v>
      </c>
      <c r="B80" s="29">
        <v>1190</v>
      </c>
      <c r="C80" s="27" t="s">
        <v>48</v>
      </c>
      <c r="D80" s="27" t="s">
        <v>46</v>
      </c>
      <c r="E80" s="27" t="s">
        <v>51</v>
      </c>
      <c r="F80" s="27">
        <v>7</v>
      </c>
      <c r="G80" s="30">
        <v>1648.5</v>
      </c>
      <c r="H80" s="27">
        <v>2758.2701999999999</v>
      </c>
      <c r="K80" s="33">
        <v>41354</v>
      </c>
      <c r="L80" s="29">
        <v>1190</v>
      </c>
      <c r="M80" s="27" t="s">
        <v>48</v>
      </c>
      <c r="N80" s="27" t="s">
        <v>46</v>
      </c>
      <c r="O80" s="27" t="s">
        <v>51</v>
      </c>
      <c r="P80" s="27">
        <v>7</v>
      </c>
      <c r="Q80" s="36">
        <v>1648.5</v>
      </c>
      <c r="R80" s="27">
        <v>2758.2701999999999</v>
      </c>
    </row>
    <row r="81" spans="1:18">
      <c r="A81" s="25">
        <v>41355</v>
      </c>
      <c r="B81" s="29">
        <v>1191</v>
      </c>
      <c r="C81" s="27" t="s">
        <v>49</v>
      </c>
      <c r="D81" s="27" t="s">
        <v>46</v>
      </c>
      <c r="E81" s="27" t="s">
        <v>47</v>
      </c>
      <c r="F81" s="27">
        <v>9</v>
      </c>
      <c r="G81" s="30">
        <v>13770</v>
      </c>
      <c r="H81" s="27">
        <v>1198.8162000000002</v>
      </c>
      <c r="K81" s="33">
        <v>41355</v>
      </c>
      <c r="L81" s="29">
        <v>1191</v>
      </c>
      <c r="M81" s="27" t="s">
        <v>49</v>
      </c>
      <c r="N81" s="27" t="s">
        <v>46</v>
      </c>
      <c r="O81" s="27" t="s">
        <v>47</v>
      </c>
      <c r="P81" s="27">
        <v>9</v>
      </c>
      <c r="Q81" s="36">
        <v>13770</v>
      </c>
      <c r="R81" s="27">
        <v>1198.8162000000002</v>
      </c>
    </row>
    <row r="82" spans="1:18">
      <c r="A82" s="25">
        <v>41356</v>
      </c>
      <c r="B82" s="29">
        <v>1192</v>
      </c>
      <c r="C82" s="27" t="s">
        <v>45</v>
      </c>
      <c r="D82" s="27" t="s">
        <v>46</v>
      </c>
      <c r="E82" s="27" t="s">
        <v>47</v>
      </c>
      <c r="F82" s="27">
        <v>6</v>
      </c>
      <c r="G82" s="30">
        <v>1647</v>
      </c>
      <c r="H82" s="27">
        <v>702.44549999999992</v>
      </c>
      <c r="K82" s="33">
        <v>41356</v>
      </c>
      <c r="L82" s="29">
        <v>1192</v>
      </c>
      <c r="M82" s="27" t="s">
        <v>45</v>
      </c>
      <c r="N82" s="27" t="s">
        <v>46</v>
      </c>
      <c r="O82" s="27" t="s">
        <v>47</v>
      </c>
      <c r="P82" s="27">
        <v>6</v>
      </c>
      <c r="Q82" s="36">
        <v>1647</v>
      </c>
      <c r="R82" s="27">
        <v>702.44549999999992</v>
      </c>
    </row>
    <row r="83" spans="1:18">
      <c r="A83" s="25">
        <v>41357</v>
      </c>
      <c r="B83" s="29">
        <v>1193</v>
      </c>
      <c r="C83" s="27" t="s">
        <v>48</v>
      </c>
      <c r="D83" s="27" t="s">
        <v>46</v>
      </c>
      <c r="E83" s="27" t="s">
        <v>47</v>
      </c>
      <c r="F83" s="27">
        <v>9</v>
      </c>
      <c r="G83" s="30">
        <v>7911</v>
      </c>
      <c r="H83" s="27">
        <v>4921.9605000000001</v>
      </c>
      <c r="K83" s="33">
        <v>41357</v>
      </c>
      <c r="L83" s="29">
        <v>1193</v>
      </c>
      <c r="M83" s="27" t="s">
        <v>48</v>
      </c>
      <c r="N83" s="27" t="s">
        <v>46</v>
      </c>
      <c r="O83" s="27" t="s">
        <v>47</v>
      </c>
      <c r="P83" s="27">
        <v>9</v>
      </c>
      <c r="Q83" s="36">
        <v>7911</v>
      </c>
      <c r="R83" s="27">
        <v>4921.9605000000001</v>
      </c>
    </row>
    <row r="84" spans="1:18">
      <c r="A84" s="25">
        <v>41358</v>
      </c>
      <c r="B84" s="29">
        <v>1194</v>
      </c>
      <c r="C84" s="27" t="s">
        <v>49</v>
      </c>
      <c r="D84" s="27" t="s">
        <v>46</v>
      </c>
      <c r="E84" s="27" t="s">
        <v>50</v>
      </c>
      <c r="F84" s="27">
        <v>6</v>
      </c>
      <c r="G84" s="30">
        <v>6804</v>
      </c>
      <c r="H84" s="27">
        <v>2912.7923999999998</v>
      </c>
      <c r="K84" s="33">
        <v>41358</v>
      </c>
      <c r="L84" s="29">
        <v>1194</v>
      </c>
      <c r="M84" s="27" t="s">
        <v>49</v>
      </c>
      <c r="N84" s="27" t="s">
        <v>46</v>
      </c>
      <c r="O84" s="27" t="s">
        <v>50</v>
      </c>
      <c r="P84" s="27">
        <v>6</v>
      </c>
      <c r="Q84" s="36">
        <v>6804</v>
      </c>
      <c r="R84" s="27">
        <v>2912.7923999999998</v>
      </c>
    </row>
    <row r="85" spans="1:18">
      <c r="A85" s="25">
        <v>41359</v>
      </c>
      <c r="B85" s="29">
        <v>1195</v>
      </c>
      <c r="C85" s="27" t="s">
        <v>45</v>
      </c>
      <c r="D85" s="27" t="s">
        <v>46</v>
      </c>
      <c r="E85" s="27" t="s">
        <v>50</v>
      </c>
      <c r="F85" s="27">
        <v>9</v>
      </c>
      <c r="G85" s="30">
        <v>7965</v>
      </c>
      <c r="H85" s="27">
        <v>703.78740000000005</v>
      </c>
      <c r="K85" s="33">
        <v>41359</v>
      </c>
      <c r="L85" s="29">
        <v>1195</v>
      </c>
      <c r="M85" s="27" t="s">
        <v>45</v>
      </c>
      <c r="N85" s="27" t="s">
        <v>46</v>
      </c>
      <c r="O85" s="27" t="s">
        <v>50</v>
      </c>
      <c r="P85" s="27">
        <v>9</v>
      </c>
      <c r="Q85" s="36">
        <v>7965</v>
      </c>
      <c r="R85" s="27">
        <v>703.78740000000005</v>
      </c>
    </row>
    <row r="86" spans="1:18">
      <c r="A86" s="25">
        <v>41360</v>
      </c>
      <c r="B86" s="29">
        <v>1196</v>
      </c>
      <c r="C86" s="27" t="s">
        <v>48</v>
      </c>
      <c r="D86" s="27" t="s">
        <v>46</v>
      </c>
      <c r="E86" s="27" t="s">
        <v>50</v>
      </c>
      <c r="F86" s="27">
        <v>10</v>
      </c>
      <c r="G86" s="30">
        <v>3960</v>
      </c>
      <c r="H86" s="27">
        <v>1772.8919999999998</v>
      </c>
      <c r="K86" s="33">
        <v>41360</v>
      </c>
      <c r="L86" s="29">
        <v>1196</v>
      </c>
      <c r="M86" s="27" t="s">
        <v>48</v>
      </c>
      <c r="N86" s="27" t="s">
        <v>46</v>
      </c>
      <c r="O86" s="27" t="s">
        <v>50</v>
      </c>
      <c r="P86" s="27">
        <v>10</v>
      </c>
      <c r="Q86" s="36">
        <v>3960</v>
      </c>
      <c r="R86" s="27">
        <v>1772.8919999999998</v>
      </c>
    </row>
    <row r="87" spans="1:18">
      <c r="A87" s="25">
        <v>41361</v>
      </c>
      <c r="B87" s="29">
        <v>1197</v>
      </c>
      <c r="C87" s="27" t="s">
        <v>49</v>
      </c>
      <c r="D87" s="27" t="s">
        <v>46</v>
      </c>
      <c r="E87" s="27" t="s">
        <v>51</v>
      </c>
      <c r="F87" s="27">
        <v>10</v>
      </c>
      <c r="G87" s="30">
        <v>5130</v>
      </c>
      <c r="H87" s="27">
        <v>2639.3849999999998</v>
      </c>
      <c r="K87" s="33">
        <v>41361</v>
      </c>
      <c r="L87" s="29">
        <v>1197</v>
      </c>
      <c r="M87" s="27" t="s">
        <v>49</v>
      </c>
      <c r="N87" s="27" t="s">
        <v>46</v>
      </c>
      <c r="O87" s="27" t="s">
        <v>51</v>
      </c>
      <c r="P87" s="27">
        <v>10</v>
      </c>
      <c r="Q87" s="36">
        <v>5130</v>
      </c>
      <c r="R87" s="27">
        <v>2639.3849999999998</v>
      </c>
    </row>
    <row r="88" spans="1:18">
      <c r="A88" s="25">
        <v>41362</v>
      </c>
      <c r="B88" s="29">
        <v>1198</v>
      </c>
      <c r="C88" s="27" t="s">
        <v>45</v>
      </c>
      <c r="D88" s="27" t="s">
        <v>46</v>
      </c>
      <c r="E88" s="27" t="s">
        <v>51</v>
      </c>
      <c r="F88" s="27">
        <v>9</v>
      </c>
      <c r="G88" s="30">
        <v>2205</v>
      </c>
      <c r="H88" s="27">
        <v>3743.2080000000001</v>
      </c>
      <c r="K88" s="33">
        <v>41362</v>
      </c>
      <c r="L88" s="29">
        <v>1198</v>
      </c>
      <c r="M88" s="27" t="s">
        <v>45</v>
      </c>
      <c r="N88" s="27" t="s">
        <v>46</v>
      </c>
      <c r="O88" s="27" t="s">
        <v>51</v>
      </c>
      <c r="P88" s="27">
        <v>9</v>
      </c>
      <c r="Q88" s="36">
        <v>2205</v>
      </c>
      <c r="R88" s="27">
        <v>3743.2080000000001</v>
      </c>
    </row>
    <row r="89" spans="1:18">
      <c r="A89" s="25">
        <v>41363</v>
      </c>
      <c r="B89" s="29">
        <v>1199</v>
      </c>
      <c r="C89" s="27" t="s">
        <v>48</v>
      </c>
      <c r="D89" s="27" t="s">
        <v>46</v>
      </c>
      <c r="E89" s="27" t="s">
        <v>51</v>
      </c>
      <c r="F89" s="27">
        <v>9</v>
      </c>
      <c r="G89" s="30">
        <v>7749</v>
      </c>
      <c r="H89" s="27">
        <v>4713.9749999999995</v>
      </c>
      <c r="K89" s="33">
        <v>41363</v>
      </c>
      <c r="L89" s="29">
        <v>1199</v>
      </c>
      <c r="M89" s="27" t="s">
        <v>48</v>
      </c>
      <c r="N89" s="27" t="s">
        <v>46</v>
      </c>
      <c r="O89" s="27" t="s">
        <v>51</v>
      </c>
      <c r="P89" s="27">
        <v>9</v>
      </c>
      <c r="Q89" s="36">
        <v>7749</v>
      </c>
      <c r="R89" s="27">
        <v>4713.9749999999995</v>
      </c>
    </row>
    <row r="90" spans="1:18">
      <c r="A90" s="25">
        <v>41364</v>
      </c>
      <c r="B90" s="29">
        <v>1200</v>
      </c>
      <c r="C90" s="27" t="s">
        <v>49</v>
      </c>
      <c r="D90" s="27" t="s">
        <v>46</v>
      </c>
      <c r="E90" s="27" t="s">
        <v>47</v>
      </c>
      <c r="F90" s="27">
        <v>7</v>
      </c>
      <c r="G90" s="30">
        <v>13702.5</v>
      </c>
      <c r="H90" s="27">
        <v>4461.5339999999997</v>
      </c>
      <c r="K90" s="33">
        <v>41364</v>
      </c>
      <c r="L90" s="29">
        <v>1200</v>
      </c>
      <c r="M90" s="27" t="s">
        <v>49</v>
      </c>
      <c r="N90" s="27" t="s">
        <v>46</v>
      </c>
      <c r="O90" s="27" t="s">
        <v>47</v>
      </c>
      <c r="P90" s="27">
        <v>7</v>
      </c>
      <c r="Q90" s="36">
        <v>13702.5</v>
      </c>
      <c r="R90" s="27">
        <v>4461.5339999999997</v>
      </c>
    </row>
    <row r="91" spans="1:18">
      <c r="A91" s="25">
        <v>41365</v>
      </c>
      <c r="B91" s="29">
        <v>1201</v>
      </c>
      <c r="C91" s="27" t="s">
        <v>45</v>
      </c>
      <c r="D91" s="27" t="s">
        <v>46</v>
      </c>
      <c r="E91" s="27" t="s">
        <v>47</v>
      </c>
      <c r="F91" s="27">
        <v>6</v>
      </c>
      <c r="G91" s="30">
        <v>2232</v>
      </c>
      <c r="H91" s="27">
        <v>2587.3343999999997</v>
      </c>
      <c r="K91" s="33">
        <v>41365</v>
      </c>
      <c r="L91" s="29">
        <v>1201</v>
      </c>
      <c r="M91" s="27" t="s">
        <v>45</v>
      </c>
      <c r="N91" s="27" t="s">
        <v>46</v>
      </c>
      <c r="O91" s="27" t="s">
        <v>47</v>
      </c>
      <c r="P91" s="27">
        <v>6</v>
      </c>
      <c r="Q91" s="36">
        <v>2232</v>
      </c>
      <c r="R91" s="27">
        <v>2587.3343999999997</v>
      </c>
    </row>
    <row r="92" spans="1:18">
      <c r="A92" s="25">
        <v>41366</v>
      </c>
      <c r="B92" s="29">
        <v>1202</v>
      </c>
      <c r="C92" s="27" t="s">
        <v>48</v>
      </c>
      <c r="D92" s="27" t="s">
        <v>46</v>
      </c>
      <c r="E92" s="27" t="s">
        <v>47</v>
      </c>
      <c r="F92" s="27">
        <v>6</v>
      </c>
      <c r="G92" s="30">
        <v>7560</v>
      </c>
      <c r="H92" s="27">
        <v>724.81500000000005</v>
      </c>
      <c r="K92" s="33">
        <v>41366</v>
      </c>
      <c r="L92" s="29">
        <v>1202</v>
      </c>
      <c r="M92" s="27" t="s">
        <v>48</v>
      </c>
      <c r="N92" s="27" t="s">
        <v>46</v>
      </c>
      <c r="O92" s="27" t="s">
        <v>47</v>
      </c>
      <c r="P92" s="27">
        <v>6</v>
      </c>
      <c r="Q92" s="36">
        <v>7560</v>
      </c>
      <c r="R92" s="27">
        <v>724.81500000000005</v>
      </c>
    </row>
    <row r="93" spans="1:18">
      <c r="A93" s="25">
        <v>41367</v>
      </c>
      <c r="B93" s="29">
        <v>1203</v>
      </c>
      <c r="C93" s="27" t="s">
        <v>49</v>
      </c>
      <c r="D93" s="27" t="s">
        <v>46</v>
      </c>
      <c r="E93" s="27" t="s">
        <v>50</v>
      </c>
      <c r="F93" s="27">
        <v>7</v>
      </c>
      <c r="G93" s="30">
        <v>2094.75</v>
      </c>
      <c r="H93" s="27">
        <v>792.23444999999992</v>
      </c>
      <c r="K93" s="33">
        <v>41367</v>
      </c>
      <c r="L93" s="29">
        <v>1203</v>
      </c>
      <c r="M93" s="27" t="s">
        <v>49</v>
      </c>
      <c r="N93" s="27" t="s">
        <v>46</v>
      </c>
      <c r="O93" s="27" t="s">
        <v>50</v>
      </c>
      <c r="P93" s="27">
        <v>7</v>
      </c>
      <c r="Q93" s="36">
        <v>2094.75</v>
      </c>
      <c r="R93" s="27">
        <v>792.23444999999992</v>
      </c>
    </row>
    <row r="94" spans="1:18">
      <c r="A94" s="25">
        <v>41368</v>
      </c>
      <c r="B94" s="29">
        <v>1204</v>
      </c>
      <c r="C94" s="27" t="s">
        <v>45</v>
      </c>
      <c r="D94" s="27" t="s">
        <v>46</v>
      </c>
      <c r="E94" s="27" t="s">
        <v>50</v>
      </c>
      <c r="F94" s="27">
        <v>7</v>
      </c>
      <c r="G94" s="30">
        <v>1669.5</v>
      </c>
      <c r="H94" s="27">
        <v>1459.143</v>
      </c>
      <c r="K94" s="33">
        <v>41368</v>
      </c>
      <c r="L94" s="29">
        <v>1204</v>
      </c>
      <c r="M94" s="27" t="s">
        <v>45</v>
      </c>
      <c r="N94" s="27" t="s">
        <v>46</v>
      </c>
      <c r="O94" s="27" t="s">
        <v>50</v>
      </c>
      <c r="P94" s="27">
        <v>7</v>
      </c>
      <c r="Q94" s="36">
        <v>1669.5</v>
      </c>
      <c r="R94" s="27">
        <v>1459.143</v>
      </c>
    </row>
    <row r="95" spans="1:18">
      <c r="A95" s="25">
        <v>41369</v>
      </c>
      <c r="B95" s="29">
        <v>1205</v>
      </c>
      <c r="C95" s="27" t="s">
        <v>48</v>
      </c>
      <c r="D95" s="27" t="s">
        <v>46</v>
      </c>
      <c r="E95" s="27" t="s">
        <v>50</v>
      </c>
      <c r="F95" s="27">
        <v>10</v>
      </c>
      <c r="G95" s="30">
        <v>3330</v>
      </c>
      <c r="H95" s="27">
        <v>1439.8920000000001</v>
      </c>
      <c r="K95" s="33">
        <v>41369</v>
      </c>
      <c r="L95" s="29">
        <v>1205</v>
      </c>
      <c r="M95" s="27" t="s">
        <v>48</v>
      </c>
      <c r="N95" s="27" t="s">
        <v>46</v>
      </c>
      <c r="O95" s="27" t="s">
        <v>50</v>
      </c>
      <c r="P95" s="27">
        <v>10</v>
      </c>
      <c r="Q95" s="36">
        <v>3330</v>
      </c>
      <c r="R95" s="27">
        <v>1439.8920000000001</v>
      </c>
    </row>
    <row r="96" spans="1:18">
      <c r="A96" s="25">
        <v>41370</v>
      </c>
      <c r="B96" s="29">
        <v>1206</v>
      </c>
      <c r="C96" s="27" t="s">
        <v>49</v>
      </c>
      <c r="D96" s="27" t="s">
        <v>46</v>
      </c>
      <c r="E96" s="27" t="s">
        <v>51</v>
      </c>
      <c r="F96" s="27">
        <v>9</v>
      </c>
      <c r="G96" s="30">
        <v>2970</v>
      </c>
      <c r="H96" s="27">
        <v>1062.3689999999999</v>
      </c>
      <c r="K96" s="33">
        <v>41370</v>
      </c>
      <c r="L96" s="29">
        <v>1206</v>
      </c>
      <c r="M96" s="27" t="s">
        <v>49</v>
      </c>
      <c r="N96" s="27" t="s">
        <v>46</v>
      </c>
      <c r="O96" s="27" t="s">
        <v>51</v>
      </c>
      <c r="P96" s="27">
        <v>9</v>
      </c>
      <c r="Q96" s="36">
        <v>2970</v>
      </c>
      <c r="R96" s="27">
        <v>1062.3689999999999</v>
      </c>
    </row>
    <row r="97" spans="1:18">
      <c r="A97" s="25">
        <v>41371</v>
      </c>
      <c r="B97" s="29">
        <v>1207</v>
      </c>
      <c r="C97" s="27" t="s">
        <v>45</v>
      </c>
      <c r="D97" s="27" t="s">
        <v>46</v>
      </c>
      <c r="E97" s="27" t="s">
        <v>51</v>
      </c>
      <c r="F97" s="27">
        <v>10</v>
      </c>
      <c r="G97" s="30">
        <v>2180</v>
      </c>
      <c r="H97" s="27">
        <v>978.82</v>
      </c>
      <c r="K97" s="33">
        <v>41371</v>
      </c>
      <c r="L97" s="29">
        <v>1207</v>
      </c>
      <c r="M97" s="27" t="s">
        <v>45</v>
      </c>
      <c r="N97" s="27" t="s">
        <v>46</v>
      </c>
      <c r="O97" s="27" t="s">
        <v>51</v>
      </c>
      <c r="P97" s="27">
        <v>10</v>
      </c>
      <c r="Q97" s="36">
        <v>2180</v>
      </c>
      <c r="R97" s="27">
        <v>978.82</v>
      </c>
    </row>
    <row r="98" spans="1:18">
      <c r="A98" s="25">
        <v>41372</v>
      </c>
      <c r="B98" s="29">
        <v>1208</v>
      </c>
      <c r="C98" s="27" t="s">
        <v>48</v>
      </c>
      <c r="D98" s="27" t="s">
        <v>46</v>
      </c>
      <c r="E98" s="27" t="s">
        <v>51</v>
      </c>
      <c r="F98" s="27">
        <v>9</v>
      </c>
      <c r="G98" s="30">
        <v>7290</v>
      </c>
      <c r="H98" s="27">
        <v>2436.3180000000002</v>
      </c>
      <c r="K98" s="33">
        <v>41372</v>
      </c>
      <c r="L98" s="29">
        <v>1208</v>
      </c>
      <c r="M98" s="27" t="s">
        <v>48</v>
      </c>
      <c r="N98" s="27" t="s">
        <v>46</v>
      </c>
      <c r="O98" s="27" t="s">
        <v>51</v>
      </c>
      <c r="P98" s="27">
        <v>9</v>
      </c>
      <c r="Q98" s="36">
        <v>7290</v>
      </c>
      <c r="R98" s="27">
        <v>2436.3180000000002</v>
      </c>
    </row>
    <row r="99" spans="1:18">
      <c r="A99" s="25">
        <v>41373</v>
      </c>
      <c r="B99" s="29">
        <v>1209</v>
      </c>
      <c r="C99" s="27" t="s">
        <v>49</v>
      </c>
      <c r="D99" s="27" t="s">
        <v>46</v>
      </c>
      <c r="E99" s="27" t="s">
        <v>47</v>
      </c>
      <c r="F99" s="27">
        <v>8</v>
      </c>
      <c r="G99" s="30">
        <v>13740</v>
      </c>
      <c r="H99" s="27">
        <v>2186.8583999999996</v>
      </c>
      <c r="K99" s="33">
        <v>41373</v>
      </c>
      <c r="L99" s="29">
        <v>1209</v>
      </c>
      <c r="M99" s="27" t="s">
        <v>49</v>
      </c>
      <c r="N99" s="27" t="s">
        <v>46</v>
      </c>
      <c r="O99" s="27" t="s">
        <v>47</v>
      </c>
      <c r="P99" s="27">
        <v>8</v>
      </c>
      <c r="Q99" s="36">
        <v>13740</v>
      </c>
      <c r="R99" s="27">
        <v>2186.8583999999996</v>
      </c>
    </row>
    <row r="100" spans="1:18">
      <c r="A100" s="25">
        <v>41374</v>
      </c>
      <c r="B100" s="29">
        <v>1210</v>
      </c>
      <c r="C100" s="27" t="s">
        <v>45</v>
      </c>
      <c r="D100" s="27" t="s">
        <v>46</v>
      </c>
      <c r="E100" s="27" t="s">
        <v>47</v>
      </c>
      <c r="F100" s="27">
        <v>6</v>
      </c>
      <c r="G100" s="30">
        <v>8820</v>
      </c>
      <c r="H100" s="27">
        <v>2685.5136000000002</v>
      </c>
      <c r="K100" s="33">
        <v>41374</v>
      </c>
      <c r="L100" s="29">
        <v>1210</v>
      </c>
      <c r="M100" s="27" t="s">
        <v>45</v>
      </c>
      <c r="N100" s="27" t="s">
        <v>46</v>
      </c>
      <c r="O100" s="27" t="s">
        <v>47</v>
      </c>
      <c r="P100" s="27">
        <v>6</v>
      </c>
      <c r="Q100" s="36">
        <v>8820</v>
      </c>
      <c r="R100" s="27">
        <v>2685.5136000000002</v>
      </c>
    </row>
    <row r="101" spans="1:18">
      <c r="A101" s="25">
        <v>41375</v>
      </c>
      <c r="B101" s="29">
        <v>1211</v>
      </c>
      <c r="C101" s="27" t="s">
        <v>48</v>
      </c>
      <c r="D101" s="27" t="s">
        <v>46</v>
      </c>
      <c r="E101" s="27" t="s">
        <v>47</v>
      </c>
      <c r="F101" s="27">
        <v>6</v>
      </c>
      <c r="G101" s="30">
        <v>3132</v>
      </c>
      <c r="H101" s="27">
        <v>472.46220000000005</v>
      </c>
      <c r="K101" s="33">
        <v>41375</v>
      </c>
      <c r="L101" s="29">
        <v>1211</v>
      </c>
      <c r="M101" s="27" t="s">
        <v>48</v>
      </c>
      <c r="N101" s="27" t="s">
        <v>46</v>
      </c>
      <c r="O101" s="27" t="s">
        <v>47</v>
      </c>
      <c r="P101" s="27">
        <v>6</v>
      </c>
      <c r="Q101" s="36">
        <v>3132</v>
      </c>
      <c r="R101" s="27">
        <v>472.46220000000005</v>
      </c>
    </row>
    <row r="102" spans="1:18">
      <c r="A102" s="25">
        <v>41376</v>
      </c>
      <c r="B102" s="29">
        <v>1212</v>
      </c>
      <c r="C102" s="27" t="s">
        <v>49</v>
      </c>
      <c r="D102" s="27" t="s">
        <v>46</v>
      </c>
      <c r="E102" s="27" t="s">
        <v>50</v>
      </c>
      <c r="F102" s="27">
        <v>9</v>
      </c>
      <c r="G102" s="30">
        <v>2207.25</v>
      </c>
      <c r="H102" s="27">
        <v>3782.122875</v>
      </c>
      <c r="K102" s="33">
        <v>41376</v>
      </c>
      <c r="L102" s="29">
        <v>1212</v>
      </c>
      <c r="M102" s="27" t="s">
        <v>49</v>
      </c>
      <c r="N102" s="27" t="s">
        <v>46</v>
      </c>
      <c r="O102" s="27" t="s">
        <v>50</v>
      </c>
      <c r="P102" s="27">
        <v>9</v>
      </c>
      <c r="Q102" s="36">
        <v>2207.25</v>
      </c>
      <c r="R102" s="27">
        <v>3782.122875</v>
      </c>
    </row>
    <row r="103" spans="1:18">
      <c r="A103" s="25">
        <v>41377</v>
      </c>
      <c r="B103" s="29">
        <v>1213</v>
      </c>
      <c r="C103" s="27" t="s">
        <v>45</v>
      </c>
      <c r="D103" s="27" t="s">
        <v>46</v>
      </c>
      <c r="E103" s="27" t="s">
        <v>50</v>
      </c>
      <c r="F103" s="27">
        <v>10</v>
      </c>
      <c r="G103" s="30">
        <v>6075</v>
      </c>
      <c r="H103" s="27">
        <v>623.70000000000005</v>
      </c>
      <c r="K103" s="33">
        <v>41377</v>
      </c>
      <c r="L103" s="29">
        <v>1213</v>
      </c>
      <c r="M103" s="27" t="s">
        <v>45</v>
      </c>
      <c r="N103" s="27" t="s">
        <v>46</v>
      </c>
      <c r="O103" s="27" t="s">
        <v>50</v>
      </c>
      <c r="P103" s="27">
        <v>10</v>
      </c>
      <c r="Q103" s="36">
        <v>6075</v>
      </c>
      <c r="R103" s="27">
        <v>623.70000000000005</v>
      </c>
    </row>
    <row r="104" spans="1:18">
      <c r="A104" s="25">
        <v>41378</v>
      </c>
      <c r="B104" s="29">
        <v>1214</v>
      </c>
      <c r="C104" s="27" t="s">
        <v>48</v>
      </c>
      <c r="D104" s="27" t="s">
        <v>46</v>
      </c>
      <c r="E104" s="27" t="s">
        <v>50</v>
      </c>
      <c r="F104" s="27">
        <v>9</v>
      </c>
      <c r="G104" s="30">
        <v>14445</v>
      </c>
      <c r="H104" s="27">
        <v>1257.5817000000002</v>
      </c>
      <c r="K104" s="33">
        <v>41378</v>
      </c>
      <c r="L104" s="29">
        <v>1214</v>
      </c>
      <c r="M104" s="27" t="s">
        <v>48</v>
      </c>
      <c r="N104" s="27" t="s">
        <v>46</v>
      </c>
      <c r="O104" s="27" t="s">
        <v>50</v>
      </c>
      <c r="P104" s="27">
        <v>9</v>
      </c>
      <c r="Q104" s="36">
        <v>14445</v>
      </c>
      <c r="R104" s="27">
        <v>1257.5817000000002</v>
      </c>
    </row>
    <row r="105" spans="1:18">
      <c r="A105" s="25">
        <v>41379</v>
      </c>
      <c r="B105" s="29">
        <v>1215</v>
      </c>
      <c r="C105" s="27" t="s">
        <v>49</v>
      </c>
      <c r="D105" s="27" t="s">
        <v>46</v>
      </c>
      <c r="E105" s="27" t="s">
        <v>51</v>
      </c>
      <c r="F105" s="27">
        <v>10</v>
      </c>
      <c r="G105" s="30">
        <v>5670</v>
      </c>
      <c r="H105" s="27">
        <v>1449.63</v>
      </c>
      <c r="K105" s="33">
        <v>41379</v>
      </c>
      <c r="L105" s="29">
        <v>1215</v>
      </c>
      <c r="M105" s="27" t="s">
        <v>49</v>
      </c>
      <c r="N105" s="27" t="s">
        <v>46</v>
      </c>
      <c r="O105" s="27" t="s">
        <v>51</v>
      </c>
      <c r="P105" s="27">
        <v>10</v>
      </c>
      <c r="Q105" s="36">
        <v>5670</v>
      </c>
      <c r="R105" s="27">
        <v>1449.63</v>
      </c>
    </row>
    <row r="106" spans="1:18">
      <c r="A106" s="25">
        <v>41380</v>
      </c>
      <c r="B106" s="29">
        <v>1216</v>
      </c>
      <c r="C106" s="27" t="s">
        <v>45</v>
      </c>
      <c r="D106" s="27" t="s">
        <v>46</v>
      </c>
      <c r="E106" s="27" t="s">
        <v>51</v>
      </c>
      <c r="F106" s="27">
        <v>8</v>
      </c>
      <c r="G106" s="30">
        <v>1998</v>
      </c>
      <c r="H106" s="27">
        <v>666.73260000000005</v>
      </c>
      <c r="K106" s="33">
        <v>41380</v>
      </c>
      <c r="L106" s="29">
        <v>1216</v>
      </c>
      <c r="M106" s="27" t="s">
        <v>45</v>
      </c>
      <c r="N106" s="27" t="s">
        <v>46</v>
      </c>
      <c r="O106" s="27" t="s">
        <v>51</v>
      </c>
      <c r="P106" s="27">
        <v>8</v>
      </c>
      <c r="Q106" s="36">
        <v>1998</v>
      </c>
      <c r="R106" s="27">
        <v>666.73260000000005</v>
      </c>
    </row>
    <row r="107" spans="1:18">
      <c r="A107" s="25">
        <v>41381</v>
      </c>
      <c r="B107" s="29">
        <v>1217</v>
      </c>
      <c r="C107" s="27" t="s">
        <v>48</v>
      </c>
      <c r="D107" s="27" t="s">
        <v>46</v>
      </c>
      <c r="E107" s="27" t="s">
        <v>51</v>
      </c>
      <c r="F107" s="27">
        <v>10</v>
      </c>
      <c r="G107" s="30">
        <v>6540</v>
      </c>
      <c r="H107" s="27">
        <v>1144.5</v>
      </c>
      <c r="K107" s="33">
        <v>41381</v>
      </c>
      <c r="L107" s="29">
        <v>1217</v>
      </c>
      <c r="M107" s="27" t="s">
        <v>48</v>
      </c>
      <c r="N107" s="27" t="s">
        <v>46</v>
      </c>
      <c r="O107" s="27" t="s">
        <v>51</v>
      </c>
      <c r="P107" s="27">
        <v>10</v>
      </c>
      <c r="Q107" s="36">
        <v>6540</v>
      </c>
      <c r="R107" s="27">
        <v>1144.5</v>
      </c>
    </row>
    <row r="108" spans="1:18">
      <c r="A108" s="25">
        <v>41382</v>
      </c>
      <c r="B108" s="29">
        <v>1218</v>
      </c>
      <c r="C108" s="27" t="s">
        <v>49</v>
      </c>
      <c r="D108" s="27" t="s">
        <v>46</v>
      </c>
      <c r="E108" s="27" t="s">
        <v>47</v>
      </c>
      <c r="F108" s="27">
        <v>10</v>
      </c>
      <c r="G108" s="30">
        <v>2940</v>
      </c>
      <c r="H108" s="27">
        <v>1210.104</v>
      </c>
      <c r="K108" s="33">
        <v>41382</v>
      </c>
      <c r="L108" s="29">
        <v>1218</v>
      </c>
      <c r="M108" s="27" t="s">
        <v>49</v>
      </c>
      <c r="N108" s="27" t="s">
        <v>46</v>
      </c>
      <c r="O108" s="27" t="s">
        <v>47</v>
      </c>
      <c r="P108" s="27">
        <v>10</v>
      </c>
      <c r="Q108" s="36">
        <v>2940</v>
      </c>
      <c r="R108" s="27">
        <v>1210.104</v>
      </c>
    </row>
    <row r="109" spans="1:18">
      <c r="A109" s="25">
        <v>41383</v>
      </c>
      <c r="B109" s="29">
        <v>1219</v>
      </c>
      <c r="C109" s="27" t="s">
        <v>45</v>
      </c>
      <c r="D109" s="27" t="s">
        <v>46</v>
      </c>
      <c r="E109" s="27" t="s">
        <v>47</v>
      </c>
      <c r="F109" s="27">
        <v>8</v>
      </c>
      <c r="G109" s="30">
        <v>10020</v>
      </c>
      <c r="H109" s="27">
        <v>1214.0232000000001</v>
      </c>
      <c r="K109" s="33">
        <v>41383</v>
      </c>
      <c r="L109" s="29">
        <v>1219</v>
      </c>
      <c r="M109" s="27" t="s">
        <v>45</v>
      </c>
      <c r="N109" s="27" t="s">
        <v>46</v>
      </c>
      <c r="O109" s="27" t="s">
        <v>47</v>
      </c>
      <c r="P109" s="27">
        <v>8</v>
      </c>
      <c r="Q109" s="36">
        <v>10020</v>
      </c>
      <c r="R109" s="27">
        <v>1214.0232000000001</v>
      </c>
    </row>
    <row r="110" spans="1:18">
      <c r="A110" s="25">
        <v>41384</v>
      </c>
      <c r="B110" s="29">
        <v>1220</v>
      </c>
      <c r="C110" s="27" t="s">
        <v>48</v>
      </c>
      <c r="D110" s="27" t="s">
        <v>46</v>
      </c>
      <c r="E110" s="27" t="s">
        <v>47</v>
      </c>
      <c r="F110" s="27">
        <v>6</v>
      </c>
      <c r="G110" s="30">
        <v>2088</v>
      </c>
      <c r="H110" s="27">
        <v>1942.4663999999998</v>
      </c>
      <c r="K110" s="33">
        <v>41384</v>
      </c>
      <c r="L110" s="29">
        <v>1220</v>
      </c>
      <c r="M110" s="27" t="s">
        <v>48</v>
      </c>
      <c r="N110" s="27" t="s">
        <v>46</v>
      </c>
      <c r="O110" s="27" t="s">
        <v>47</v>
      </c>
      <c r="P110" s="27">
        <v>6</v>
      </c>
      <c r="Q110" s="36">
        <v>2088</v>
      </c>
      <c r="R110" s="27">
        <v>1942.4663999999998</v>
      </c>
    </row>
    <row r="111" spans="1:18">
      <c r="A111" s="25">
        <v>41385</v>
      </c>
      <c r="B111" s="29">
        <v>1221</v>
      </c>
      <c r="C111" s="27" t="s">
        <v>49</v>
      </c>
      <c r="D111" s="27" t="s">
        <v>46</v>
      </c>
      <c r="E111" s="27" t="s">
        <v>50</v>
      </c>
      <c r="F111" s="27">
        <v>10</v>
      </c>
      <c r="G111" s="30">
        <v>3270</v>
      </c>
      <c r="H111" s="27">
        <v>992.44499999999994</v>
      </c>
      <c r="K111" s="33">
        <v>41385</v>
      </c>
      <c r="L111" s="29">
        <v>1221</v>
      </c>
      <c r="M111" s="27" t="s">
        <v>49</v>
      </c>
      <c r="N111" s="27" t="s">
        <v>46</v>
      </c>
      <c r="O111" s="27" t="s">
        <v>50</v>
      </c>
      <c r="P111" s="27">
        <v>10</v>
      </c>
      <c r="Q111" s="36">
        <v>3270</v>
      </c>
      <c r="R111" s="27">
        <v>992.44499999999994</v>
      </c>
    </row>
    <row r="112" spans="1:18">
      <c r="A112" s="25">
        <v>41386</v>
      </c>
      <c r="B112" s="29">
        <v>1222</v>
      </c>
      <c r="C112" s="27" t="s">
        <v>45</v>
      </c>
      <c r="D112" s="27" t="s">
        <v>46</v>
      </c>
      <c r="E112" s="27" t="s">
        <v>50</v>
      </c>
      <c r="F112" s="27">
        <v>6</v>
      </c>
      <c r="G112" s="30">
        <v>6075</v>
      </c>
      <c r="H112" s="27">
        <v>3073.9500000000003</v>
      </c>
      <c r="K112" s="33">
        <v>41386</v>
      </c>
      <c r="L112" s="29">
        <v>1222</v>
      </c>
      <c r="M112" s="27" t="s">
        <v>45</v>
      </c>
      <c r="N112" s="27" t="s">
        <v>46</v>
      </c>
      <c r="O112" s="27" t="s">
        <v>50</v>
      </c>
      <c r="P112" s="27">
        <v>6</v>
      </c>
      <c r="Q112" s="36">
        <v>6075</v>
      </c>
      <c r="R112" s="27">
        <v>3073.9500000000003</v>
      </c>
    </row>
    <row r="113" spans="1:18">
      <c r="A113" s="25">
        <v>41387</v>
      </c>
      <c r="B113" s="29">
        <v>1223</v>
      </c>
      <c r="C113" s="27" t="s">
        <v>48</v>
      </c>
      <c r="D113" s="27" t="s">
        <v>46</v>
      </c>
      <c r="E113" s="27" t="s">
        <v>50</v>
      </c>
      <c r="F113" s="27">
        <v>8</v>
      </c>
      <c r="G113" s="30">
        <v>2352</v>
      </c>
      <c r="H113" s="27">
        <v>1022.8848</v>
      </c>
      <c r="K113" s="33">
        <v>41387</v>
      </c>
      <c r="L113" s="29">
        <v>1223</v>
      </c>
      <c r="M113" s="27" t="s">
        <v>48</v>
      </c>
      <c r="N113" s="27" t="s">
        <v>46</v>
      </c>
      <c r="O113" s="27" t="s">
        <v>50</v>
      </c>
      <c r="P113" s="27">
        <v>8</v>
      </c>
      <c r="Q113" s="36">
        <v>2352</v>
      </c>
      <c r="R113" s="27">
        <v>1022.8848</v>
      </c>
    </row>
    <row r="114" spans="1:18">
      <c r="A114" s="25">
        <v>41388</v>
      </c>
      <c r="B114" s="29">
        <v>1224</v>
      </c>
      <c r="C114" s="27" t="s">
        <v>49</v>
      </c>
      <c r="D114" s="27" t="s">
        <v>46</v>
      </c>
      <c r="E114" s="27" t="s">
        <v>51</v>
      </c>
      <c r="F114" s="27">
        <v>7</v>
      </c>
      <c r="G114" s="30">
        <v>5775</v>
      </c>
      <c r="H114" s="27">
        <v>6108.5062500000004</v>
      </c>
      <c r="K114" s="33">
        <v>41388</v>
      </c>
      <c r="L114" s="29">
        <v>1224</v>
      </c>
      <c r="M114" s="27" t="s">
        <v>49</v>
      </c>
      <c r="N114" s="27" t="s">
        <v>46</v>
      </c>
      <c r="O114" s="27" t="s">
        <v>51</v>
      </c>
      <c r="P114" s="27">
        <v>7</v>
      </c>
      <c r="Q114" s="36">
        <v>5775</v>
      </c>
      <c r="R114" s="27">
        <v>6108.5062500000004</v>
      </c>
    </row>
    <row r="115" spans="1:18">
      <c r="A115" s="25">
        <v>41389</v>
      </c>
      <c r="B115" s="29">
        <v>1225</v>
      </c>
      <c r="C115" s="27" t="s">
        <v>45</v>
      </c>
      <c r="D115" s="27" t="s">
        <v>46</v>
      </c>
      <c r="E115" s="27" t="s">
        <v>51</v>
      </c>
      <c r="F115" s="27">
        <v>7</v>
      </c>
      <c r="G115" s="30">
        <v>2037</v>
      </c>
      <c r="H115" s="27">
        <v>815.81850000000009</v>
      </c>
      <c r="K115" s="33">
        <v>41389</v>
      </c>
      <c r="L115" s="29">
        <v>1225</v>
      </c>
      <c r="M115" s="27" t="s">
        <v>45</v>
      </c>
      <c r="N115" s="27" t="s">
        <v>46</v>
      </c>
      <c r="O115" s="27" t="s">
        <v>51</v>
      </c>
      <c r="P115" s="27">
        <v>7</v>
      </c>
      <c r="Q115" s="36">
        <v>2037</v>
      </c>
      <c r="R115" s="27">
        <v>815.81850000000009</v>
      </c>
    </row>
    <row r="116" spans="1:18">
      <c r="A116" s="25">
        <v>41390</v>
      </c>
      <c r="B116" s="29">
        <v>1226</v>
      </c>
      <c r="C116" s="27" t="s">
        <v>48</v>
      </c>
      <c r="D116" s="27" t="s">
        <v>46</v>
      </c>
      <c r="E116" s="27" t="s">
        <v>51</v>
      </c>
      <c r="F116" s="27">
        <v>6</v>
      </c>
      <c r="G116" s="30">
        <v>3996</v>
      </c>
      <c r="H116" s="27">
        <v>1616.7816000000003</v>
      </c>
      <c r="K116" s="33">
        <v>41390</v>
      </c>
      <c r="L116" s="29">
        <v>1226</v>
      </c>
      <c r="M116" s="27" t="s">
        <v>48</v>
      </c>
      <c r="N116" s="27" t="s">
        <v>46</v>
      </c>
      <c r="O116" s="27" t="s">
        <v>51</v>
      </c>
      <c r="P116" s="27">
        <v>6</v>
      </c>
      <c r="Q116" s="36">
        <v>3996</v>
      </c>
      <c r="R116" s="27">
        <v>1616.7816000000003</v>
      </c>
    </row>
    <row r="117" spans="1:18">
      <c r="A117" s="25">
        <v>41391</v>
      </c>
      <c r="B117" s="29">
        <v>1227</v>
      </c>
      <c r="C117" s="27" t="s">
        <v>49</v>
      </c>
      <c r="D117" s="27" t="s">
        <v>46</v>
      </c>
      <c r="E117" s="27" t="s">
        <v>47</v>
      </c>
      <c r="F117" s="27">
        <v>9</v>
      </c>
      <c r="G117" s="30">
        <v>13837.5</v>
      </c>
      <c r="H117" s="27">
        <v>4455.6750000000002</v>
      </c>
      <c r="K117" s="33">
        <v>41391</v>
      </c>
      <c r="L117" s="29">
        <v>1227</v>
      </c>
      <c r="M117" s="27" t="s">
        <v>49</v>
      </c>
      <c r="N117" s="27" t="s">
        <v>46</v>
      </c>
      <c r="O117" s="27" t="s">
        <v>47</v>
      </c>
      <c r="P117" s="27">
        <v>9</v>
      </c>
      <c r="Q117" s="36">
        <v>13837.5</v>
      </c>
      <c r="R117" s="27">
        <v>4455.6750000000002</v>
      </c>
    </row>
    <row r="118" spans="1:18">
      <c r="A118" s="25">
        <v>41392</v>
      </c>
      <c r="B118" s="29">
        <v>1228</v>
      </c>
      <c r="C118" s="27" t="s">
        <v>45</v>
      </c>
      <c r="D118" s="27" t="s">
        <v>46</v>
      </c>
      <c r="E118" s="27" t="s">
        <v>47</v>
      </c>
      <c r="F118" s="27">
        <v>7</v>
      </c>
      <c r="G118" s="30">
        <v>1848</v>
      </c>
      <c r="H118" s="27">
        <v>1815.66</v>
      </c>
      <c r="K118" s="33">
        <v>41392</v>
      </c>
      <c r="L118" s="29">
        <v>1228</v>
      </c>
      <c r="M118" s="27" t="s">
        <v>45</v>
      </c>
      <c r="N118" s="27" t="s">
        <v>46</v>
      </c>
      <c r="O118" s="27" t="s">
        <v>47</v>
      </c>
      <c r="P118" s="27">
        <v>7</v>
      </c>
      <c r="Q118" s="36">
        <v>1848</v>
      </c>
      <c r="R118" s="27">
        <v>1815.66</v>
      </c>
    </row>
    <row r="119" spans="1:18">
      <c r="A119" s="25">
        <v>41393</v>
      </c>
      <c r="B119" s="29">
        <v>1229</v>
      </c>
      <c r="C119" s="27" t="s">
        <v>48</v>
      </c>
      <c r="D119" s="27" t="s">
        <v>46</v>
      </c>
      <c r="E119" s="27" t="s">
        <v>47</v>
      </c>
      <c r="F119" s="27">
        <v>9</v>
      </c>
      <c r="G119" s="30">
        <v>4464</v>
      </c>
      <c r="H119" s="27">
        <v>2679.2927999999997</v>
      </c>
      <c r="K119" s="33">
        <v>41393</v>
      </c>
      <c r="L119" s="29">
        <v>1229</v>
      </c>
      <c r="M119" s="27" t="s">
        <v>48</v>
      </c>
      <c r="N119" s="27" t="s">
        <v>46</v>
      </c>
      <c r="O119" s="27" t="s">
        <v>47</v>
      </c>
      <c r="P119" s="27">
        <v>9</v>
      </c>
      <c r="Q119" s="36">
        <v>4464</v>
      </c>
      <c r="R119" s="27">
        <v>2679.2927999999997</v>
      </c>
    </row>
    <row r="120" spans="1:18">
      <c r="A120" s="25">
        <v>41394</v>
      </c>
      <c r="B120" s="29">
        <v>1230</v>
      </c>
      <c r="C120" s="27" t="s">
        <v>49</v>
      </c>
      <c r="D120" s="27" t="s">
        <v>46</v>
      </c>
      <c r="E120" s="27" t="s">
        <v>50</v>
      </c>
      <c r="F120" s="27">
        <v>7</v>
      </c>
      <c r="G120" s="30">
        <v>8316</v>
      </c>
      <c r="H120" s="27">
        <v>3597.7095000000004</v>
      </c>
      <c r="K120" s="33">
        <v>41394</v>
      </c>
      <c r="L120" s="29">
        <v>1230</v>
      </c>
      <c r="M120" s="27" t="s">
        <v>49</v>
      </c>
      <c r="N120" s="27" t="s">
        <v>46</v>
      </c>
      <c r="O120" s="27" t="s">
        <v>50</v>
      </c>
      <c r="P120" s="27">
        <v>7</v>
      </c>
      <c r="Q120" s="36">
        <v>8316</v>
      </c>
      <c r="R120" s="27">
        <v>3597.7095000000004</v>
      </c>
    </row>
    <row r="121" spans="1:18">
      <c r="A121" s="25">
        <v>41395</v>
      </c>
      <c r="B121" s="29">
        <v>1231</v>
      </c>
      <c r="C121" s="27" t="s">
        <v>45</v>
      </c>
      <c r="D121" s="27" t="s">
        <v>46</v>
      </c>
      <c r="E121" s="27" t="s">
        <v>50</v>
      </c>
      <c r="F121" s="27">
        <v>8</v>
      </c>
      <c r="G121" s="30">
        <v>4920</v>
      </c>
      <c r="H121" s="27">
        <v>4207.5839999999998</v>
      </c>
      <c r="K121" s="33">
        <v>41395</v>
      </c>
      <c r="L121" s="29">
        <v>1231</v>
      </c>
      <c r="M121" s="27" t="s">
        <v>45</v>
      </c>
      <c r="N121" s="27" t="s">
        <v>46</v>
      </c>
      <c r="O121" s="27" t="s">
        <v>50</v>
      </c>
      <c r="P121" s="27">
        <v>8</v>
      </c>
      <c r="Q121" s="36">
        <v>4920</v>
      </c>
      <c r="R121" s="27">
        <v>4207.5839999999998</v>
      </c>
    </row>
    <row r="122" spans="1:18">
      <c r="A122" s="25">
        <v>41396</v>
      </c>
      <c r="B122" s="29">
        <v>1232</v>
      </c>
      <c r="C122" s="27" t="s">
        <v>48</v>
      </c>
      <c r="D122" s="27" t="s">
        <v>46</v>
      </c>
      <c r="E122" s="27" t="s">
        <v>50</v>
      </c>
      <c r="F122" s="27">
        <v>10</v>
      </c>
      <c r="G122" s="30">
        <v>5780</v>
      </c>
      <c r="H122" s="27">
        <v>951.96600000000012</v>
      </c>
      <c r="K122" s="33">
        <v>41396</v>
      </c>
      <c r="L122" s="29">
        <v>1232</v>
      </c>
      <c r="M122" s="27" t="s">
        <v>48</v>
      </c>
      <c r="N122" s="27" t="s">
        <v>46</v>
      </c>
      <c r="O122" s="27" t="s">
        <v>50</v>
      </c>
      <c r="P122" s="27">
        <v>10</v>
      </c>
      <c r="Q122" s="36">
        <v>5780</v>
      </c>
      <c r="R122" s="27">
        <v>951.96600000000012</v>
      </c>
    </row>
    <row r="123" spans="1:18">
      <c r="A123" s="25">
        <v>41397</v>
      </c>
      <c r="B123" s="29">
        <v>1233</v>
      </c>
      <c r="C123" s="27" t="s">
        <v>49</v>
      </c>
      <c r="D123" s="27" t="s">
        <v>46</v>
      </c>
      <c r="E123" s="27" t="s">
        <v>51</v>
      </c>
      <c r="F123" s="27">
        <v>8</v>
      </c>
      <c r="G123" s="30">
        <v>3600</v>
      </c>
      <c r="H123" s="27">
        <v>1298.8799999999999</v>
      </c>
      <c r="K123" s="33">
        <v>41397</v>
      </c>
      <c r="L123" s="29">
        <v>1233</v>
      </c>
      <c r="M123" s="27" t="s">
        <v>49</v>
      </c>
      <c r="N123" s="27" t="s">
        <v>46</v>
      </c>
      <c r="O123" s="27" t="s">
        <v>51</v>
      </c>
      <c r="P123" s="27">
        <v>8</v>
      </c>
      <c r="Q123" s="36">
        <v>3600</v>
      </c>
      <c r="R123" s="27">
        <v>1298.8799999999999</v>
      </c>
    </row>
    <row r="124" spans="1:18">
      <c r="A124" s="25">
        <v>41398</v>
      </c>
      <c r="B124" s="29">
        <v>1234</v>
      </c>
      <c r="C124" s="27" t="s">
        <v>45</v>
      </c>
      <c r="D124" s="27" t="s">
        <v>46</v>
      </c>
      <c r="E124" s="27" t="s">
        <v>51</v>
      </c>
      <c r="F124" s="27">
        <v>10</v>
      </c>
      <c r="G124" s="30">
        <v>4920</v>
      </c>
      <c r="H124" s="27">
        <v>2483.3700000000003</v>
      </c>
      <c r="K124" s="33">
        <v>41398</v>
      </c>
      <c r="L124" s="29">
        <v>1234</v>
      </c>
      <c r="M124" s="27" t="s">
        <v>45</v>
      </c>
      <c r="N124" s="27" t="s">
        <v>46</v>
      </c>
      <c r="O124" s="27" t="s">
        <v>51</v>
      </c>
      <c r="P124" s="27">
        <v>10</v>
      </c>
      <c r="Q124" s="36">
        <v>4920</v>
      </c>
      <c r="R124" s="27">
        <v>2483.3700000000003</v>
      </c>
    </row>
    <row r="125" spans="1:18">
      <c r="A125" s="25">
        <v>41399</v>
      </c>
      <c r="B125" s="29">
        <v>1235</v>
      </c>
      <c r="C125" s="27" t="s">
        <v>48</v>
      </c>
      <c r="D125" s="27" t="s">
        <v>46</v>
      </c>
      <c r="E125" s="27" t="s">
        <v>51</v>
      </c>
      <c r="F125" s="27">
        <v>8</v>
      </c>
      <c r="G125" s="30">
        <v>5616</v>
      </c>
      <c r="H125" s="27">
        <v>1053.5616</v>
      </c>
      <c r="K125" s="33">
        <v>41399</v>
      </c>
      <c r="L125" s="29">
        <v>1235</v>
      </c>
      <c r="M125" s="27" t="s">
        <v>48</v>
      </c>
      <c r="N125" s="27" t="s">
        <v>46</v>
      </c>
      <c r="O125" s="27" t="s">
        <v>51</v>
      </c>
      <c r="P125" s="27">
        <v>8</v>
      </c>
      <c r="Q125" s="36">
        <v>5616</v>
      </c>
      <c r="R125" s="27">
        <v>1053.5616</v>
      </c>
    </row>
    <row r="126" spans="1:18">
      <c r="A126" s="25">
        <v>41400</v>
      </c>
      <c r="B126" s="29">
        <v>1236</v>
      </c>
      <c r="C126" s="27" t="s">
        <v>49</v>
      </c>
      <c r="D126" s="27" t="s">
        <v>46</v>
      </c>
      <c r="E126" s="27" t="s">
        <v>47</v>
      </c>
      <c r="F126" s="27">
        <v>7</v>
      </c>
      <c r="G126" s="30">
        <v>7497</v>
      </c>
      <c r="H126" s="27">
        <v>1202.5187999999998</v>
      </c>
      <c r="K126" s="33">
        <v>41400</v>
      </c>
      <c r="L126" s="29">
        <v>1236</v>
      </c>
      <c r="M126" s="27" t="s">
        <v>49</v>
      </c>
      <c r="N126" s="27" t="s">
        <v>46</v>
      </c>
      <c r="O126" s="27" t="s">
        <v>47</v>
      </c>
      <c r="P126" s="27">
        <v>7</v>
      </c>
      <c r="Q126" s="36">
        <v>7497</v>
      </c>
      <c r="R126" s="27">
        <v>1202.5187999999998</v>
      </c>
    </row>
    <row r="127" spans="1:18">
      <c r="A127" s="25">
        <v>41401</v>
      </c>
      <c r="B127" s="29">
        <v>1237</v>
      </c>
      <c r="C127" s="27" t="s">
        <v>45</v>
      </c>
      <c r="D127" s="27" t="s">
        <v>46</v>
      </c>
      <c r="E127" s="27" t="s">
        <v>47</v>
      </c>
      <c r="F127" s="27">
        <v>7</v>
      </c>
      <c r="G127" s="30">
        <v>8190</v>
      </c>
      <c r="H127" s="27">
        <v>1560.1950000000002</v>
      </c>
      <c r="K127" s="33">
        <v>41401</v>
      </c>
      <c r="L127" s="29">
        <v>1237</v>
      </c>
      <c r="M127" s="27" t="s">
        <v>45</v>
      </c>
      <c r="N127" s="27" t="s">
        <v>46</v>
      </c>
      <c r="O127" s="27" t="s">
        <v>47</v>
      </c>
      <c r="P127" s="27">
        <v>7</v>
      </c>
      <c r="Q127" s="36">
        <v>8190</v>
      </c>
      <c r="R127" s="27">
        <v>1560.1950000000002</v>
      </c>
    </row>
    <row r="128" spans="1:18">
      <c r="A128" s="25">
        <v>41767</v>
      </c>
      <c r="B128" s="29">
        <v>1238</v>
      </c>
      <c r="C128" s="27" t="s">
        <v>48</v>
      </c>
      <c r="D128" s="27" t="s">
        <v>46</v>
      </c>
      <c r="E128" s="27" t="s">
        <v>47</v>
      </c>
      <c r="F128" s="27">
        <v>7</v>
      </c>
      <c r="G128" s="30">
        <v>6300</v>
      </c>
      <c r="H128" s="27">
        <v>830.55000000000007</v>
      </c>
      <c r="K128" s="33">
        <v>41767</v>
      </c>
      <c r="L128" s="29">
        <v>1238</v>
      </c>
      <c r="M128" s="27" t="s">
        <v>48</v>
      </c>
      <c r="N128" s="27" t="s">
        <v>46</v>
      </c>
      <c r="O128" s="27" t="s">
        <v>47</v>
      </c>
      <c r="P128" s="27">
        <v>7</v>
      </c>
      <c r="Q128" s="36">
        <v>6300</v>
      </c>
      <c r="R128" s="27">
        <v>830.55000000000007</v>
      </c>
    </row>
    <row r="129" spans="1:18">
      <c r="A129" s="25">
        <v>41768</v>
      </c>
      <c r="B129" s="29">
        <v>1239</v>
      </c>
      <c r="C129" s="27" t="s">
        <v>49</v>
      </c>
      <c r="D129" s="27" t="s">
        <v>46</v>
      </c>
      <c r="E129" s="27" t="s">
        <v>50</v>
      </c>
      <c r="F129" s="27">
        <v>9</v>
      </c>
      <c r="G129" s="30">
        <v>2367</v>
      </c>
      <c r="H129" s="27">
        <v>1017.81</v>
      </c>
      <c r="K129" s="33">
        <v>41768</v>
      </c>
      <c r="L129" s="29">
        <v>1239</v>
      </c>
      <c r="M129" s="27" t="s">
        <v>49</v>
      </c>
      <c r="N129" s="27" t="s">
        <v>46</v>
      </c>
      <c r="O129" s="27" t="s">
        <v>50</v>
      </c>
      <c r="P129" s="27">
        <v>9</v>
      </c>
      <c r="Q129" s="36">
        <v>2367</v>
      </c>
      <c r="R129" s="27">
        <v>1017.81</v>
      </c>
    </row>
    <row r="130" spans="1:18">
      <c r="A130" s="25">
        <v>41769</v>
      </c>
      <c r="B130" s="29">
        <v>1240</v>
      </c>
      <c r="C130" s="27" t="s">
        <v>45</v>
      </c>
      <c r="D130" s="27" t="s">
        <v>46</v>
      </c>
      <c r="E130" s="27" t="s">
        <v>50</v>
      </c>
      <c r="F130" s="27">
        <v>10</v>
      </c>
      <c r="G130" s="30">
        <v>4220</v>
      </c>
      <c r="H130" s="27">
        <v>3501.5450000000001</v>
      </c>
      <c r="K130" s="33">
        <v>41769</v>
      </c>
      <c r="L130" s="29">
        <v>1240</v>
      </c>
      <c r="M130" s="27" t="s">
        <v>45</v>
      </c>
      <c r="N130" s="27" t="s">
        <v>46</v>
      </c>
      <c r="O130" s="27" t="s">
        <v>50</v>
      </c>
      <c r="P130" s="27">
        <v>10</v>
      </c>
      <c r="Q130" s="36">
        <v>4220</v>
      </c>
      <c r="R130" s="27">
        <v>3501.5450000000001</v>
      </c>
    </row>
    <row r="131" spans="1:18">
      <c r="A131" s="25">
        <v>41770</v>
      </c>
      <c r="B131" s="29">
        <v>1241</v>
      </c>
      <c r="C131" s="27" t="s">
        <v>48</v>
      </c>
      <c r="D131" s="27" t="s">
        <v>46</v>
      </c>
      <c r="E131" s="27" t="s">
        <v>50</v>
      </c>
      <c r="F131" s="27">
        <v>8</v>
      </c>
      <c r="G131" s="30">
        <v>10360</v>
      </c>
      <c r="H131" s="27">
        <v>878.52800000000002</v>
      </c>
      <c r="K131" s="33">
        <v>41770</v>
      </c>
      <c r="L131" s="29">
        <v>1241</v>
      </c>
      <c r="M131" s="27" t="s">
        <v>48</v>
      </c>
      <c r="N131" s="27" t="s">
        <v>46</v>
      </c>
      <c r="O131" s="27" t="s">
        <v>50</v>
      </c>
      <c r="P131" s="27">
        <v>8</v>
      </c>
      <c r="Q131" s="36">
        <v>10360</v>
      </c>
      <c r="R131" s="27">
        <v>878.52800000000002</v>
      </c>
    </row>
    <row r="132" spans="1:18">
      <c r="A132" s="25">
        <v>41771</v>
      </c>
      <c r="B132" s="29">
        <v>1242</v>
      </c>
      <c r="C132" s="27" t="s">
        <v>49</v>
      </c>
      <c r="D132" s="27" t="s">
        <v>46</v>
      </c>
      <c r="E132" s="27" t="s">
        <v>51</v>
      </c>
      <c r="F132" s="27">
        <v>8</v>
      </c>
      <c r="G132" s="30">
        <v>8172</v>
      </c>
      <c r="H132" s="27">
        <v>1119.2916</v>
      </c>
      <c r="K132" s="33">
        <v>41771</v>
      </c>
      <c r="L132" s="29">
        <v>1242</v>
      </c>
      <c r="M132" s="27" t="s">
        <v>49</v>
      </c>
      <c r="N132" s="27" t="s">
        <v>46</v>
      </c>
      <c r="O132" s="27" t="s">
        <v>51</v>
      </c>
      <c r="P132" s="27">
        <v>8</v>
      </c>
      <c r="Q132" s="36">
        <v>8172</v>
      </c>
      <c r="R132" s="27">
        <v>1119.2916</v>
      </c>
    </row>
    <row r="133" spans="1:18">
      <c r="A133" s="25">
        <v>41772</v>
      </c>
      <c r="B133" s="29">
        <v>1243</v>
      </c>
      <c r="C133" s="27" t="s">
        <v>45</v>
      </c>
      <c r="D133" s="27" t="s">
        <v>46</v>
      </c>
      <c r="E133" s="27" t="s">
        <v>51</v>
      </c>
      <c r="F133" s="27">
        <v>8</v>
      </c>
      <c r="G133" s="30">
        <v>6456</v>
      </c>
      <c r="H133" s="27">
        <v>1560.2</v>
      </c>
      <c r="K133" s="33">
        <v>41772</v>
      </c>
      <c r="L133" s="29">
        <v>1243</v>
      </c>
      <c r="M133" s="27" t="s">
        <v>45</v>
      </c>
      <c r="N133" s="27" t="s">
        <v>46</v>
      </c>
      <c r="O133" s="27" t="s">
        <v>51</v>
      </c>
      <c r="P133" s="27">
        <v>8</v>
      </c>
      <c r="Q133" s="36">
        <v>6456</v>
      </c>
      <c r="R133" s="27">
        <v>1560.2</v>
      </c>
    </row>
    <row r="134" spans="1:18">
      <c r="A134" s="25">
        <v>41773</v>
      </c>
      <c r="B134" s="29">
        <v>1244</v>
      </c>
      <c r="C134" s="27" t="s">
        <v>48</v>
      </c>
      <c r="D134" s="27" t="s">
        <v>46</v>
      </c>
      <c r="E134" s="27" t="s">
        <v>51</v>
      </c>
      <c r="F134" s="27">
        <v>6</v>
      </c>
      <c r="G134" s="30">
        <v>4995</v>
      </c>
      <c r="H134" s="27">
        <v>3698.7974999999997</v>
      </c>
      <c r="K134" s="33">
        <v>41773</v>
      </c>
      <c r="L134" s="29">
        <v>1244</v>
      </c>
      <c r="M134" s="27" t="s">
        <v>48</v>
      </c>
      <c r="N134" s="27" t="s">
        <v>46</v>
      </c>
      <c r="O134" s="27" t="s">
        <v>51</v>
      </c>
      <c r="P134" s="27">
        <v>6</v>
      </c>
      <c r="Q134" s="36">
        <v>4995</v>
      </c>
      <c r="R134" s="27">
        <v>3698.7974999999997</v>
      </c>
    </row>
    <row r="135" spans="1:18">
      <c r="A135" s="25">
        <v>41774</v>
      </c>
      <c r="B135" s="29">
        <v>1245</v>
      </c>
      <c r="C135" s="27" t="s">
        <v>49</v>
      </c>
      <c r="D135" s="27" t="s">
        <v>46</v>
      </c>
      <c r="E135" s="27" t="s">
        <v>47</v>
      </c>
      <c r="F135" s="27">
        <v>7</v>
      </c>
      <c r="G135" s="30">
        <v>3192</v>
      </c>
      <c r="H135" s="27">
        <v>653.40239999999994</v>
      </c>
      <c r="K135" s="33">
        <v>41774</v>
      </c>
      <c r="L135" s="29">
        <v>1245</v>
      </c>
      <c r="M135" s="27" t="s">
        <v>49</v>
      </c>
      <c r="N135" s="27" t="s">
        <v>46</v>
      </c>
      <c r="O135" s="27" t="s">
        <v>47</v>
      </c>
      <c r="P135" s="27">
        <v>7</v>
      </c>
      <c r="Q135" s="36">
        <v>3192</v>
      </c>
      <c r="R135" s="27">
        <v>653.40239999999994</v>
      </c>
    </row>
    <row r="136" spans="1:18">
      <c r="A136" s="25">
        <v>41775</v>
      </c>
      <c r="B136" s="29">
        <v>1246</v>
      </c>
      <c r="C136" s="27" t="s">
        <v>45</v>
      </c>
      <c r="D136" s="27" t="s">
        <v>46</v>
      </c>
      <c r="E136" s="27" t="s">
        <v>47</v>
      </c>
      <c r="F136" s="27">
        <v>7</v>
      </c>
      <c r="G136" s="30">
        <v>1811.25</v>
      </c>
      <c r="H136" s="27">
        <v>1176.2257500000001</v>
      </c>
      <c r="K136" s="33">
        <v>41775</v>
      </c>
      <c r="L136" s="29">
        <v>1246</v>
      </c>
      <c r="M136" s="27" t="s">
        <v>45</v>
      </c>
      <c r="N136" s="27" t="s">
        <v>46</v>
      </c>
      <c r="O136" s="27" t="s">
        <v>47</v>
      </c>
      <c r="P136" s="27">
        <v>7</v>
      </c>
      <c r="Q136" s="36">
        <v>1811.25</v>
      </c>
      <c r="R136" s="27">
        <v>1176.2257500000001</v>
      </c>
    </row>
    <row r="137" spans="1:18">
      <c r="A137" s="25">
        <v>41776</v>
      </c>
      <c r="B137" s="29">
        <v>1247</v>
      </c>
      <c r="C137" s="27" t="s">
        <v>48</v>
      </c>
      <c r="D137" s="27" t="s">
        <v>46</v>
      </c>
      <c r="E137" s="27" t="s">
        <v>47</v>
      </c>
      <c r="F137" s="27">
        <v>8</v>
      </c>
      <c r="G137" s="30">
        <v>8940</v>
      </c>
      <c r="H137" s="27">
        <v>1266.2616000000003</v>
      </c>
      <c r="K137" s="33">
        <v>41776</v>
      </c>
      <c r="L137" s="29">
        <v>1247</v>
      </c>
      <c r="M137" s="27" t="s">
        <v>48</v>
      </c>
      <c r="N137" s="27" t="s">
        <v>46</v>
      </c>
      <c r="O137" s="27" t="s">
        <v>47</v>
      </c>
      <c r="P137" s="27">
        <v>8</v>
      </c>
      <c r="Q137" s="36">
        <v>8940</v>
      </c>
      <c r="R137" s="27">
        <v>1266.2616000000003</v>
      </c>
    </row>
    <row r="138" spans="1:18">
      <c r="A138" s="25">
        <v>41777</v>
      </c>
      <c r="B138" s="29">
        <v>1248</v>
      </c>
      <c r="C138" s="27" t="s">
        <v>49</v>
      </c>
      <c r="D138" s="27" t="s">
        <v>46</v>
      </c>
      <c r="E138" s="27" t="s">
        <v>50</v>
      </c>
      <c r="F138" s="27">
        <v>7</v>
      </c>
      <c r="G138" s="30">
        <v>4882.5</v>
      </c>
      <c r="H138" s="27">
        <v>593.71199999999999</v>
      </c>
      <c r="K138" s="33">
        <v>41777</v>
      </c>
      <c r="L138" s="29">
        <v>1248</v>
      </c>
      <c r="M138" s="27" t="s">
        <v>49</v>
      </c>
      <c r="N138" s="27" t="s">
        <v>46</v>
      </c>
      <c r="O138" s="27" t="s">
        <v>50</v>
      </c>
      <c r="P138" s="27">
        <v>7</v>
      </c>
      <c r="Q138" s="36">
        <v>4882.5</v>
      </c>
      <c r="R138" s="27">
        <v>593.71199999999999</v>
      </c>
    </row>
    <row r="139" spans="1:18">
      <c r="A139" s="25">
        <v>41778</v>
      </c>
      <c r="B139" s="29">
        <v>1249</v>
      </c>
      <c r="C139" s="27" t="s">
        <v>45</v>
      </c>
      <c r="D139" s="27" t="s">
        <v>46</v>
      </c>
      <c r="E139" s="27" t="s">
        <v>50</v>
      </c>
      <c r="F139" s="27">
        <v>10</v>
      </c>
      <c r="G139" s="30">
        <v>8370</v>
      </c>
      <c r="H139" s="27">
        <v>1056.2939999999999</v>
      </c>
      <c r="K139" s="33">
        <v>41778</v>
      </c>
      <c r="L139" s="29">
        <v>1249</v>
      </c>
      <c r="M139" s="27" t="s">
        <v>45</v>
      </c>
      <c r="N139" s="27" t="s">
        <v>46</v>
      </c>
      <c r="O139" s="27" t="s">
        <v>50</v>
      </c>
      <c r="P139" s="27">
        <v>10</v>
      </c>
      <c r="Q139" s="36">
        <v>8370</v>
      </c>
      <c r="R139" s="27">
        <v>1056.2939999999999</v>
      </c>
    </row>
    <row r="140" spans="1:18">
      <c r="A140" s="25">
        <v>41779</v>
      </c>
      <c r="B140" s="29">
        <v>1250</v>
      </c>
      <c r="C140" s="27" t="s">
        <v>48</v>
      </c>
      <c r="D140" s="27" t="s">
        <v>46</v>
      </c>
      <c r="E140" s="27" t="s">
        <v>50</v>
      </c>
      <c r="F140" s="27">
        <v>6</v>
      </c>
      <c r="G140" s="30">
        <v>3078</v>
      </c>
      <c r="H140" s="27">
        <v>1099.4616000000001</v>
      </c>
      <c r="K140" s="33">
        <v>41779</v>
      </c>
      <c r="L140" s="29">
        <v>1250</v>
      </c>
      <c r="M140" s="27" t="s">
        <v>48</v>
      </c>
      <c r="N140" s="27" t="s">
        <v>46</v>
      </c>
      <c r="O140" s="27" t="s">
        <v>50</v>
      </c>
      <c r="P140" s="27">
        <v>6</v>
      </c>
      <c r="Q140" s="36">
        <v>3078</v>
      </c>
      <c r="R140" s="27">
        <v>1099.4616000000001</v>
      </c>
    </row>
    <row r="141" spans="1:18">
      <c r="A141" s="25">
        <v>41780</v>
      </c>
      <c r="B141" s="29">
        <v>1251</v>
      </c>
      <c r="C141" s="27" t="s">
        <v>49</v>
      </c>
      <c r="D141" s="27" t="s">
        <v>46</v>
      </c>
      <c r="E141" s="27" t="s">
        <v>51</v>
      </c>
      <c r="F141" s="27">
        <v>8</v>
      </c>
      <c r="G141" s="30">
        <v>2256</v>
      </c>
      <c r="H141" s="27">
        <v>2038.5216</v>
      </c>
      <c r="K141" s="33">
        <v>41780</v>
      </c>
      <c r="L141" s="29">
        <v>1251</v>
      </c>
      <c r="M141" s="27" t="s">
        <v>49</v>
      </c>
      <c r="N141" s="27" t="s">
        <v>46</v>
      </c>
      <c r="O141" s="27" t="s">
        <v>51</v>
      </c>
      <c r="P141" s="27">
        <v>8</v>
      </c>
      <c r="Q141" s="36">
        <v>2256</v>
      </c>
      <c r="R141" s="27">
        <v>2038.5216</v>
      </c>
    </row>
    <row r="142" spans="1:18">
      <c r="A142" s="25">
        <v>41781</v>
      </c>
      <c r="B142" s="29">
        <v>1252</v>
      </c>
      <c r="C142" s="27" t="s">
        <v>45</v>
      </c>
      <c r="D142" s="27" t="s">
        <v>46</v>
      </c>
      <c r="E142" s="27" t="s">
        <v>51</v>
      </c>
      <c r="F142" s="27">
        <v>10</v>
      </c>
      <c r="G142" s="30">
        <v>2385</v>
      </c>
      <c r="H142" s="27">
        <v>3506.9039999999995</v>
      </c>
      <c r="K142" s="33">
        <v>41781</v>
      </c>
      <c r="L142" s="29">
        <v>1252</v>
      </c>
      <c r="M142" s="27" t="s">
        <v>45</v>
      </c>
      <c r="N142" s="27" t="s">
        <v>46</v>
      </c>
      <c r="O142" s="27" t="s">
        <v>51</v>
      </c>
      <c r="P142" s="27">
        <v>10</v>
      </c>
      <c r="Q142" s="36">
        <v>2385</v>
      </c>
      <c r="R142" s="27">
        <v>3506.9039999999995</v>
      </c>
    </row>
    <row r="143" spans="1:18">
      <c r="A143" s="25">
        <v>41782</v>
      </c>
      <c r="B143" s="29">
        <v>1253</v>
      </c>
      <c r="C143" s="27" t="s">
        <v>48</v>
      </c>
      <c r="D143" s="27" t="s">
        <v>46</v>
      </c>
      <c r="E143" s="27" t="s">
        <v>51</v>
      </c>
      <c r="F143" s="27">
        <v>6</v>
      </c>
      <c r="G143" s="30">
        <v>13410</v>
      </c>
      <c r="H143" s="27">
        <v>1887.5915999999997</v>
      </c>
      <c r="K143" s="33">
        <v>41782</v>
      </c>
      <c r="L143" s="29">
        <v>1253</v>
      </c>
      <c r="M143" s="27" t="s">
        <v>48</v>
      </c>
      <c r="N143" s="27" t="s">
        <v>46</v>
      </c>
      <c r="O143" s="27" t="s">
        <v>51</v>
      </c>
      <c r="P143" s="27">
        <v>6</v>
      </c>
      <c r="Q143" s="36">
        <v>13410</v>
      </c>
      <c r="R143" s="27">
        <v>1887.5915999999997</v>
      </c>
    </row>
    <row r="144" spans="1:18">
      <c r="A144" s="25">
        <v>41783</v>
      </c>
      <c r="B144" s="29">
        <v>1254</v>
      </c>
      <c r="C144" s="27" t="s">
        <v>49</v>
      </c>
      <c r="D144" s="27" t="s">
        <v>46</v>
      </c>
      <c r="E144" s="27" t="s">
        <v>47</v>
      </c>
      <c r="F144" s="27">
        <v>10</v>
      </c>
      <c r="G144" s="30">
        <v>10000</v>
      </c>
      <c r="H144" s="27">
        <v>1642.0000000000002</v>
      </c>
      <c r="K144" s="33">
        <v>41783</v>
      </c>
      <c r="L144" s="29">
        <v>1254</v>
      </c>
      <c r="M144" s="27" t="s">
        <v>49</v>
      </c>
      <c r="N144" s="27" t="s">
        <v>46</v>
      </c>
      <c r="O144" s="27" t="s">
        <v>47</v>
      </c>
      <c r="P144" s="27">
        <v>10</v>
      </c>
      <c r="Q144" s="36">
        <v>10000</v>
      </c>
      <c r="R144" s="27">
        <v>1642.0000000000002</v>
      </c>
    </row>
    <row r="145" spans="1:18">
      <c r="A145" s="25">
        <v>41784</v>
      </c>
      <c r="B145" s="29">
        <v>1255</v>
      </c>
      <c r="C145" s="27" t="s">
        <v>45</v>
      </c>
      <c r="D145" s="27" t="s">
        <v>46</v>
      </c>
      <c r="E145" s="27" t="s">
        <v>47</v>
      </c>
      <c r="F145" s="27">
        <v>7</v>
      </c>
      <c r="G145" s="30">
        <v>6363</v>
      </c>
      <c r="H145" s="27">
        <v>663.02459999999996</v>
      </c>
      <c r="K145" s="33">
        <v>41784</v>
      </c>
      <c r="L145" s="29">
        <v>1255</v>
      </c>
      <c r="M145" s="27" t="s">
        <v>45</v>
      </c>
      <c r="N145" s="27" t="s">
        <v>46</v>
      </c>
      <c r="O145" s="27" t="s">
        <v>47</v>
      </c>
      <c r="P145" s="27">
        <v>7</v>
      </c>
      <c r="Q145" s="36">
        <v>6363</v>
      </c>
      <c r="R145" s="27">
        <v>663.02459999999996</v>
      </c>
    </row>
    <row r="146" spans="1:18">
      <c r="A146" s="25">
        <v>41785</v>
      </c>
      <c r="B146" s="29">
        <v>1256</v>
      </c>
      <c r="C146" s="27" t="s">
        <v>48</v>
      </c>
      <c r="D146" s="27" t="s">
        <v>46</v>
      </c>
      <c r="E146" s="27" t="s">
        <v>47</v>
      </c>
      <c r="F146" s="27">
        <v>8</v>
      </c>
      <c r="G146" s="30">
        <v>2712</v>
      </c>
      <c r="H146" s="27">
        <v>1825.1760000000002</v>
      </c>
      <c r="K146" s="33">
        <v>41785</v>
      </c>
      <c r="L146" s="29">
        <v>1256</v>
      </c>
      <c r="M146" s="27" t="s">
        <v>48</v>
      </c>
      <c r="N146" s="27" t="s">
        <v>46</v>
      </c>
      <c r="O146" s="27" t="s">
        <v>47</v>
      </c>
      <c r="P146" s="27">
        <v>8</v>
      </c>
      <c r="Q146" s="36">
        <v>2712</v>
      </c>
      <c r="R146" s="27">
        <v>1825.1760000000002</v>
      </c>
    </row>
    <row r="147" spans="1:18">
      <c r="A147" s="25">
        <v>41786</v>
      </c>
      <c r="B147" s="29">
        <v>1257</v>
      </c>
      <c r="C147" s="27" t="s">
        <v>49</v>
      </c>
      <c r="D147" s="27" t="s">
        <v>46</v>
      </c>
      <c r="E147" s="27" t="s">
        <v>50</v>
      </c>
      <c r="F147" s="27">
        <v>9</v>
      </c>
      <c r="G147" s="30">
        <v>4644</v>
      </c>
      <c r="H147" s="27">
        <v>912.08159999999998</v>
      </c>
      <c r="K147" s="33">
        <v>41786</v>
      </c>
      <c r="L147" s="29">
        <v>1257</v>
      </c>
      <c r="M147" s="27" t="s">
        <v>49</v>
      </c>
      <c r="N147" s="27" t="s">
        <v>46</v>
      </c>
      <c r="O147" s="27" t="s">
        <v>50</v>
      </c>
      <c r="P147" s="27">
        <v>9</v>
      </c>
      <c r="Q147" s="36">
        <v>4644</v>
      </c>
      <c r="R147" s="27">
        <v>912.08159999999998</v>
      </c>
    </row>
    <row r="148" spans="1:18">
      <c r="A148" s="25">
        <v>41787</v>
      </c>
      <c r="B148" s="29">
        <v>1258</v>
      </c>
      <c r="C148" s="27" t="s">
        <v>45</v>
      </c>
      <c r="D148" s="27" t="s">
        <v>46</v>
      </c>
      <c r="E148" s="27" t="s">
        <v>50</v>
      </c>
      <c r="F148" s="27">
        <v>9</v>
      </c>
      <c r="G148" s="30">
        <v>1795.5</v>
      </c>
      <c r="H148" s="27">
        <v>677.44215000000008</v>
      </c>
      <c r="K148" s="33">
        <v>41787</v>
      </c>
      <c r="L148" s="29">
        <v>1258</v>
      </c>
      <c r="M148" s="27" t="s">
        <v>45</v>
      </c>
      <c r="N148" s="27" t="s">
        <v>46</v>
      </c>
      <c r="O148" s="27" t="s">
        <v>50</v>
      </c>
      <c r="P148" s="27">
        <v>9</v>
      </c>
      <c r="Q148" s="36">
        <v>1795.5</v>
      </c>
      <c r="R148" s="27">
        <v>677.44215000000008</v>
      </c>
    </row>
    <row r="149" spans="1:18">
      <c r="A149" s="25">
        <v>41788</v>
      </c>
      <c r="B149" s="29">
        <v>1259</v>
      </c>
      <c r="C149" s="27" t="s">
        <v>48</v>
      </c>
      <c r="D149" s="27" t="s">
        <v>46</v>
      </c>
      <c r="E149" s="27" t="s">
        <v>50</v>
      </c>
      <c r="F149" s="27">
        <v>9</v>
      </c>
      <c r="G149" s="30">
        <v>6318</v>
      </c>
      <c r="H149" s="27">
        <v>1817.4780000000001</v>
      </c>
      <c r="K149" s="33">
        <v>41788</v>
      </c>
      <c r="L149" s="29">
        <v>1259</v>
      </c>
      <c r="M149" s="27" t="s">
        <v>48</v>
      </c>
      <c r="N149" s="27" t="s">
        <v>46</v>
      </c>
      <c r="O149" s="27" t="s">
        <v>50</v>
      </c>
      <c r="P149" s="27">
        <v>9</v>
      </c>
      <c r="Q149" s="36">
        <v>6318</v>
      </c>
      <c r="R149" s="27">
        <v>1817.4780000000001</v>
      </c>
    </row>
    <row r="150" spans="1:18">
      <c r="A150" s="25">
        <v>41789</v>
      </c>
      <c r="B150" s="29">
        <v>1260</v>
      </c>
      <c r="C150" s="27" t="s">
        <v>49</v>
      </c>
      <c r="D150" s="27" t="s">
        <v>46</v>
      </c>
      <c r="E150" s="27" t="s">
        <v>51</v>
      </c>
      <c r="F150" s="27">
        <v>10</v>
      </c>
      <c r="G150" s="30">
        <v>13050</v>
      </c>
      <c r="H150" s="27">
        <v>2962.0889999999999</v>
      </c>
      <c r="K150" s="33">
        <v>41789</v>
      </c>
      <c r="L150" s="29">
        <v>1260</v>
      </c>
      <c r="M150" s="27" t="s">
        <v>49</v>
      </c>
      <c r="N150" s="27" t="s">
        <v>46</v>
      </c>
      <c r="O150" s="27" t="s">
        <v>51</v>
      </c>
      <c r="P150" s="27">
        <v>10</v>
      </c>
      <c r="Q150" s="36">
        <v>13050</v>
      </c>
      <c r="R150" s="27">
        <v>2962.0889999999999</v>
      </c>
    </row>
    <row r="151" spans="1:18">
      <c r="A151" s="25">
        <v>41790</v>
      </c>
      <c r="B151" s="29">
        <v>1261</v>
      </c>
      <c r="C151" s="27" t="s">
        <v>45</v>
      </c>
      <c r="D151" s="27" t="s">
        <v>46</v>
      </c>
      <c r="E151" s="27" t="s">
        <v>51</v>
      </c>
      <c r="F151" s="27">
        <v>7</v>
      </c>
      <c r="G151" s="30">
        <v>3717</v>
      </c>
      <c r="H151" s="27">
        <v>1329.1992</v>
      </c>
      <c r="K151" s="33">
        <v>41790</v>
      </c>
      <c r="L151" s="29">
        <v>1261</v>
      </c>
      <c r="M151" s="27" t="s">
        <v>45</v>
      </c>
      <c r="N151" s="27" t="s">
        <v>46</v>
      </c>
      <c r="O151" s="27" t="s">
        <v>51</v>
      </c>
      <c r="P151" s="27">
        <v>7</v>
      </c>
      <c r="Q151" s="36">
        <v>3717</v>
      </c>
      <c r="R151" s="27">
        <v>1329.1992</v>
      </c>
    </row>
    <row r="152" spans="1:18">
      <c r="A152" s="25">
        <v>41791</v>
      </c>
      <c r="B152" s="29">
        <v>1262</v>
      </c>
      <c r="C152" s="27" t="s">
        <v>48</v>
      </c>
      <c r="D152" s="27" t="s">
        <v>46</v>
      </c>
      <c r="E152" s="27" t="s">
        <v>51</v>
      </c>
      <c r="F152" s="27">
        <v>9</v>
      </c>
      <c r="G152" s="30">
        <v>7722</v>
      </c>
      <c r="H152" s="27">
        <v>1851.2207999999998</v>
      </c>
      <c r="K152" s="33">
        <v>41791</v>
      </c>
      <c r="L152" s="29">
        <v>1262</v>
      </c>
      <c r="M152" s="27" t="s">
        <v>48</v>
      </c>
      <c r="N152" s="27" t="s">
        <v>46</v>
      </c>
      <c r="O152" s="27" t="s">
        <v>51</v>
      </c>
      <c r="P152" s="27">
        <v>9</v>
      </c>
      <c r="Q152" s="36">
        <v>7722</v>
      </c>
      <c r="R152" s="27">
        <v>1851.2207999999998</v>
      </c>
    </row>
    <row r="153" spans="1:18">
      <c r="A153" s="25">
        <v>41792</v>
      </c>
      <c r="B153" s="29">
        <v>1263</v>
      </c>
      <c r="C153" s="27" t="s">
        <v>49</v>
      </c>
      <c r="D153" s="27" t="s">
        <v>46</v>
      </c>
      <c r="E153" s="27" t="s">
        <v>47</v>
      </c>
      <c r="F153" s="27">
        <v>10</v>
      </c>
      <c r="G153" s="30">
        <v>9000</v>
      </c>
      <c r="H153" s="27">
        <v>3937.5</v>
      </c>
      <c r="K153" s="33">
        <v>41792</v>
      </c>
      <c r="L153" s="29">
        <v>1263</v>
      </c>
      <c r="M153" s="27" t="s">
        <v>49</v>
      </c>
      <c r="N153" s="27" t="s">
        <v>46</v>
      </c>
      <c r="O153" s="27" t="s">
        <v>47</v>
      </c>
      <c r="P153" s="27">
        <v>10</v>
      </c>
      <c r="Q153" s="36">
        <v>9000</v>
      </c>
      <c r="R153" s="27">
        <v>3937.5</v>
      </c>
    </row>
    <row r="154" spans="1:18">
      <c r="A154" s="25">
        <v>41793</v>
      </c>
      <c r="B154" s="29">
        <v>1264</v>
      </c>
      <c r="C154" s="27" t="s">
        <v>45</v>
      </c>
      <c r="D154" s="27" t="s">
        <v>46</v>
      </c>
      <c r="E154" s="27" t="s">
        <v>47</v>
      </c>
      <c r="F154" s="27">
        <v>8</v>
      </c>
      <c r="G154" s="30">
        <v>14580</v>
      </c>
      <c r="H154" s="27">
        <v>2174.7528000000002</v>
      </c>
      <c r="K154" s="33">
        <v>41793</v>
      </c>
      <c r="L154" s="29">
        <v>1264</v>
      </c>
      <c r="M154" s="27" t="s">
        <v>45</v>
      </c>
      <c r="N154" s="27" t="s">
        <v>46</v>
      </c>
      <c r="O154" s="27" t="s">
        <v>47</v>
      </c>
      <c r="P154" s="27">
        <v>8</v>
      </c>
      <c r="Q154" s="36">
        <v>14580</v>
      </c>
      <c r="R154" s="27">
        <v>2174.7528000000002</v>
      </c>
    </row>
    <row r="155" spans="1:18">
      <c r="A155" s="25">
        <v>41794</v>
      </c>
      <c r="B155" s="29">
        <v>1265</v>
      </c>
      <c r="C155" s="27" t="s">
        <v>48</v>
      </c>
      <c r="D155" s="27" t="s">
        <v>46</v>
      </c>
      <c r="E155" s="27" t="s">
        <v>47</v>
      </c>
      <c r="F155" s="27">
        <v>10</v>
      </c>
      <c r="G155" s="30">
        <v>5520</v>
      </c>
      <c r="H155" s="27">
        <v>864.4319999999999</v>
      </c>
      <c r="K155" s="33">
        <v>41794</v>
      </c>
      <c r="L155" s="29">
        <v>1265</v>
      </c>
      <c r="M155" s="27" t="s">
        <v>48</v>
      </c>
      <c r="N155" s="27" t="s">
        <v>46</v>
      </c>
      <c r="O155" s="27" t="s">
        <v>47</v>
      </c>
      <c r="P155" s="27">
        <v>10</v>
      </c>
      <c r="Q155" s="36">
        <v>5520</v>
      </c>
      <c r="R155" s="27">
        <v>864.4319999999999</v>
      </c>
    </row>
    <row r="156" spans="1:18">
      <c r="A156" s="25">
        <v>41795</v>
      </c>
      <c r="B156" s="29">
        <v>1266</v>
      </c>
      <c r="C156" s="27" t="s">
        <v>49</v>
      </c>
      <c r="D156" s="27" t="s">
        <v>46</v>
      </c>
      <c r="E156" s="27" t="s">
        <v>50</v>
      </c>
      <c r="F156" s="27">
        <v>9</v>
      </c>
      <c r="G156" s="30">
        <v>13050</v>
      </c>
      <c r="H156" s="27">
        <v>2286.36</v>
      </c>
      <c r="K156" s="33">
        <v>41795</v>
      </c>
      <c r="L156" s="29">
        <v>1266</v>
      </c>
      <c r="M156" s="27" t="s">
        <v>49</v>
      </c>
      <c r="N156" s="27" t="s">
        <v>46</v>
      </c>
      <c r="O156" s="27" t="s">
        <v>50</v>
      </c>
      <c r="P156" s="27">
        <v>9</v>
      </c>
      <c r="Q156" s="36">
        <v>13050</v>
      </c>
      <c r="R156" s="27">
        <v>2286.36</v>
      </c>
    </row>
    <row r="157" spans="1:18">
      <c r="A157" s="25">
        <v>41796</v>
      </c>
      <c r="B157" s="29">
        <v>1267</v>
      </c>
      <c r="C157" s="27" t="s">
        <v>45</v>
      </c>
      <c r="D157" s="27" t="s">
        <v>46</v>
      </c>
      <c r="E157" s="27" t="s">
        <v>50</v>
      </c>
      <c r="F157" s="27">
        <v>10</v>
      </c>
      <c r="G157" s="30">
        <v>6750</v>
      </c>
      <c r="H157" s="27">
        <v>2286.8999999999996</v>
      </c>
      <c r="K157" s="33">
        <v>41796</v>
      </c>
      <c r="L157" s="29">
        <v>1267</v>
      </c>
      <c r="M157" s="27" t="s">
        <v>45</v>
      </c>
      <c r="N157" s="27" t="s">
        <v>46</v>
      </c>
      <c r="O157" s="27" t="s">
        <v>50</v>
      </c>
      <c r="P157" s="27">
        <v>10</v>
      </c>
      <c r="Q157" s="36">
        <v>6750</v>
      </c>
      <c r="R157" s="27">
        <v>2286.8999999999996</v>
      </c>
    </row>
    <row r="158" spans="1:18">
      <c r="A158" s="25">
        <v>41797</v>
      </c>
      <c r="B158" s="29">
        <v>1268</v>
      </c>
      <c r="C158" s="27" t="s">
        <v>48</v>
      </c>
      <c r="D158" s="27" t="s">
        <v>46</v>
      </c>
      <c r="E158" s="27" t="s">
        <v>50</v>
      </c>
      <c r="F158" s="27">
        <v>6</v>
      </c>
      <c r="G158" s="30">
        <v>5562</v>
      </c>
      <c r="H158" s="27">
        <v>2666.9790000000003</v>
      </c>
      <c r="K158" s="33">
        <v>41797</v>
      </c>
      <c r="L158" s="29">
        <v>1268</v>
      </c>
      <c r="M158" s="27" t="s">
        <v>48</v>
      </c>
      <c r="N158" s="27" t="s">
        <v>46</v>
      </c>
      <c r="O158" s="27" t="s">
        <v>50</v>
      </c>
      <c r="P158" s="27">
        <v>6</v>
      </c>
      <c r="Q158" s="36">
        <v>5562</v>
      </c>
      <c r="R158" s="27">
        <v>2666.9790000000003</v>
      </c>
    </row>
    <row r="159" spans="1:18">
      <c r="A159" s="25">
        <v>41798</v>
      </c>
      <c r="B159" s="29">
        <v>1269</v>
      </c>
      <c r="C159" s="27" t="s">
        <v>49</v>
      </c>
      <c r="D159" s="27" t="s">
        <v>46</v>
      </c>
      <c r="E159" s="27" t="s">
        <v>51</v>
      </c>
      <c r="F159" s="27">
        <v>7</v>
      </c>
      <c r="G159" s="30">
        <v>3129</v>
      </c>
      <c r="H159" s="27">
        <v>1555.4258999999997</v>
      </c>
      <c r="K159" s="33">
        <v>41798</v>
      </c>
      <c r="L159" s="29">
        <v>1269</v>
      </c>
      <c r="M159" s="27" t="s">
        <v>49</v>
      </c>
      <c r="N159" s="27" t="s">
        <v>46</v>
      </c>
      <c r="O159" s="27" t="s">
        <v>51</v>
      </c>
      <c r="P159" s="27">
        <v>7</v>
      </c>
      <c r="Q159" s="36">
        <v>3129</v>
      </c>
      <c r="R159" s="27">
        <v>1555.4258999999997</v>
      </c>
    </row>
    <row r="160" spans="1:18">
      <c r="A160" s="25">
        <v>41799</v>
      </c>
      <c r="B160" s="29">
        <v>1270</v>
      </c>
      <c r="C160" s="27" t="s">
        <v>45</v>
      </c>
      <c r="D160" s="27" t="s">
        <v>46</v>
      </c>
      <c r="E160" s="27" t="s">
        <v>51</v>
      </c>
      <c r="F160" s="27">
        <v>8</v>
      </c>
      <c r="G160" s="30">
        <v>5688</v>
      </c>
      <c r="H160" s="27">
        <v>5102.1360000000004</v>
      </c>
      <c r="K160" s="33">
        <v>41799</v>
      </c>
      <c r="L160" s="29">
        <v>1270</v>
      </c>
      <c r="M160" s="27" t="s">
        <v>45</v>
      </c>
      <c r="N160" s="27" t="s">
        <v>46</v>
      </c>
      <c r="O160" s="27" t="s">
        <v>51</v>
      </c>
      <c r="P160" s="27">
        <v>8</v>
      </c>
      <c r="Q160" s="36">
        <v>5688</v>
      </c>
      <c r="R160" s="27">
        <v>5102.1360000000004</v>
      </c>
    </row>
    <row r="161" spans="1:18">
      <c r="A161" s="25">
        <v>41800</v>
      </c>
      <c r="B161" s="29">
        <v>1271</v>
      </c>
      <c r="C161" s="27" t="s">
        <v>48</v>
      </c>
      <c r="D161" s="27" t="s">
        <v>46</v>
      </c>
      <c r="E161" s="27" t="s">
        <v>51</v>
      </c>
      <c r="F161" s="27">
        <v>10</v>
      </c>
      <c r="G161" s="30">
        <v>1545</v>
      </c>
      <c r="H161" s="27">
        <v>532.09799999999996</v>
      </c>
      <c r="K161" s="33">
        <v>41800</v>
      </c>
      <c r="L161" s="29">
        <v>1271</v>
      </c>
      <c r="M161" s="27" t="s">
        <v>48</v>
      </c>
      <c r="N161" s="27" t="s">
        <v>46</v>
      </c>
      <c r="O161" s="27" t="s">
        <v>51</v>
      </c>
      <c r="P161" s="27">
        <v>10</v>
      </c>
      <c r="Q161" s="36">
        <v>1545</v>
      </c>
      <c r="R161" s="27">
        <v>532.09799999999996</v>
      </c>
    </row>
    <row r="162" spans="1:18">
      <c r="A162" s="25">
        <v>41801</v>
      </c>
      <c r="B162" s="29">
        <v>1272</v>
      </c>
      <c r="C162" s="27" t="s">
        <v>49</v>
      </c>
      <c r="D162" s="27" t="s">
        <v>46</v>
      </c>
      <c r="E162" s="27" t="s">
        <v>47</v>
      </c>
      <c r="F162" s="27">
        <v>7</v>
      </c>
      <c r="G162" s="30">
        <v>8599.5</v>
      </c>
      <c r="H162" s="27">
        <v>5433.45075</v>
      </c>
      <c r="K162" s="33">
        <v>41801</v>
      </c>
      <c r="L162" s="29">
        <v>1272</v>
      </c>
      <c r="M162" s="27" t="s">
        <v>49</v>
      </c>
      <c r="N162" s="27" t="s">
        <v>46</v>
      </c>
      <c r="O162" s="27" t="s">
        <v>47</v>
      </c>
      <c r="P162" s="27">
        <v>7</v>
      </c>
      <c r="Q162" s="36">
        <v>8599.5</v>
      </c>
      <c r="R162" s="27">
        <v>5433.45075</v>
      </c>
    </row>
    <row r="163" spans="1:18">
      <c r="A163" s="25">
        <v>41802</v>
      </c>
      <c r="B163" s="29">
        <v>1273</v>
      </c>
      <c r="C163" s="27" t="s">
        <v>45</v>
      </c>
      <c r="D163" s="27" t="s">
        <v>46</v>
      </c>
      <c r="E163" s="27" t="s">
        <v>47</v>
      </c>
      <c r="F163" s="27">
        <v>9</v>
      </c>
      <c r="G163" s="30">
        <v>5094</v>
      </c>
      <c r="H163" s="27">
        <v>3623.8715999999999</v>
      </c>
      <c r="K163" s="33">
        <v>41802</v>
      </c>
      <c r="L163" s="29">
        <v>1273</v>
      </c>
      <c r="M163" s="27" t="s">
        <v>45</v>
      </c>
      <c r="N163" s="27" t="s">
        <v>46</v>
      </c>
      <c r="O163" s="27" t="s">
        <v>47</v>
      </c>
      <c r="P163" s="27">
        <v>9</v>
      </c>
      <c r="Q163" s="36">
        <v>5094</v>
      </c>
      <c r="R163" s="27">
        <v>3623.8715999999999</v>
      </c>
    </row>
    <row r="164" spans="1:18">
      <c r="A164" s="25">
        <v>41803</v>
      </c>
      <c r="B164" s="29">
        <v>1274</v>
      </c>
      <c r="C164" s="27" t="s">
        <v>48</v>
      </c>
      <c r="D164" s="27" t="s">
        <v>46</v>
      </c>
      <c r="E164" s="27" t="s">
        <v>47</v>
      </c>
      <c r="F164" s="27">
        <v>6</v>
      </c>
      <c r="G164" s="30">
        <v>8775</v>
      </c>
      <c r="H164" s="27">
        <v>1370.6550000000002</v>
      </c>
      <c r="K164" s="33">
        <v>41803</v>
      </c>
      <c r="L164" s="29">
        <v>1274</v>
      </c>
      <c r="M164" s="27" t="s">
        <v>48</v>
      </c>
      <c r="N164" s="27" t="s">
        <v>46</v>
      </c>
      <c r="O164" s="27" t="s">
        <v>47</v>
      </c>
      <c r="P164" s="27">
        <v>6</v>
      </c>
      <c r="Q164" s="36">
        <v>8775</v>
      </c>
      <c r="R164" s="27">
        <v>1370.6550000000002</v>
      </c>
    </row>
    <row r="165" spans="1:18">
      <c r="A165" s="25">
        <v>41804</v>
      </c>
      <c r="B165" s="29">
        <v>1275</v>
      </c>
      <c r="C165" s="27" t="s">
        <v>49</v>
      </c>
      <c r="D165" s="27" t="s">
        <v>46</v>
      </c>
      <c r="E165" s="27" t="s">
        <v>50</v>
      </c>
      <c r="F165" s="27">
        <v>9</v>
      </c>
      <c r="G165" s="30">
        <v>7830</v>
      </c>
      <c r="H165" s="27">
        <v>1201.1220000000001</v>
      </c>
      <c r="K165" s="33">
        <v>41804</v>
      </c>
      <c r="L165" s="29">
        <v>1275</v>
      </c>
      <c r="M165" s="27" t="s">
        <v>49</v>
      </c>
      <c r="N165" s="27" t="s">
        <v>46</v>
      </c>
      <c r="O165" s="27" t="s">
        <v>50</v>
      </c>
      <c r="P165" s="27">
        <v>9</v>
      </c>
      <c r="Q165" s="36">
        <v>7830</v>
      </c>
      <c r="R165" s="27">
        <v>1201.1220000000001</v>
      </c>
    </row>
    <row r="166" spans="1:18">
      <c r="A166" s="25">
        <v>41805</v>
      </c>
      <c r="B166" s="29">
        <v>1276</v>
      </c>
      <c r="C166" s="27" t="s">
        <v>45</v>
      </c>
      <c r="D166" s="27" t="s">
        <v>46</v>
      </c>
      <c r="E166" s="27" t="s">
        <v>50</v>
      </c>
      <c r="F166" s="27">
        <v>7</v>
      </c>
      <c r="G166" s="30">
        <v>10920</v>
      </c>
      <c r="H166" s="27">
        <v>4396.3919999999998</v>
      </c>
      <c r="K166" s="33">
        <v>41805</v>
      </c>
      <c r="L166" s="29">
        <v>1276</v>
      </c>
      <c r="M166" s="27" t="s">
        <v>45</v>
      </c>
      <c r="N166" s="27" t="s">
        <v>46</v>
      </c>
      <c r="O166" s="27" t="s">
        <v>50</v>
      </c>
      <c r="P166" s="27">
        <v>7</v>
      </c>
      <c r="Q166" s="36">
        <v>10920</v>
      </c>
      <c r="R166" s="27">
        <v>4396.3919999999998</v>
      </c>
    </row>
    <row r="167" spans="1:18">
      <c r="A167" s="25">
        <v>41806</v>
      </c>
      <c r="B167" s="29">
        <v>1277</v>
      </c>
      <c r="C167" s="27" t="s">
        <v>48</v>
      </c>
      <c r="D167" s="27" t="s">
        <v>46</v>
      </c>
      <c r="E167" s="27" t="s">
        <v>50</v>
      </c>
      <c r="F167" s="27">
        <v>8</v>
      </c>
      <c r="G167" s="30">
        <v>14280</v>
      </c>
      <c r="H167" s="27">
        <v>4829.4960000000001</v>
      </c>
      <c r="K167" s="33">
        <v>41806</v>
      </c>
      <c r="L167" s="29">
        <v>1277</v>
      </c>
      <c r="M167" s="27" t="s">
        <v>48</v>
      </c>
      <c r="N167" s="27" t="s">
        <v>46</v>
      </c>
      <c r="O167" s="27" t="s">
        <v>50</v>
      </c>
      <c r="P167" s="27">
        <v>8</v>
      </c>
      <c r="Q167" s="36">
        <v>14280</v>
      </c>
      <c r="R167" s="27">
        <v>4829.4960000000001</v>
      </c>
    </row>
    <row r="168" spans="1:18">
      <c r="A168" s="25">
        <v>41807</v>
      </c>
      <c r="B168" s="29">
        <v>1278</v>
      </c>
      <c r="C168" s="27" t="s">
        <v>49</v>
      </c>
      <c r="D168" s="27" t="s">
        <v>46</v>
      </c>
      <c r="E168" s="27" t="s">
        <v>51</v>
      </c>
      <c r="F168" s="27">
        <v>9</v>
      </c>
      <c r="G168" s="30">
        <v>6804</v>
      </c>
      <c r="H168" s="27">
        <v>1510.0344</v>
      </c>
      <c r="K168" s="33">
        <v>41807</v>
      </c>
      <c r="L168" s="29">
        <v>1278</v>
      </c>
      <c r="M168" s="27" t="s">
        <v>49</v>
      </c>
      <c r="N168" s="27" t="s">
        <v>46</v>
      </c>
      <c r="O168" s="27" t="s">
        <v>51</v>
      </c>
      <c r="P168" s="27">
        <v>9</v>
      </c>
      <c r="Q168" s="36">
        <v>6804</v>
      </c>
      <c r="R168" s="27">
        <v>1510.0344</v>
      </c>
    </row>
    <row r="169" spans="1:18">
      <c r="A169" s="25">
        <v>41808</v>
      </c>
      <c r="B169" s="29">
        <v>1279</v>
      </c>
      <c r="C169" s="27" t="s">
        <v>45</v>
      </c>
      <c r="D169" s="27" t="s">
        <v>46</v>
      </c>
      <c r="E169" s="27" t="s">
        <v>51</v>
      </c>
      <c r="F169" s="27">
        <v>10</v>
      </c>
      <c r="G169" s="30">
        <v>4920</v>
      </c>
      <c r="H169" s="27">
        <v>1835.652</v>
      </c>
      <c r="K169" s="33">
        <v>41808</v>
      </c>
      <c r="L169" s="29">
        <v>1279</v>
      </c>
      <c r="M169" s="27" t="s">
        <v>45</v>
      </c>
      <c r="N169" s="27" t="s">
        <v>46</v>
      </c>
      <c r="O169" s="27" t="s">
        <v>51</v>
      </c>
      <c r="P169" s="27">
        <v>10</v>
      </c>
      <c r="Q169" s="36">
        <v>4920</v>
      </c>
      <c r="R169" s="27">
        <v>1835.652</v>
      </c>
    </row>
    <row r="170" spans="1:18">
      <c r="A170" s="25">
        <v>41809</v>
      </c>
      <c r="B170" s="29">
        <v>1280</v>
      </c>
      <c r="C170" s="27" t="s">
        <v>48</v>
      </c>
      <c r="D170" s="27" t="s">
        <v>46</v>
      </c>
      <c r="E170" s="27" t="s">
        <v>51</v>
      </c>
      <c r="F170" s="27">
        <v>7</v>
      </c>
      <c r="G170" s="30">
        <v>1716.75</v>
      </c>
      <c r="H170" s="27">
        <v>2249.6292000000003</v>
      </c>
      <c r="K170" s="33">
        <v>41809</v>
      </c>
      <c r="L170" s="29">
        <v>1280</v>
      </c>
      <c r="M170" s="27" t="s">
        <v>48</v>
      </c>
      <c r="N170" s="27" t="s">
        <v>46</v>
      </c>
      <c r="O170" s="27" t="s">
        <v>51</v>
      </c>
      <c r="P170" s="27">
        <v>7</v>
      </c>
      <c r="Q170" s="36">
        <v>1716.75</v>
      </c>
      <c r="R170" s="27">
        <v>2249.6292000000003</v>
      </c>
    </row>
    <row r="171" spans="1:18">
      <c r="A171" s="25">
        <v>41810</v>
      </c>
      <c r="B171" s="29">
        <v>1281</v>
      </c>
      <c r="C171" s="27" t="s">
        <v>49</v>
      </c>
      <c r="D171" s="27" t="s">
        <v>46</v>
      </c>
      <c r="E171" s="27" t="s">
        <v>47</v>
      </c>
      <c r="F171" s="27">
        <v>10</v>
      </c>
      <c r="G171" s="30">
        <v>1680</v>
      </c>
      <c r="H171" s="27">
        <v>1224.048</v>
      </c>
      <c r="K171" s="33">
        <v>41810</v>
      </c>
      <c r="L171" s="29">
        <v>1281</v>
      </c>
      <c r="M171" s="27" t="s">
        <v>49</v>
      </c>
      <c r="N171" s="27" t="s">
        <v>46</v>
      </c>
      <c r="O171" s="27" t="s">
        <v>47</v>
      </c>
      <c r="P171" s="27">
        <v>10</v>
      </c>
      <c r="Q171" s="36">
        <v>1680</v>
      </c>
      <c r="R171" s="27">
        <v>1224.048</v>
      </c>
    </row>
    <row r="172" spans="1:18">
      <c r="A172" s="25">
        <v>41811</v>
      </c>
      <c r="B172" s="29">
        <v>1282</v>
      </c>
      <c r="C172" s="27" t="s">
        <v>45</v>
      </c>
      <c r="D172" s="27" t="s">
        <v>46</v>
      </c>
      <c r="E172" s="27" t="s">
        <v>47</v>
      </c>
      <c r="F172" s="27">
        <v>6</v>
      </c>
      <c r="G172" s="30">
        <v>3168</v>
      </c>
      <c r="H172" s="27">
        <v>2715.768</v>
      </c>
      <c r="K172" s="33">
        <v>41811</v>
      </c>
      <c r="L172" s="29">
        <v>1282</v>
      </c>
      <c r="M172" s="27" t="s">
        <v>45</v>
      </c>
      <c r="N172" s="27" t="s">
        <v>46</v>
      </c>
      <c r="O172" s="27" t="s">
        <v>47</v>
      </c>
      <c r="P172" s="27">
        <v>6</v>
      </c>
      <c r="Q172" s="36">
        <v>3168</v>
      </c>
      <c r="R172" s="27">
        <v>2715.768</v>
      </c>
    </row>
    <row r="173" spans="1:18">
      <c r="A173" s="25">
        <v>41812</v>
      </c>
      <c r="B173" s="29">
        <v>1283</v>
      </c>
      <c r="C173" s="27" t="s">
        <v>48</v>
      </c>
      <c r="D173" s="27" t="s">
        <v>46</v>
      </c>
      <c r="E173" s="27" t="s">
        <v>47</v>
      </c>
      <c r="F173" s="27">
        <v>9</v>
      </c>
      <c r="G173" s="30">
        <v>5913</v>
      </c>
      <c r="H173" s="27">
        <v>2707.3656000000001</v>
      </c>
      <c r="K173" s="33">
        <v>41812</v>
      </c>
      <c r="L173" s="29">
        <v>1283</v>
      </c>
      <c r="M173" s="27" t="s">
        <v>48</v>
      </c>
      <c r="N173" s="27" t="s">
        <v>46</v>
      </c>
      <c r="O173" s="27" t="s">
        <v>47</v>
      </c>
      <c r="P173" s="27">
        <v>9</v>
      </c>
      <c r="Q173" s="36">
        <v>5913</v>
      </c>
      <c r="R173" s="27">
        <v>2707.3656000000001</v>
      </c>
    </row>
    <row r="174" spans="1:18">
      <c r="A174" s="25">
        <v>41813</v>
      </c>
      <c r="B174" s="29">
        <v>1284</v>
      </c>
      <c r="C174" s="27" t="s">
        <v>49</v>
      </c>
      <c r="D174" s="27" t="s">
        <v>46</v>
      </c>
      <c r="E174" s="27" t="s">
        <v>50</v>
      </c>
      <c r="F174" s="27">
        <v>10</v>
      </c>
      <c r="G174" s="30">
        <v>2410</v>
      </c>
      <c r="H174" s="27">
        <v>2333.8440000000001</v>
      </c>
      <c r="K174" s="33">
        <v>41813</v>
      </c>
      <c r="L174" s="29">
        <v>1284</v>
      </c>
      <c r="M174" s="27" t="s">
        <v>49</v>
      </c>
      <c r="N174" s="27" t="s">
        <v>46</v>
      </c>
      <c r="O174" s="27" t="s">
        <v>50</v>
      </c>
      <c r="P174" s="27">
        <v>10</v>
      </c>
      <c r="Q174" s="36">
        <v>2410</v>
      </c>
      <c r="R174" s="27">
        <v>2333.8440000000001</v>
      </c>
    </row>
    <row r="175" spans="1:18">
      <c r="A175" s="25">
        <v>41814</v>
      </c>
      <c r="B175" s="29">
        <v>1285</v>
      </c>
      <c r="C175" s="27" t="s">
        <v>45</v>
      </c>
      <c r="D175" s="27" t="s">
        <v>46</v>
      </c>
      <c r="E175" s="27" t="s">
        <v>50</v>
      </c>
      <c r="F175" s="27">
        <v>10</v>
      </c>
      <c r="G175" s="30">
        <v>11640</v>
      </c>
      <c r="H175" s="27">
        <v>3691.0439999999999</v>
      </c>
      <c r="K175" s="33">
        <v>41814</v>
      </c>
      <c r="L175" s="29">
        <v>1285</v>
      </c>
      <c r="M175" s="27" t="s">
        <v>45</v>
      </c>
      <c r="N175" s="27" t="s">
        <v>46</v>
      </c>
      <c r="O175" s="27" t="s">
        <v>50</v>
      </c>
      <c r="P175" s="27">
        <v>10</v>
      </c>
      <c r="Q175" s="36">
        <v>11640</v>
      </c>
      <c r="R175" s="27">
        <v>3691.0439999999999</v>
      </c>
    </row>
    <row r="176" spans="1:18">
      <c r="A176" s="25">
        <v>41815</v>
      </c>
      <c r="B176" s="29">
        <v>1286</v>
      </c>
      <c r="C176" s="27" t="s">
        <v>48</v>
      </c>
      <c r="D176" s="27" t="s">
        <v>46</v>
      </c>
      <c r="E176" s="27" t="s">
        <v>50</v>
      </c>
      <c r="F176" s="27">
        <v>9</v>
      </c>
      <c r="G176" s="30">
        <v>2268</v>
      </c>
      <c r="H176" s="27">
        <v>1944.5832</v>
      </c>
      <c r="K176" s="33">
        <v>41815</v>
      </c>
      <c r="L176" s="29">
        <v>1286</v>
      </c>
      <c r="M176" s="27" t="s">
        <v>48</v>
      </c>
      <c r="N176" s="27" t="s">
        <v>46</v>
      </c>
      <c r="O176" s="27" t="s">
        <v>50</v>
      </c>
      <c r="P176" s="27">
        <v>9</v>
      </c>
      <c r="Q176" s="36">
        <v>2268</v>
      </c>
      <c r="R176" s="27">
        <v>1944.5832</v>
      </c>
    </row>
    <row r="177" spans="1:18">
      <c r="A177" s="25">
        <v>41816</v>
      </c>
      <c r="B177" s="29">
        <v>1287</v>
      </c>
      <c r="C177" s="27" t="s">
        <v>49</v>
      </c>
      <c r="D177" s="27" t="s">
        <v>46</v>
      </c>
      <c r="E177" s="27" t="s">
        <v>51</v>
      </c>
      <c r="F177" s="27">
        <v>7</v>
      </c>
      <c r="G177" s="30">
        <v>10158.75</v>
      </c>
      <c r="H177" s="27">
        <v>729.60142499999995</v>
      </c>
      <c r="K177" s="33">
        <v>41816</v>
      </c>
      <c r="L177" s="29">
        <v>1287</v>
      </c>
      <c r="M177" s="27" t="s">
        <v>49</v>
      </c>
      <c r="N177" s="27" t="s">
        <v>46</v>
      </c>
      <c r="O177" s="27" t="s">
        <v>51</v>
      </c>
      <c r="P177" s="27">
        <v>7</v>
      </c>
      <c r="Q177" s="36">
        <v>10158.75</v>
      </c>
      <c r="R177" s="27">
        <v>729.60142499999995</v>
      </c>
    </row>
    <row r="178" spans="1:18">
      <c r="A178" s="25">
        <v>41817</v>
      </c>
      <c r="B178" s="29">
        <v>1288</v>
      </c>
      <c r="C178" s="27" t="s">
        <v>45</v>
      </c>
      <c r="D178" s="27" t="s">
        <v>46</v>
      </c>
      <c r="E178" s="27" t="s">
        <v>51</v>
      </c>
      <c r="F178" s="27">
        <v>6</v>
      </c>
      <c r="G178" s="30">
        <v>9576</v>
      </c>
      <c r="H178" s="27">
        <v>1473.7464</v>
      </c>
      <c r="K178" s="33">
        <v>41817</v>
      </c>
      <c r="L178" s="29">
        <v>1288</v>
      </c>
      <c r="M178" s="27" t="s">
        <v>45</v>
      </c>
      <c r="N178" s="27" t="s">
        <v>46</v>
      </c>
      <c r="O178" s="27" t="s">
        <v>51</v>
      </c>
      <c r="P178" s="27">
        <v>6</v>
      </c>
      <c r="Q178" s="36">
        <v>9576</v>
      </c>
      <c r="R178" s="27">
        <v>1473.7464</v>
      </c>
    </row>
    <row r="179" spans="1:18">
      <c r="A179" s="25">
        <v>41818</v>
      </c>
      <c r="B179" s="29">
        <v>1289</v>
      </c>
      <c r="C179" s="27" t="s">
        <v>48</v>
      </c>
      <c r="D179" s="27" t="s">
        <v>46</v>
      </c>
      <c r="E179" s="27" t="s">
        <v>51</v>
      </c>
      <c r="F179" s="27">
        <v>10</v>
      </c>
      <c r="G179" s="30">
        <v>6720</v>
      </c>
      <c r="H179" s="27">
        <v>721.952</v>
      </c>
      <c r="K179" s="33">
        <v>41818</v>
      </c>
      <c r="L179" s="29">
        <v>1289</v>
      </c>
      <c r="M179" s="27" t="s">
        <v>48</v>
      </c>
      <c r="N179" s="27" t="s">
        <v>46</v>
      </c>
      <c r="O179" s="27" t="s">
        <v>51</v>
      </c>
      <c r="P179" s="27">
        <v>10</v>
      </c>
      <c r="Q179" s="36">
        <v>6720</v>
      </c>
      <c r="R179" s="27">
        <v>721.952</v>
      </c>
    </row>
    <row r="180" spans="1:18">
      <c r="A180" s="25">
        <v>41819</v>
      </c>
      <c r="B180" s="29">
        <v>1290</v>
      </c>
      <c r="C180" s="27" t="s">
        <v>49</v>
      </c>
      <c r="D180" s="27" t="s">
        <v>46</v>
      </c>
      <c r="E180" s="27" t="s">
        <v>47</v>
      </c>
      <c r="F180" s="27">
        <v>7</v>
      </c>
      <c r="G180" s="30">
        <v>1701</v>
      </c>
      <c r="H180" s="27">
        <v>2878.7723999999998</v>
      </c>
      <c r="K180" s="33">
        <v>41819</v>
      </c>
      <c r="L180" s="29">
        <v>1290</v>
      </c>
      <c r="M180" s="27" t="s">
        <v>49</v>
      </c>
      <c r="N180" s="27" t="s">
        <v>46</v>
      </c>
      <c r="O180" s="27" t="s">
        <v>47</v>
      </c>
      <c r="P180" s="27">
        <v>7</v>
      </c>
      <c r="Q180" s="36">
        <v>1701</v>
      </c>
      <c r="R180" s="27">
        <v>2878.7723999999998</v>
      </c>
    </row>
    <row r="181" spans="1:18">
      <c r="A181" s="25">
        <v>41820</v>
      </c>
      <c r="B181" s="29">
        <v>1291</v>
      </c>
      <c r="C181" s="27" t="s">
        <v>45</v>
      </c>
      <c r="D181" s="27" t="s">
        <v>46</v>
      </c>
      <c r="E181" s="27" t="s">
        <v>47</v>
      </c>
      <c r="F181" s="27">
        <v>10</v>
      </c>
      <c r="G181" s="30">
        <v>4800</v>
      </c>
      <c r="H181" s="27">
        <v>3392.6399999999994</v>
      </c>
      <c r="K181" s="33">
        <v>41820</v>
      </c>
      <c r="L181" s="29">
        <v>1291</v>
      </c>
      <c r="M181" s="27" t="s">
        <v>45</v>
      </c>
      <c r="N181" s="27" t="s">
        <v>46</v>
      </c>
      <c r="O181" s="27" t="s">
        <v>47</v>
      </c>
      <c r="P181" s="27">
        <v>10</v>
      </c>
      <c r="Q181" s="36">
        <v>4800</v>
      </c>
      <c r="R181" s="27">
        <v>3392.6399999999994</v>
      </c>
    </row>
    <row r="182" spans="1:18">
      <c r="A182" s="25">
        <v>41821</v>
      </c>
      <c r="B182" s="29">
        <v>1292</v>
      </c>
      <c r="C182" s="27" t="s">
        <v>48</v>
      </c>
      <c r="D182" s="27" t="s">
        <v>46</v>
      </c>
      <c r="E182" s="27" t="s">
        <v>47</v>
      </c>
      <c r="F182" s="27">
        <v>9</v>
      </c>
      <c r="G182" s="30">
        <v>7938</v>
      </c>
      <c r="H182" s="27">
        <v>5806.6470000000008</v>
      </c>
      <c r="K182" s="33">
        <v>41821</v>
      </c>
      <c r="L182" s="29">
        <v>1292</v>
      </c>
      <c r="M182" s="27" t="s">
        <v>48</v>
      </c>
      <c r="N182" s="27" t="s">
        <v>46</v>
      </c>
      <c r="O182" s="27" t="s">
        <v>47</v>
      </c>
      <c r="P182" s="27">
        <v>9</v>
      </c>
      <c r="Q182" s="36">
        <v>7938</v>
      </c>
      <c r="R182" s="27">
        <v>5806.6470000000008</v>
      </c>
    </row>
    <row r="183" spans="1:18">
      <c r="A183" s="25">
        <v>41822</v>
      </c>
      <c r="B183" s="29">
        <v>1293</v>
      </c>
      <c r="C183" s="27" t="s">
        <v>49</v>
      </c>
      <c r="D183" s="27" t="s">
        <v>46</v>
      </c>
      <c r="E183" s="27" t="s">
        <v>50</v>
      </c>
      <c r="F183" s="27">
        <v>7</v>
      </c>
      <c r="G183" s="30">
        <v>11025</v>
      </c>
      <c r="H183" s="27">
        <v>3356.01</v>
      </c>
      <c r="K183" s="33">
        <v>41822</v>
      </c>
      <c r="L183" s="29">
        <v>1293</v>
      </c>
      <c r="M183" s="27" t="s">
        <v>49</v>
      </c>
      <c r="N183" s="27" t="s">
        <v>46</v>
      </c>
      <c r="O183" s="27" t="s">
        <v>50</v>
      </c>
      <c r="P183" s="27">
        <v>7</v>
      </c>
      <c r="Q183" s="36">
        <v>11025</v>
      </c>
      <c r="R183" s="27">
        <v>3356.01</v>
      </c>
    </row>
    <row r="184" spans="1:18">
      <c r="A184" s="25">
        <v>41823</v>
      </c>
      <c r="B184" s="29">
        <v>1294</v>
      </c>
      <c r="C184" s="27" t="s">
        <v>45</v>
      </c>
      <c r="D184" s="27" t="s">
        <v>46</v>
      </c>
      <c r="E184" s="27" t="s">
        <v>50</v>
      </c>
      <c r="F184" s="27">
        <v>10</v>
      </c>
      <c r="G184" s="30">
        <v>11840</v>
      </c>
      <c r="H184" s="27">
        <v>4792.8320000000003</v>
      </c>
      <c r="K184" s="33">
        <v>41823</v>
      </c>
      <c r="L184" s="29">
        <v>1294</v>
      </c>
      <c r="M184" s="27" t="s">
        <v>45</v>
      </c>
      <c r="N184" s="27" t="s">
        <v>46</v>
      </c>
      <c r="O184" s="27" t="s">
        <v>50</v>
      </c>
      <c r="P184" s="27">
        <v>10</v>
      </c>
      <c r="Q184" s="36">
        <v>11840</v>
      </c>
      <c r="R184" s="27">
        <v>4792.8320000000003</v>
      </c>
    </row>
    <row r="185" spans="1:18">
      <c r="A185" s="25">
        <v>41824</v>
      </c>
      <c r="B185" s="29">
        <v>1295</v>
      </c>
      <c r="C185" s="27" t="s">
        <v>48</v>
      </c>
      <c r="D185" s="27" t="s">
        <v>46</v>
      </c>
      <c r="E185" s="27" t="s">
        <v>50</v>
      </c>
      <c r="F185" s="27">
        <v>8</v>
      </c>
      <c r="G185" s="30">
        <v>4536</v>
      </c>
      <c r="H185" s="27">
        <v>3642.4079999999999</v>
      </c>
      <c r="K185" s="33">
        <v>41824</v>
      </c>
      <c r="L185" s="29">
        <v>1295</v>
      </c>
      <c r="M185" s="27" t="s">
        <v>48</v>
      </c>
      <c r="N185" s="27" t="s">
        <v>46</v>
      </c>
      <c r="O185" s="27" t="s">
        <v>50</v>
      </c>
      <c r="P185" s="27">
        <v>8</v>
      </c>
      <c r="Q185" s="36">
        <v>4536</v>
      </c>
      <c r="R185" s="27">
        <v>3642.4079999999999</v>
      </c>
    </row>
    <row r="186" spans="1:18">
      <c r="A186" s="25">
        <v>41825</v>
      </c>
      <c r="B186" s="29">
        <v>1296</v>
      </c>
      <c r="C186" s="27" t="s">
        <v>49</v>
      </c>
      <c r="D186" s="27" t="s">
        <v>46</v>
      </c>
      <c r="E186" s="27" t="s">
        <v>51</v>
      </c>
      <c r="F186" s="27">
        <v>10</v>
      </c>
      <c r="G186" s="30">
        <v>5040</v>
      </c>
      <c r="H186" s="27">
        <v>3469.5360000000001</v>
      </c>
      <c r="K186" s="33">
        <v>41825</v>
      </c>
      <c r="L186" s="29">
        <v>1296</v>
      </c>
      <c r="M186" s="27" t="s">
        <v>49</v>
      </c>
      <c r="N186" s="27" t="s">
        <v>46</v>
      </c>
      <c r="O186" s="27" t="s">
        <v>51</v>
      </c>
      <c r="P186" s="27">
        <v>10</v>
      </c>
      <c r="Q186" s="36">
        <v>5040</v>
      </c>
      <c r="R186" s="27">
        <v>3469.5360000000001</v>
      </c>
    </row>
    <row r="187" spans="1:18">
      <c r="A187" s="25">
        <v>41826</v>
      </c>
      <c r="B187" s="29">
        <v>1297</v>
      </c>
      <c r="C187" s="27" t="s">
        <v>45</v>
      </c>
      <c r="D187" s="27" t="s">
        <v>46</v>
      </c>
      <c r="E187" s="27" t="s">
        <v>51</v>
      </c>
      <c r="F187" s="27">
        <v>9</v>
      </c>
      <c r="G187" s="30">
        <v>6156</v>
      </c>
      <c r="H187" s="27">
        <v>1305.6876000000002</v>
      </c>
      <c r="K187" s="33">
        <v>41826</v>
      </c>
      <c r="L187" s="29">
        <v>1297</v>
      </c>
      <c r="M187" s="27" t="s">
        <v>45</v>
      </c>
      <c r="N187" s="27" t="s">
        <v>46</v>
      </c>
      <c r="O187" s="27" t="s">
        <v>51</v>
      </c>
      <c r="P187" s="27">
        <v>9</v>
      </c>
      <c r="Q187" s="36">
        <v>6156</v>
      </c>
      <c r="R187" s="27">
        <v>1305.6876000000002</v>
      </c>
    </row>
    <row r="188" spans="1:18">
      <c r="A188" s="25">
        <v>41827</v>
      </c>
      <c r="B188" s="29">
        <v>1298</v>
      </c>
      <c r="C188" s="27" t="s">
        <v>48</v>
      </c>
      <c r="D188" s="27" t="s">
        <v>46</v>
      </c>
      <c r="E188" s="27" t="s">
        <v>51</v>
      </c>
      <c r="F188" s="27">
        <v>8</v>
      </c>
      <c r="G188" s="30">
        <v>3960</v>
      </c>
      <c r="H188" s="27">
        <v>647.26200000000006</v>
      </c>
      <c r="K188" s="33">
        <v>41827</v>
      </c>
      <c r="L188" s="29">
        <v>1298</v>
      </c>
      <c r="M188" s="27" t="s">
        <v>48</v>
      </c>
      <c r="N188" s="27" t="s">
        <v>46</v>
      </c>
      <c r="O188" s="27" t="s">
        <v>51</v>
      </c>
      <c r="P188" s="27">
        <v>8</v>
      </c>
      <c r="Q188" s="36">
        <v>3960</v>
      </c>
      <c r="R188" s="27">
        <v>647.26200000000006</v>
      </c>
    </row>
    <row r="189" spans="1:18">
      <c r="A189" s="25">
        <v>41828</v>
      </c>
      <c r="B189" s="29">
        <v>1299</v>
      </c>
      <c r="C189" s="27" t="s">
        <v>49</v>
      </c>
      <c r="D189" s="27" t="s">
        <v>46</v>
      </c>
      <c r="E189" s="27" t="s">
        <v>47</v>
      </c>
      <c r="F189" s="27">
        <v>10</v>
      </c>
      <c r="G189" s="30">
        <v>5680</v>
      </c>
      <c r="H189" s="27">
        <v>2225.9920000000002</v>
      </c>
      <c r="K189" s="33">
        <v>41828</v>
      </c>
      <c r="L189" s="29">
        <v>1299</v>
      </c>
      <c r="M189" s="27" t="s">
        <v>49</v>
      </c>
      <c r="N189" s="27" t="s">
        <v>46</v>
      </c>
      <c r="O189" s="27" t="s">
        <v>47</v>
      </c>
      <c r="P189" s="27">
        <v>10</v>
      </c>
      <c r="Q189" s="36">
        <v>5680</v>
      </c>
      <c r="R189" s="27">
        <v>2225.9920000000002</v>
      </c>
    </row>
    <row r="190" spans="1:18">
      <c r="A190" s="25">
        <v>41829</v>
      </c>
      <c r="B190" s="29">
        <v>1300</v>
      </c>
      <c r="C190" s="27" t="s">
        <v>45</v>
      </c>
      <c r="D190" s="27" t="s">
        <v>46</v>
      </c>
      <c r="E190" s="27" t="s">
        <v>47</v>
      </c>
      <c r="F190" s="27">
        <v>8</v>
      </c>
      <c r="G190" s="30">
        <v>7680</v>
      </c>
      <c r="H190" s="27">
        <v>1638.5280000000002</v>
      </c>
      <c r="K190" s="33">
        <v>41829</v>
      </c>
      <c r="L190" s="29">
        <v>1300</v>
      </c>
      <c r="M190" s="27" t="s">
        <v>45</v>
      </c>
      <c r="N190" s="27" t="s">
        <v>46</v>
      </c>
      <c r="O190" s="27" t="s">
        <v>47</v>
      </c>
      <c r="P190" s="27">
        <v>8</v>
      </c>
      <c r="Q190" s="36">
        <v>7680</v>
      </c>
      <c r="R190" s="27">
        <v>1638.5280000000002</v>
      </c>
    </row>
    <row r="191" spans="1:18">
      <c r="A191" s="25">
        <v>40909</v>
      </c>
      <c r="B191" s="29">
        <v>1301</v>
      </c>
      <c r="C191" s="27" t="s">
        <v>48</v>
      </c>
      <c r="D191" s="27" t="s">
        <v>52</v>
      </c>
      <c r="E191" s="27" t="s">
        <v>47</v>
      </c>
      <c r="F191" s="27">
        <v>7</v>
      </c>
      <c r="G191" s="30">
        <v>4998</v>
      </c>
      <c r="H191" s="27">
        <v>2362.3046999999997</v>
      </c>
      <c r="K191" s="33">
        <v>40909</v>
      </c>
      <c r="L191" s="29">
        <v>1301</v>
      </c>
      <c r="M191" s="27" t="s">
        <v>48</v>
      </c>
      <c r="N191" s="27" t="s">
        <v>52</v>
      </c>
      <c r="O191" s="27" t="s">
        <v>47</v>
      </c>
      <c r="P191" s="27">
        <v>7</v>
      </c>
      <c r="Q191" s="36">
        <v>4998</v>
      </c>
      <c r="R191" s="27">
        <v>2362.3046999999997</v>
      </c>
    </row>
    <row r="192" spans="1:18">
      <c r="A192" s="25">
        <v>40910</v>
      </c>
      <c r="B192" s="29">
        <v>1302</v>
      </c>
      <c r="C192" s="27" t="s">
        <v>49</v>
      </c>
      <c r="D192" s="27" t="s">
        <v>52</v>
      </c>
      <c r="E192" s="27" t="s">
        <v>50</v>
      </c>
      <c r="F192" s="27">
        <v>7</v>
      </c>
      <c r="G192" s="30">
        <v>2152.5</v>
      </c>
      <c r="H192" s="27">
        <v>1987.6185000000003</v>
      </c>
      <c r="K192" s="33">
        <v>40910</v>
      </c>
      <c r="L192" s="29">
        <v>1302</v>
      </c>
      <c r="M192" s="27" t="s">
        <v>49</v>
      </c>
      <c r="N192" s="27" t="s">
        <v>52</v>
      </c>
      <c r="O192" s="27" t="s">
        <v>50</v>
      </c>
      <c r="P192" s="27">
        <v>7</v>
      </c>
      <c r="Q192" s="36">
        <v>2152.5</v>
      </c>
      <c r="R192" s="27">
        <v>1987.6185000000003</v>
      </c>
    </row>
    <row r="193" spans="1:18">
      <c r="A193" s="25">
        <v>40911</v>
      </c>
      <c r="B193" s="29">
        <v>1303</v>
      </c>
      <c r="C193" s="27" t="s">
        <v>45</v>
      </c>
      <c r="D193" s="27" t="s">
        <v>52</v>
      </c>
      <c r="E193" s="27" t="s">
        <v>50</v>
      </c>
      <c r="F193" s="27">
        <v>6</v>
      </c>
      <c r="G193" s="30">
        <v>6358.5</v>
      </c>
      <c r="H193" s="27">
        <v>2738.6059500000001</v>
      </c>
      <c r="K193" s="33">
        <v>40911</v>
      </c>
      <c r="L193" s="29">
        <v>1303</v>
      </c>
      <c r="M193" s="27" t="s">
        <v>45</v>
      </c>
      <c r="N193" s="27" t="s">
        <v>52</v>
      </c>
      <c r="O193" s="27" t="s">
        <v>50</v>
      </c>
      <c r="P193" s="27">
        <v>6</v>
      </c>
      <c r="Q193" s="36">
        <v>6358.5</v>
      </c>
      <c r="R193" s="27">
        <v>2738.6059500000001</v>
      </c>
    </row>
    <row r="194" spans="1:18">
      <c r="A194" s="25">
        <v>40913</v>
      </c>
      <c r="B194" s="29">
        <v>1304</v>
      </c>
      <c r="C194" s="27" t="s">
        <v>48</v>
      </c>
      <c r="D194" s="27" t="s">
        <v>52</v>
      </c>
      <c r="E194" s="27" t="s">
        <v>50</v>
      </c>
      <c r="F194" s="27">
        <v>9</v>
      </c>
      <c r="G194" s="30">
        <v>5292</v>
      </c>
      <c r="H194" s="27">
        <v>2858.4737999999998</v>
      </c>
      <c r="K194" s="33">
        <v>40913</v>
      </c>
      <c r="L194" s="29">
        <v>1304</v>
      </c>
      <c r="M194" s="27" t="s">
        <v>48</v>
      </c>
      <c r="N194" s="27" t="s">
        <v>52</v>
      </c>
      <c r="O194" s="27" t="s">
        <v>50</v>
      </c>
      <c r="P194" s="27">
        <v>9</v>
      </c>
      <c r="Q194" s="36">
        <v>5292</v>
      </c>
      <c r="R194" s="27">
        <v>2858.4737999999998</v>
      </c>
    </row>
    <row r="195" spans="1:18">
      <c r="A195" s="25">
        <v>40914</v>
      </c>
      <c r="B195" s="29">
        <v>1305</v>
      </c>
      <c r="C195" s="27" t="s">
        <v>49</v>
      </c>
      <c r="D195" s="27" t="s">
        <v>52</v>
      </c>
      <c r="E195" s="27" t="s">
        <v>51</v>
      </c>
      <c r="F195" s="27">
        <v>10</v>
      </c>
      <c r="G195" s="30">
        <v>11000</v>
      </c>
      <c r="H195" s="27">
        <v>5031.125</v>
      </c>
      <c r="K195" s="33">
        <v>40914</v>
      </c>
      <c r="L195" s="29">
        <v>1305</v>
      </c>
      <c r="M195" s="27" t="s">
        <v>49</v>
      </c>
      <c r="N195" s="27" t="s">
        <v>52</v>
      </c>
      <c r="O195" s="27" t="s">
        <v>51</v>
      </c>
      <c r="P195" s="27">
        <v>10</v>
      </c>
      <c r="Q195" s="36">
        <v>11000</v>
      </c>
      <c r="R195" s="27">
        <v>5031.125</v>
      </c>
    </row>
    <row r="196" spans="1:18">
      <c r="A196" s="25">
        <v>40915</v>
      </c>
      <c r="B196" s="29">
        <v>1306</v>
      </c>
      <c r="C196" s="27" t="s">
        <v>45</v>
      </c>
      <c r="D196" s="27" t="s">
        <v>52</v>
      </c>
      <c r="E196" s="27" t="s">
        <v>51</v>
      </c>
      <c r="F196" s="27">
        <v>8</v>
      </c>
      <c r="G196" s="30">
        <v>11640</v>
      </c>
      <c r="H196" s="27">
        <v>2975.8824</v>
      </c>
      <c r="K196" s="33">
        <v>40915</v>
      </c>
      <c r="L196" s="29">
        <v>1306</v>
      </c>
      <c r="M196" s="27" t="s">
        <v>45</v>
      </c>
      <c r="N196" s="27" t="s">
        <v>52</v>
      </c>
      <c r="O196" s="27" t="s">
        <v>51</v>
      </c>
      <c r="P196" s="27">
        <v>8</v>
      </c>
      <c r="Q196" s="36">
        <v>11640</v>
      </c>
      <c r="R196" s="27">
        <v>2975.8824</v>
      </c>
    </row>
    <row r="197" spans="1:18">
      <c r="A197" s="25">
        <v>40916</v>
      </c>
      <c r="B197" s="29">
        <v>1307</v>
      </c>
      <c r="C197" s="27" t="s">
        <v>48</v>
      </c>
      <c r="D197" s="27" t="s">
        <v>52</v>
      </c>
      <c r="E197" s="27" t="s">
        <v>51</v>
      </c>
      <c r="F197" s="27">
        <v>10</v>
      </c>
      <c r="G197" s="30">
        <v>13050</v>
      </c>
      <c r="H197" s="27">
        <v>1787.328</v>
      </c>
      <c r="K197" s="33">
        <v>40916</v>
      </c>
      <c r="L197" s="29">
        <v>1307</v>
      </c>
      <c r="M197" s="27" t="s">
        <v>48</v>
      </c>
      <c r="N197" s="27" t="s">
        <v>52</v>
      </c>
      <c r="O197" s="27" t="s">
        <v>51</v>
      </c>
      <c r="P197" s="27">
        <v>10</v>
      </c>
      <c r="Q197" s="36">
        <v>13050</v>
      </c>
      <c r="R197" s="27">
        <v>1787.328</v>
      </c>
    </row>
    <row r="198" spans="1:18">
      <c r="A198" s="25">
        <v>40917</v>
      </c>
      <c r="B198" s="29">
        <v>1308</v>
      </c>
      <c r="C198" s="27" t="s">
        <v>49</v>
      </c>
      <c r="D198" s="27" t="s">
        <v>52</v>
      </c>
      <c r="E198" s="27" t="s">
        <v>47</v>
      </c>
      <c r="F198" s="27">
        <v>7</v>
      </c>
      <c r="G198" s="30">
        <v>7812</v>
      </c>
      <c r="H198" s="27">
        <v>1340.5392000000002</v>
      </c>
      <c r="K198" s="33">
        <v>40917</v>
      </c>
      <c r="L198" s="29">
        <v>1308</v>
      </c>
      <c r="M198" s="27" t="s">
        <v>49</v>
      </c>
      <c r="N198" s="27" t="s">
        <v>52</v>
      </c>
      <c r="O198" s="27" t="s">
        <v>47</v>
      </c>
      <c r="P198" s="27">
        <v>7</v>
      </c>
      <c r="Q198" s="36">
        <v>7812</v>
      </c>
      <c r="R198" s="27">
        <v>1340.5392000000002</v>
      </c>
    </row>
    <row r="199" spans="1:18">
      <c r="A199" s="25">
        <v>40918</v>
      </c>
      <c r="B199" s="29">
        <v>1309</v>
      </c>
      <c r="C199" s="27" t="s">
        <v>45</v>
      </c>
      <c r="D199" s="27" t="s">
        <v>52</v>
      </c>
      <c r="E199" s="27" t="s">
        <v>47</v>
      </c>
      <c r="F199" s="27">
        <v>10</v>
      </c>
      <c r="G199" s="30">
        <v>14800</v>
      </c>
      <c r="H199" s="27">
        <v>5459.7199999999993</v>
      </c>
      <c r="K199" s="33">
        <v>40918</v>
      </c>
      <c r="L199" s="29">
        <v>1309</v>
      </c>
      <c r="M199" s="27" t="s">
        <v>45</v>
      </c>
      <c r="N199" s="27" t="s">
        <v>52</v>
      </c>
      <c r="O199" s="27" t="s">
        <v>47</v>
      </c>
      <c r="P199" s="27">
        <v>10</v>
      </c>
      <c r="Q199" s="36">
        <v>14800</v>
      </c>
      <c r="R199" s="27">
        <v>5459.7199999999993</v>
      </c>
    </row>
    <row r="200" spans="1:18">
      <c r="A200" s="25">
        <v>40919</v>
      </c>
      <c r="B200" s="29">
        <v>1310</v>
      </c>
      <c r="C200" s="27" t="s">
        <v>48</v>
      </c>
      <c r="D200" s="27" t="s">
        <v>52</v>
      </c>
      <c r="E200" s="27" t="s">
        <v>47</v>
      </c>
      <c r="F200" s="27">
        <v>8</v>
      </c>
      <c r="G200" s="30">
        <v>13020</v>
      </c>
      <c r="H200" s="27">
        <v>4004.9519999999998</v>
      </c>
      <c r="K200" s="33">
        <v>40919</v>
      </c>
      <c r="L200" s="29">
        <v>1310</v>
      </c>
      <c r="M200" s="27" t="s">
        <v>48</v>
      </c>
      <c r="N200" s="27" t="s">
        <v>52</v>
      </c>
      <c r="O200" s="27" t="s">
        <v>47</v>
      </c>
      <c r="P200" s="27">
        <v>8</v>
      </c>
      <c r="Q200" s="36">
        <v>13020</v>
      </c>
      <c r="R200" s="27">
        <v>4004.9519999999998</v>
      </c>
    </row>
    <row r="201" spans="1:18">
      <c r="A201" s="25">
        <v>40920</v>
      </c>
      <c r="B201" s="29">
        <v>1311</v>
      </c>
      <c r="C201" s="27" t="s">
        <v>49</v>
      </c>
      <c r="D201" s="27" t="s">
        <v>52</v>
      </c>
      <c r="E201" s="27" t="s">
        <v>50</v>
      </c>
      <c r="F201" s="27">
        <v>8</v>
      </c>
      <c r="G201" s="30">
        <v>9000</v>
      </c>
      <c r="H201" s="27">
        <v>688.86</v>
      </c>
      <c r="K201" s="33">
        <v>40920</v>
      </c>
      <c r="L201" s="29">
        <v>1311</v>
      </c>
      <c r="M201" s="27" t="s">
        <v>49</v>
      </c>
      <c r="N201" s="27" t="s">
        <v>52</v>
      </c>
      <c r="O201" s="27" t="s">
        <v>50</v>
      </c>
      <c r="P201" s="27">
        <v>8</v>
      </c>
      <c r="Q201" s="36">
        <v>9000</v>
      </c>
      <c r="R201" s="27">
        <v>688.86</v>
      </c>
    </row>
    <row r="202" spans="1:18">
      <c r="A202" s="25">
        <v>40921</v>
      </c>
      <c r="B202" s="29">
        <v>1312</v>
      </c>
      <c r="C202" s="27" t="s">
        <v>45</v>
      </c>
      <c r="D202" s="27" t="s">
        <v>52</v>
      </c>
      <c r="E202" s="27" t="s">
        <v>50</v>
      </c>
      <c r="F202" s="27">
        <v>10</v>
      </c>
      <c r="G202" s="30">
        <v>7155</v>
      </c>
      <c r="H202" s="27">
        <v>4222.6424999999999</v>
      </c>
      <c r="K202" s="33">
        <v>40921</v>
      </c>
      <c r="L202" s="29">
        <v>1312</v>
      </c>
      <c r="M202" s="27" t="s">
        <v>45</v>
      </c>
      <c r="N202" s="27" t="s">
        <v>52</v>
      </c>
      <c r="O202" s="27" t="s">
        <v>50</v>
      </c>
      <c r="P202" s="27">
        <v>10</v>
      </c>
      <c r="Q202" s="36">
        <v>7155</v>
      </c>
      <c r="R202" s="27">
        <v>4222.6424999999999</v>
      </c>
    </row>
    <row r="203" spans="1:18">
      <c r="A203" s="25">
        <v>40922</v>
      </c>
      <c r="B203" s="29">
        <v>1313</v>
      </c>
      <c r="C203" s="27" t="s">
        <v>48</v>
      </c>
      <c r="D203" s="27" t="s">
        <v>52</v>
      </c>
      <c r="E203" s="27" t="s">
        <v>50</v>
      </c>
      <c r="F203" s="27">
        <v>9</v>
      </c>
      <c r="G203" s="30">
        <v>2227.5</v>
      </c>
      <c r="H203" s="27">
        <v>962.28</v>
      </c>
      <c r="K203" s="33">
        <v>40922</v>
      </c>
      <c r="L203" s="29">
        <v>1313</v>
      </c>
      <c r="M203" s="27" t="s">
        <v>48</v>
      </c>
      <c r="N203" s="27" t="s">
        <v>52</v>
      </c>
      <c r="O203" s="27" t="s">
        <v>50</v>
      </c>
      <c r="P203" s="27">
        <v>9</v>
      </c>
      <c r="Q203" s="36">
        <v>2227.5</v>
      </c>
      <c r="R203" s="27">
        <v>962.28</v>
      </c>
    </row>
    <row r="204" spans="1:18">
      <c r="A204" s="25">
        <v>40923</v>
      </c>
      <c r="B204" s="29">
        <v>1314</v>
      </c>
      <c r="C204" s="27" t="s">
        <v>49</v>
      </c>
      <c r="D204" s="27" t="s">
        <v>52</v>
      </c>
      <c r="E204" s="27" t="s">
        <v>51</v>
      </c>
      <c r="F204" s="27">
        <v>8</v>
      </c>
      <c r="G204" s="30">
        <v>6240</v>
      </c>
      <c r="H204" s="27">
        <v>3458</v>
      </c>
      <c r="K204" s="33">
        <v>40923</v>
      </c>
      <c r="L204" s="29">
        <v>1314</v>
      </c>
      <c r="M204" s="27" t="s">
        <v>49</v>
      </c>
      <c r="N204" s="27" t="s">
        <v>52</v>
      </c>
      <c r="O204" s="27" t="s">
        <v>51</v>
      </c>
      <c r="P204" s="27">
        <v>8</v>
      </c>
      <c r="Q204" s="36">
        <v>6240</v>
      </c>
      <c r="R204" s="27">
        <v>3458</v>
      </c>
    </row>
    <row r="205" spans="1:18">
      <c r="A205" s="25">
        <v>40924</v>
      </c>
      <c r="B205" s="29">
        <v>1315</v>
      </c>
      <c r="C205" s="27" t="s">
        <v>45</v>
      </c>
      <c r="D205" s="27" t="s">
        <v>52</v>
      </c>
      <c r="E205" s="27" t="s">
        <v>51</v>
      </c>
      <c r="F205" s="27">
        <v>10</v>
      </c>
      <c r="G205" s="30">
        <v>10840</v>
      </c>
      <c r="H205" s="27">
        <v>3327.6089999999999</v>
      </c>
      <c r="K205" s="33">
        <v>40924</v>
      </c>
      <c r="L205" s="29">
        <v>1315</v>
      </c>
      <c r="M205" s="27" t="s">
        <v>45</v>
      </c>
      <c r="N205" s="27" t="s">
        <v>52</v>
      </c>
      <c r="O205" s="27" t="s">
        <v>51</v>
      </c>
      <c r="P205" s="27">
        <v>10</v>
      </c>
      <c r="Q205" s="36">
        <v>10840</v>
      </c>
      <c r="R205" s="27">
        <v>3327.6089999999999</v>
      </c>
    </row>
    <row r="206" spans="1:18">
      <c r="A206" s="25">
        <v>40925</v>
      </c>
      <c r="B206" s="29">
        <v>1316</v>
      </c>
      <c r="C206" s="27" t="s">
        <v>48</v>
      </c>
      <c r="D206" s="27" t="s">
        <v>52</v>
      </c>
      <c r="E206" s="27" t="s">
        <v>51</v>
      </c>
      <c r="F206" s="27">
        <v>8</v>
      </c>
      <c r="G206" s="30">
        <v>6288</v>
      </c>
      <c r="H206" s="27">
        <v>3818.9120000000003</v>
      </c>
      <c r="K206" s="33">
        <v>40925</v>
      </c>
      <c r="L206" s="29">
        <v>1316</v>
      </c>
      <c r="M206" s="27" t="s">
        <v>48</v>
      </c>
      <c r="N206" s="27" t="s">
        <v>52</v>
      </c>
      <c r="O206" s="27" t="s">
        <v>51</v>
      </c>
      <c r="P206" s="27">
        <v>8</v>
      </c>
      <c r="Q206" s="36">
        <v>6288</v>
      </c>
      <c r="R206" s="27">
        <v>3818.9120000000003</v>
      </c>
    </row>
    <row r="207" spans="1:18">
      <c r="A207" s="25">
        <v>40926</v>
      </c>
      <c r="B207" s="29">
        <v>1317</v>
      </c>
      <c r="C207" s="27" t="s">
        <v>49</v>
      </c>
      <c r="D207" s="27" t="s">
        <v>52</v>
      </c>
      <c r="E207" s="27" t="s">
        <v>47</v>
      </c>
      <c r="F207" s="27">
        <v>10</v>
      </c>
      <c r="G207" s="30">
        <v>4815</v>
      </c>
      <c r="H207" s="27">
        <v>2963.6324999999997</v>
      </c>
      <c r="K207" s="33">
        <v>40926</v>
      </c>
      <c r="L207" s="29">
        <v>1317</v>
      </c>
      <c r="M207" s="27" t="s">
        <v>49</v>
      </c>
      <c r="N207" s="27" t="s">
        <v>52</v>
      </c>
      <c r="O207" s="27" t="s">
        <v>47</v>
      </c>
      <c r="P207" s="27">
        <v>10</v>
      </c>
      <c r="Q207" s="36">
        <v>4815</v>
      </c>
      <c r="R207" s="27">
        <v>2963.6324999999997</v>
      </c>
    </row>
    <row r="208" spans="1:18">
      <c r="A208" s="25">
        <v>40927</v>
      </c>
      <c r="B208" s="29">
        <v>1318</v>
      </c>
      <c r="C208" s="27" t="s">
        <v>45</v>
      </c>
      <c r="D208" s="27" t="s">
        <v>52</v>
      </c>
      <c r="E208" s="27" t="s">
        <v>47</v>
      </c>
      <c r="F208" s="27">
        <v>9</v>
      </c>
      <c r="G208" s="30">
        <v>4014</v>
      </c>
      <c r="H208" s="27">
        <v>3576.4740000000002</v>
      </c>
      <c r="K208" s="33">
        <v>40927</v>
      </c>
      <c r="L208" s="29">
        <v>1318</v>
      </c>
      <c r="M208" s="27" t="s">
        <v>45</v>
      </c>
      <c r="N208" s="27" t="s">
        <v>52</v>
      </c>
      <c r="O208" s="27" t="s">
        <v>47</v>
      </c>
      <c r="P208" s="27">
        <v>9</v>
      </c>
      <c r="Q208" s="36">
        <v>4014</v>
      </c>
      <c r="R208" s="27">
        <v>3576.4740000000002</v>
      </c>
    </row>
    <row r="209" spans="1:18">
      <c r="A209" s="25">
        <v>40928</v>
      </c>
      <c r="B209" s="29">
        <v>1319</v>
      </c>
      <c r="C209" s="27" t="s">
        <v>48</v>
      </c>
      <c r="D209" s="27" t="s">
        <v>52</v>
      </c>
      <c r="E209" s="27" t="s">
        <v>47</v>
      </c>
      <c r="F209" s="27">
        <v>10</v>
      </c>
      <c r="G209" s="30">
        <v>8520</v>
      </c>
      <c r="H209" s="27">
        <v>1722.7439999999997</v>
      </c>
      <c r="K209" s="33">
        <v>40928</v>
      </c>
      <c r="L209" s="29">
        <v>1319</v>
      </c>
      <c r="M209" s="27" t="s">
        <v>48</v>
      </c>
      <c r="N209" s="27" t="s">
        <v>52</v>
      </c>
      <c r="O209" s="27" t="s">
        <v>47</v>
      </c>
      <c r="P209" s="27">
        <v>10</v>
      </c>
      <c r="Q209" s="36">
        <v>8520</v>
      </c>
      <c r="R209" s="27">
        <v>1722.7439999999997</v>
      </c>
    </row>
    <row r="210" spans="1:18">
      <c r="A210" s="25">
        <v>40929</v>
      </c>
      <c r="B210" s="29">
        <v>1320</v>
      </c>
      <c r="C210" s="27" t="s">
        <v>49</v>
      </c>
      <c r="D210" s="27" t="s">
        <v>52</v>
      </c>
      <c r="E210" s="27" t="s">
        <v>50</v>
      </c>
      <c r="F210" s="27">
        <v>6</v>
      </c>
      <c r="G210" s="30">
        <v>3321</v>
      </c>
      <c r="H210" s="27">
        <v>1405.7792999999999</v>
      </c>
      <c r="K210" s="33">
        <v>40929</v>
      </c>
      <c r="L210" s="29">
        <v>1320</v>
      </c>
      <c r="M210" s="27" t="s">
        <v>49</v>
      </c>
      <c r="N210" s="27" t="s">
        <v>52</v>
      </c>
      <c r="O210" s="27" t="s">
        <v>50</v>
      </c>
      <c r="P210" s="27">
        <v>6</v>
      </c>
      <c r="Q210" s="36">
        <v>3321</v>
      </c>
      <c r="R210" s="27">
        <v>1405.7792999999999</v>
      </c>
    </row>
    <row r="211" spans="1:18">
      <c r="A211" s="25">
        <v>40930</v>
      </c>
      <c r="B211" s="29">
        <v>1321</v>
      </c>
      <c r="C211" s="27" t="s">
        <v>45</v>
      </c>
      <c r="D211" s="27" t="s">
        <v>52</v>
      </c>
      <c r="E211" s="27" t="s">
        <v>50</v>
      </c>
      <c r="F211" s="27">
        <v>9</v>
      </c>
      <c r="G211" s="30">
        <v>6021</v>
      </c>
      <c r="H211" s="27">
        <v>669.33450000000005</v>
      </c>
      <c r="K211" s="33">
        <v>40930</v>
      </c>
      <c r="L211" s="29">
        <v>1321</v>
      </c>
      <c r="M211" s="27" t="s">
        <v>45</v>
      </c>
      <c r="N211" s="27" t="s">
        <v>52</v>
      </c>
      <c r="O211" s="27" t="s">
        <v>50</v>
      </c>
      <c r="P211" s="27">
        <v>9</v>
      </c>
      <c r="Q211" s="36">
        <v>6021</v>
      </c>
      <c r="R211" s="27">
        <v>669.33450000000005</v>
      </c>
    </row>
    <row r="212" spans="1:18">
      <c r="A212" s="25">
        <v>40931</v>
      </c>
      <c r="B212" s="29">
        <v>1322</v>
      </c>
      <c r="C212" s="27" t="s">
        <v>48</v>
      </c>
      <c r="D212" s="27" t="s">
        <v>52</v>
      </c>
      <c r="E212" s="27" t="s">
        <v>50</v>
      </c>
      <c r="F212" s="27">
        <v>8</v>
      </c>
      <c r="G212" s="30">
        <v>3912</v>
      </c>
      <c r="H212" s="27">
        <v>3793.6620000000003</v>
      </c>
      <c r="K212" s="33">
        <v>40931</v>
      </c>
      <c r="L212" s="29">
        <v>1322</v>
      </c>
      <c r="M212" s="27" t="s">
        <v>48</v>
      </c>
      <c r="N212" s="27" t="s">
        <v>52</v>
      </c>
      <c r="O212" s="27" t="s">
        <v>50</v>
      </c>
      <c r="P212" s="27">
        <v>8</v>
      </c>
      <c r="Q212" s="36">
        <v>3912</v>
      </c>
      <c r="R212" s="27">
        <v>3793.6620000000003</v>
      </c>
    </row>
    <row r="213" spans="1:18">
      <c r="A213" s="25">
        <v>40932</v>
      </c>
      <c r="B213" s="29">
        <v>1323</v>
      </c>
      <c r="C213" s="27" t="s">
        <v>49</v>
      </c>
      <c r="D213" s="27" t="s">
        <v>52</v>
      </c>
      <c r="E213" s="27" t="s">
        <v>51</v>
      </c>
      <c r="F213" s="27">
        <v>8</v>
      </c>
      <c r="G213" s="30">
        <v>5640</v>
      </c>
      <c r="H213" s="27">
        <v>4190.5199999999995</v>
      </c>
      <c r="K213" s="33">
        <v>40932</v>
      </c>
      <c r="L213" s="29">
        <v>1323</v>
      </c>
      <c r="M213" s="27" t="s">
        <v>49</v>
      </c>
      <c r="N213" s="27" t="s">
        <v>52</v>
      </c>
      <c r="O213" s="27" t="s">
        <v>51</v>
      </c>
      <c r="P213" s="27">
        <v>8</v>
      </c>
      <c r="Q213" s="36">
        <v>5640</v>
      </c>
      <c r="R213" s="27">
        <v>4190.5199999999995</v>
      </c>
    </row>
    <row r="214" spans="1:18">
      <c r="A214" s="25">
        <v>40933</v>
      </c>
      <c r="B214" s="29">
        <v>1324</v>
      </c>
      <c r="C214" s="27" t="s">
        <v>45</v>
      </c>
      <c r="D214" s="27" t="s">
        <v>52</v>
      </c>
      <c r="E214" s="27" t="s">
        <v>51</v>
      </c>
      <c r="F214" s="27">
        <v>8</v>
      </c>
      <c r="G214" s="30">
        <v>2214</v>
      </c>
      <c r="H214" s="27">
        <v>3838.1904</v>
      </c>
      <c r="K214" s="33">
        <v>40933</v>
      </c>
      <c r="L214" s="29">
        <v>1324</v>
      </c>
      <c r="M214" s="27" t="s">
        <v>45</v>
      </c>
      <c r="N214" s="27" t="s">
        <v>52</v>
      </c>
      <c r="O214" s="27" t="s">
        <v>51</v>
      </c>
      <c r="P214" s="27">
        <v>8</v>
      </c>
      <c r="Q214" s="36">
        <v>2214</v>
      </c>
      <c r="R214" s="27">
        <v>3838.1904</v>
      </c>
    </row>
    <row r="215" spans="1:18">
      <c r="A215" s="25">
        <v>40934</v>
      </c>
      <c r="B215" s="29">
        <v>1325</v>
      </c>
      <c r="C215" s="27" t="s">
        <v>48</v>
      </c>
      <c r="D215" s="27" t="s">
        <v>52</v>
      </c>
      <c r="E215" s="27" t="s">
        <v>51</v>
      </c>
      <c r="F215" s="27">
        <v>7</v>
      </c>
      <c r="G215" s="30">
        <v>4130</v>
      </c>
      <c r="H215" s="27">
        <v>3244.5279999999998</v>
      </c>
      <c r="K215" s="33">
        <v>40934</v>
      </c>
      <c r="L215" s="29">
        <v>1325</v>
      </c>
      <c r="M215" s="27" t="s">
        <v>48</v>
      </c>
      <c r="N215" s="27" t="s">
        <v>52</v>
      </c>
      <c r="O215" s="27" t="s">
        <v>51</v>
      </c>
      <c r="P215" s="27">
        <v>7</v>
      </c>
      <c r="Q215" s="36">
        <v>4130</v>
      </c>
      <c r="R215" s="27">
        <v>3244.5279999999998</v>
      </c>
    </row>
    <row r="216" spans="1:18">
      <c r="A216" s="25">
        <v>40935</v>
      </c>
      <c r="B216" s="29">
        <v>1326</v>
      </c>
      <c r="C216" s="27" t="s">
        <v>49</v>
      </c>
      <c r="D216" s="27" t="s">
        <v>52</v>
      </c>
      <c r="E216" s="27" t="s">
        <v>47</v>
      </c>
      <c r="F216" s="27">
        <v>10</v>
      </c>
      <c r="G216" s="30">
        <v>4995</v>
      </c>
      <c r="H216" s="27">
        <v>534.798</v>
      </c>
      <c r="K216" s="33">
        <v>40935</v>
      </c>
      <c r="L216" s="29">
        <v>1326</v>
      </c>
      <c r="M216" s="27" t="s">
        <v>49</v>
      </c>
      <c r="N216" s="27" t="s">
        <v>52</v>
      </c>
      <c r="O216" s="27" t="s">
        <v>47</v>
      </c>
      <c r="P216" s="27">
        <v>10</v>
      </c>
      <c r="Q216" s="36">
        <v>4995</v>
      </c>
      <c r="R216" s="27">
        <v>534.798</v>
      </c>
    </row>
    <row r="217" spans="1:18">
      <c r="A217" s="25">
        <v>40936</v>
      </c>
      <c r="B217" s="29">
        <v>1327</v>
      </c>
      <c r="C217" s="27" t="s">
        <v>45</v>
      </c>
      <c r="D217" s="27" t="s">
        <v>52</v>
      </c>
      <c r="E217" s="27" t="s">
        <v>47</v>
      </c>
      <c r="F217" s="27">
        <v>9</v>
      </c>
      <c r="G217" s="30">
        <v>8343</v>
      </c>
      <c r="H217" s="27">
        <v>1025.9109000000001</v>
      </c>
      <c r="K217" s="33">
        <v>40936</v>
      </c>
      <c r="L217" s="29">
        <v>1327</v>
      </c>
      <c r="M217" s="27" t="s">
        <v>45</v>
      </c>
      <c r="N217" s="27" t="s">
        <v>52</v>
      </c>
      <c r="O217" s="27" t="s">
        <v>47</v>
      </c>
      <c r="P217" s="27">
        <v>9</v>
      </c>
      <c r="Q217" s="36">
        <v>8343</v>
      </c>
      <c r="R217" s="27">
        <v>1025.9109000000001</v>
      </c>
    </row>
    <row r="218" spans="1:18">
      <c r="A218" s="25">
        <v>40937</v>
      </c>
      <c r="B218" s="29">
        <v>1328</v>
      </c>
      <c r="C218" s="27" t="s">
        <v>48</v>
      </c>
      <c r="D218" s="27" t="s">
        <v>52</v>
      </c>
      <c r="E218" s="27" t="s">
        <v>47</v>
      </c>
      <c r="F218" s="27">
        <v>10</v>
      </c>
      <c r="G218" s="30">
        <v>5610</v>
      </c>
      <c r="H218" s="27">
        <v>6250.9425000000001</v>
      </c>
      <c r="K218" s="33">
        <v>40937</v>
      </c>
      <c r="L218" s="29">
        <v>1328</v>
      </c>
      <c r="M218" s="27" t="s">
        <v>48</v>
      </c>
      <c r="N218" s="27" t="s">
        <v>52</v>
      </c>
      <c r="O218" s="27" t="s">
        <v>47</v>
      </c>
      <c r="P218" s="27">
        <v>10</v>
      </c>
      <c r="Q218" s="36">
        <v>5610</v>
      </c>
      <c r="R218" s="27">
        <v>6250.9425000000001</v>
      </c>
    </row>
    <row r="219" spans="1:18">
      <c r="A219" s="25">
        <v>40938</v>
      </c>
      <c r="B219" s="29">
        <v>1329</v>
      </c>
      <c r="C219" s="27" t="s">
        <v>49</v>
      </c>
      <c r="D219" s="27" t="s">
        <v>52</v>
      </c>
      <c r="E219" s="27" t="s">
        <v>50</v>
      </c>
      <c r="F219" s="27">
        <v>9</v>
      </c>
      <c r="G219" s="30">
        <v>5022</v>
      </c>
      <c r="H219" s="27">
        <v>3887.0280000000002</v>
      </c>
      <c r="K219" s="33">
        <v>40938</v>
      </c>
      <c r="L219" s="29">
        <v>1329</v>
      </c>
      <c r="M219" s="27" t="s">
        <v>49</v>
      </c>
      <c r="N219" s="27" t="s">
        <v>52</v>
      </c>
      <c r="O219" s="27" t="s">
        <v>50</v>
      </c>
      <c r="P219" s="27">
        <v>9</v>
      </c>
      <c r="Q219" s="36">
        <v>5022</v>
      </c>
      <c r="R219" s="27">
        <v>3887.0280000000002</v>
      </c>
    </row>
    <row r="220" spans="1:18">
      <c r="A220" s="25">
        <v>40939</v>
      </c>
      <c r="B220" s="29">
        <v>1330</v>
      </c>
      <c r="C220" s="27" t="s">
        <v>45</v>
      </c>
      <c r="D220" s="27" t="s">
        <v>52</v>
      </c>
      <c r="E220" s="27" t="s">
        <v>50</v>
      </c>
      <c r="F220" s="27">
        <v>6</v>
      </c>
      <c r="G220" s="30">
        <v>6426</v>
      </c>
      <c r="H220" s="27">
        <v>1378.6982999999998</v>
      </c>
      <c r="K220" s="33">
        <v>40939</v>
      </c>
      <c r="L220" s="29">
        <v>1330</v>
      </c>
      <c r="M220" s="27" t="s">
        <v>45</v>
      </c>
      <c r="N220" s="27" t="s">
        <v>52</v>
      </c>
      <c r="O220" s="27" t="s">
        <v>50</v>
      </c>
      <c r="P220" s="27">
        <v>6</v>
      </c>
      <c r="Q220" s="36">
        <v>6426</v>
      </c>
      <c r="R220" s="27">
        <v>1378.6982999999998</v>
      </c>
    </row>
    <row r="221" spans="1:18">
      <c r="A221" s="25">
        <v>40940</v>
      </c>
      <c r="B221" s="29">
        <v>1331</v>
      </c>
      <c r="C221" s="27" t="s">
        <v>48</v>
      </c>
      <c r="D221" s="27" t="s">
        <v>52</v>
      </c>
      <c r="E221" s="27" t="s">
        <v>50</v>
      </c>
      <c r="F221" s="27">
        <v>9</v>
      </c>
      <c r="G221" s="30">
        <v>6682.5</v>
      </c>
      <c r="H221" s="27">
        <v>1449.6570000000002</v>
      </c>
      <c r="K221" s="33">
        <v>40940</v>
      </c>
      <c r="L221" s="29">
        <v>1331</v>
      </c>
      <c r="M221" s="27" t="s">
        <v>48</v>
      </c>
      <c r="N221" s="27" t="s">
        <v>52</v>
      </c>
      <c r="O221" s="27" t="s">
        <v>50</v>
      </c>
      <c r="P221" s="27">
        <v>9</v>
      </c>
      <c r="Q221" s="36">
        <v>6682.5</v>
      </c>
      <c r="R221" s="27">
        <v>1449.6570000000002</v>
      </c>
    </row>
    <row r="222" spans="1:18">
      <c r="A222" s="25">
        <v>40941</v>
      </c>
      <c r="B222" s="29">
        <v>1332</v>
      </c>
      <c r="C222" s="27" t="s">
        <v>49</v>
      </c>
      <c r="D222" s="27" t="s">
        <v>52</v>
      </c>
      <c r="E222" s="27" t="s">
        <v>51</v>
      </c>
      <c r="F222" s="27">
        <v>6</v>
      </c>
      <c r="G222" s="30">
        <v>3969</v>
      </c>
      <c r="H222" s="27">
        <v>2043.2412000000002</v>
      </c>
      <c r="K222" s="33">
        <v>40941</v>
      </c>
      <c r="L222" s="29">
        <v>1332</v>
      </c>
      <c r="M222" s="27" t="s">
        <v>49</v>
      </c>
      <c r="N222" s="27" t="s">
        <v>52</v>
      </c>
      <c r="O222" s="27" t="s">
        <v>51</v>
      </c>
      <c r="P222" s="27">
        <v>6</v>
      </c>
      <c r="Q222" s="36">
        <v>3969</v>
      </c>
      <c r="R222" s="27">
        <v>2043.2412000000002</v>
      </c>
    </row>
    <row r="223" spans="1:18">
      <c r="A223" s="25">
        <v>40942</v>
      </c>
      <c r="B223" s="29">
        <v>1333</v>
      </c>
      <c r="C223" s="27" t="s">
        <v>45</v>
      </c>
      <c r="D223" s="27" t="s">
        <v>52</v>
      </c>
      <c r="E223" s="27" t="s">
        <v>51</v>
      </c>
      <c r="F223" s="27">
        <v>7</v>
      </c>
      <c r="G223" s="30">
        <v>11760</v>
      </c>
      <c r="H223" s="27">
        <v>2367.288</v>
      </c>
      <c r="K223" s="33">
        <v>40942</v>
      </c>
      <c r="L223" s="29">
        <v>1333</v>
      </c>
      <c r="M223" s="27" t="s">
        <v>45</v>
      </c>
      <c r="N223" s="27" t="s">
        <v>52</v>
      </c>
      <c r="O223" s="27" t="s">
        <v>51</v>
      </c>
      <c r="P223" s="27">
        <v>7</v>
      </c>
      <c r="Q223" s="36">
        <v>11760</v>
      </c>
      <c r="R223" s="27">
        <v>2367.288</v>
      </c>
    </row>
    <row r="224" spans="1:18">
      <c r="A224" s="25">
        <v>40943</v>
      </c>
      <c r="B224" s="29">
        <v>1334</v>
      </c>
      <c r="C224" s="27" t="s">
        <v>48</v>
      </c>
      <c r="D224" s="27" t="s">
        <v>52</v>
      </c>
      <c r="E224" s="27" t="s">
        <v>51</v>
      </c>
      <c r="F224" s="27">
        <v>7</v>
      </c>
      <c r="G224" s="30">
        <v>2740.5</v>
      </c>
      <c r="H224" s="27">
        <v>4873.9792500000003</v>
      </c>
      <c r="K224" s="33">
        <v>40943</v>
      </c>
      <c r="L224" s="29">
        <v>1334</v>
      </c>
      <c r="M224" s="27" t="s">
        <v>48</v>
      </c>
      <c r="N224" s="27" t="s">
        <v>52</v>
      </c>
      <c r="O224" s="27" t="s">
        <v>51</v>
      </c>
      <c r="P224" s="27">
        <v>7</v>
      </c>
      <c r="Q224" s="36">
        <v>2740.5</v>
      </c>
      <c r="R224" s="27">
        <v>4873.9792500000003</v>
      </c>
    </row>
    <row r="225" spans="1:18">
      <c r="A225" s="25">
        <v>40944</v>
      </c>
      <c r="B225" s="29">
        <v>1335</v>
      </c>
      <c r="C225" s="27" t="s">
        <v>49</v>
      </c>
      <c r="D225" s="27" t="s">
        <v>52</v>
      </c>
      <c r="E225" s="27" t="s">
        <v>47</v>
      </c>
      <c r="F225" s="27">
        <v>9</v>
      </c>
      <c r="G225" s="30">
        <v>5292</v>
      </c>
      <c r="H225" s="27">
        <v>2046.4163999999998</v>
      </c>
      <c r="K225" s="33">
        <v>40944</v>
      </c>
      <c r="L225" s="29">
        <v>1335</v>
      </c>
      <c r="M225" s="27" t="s">
        <v>49</v>
      </c>
      <c r="N225" s="27" t="s">
        <v>52</v>
      </c>
      <c r="O225" s="27" t="s">
        <v>47</v>
      </c>
      <c r="P225" s="27">
        <v>9</v>
      </c>
      <c r="Q225" s="36">
        <v>5292</v>
      </c>
      <c r="R225" s="27">
        <v>2046.4163999999998</v>
      </c>
    </row>
    <row r="226" spans="1:18">
      <c r="A226" s="25">
        <v>40945</v>
      </c>
      <c r="B226" s="29">
        <v>1336</v>
      </c>
      <c r="C226" s="27" t="s">
        <v>45</v>
      </c>
      <c r="D226" s="27" t="s">
        <v>52</v>
      </c>
      <c r="E226" s="27" t="s">
        <v>47</v>
      </c>
      <c r="F226" s="27">
        <v>8</v>
      </c>
      <c r="G226" s="30">
        <v>6264</v>
      </c>
      <c r="H226" s="27">
        <v>628.07040000000006</v>
      </c>
      <c r="K226" s="33">
        <v>40945</v>
      </c>
      <c r="L226" s="29">
        <v>1336</v>
      </c>
      <c r="M226" s="27" t="s">
        <v>45</v>
      </c>
      <c r="N226" s="27" t="s">
        <v>52</v>
      </c>
      <c r="O226" s="27" t="s">
        <v>47</v>
      </c>
      <c r="P226" s="27">
        <v>8</v>
      </c>
      <c r="Q226" s="36">
        <v>6264</v>
      </c>
      <c r="R226" s="27">
        <v>628.07040000000006</v>
      </c>
    </row>
    <row r="227" spans="1:18">
      <c r="A227" s="25">
        <v>40946</v>
      </c>
      <c r="B227" s="29">
        <v>1337</v>
      </c>
      <c r="C227" s="27" t="s">
        <v>48</v>
      </c>
      <c r="D227" s="27" t="s">
        <v>52</v>
      </c>
      <c r="E227" s="27" t="s">
        <v>47</v>
      </c>
      <c r="F227" s="27">
        <v>8</v>
      </c>
      <c r="G227" s="30">
        <v>9408</v>
      </c>
      <c r="H227" s="27">
        <v>4139.5200000000004</v>
      </c>
      <c r="K227" s="33">
        <v>40946</v>
      </c>
      <c r="L227" s="29">
        <v>1337</v>
      </c>
      <c r="M227" s="27" t="s">
        <v>48</v>
      </c>
      <c r="N227" s="27" t="s">
        <v>52</v>
      </c>
      <c r="O227" s="27" t="s">
        <v>47</v>
      </c>
      <c r="P227" s="27">
        <v>8</v>
      </c>
      <c r="Q227" s="36">
        <v>9408</v>
      </c>
      <c r="R227" s="27">
        <v>4139.5200000000004</v>
      </c>
    </row>
    <row r="228" spans="1:18">
      <c r="A228" s="25">
        <v>40947</v>
      </c>
      <c r="B228" s="29">
        <v>1338</v>
      </c>
      <c r="C228" s="27" t="s">
        <v>49</v>
      </c>
      <c r="D228" s="27" t="s">
        <v>52</v>
      </c>
      <c r="E228" s="27" t="s">
        <v>50</v>
      </c>
      <c r="F228" s="27">
        <v>6</v>
      </c>
      <c r="G228" s="30">
        <v>12465</v>
      </c>
      <c r="H228" s="27">
        <v>2678.9778000000001</v>
      </c>
      <c r="K228" s="33">
        <v>40947</v>
      </c>
      <c r="L228" s="29">
        <v>1338</v>
      </c>
      <c r="M228" s="27" t="s">
        <v>49</v>
      </c>
      <c r="N228" s="27" t="s">
        <v>52</v>
      </c>
      <c r="O228" s="27" t="s">
        <v>50</v>
      </c>
      <c r="P228" s="27">
        <v>6</v>
      </c>
      <c r="Q228" s="36">
        <v>12465</v>
      </c>
      <c r="R228" s="27">
        <v>2678.9778000000001</v>
      </c>
    </row>
    <row r="229" spans="1:18">
      <c r="A229" s="25">
        <v>40948</v>
      </c>
      <c r="B229" s="29">
        <v>1339</v>
      </c>
      <c r="C229" s="27" t="s">
        <v>45</v>
      </c>
      <c r="D229" s="27" t="s">
        <v>52</v>
      </c>
      <c r="E229" s="27" t="s">
        <v>50</v>
      </c>
      <c r="F229" s="27">
        <v>6</v>
      </c>
      <c r="G229" s="30">
        <v>6075</v>
      </c>
      <c r="H229" s="27">
        <v>1844.37</v>
      </c>
      <c r="K229" s="33">
        <v>40948</v>
      </c>
      <c r="L229" s="29">
        <v>1339</v>
      </c>
      <c r="M229" s="27" t="s">
        <v>45</v>
      </c>
      <c r="N229" s="27" t="s">
        <v>52</v>
      </c>
      <c r="O229" s="27" t="s">
        <v>50</v>
      </c>
      <c r="P229" s="27">
        <v>6</v>
      </c>
      <c r="Q229" s="36">
        <v>6075</v>
      </c>
      <c r="R229" s="27">
        <v>1844.37</v>
      </c>
    </row>
    <row r="230" spans="1:18">
      <c r="A230" s="25">
        <v>40949</v>
      </c>
      <c r="B230" s="29">
        <v>1340</v>
      </c>
      <c r="C230" s="27" t="s">
        <v>48</v>
      </c>
      <c r="D230" s="27" t="s">
        <v>52</v>
      </c>
      <c r="E230" s="27" t="s">
        <v>50</v>
      </c>
      <c r="F230" s="27">
        <v>7</v>
      </c>
      <c r="G230" s="30">
        <v>5922</v>
      </c>
      <c r="H230" s="27">
        <v>2894.6735999999996</v>
      </c>
      <c r="K230" s="33">
        <v>40949</v>
      </c>
      <c r="L230" s="29">
        <v>1340</v>
      </c>
      <c r="M230" s="27" t="s">
        <v>48</v>
      </c>
      <c r="N230" s="27" t="s">
        <v>52</v>
      </c>
      <c r="O230" s="27" t="s">
        <v>50</v>
      </c>
      <c r="P230" s="27">
        <v>7</v>
      </c>
      <c r="Q230" s="36">
        <v>5922</v>
      </c>
      <c r="R230" s="27">
        <v>2894.6735999999996</v>
      </c>
    </row>
    <row r="231" spans="1:18">
      <c r="A231" s="25">
        <v>40950</v>
      </c>
      <c r="B231" s="29">
        <v>1341</v>
      </c>
      <c r="C231" s="27" t="s">
        <v>49</v>
      </c>
      <c r="D231" s="27" t="s">
        <v>52</v>
      </c>
      <c r="E231" s="27" t="s">
        <v>51</v>
      </c>
      <c r="F231" s="27">
        <v>6</v>
      </c>
      <c r="G231" s="30">
        <v>8325</v>
      </c>
      <c r="H231" s="27">
        <v>614.8845</v>
      </c>
      <c r="K231" s="33">
        <v>40950</v>
      </c>
      <c r="L231" s="29">
        <v>1341</v>
      </c>
      <c r="M231" s="27" t="s">
        <v>49</v>
      </c>
      <c r="N231" s="27" t="s">
        <v>52</v>
      </c>
      <c r="O231" s="27" t="s">
        <v>51</v>
      </c>
      <c r="P231" s="27">
        <v>6</v>
      </c>
      <c r="Q231" s="36">
        <v>8325</v>
      </c>
      <c r="R231" s="27">
        <v>614.8845</v>
      </c>
    </row>
    <row r="232" spans="1:18">
      <c r="A232" s="25">
        <v>40951</v>
      </c>
      <c r="B232" s="29">
        <v>1342</v>
      </c>
      <c r="C232" s="27" t="s">
        <v>45</v>
      </c>
      <c r="D232" s="27" t="s">
        <v>52</v>
      </c>
      <c r="E232" s="27" t="s">
        <v>51</v>
      </c>
      <c r="F232" s="27">
        <v>10</v>
      </c>
      <c r="G232" s="30">
        <v>2020</v>
      </c>
      <c r="H232" s="27">
        <v>1382.8920000000001</v>
      </c>
      <c r="K232" s="33">
        <v>40951</v>
      </c>
      <c r="L232" s="29">
        <v>1342</v>
      </c>
      <c r="M232" s="27" t="s">
        <v>45</v>
      </c>
      <c r="N232" s="27" t="s">
        <v>52</v>
      </c>
      <c r="O232" s="27" t="s">
        <v>51</v>
      </c>
      <c r="P232" s="27">
        <v>10</v>
      </c>
      <c r="Q232" s="36">
        <v>2020</v>
      </c>
      <c r="R232" s="27">
        <v>1382.8920000000001</v>
      </c>
    </row>
    <row r="233" spans="1:18">
      <c r="A233" s="25">
        <v>40952</v>
      </c>
      <c r="B233" s="29">
        <v>1343</v>
      </c>
      <c r="C233" s="27" t="s">
        <v>48</v>
      </c>
      <c r="D233" s="27" t="s">
        <v>52</v>
      </c>
      <c r="E233" s="27" t="s">
        <v>51</v>
      </c>
      <c r="F233" s="27">
        <v>7</v>
      </c>
      <c r="G233" s="30">
        <v>3801</v>
      </c>
      <c r="H233" s="27">
        <v>2510.9405999999999</v>
      </c>
      <c r="K233" s="33">
        <v>40952</v>
      </c>
      <c r="L233" s="29">
        <v>1343</v>
      </c>
      <c r="M233" s="27" t="s">
        <v>48</v>
      </c>
      <c r="N233" s="27" t="s">
        <v>52</v>
      </c>
      <c r="O233" s="27" t="s">
        <v>51</v>
      </c>
      <c r="P233" s="27">
        <v>7</v>
      </c>
      <c r="Q233" s="36">
        <v>3801</v>
      </c>
      <c r="R233" s="27">
        <v>2510.9405999999999</v>
      </c>
    </row>
    <row r="234" spans="1:18">
      <c r="A234" s="25">
        <v>40953</v>
      </c>
      <c r="B234" s="29">
        <v>1344</v>
      </c>
      <c r="C234" s="27" t="s">
        <v>49</v>
      </c>
      <c r="D234" s="27" t="s">
        <v>52</v>
      </c>
      <c r="E234" s="27" t="s">
        <v>47</v>
      </c>
      <c r="F234" s="27">
        <v>8</v>
      </c>
      <c r="G234" s="30">
        <v>5568</v>
      </c>
      <c r="H234" s="27">
        <v>1955.4816000000001</v>
      </c>
      <c r="K234" s="33">
        <v>40953</v>
      </c>
      <c r="L234" s="29">
        <v>1344</v>
      </c>
      <c r="M234" s="27" t="s">
        <v>49</v>
      </c>
      <c r="N234" s="27" t="s">
        <v>52</v>
      </c>
      <c r="O234" s="27" t="s">
        <v>47</v>
      </c>
      <c r="P234" s="27">
        <v>8</v>
      </c>
      <c r="Q234" s="36">
        <v>5568</v>
      </c>
      <c r="R234" s="27">
        <v>1955.4816000000001</v>
      </c>
    </row>
    <row r="235" spans="1:18">
      <c r="A235" s="25">
        <v>40954</v>
      </c>
      <c r="B235" s="29">
        <v>1345</v>
      </c>
      <c r="C235" s="27" t="s">
        <v>45</v>
      </c>
      <c r="D235" s="27" t="s">
        <v>52</v>
      </c>
      <c r="E235" s="27" t="s">
        <v>47</v>
      </c>
      <c r="F235" s="27">
        <v>8</v>
      </c>
      <c r="G235" s="30">
        <v>5292</v>
      </c>
      <c r="H235" s="27">
        <v>3085.2359999999999</v>
      </c>
      <c r="K235" s="33">
        <v>40954</v>
      </c>
      <c r="L235" s="29">
        <v>1345</v>
      </c>
      <c r="M235" s="27" t="s">
        <v>45</v>
      </c>
      <c r="N235" s="27" t="s">
        <v>52</v>
      </c>
      <c r="O235" s="27" t="s">
        <v>47</v>
      </c>
      <c r="P235" s="27">
        <v>8</v>
      </c>
      <c r="Q235" s="36">
        <v>5292</v>
      </c>
      <c r="R235" s="27">
        <v>3085.2359999999999</v>
      </c>
    </row>
    <row r="236" spans="1:18">
      <c r="A236" s="25">
        <v>40955</v>
      </c>
      <c r="B236" s="29">
        <v>1346</v>
      </c>
      <c r="C236" s="27" t="s">
        <v>48</v>
      </c>
      <c r="D236" s="27" t="s">
        <v>52</v>
      </c>
      <c r="E236" s="27" t="s">
        <v>47</v>
      </c>
      <c r="F236" s="27">
        <v>10</v>
      </c>
      <c r="G236" s="30">
        <v>6540</v>
      </c>
      <c r="H236" s="27">
        <v>1282.1669999999999</v>
      </c>
      <c r="K236" s="33">
        <v>40955</v>
      </c>
      <c r="L236" s="29">
        <v>1346</v>
      </c>
      <c r="M236" s="27" t="s">
        <v>48</v>
      </c>
      <c r="N236" s="27" t="s">
        <v>52</v>
      </c>
      <c r="O236" s="27" t="s">
        <v>47</v>
      </c>
      <c r="P236" s="27">
        <v>10</v>
      </c>
      <c r="Q236" s="36">
        <v>6540</v>
      </c>
      <c r="R236" s="27">
        <v>1282.1669999999999</v>
      </c>
    </row>
    <row r="237" spans="1:18">
      <c r="A237" s="25">
        <v>40956</v>
      </c>
      <c r="B237" s="29">
        <v>1347</v>
      </c>
      <c r="C237" s="27" t="s">
        <v>49</v>
      </c>
      <c r="D237" s="27" t="s">
        <v>52</v>
      </c>
      <c r="E237" s="27" t="s">
        <v>50</v>
      </c>
      <c r="F237" s="27">
        <v>10</v>
      </c>
      <c r="G237" s="30">
        <v>7920</v>
      </c>
      <c r="H237" s="27">
        <v>3198.8879999999999</v>
      </c>
      <c r="K237" s="33">
        <v>40956</v>
      </c>
      <c r="L237" s="29">
        <v>1347</v>
      </c>
      <c r="M237" s="27" t="s">
        <v>49</v>
      </c>
      <c r="N237" s="27" t="s">
        <v>52</v>
      </c>
      <c r="O237" s="27" t="s">
        <v>50</v>
      </c>
      <c r="P237" s="27">
        <v>10</v>
      </c>
      <c r="Q237" s="36">
        <v>7920</v>
      </c>
      <c r="R237" s="27">
        <v>3198.8879999999999</v>
      </c>
    </row>
    <row r="238" spans="1:18">
      <c r="A238" s="25">
        <v>40957</v>
      </c>
      <c r="B238" s="29">
        <v>1348</v>
      </c>
      <c r="C238" s="27" t="s">
        <v>45</v>
      </c>
      <c r="D238" s="27" t="s">
        <v>52</v>
      </c>
      <c r="E238" s="27" t="s">
        <v>50</v>
      </c>
      <c r="F238" s="27">
        <v>10</v>
      </c>
      <c r="G238" s="30">
        <v>2280</v>
      </c>
      <c r="H238" s="27">
        <v>2978.136</v>
      </c>
      <c r="K238" s="33">
        <v>40957</v>
      </c>
      <c r="L238" s="29">
        <v>1348</v>
      </c>
      <c r="M238" s="27" t="s">
        <v>45</v>
      </c>
      <c r="N238" s="27" t="s">
        <v>52</v>
      </c>
      <c r="O238" s="27" t="s">
        <v>50</v>
      </c>
      <c r="P238" s="27">
        <v>10</v>
      </c>
      <c r="Q238" s="36">
        <v>2280</v>
      </c>
      <c r="R238" s="27">
        <v>2978.136</v>
      </c>
    </row>
    <row r="239" spans="1:18">
      <c r="A239" s="25">
        <v>40958</v>
      </c>
      <c r="B239" s="29">
        <v>1349</v>
      </c>
      <c r="C239" s="27" t="s">
        <v>48</v>
      </c>
      <c r="D239" s="27" t="s">
        <v>52</v>
      </c>
      <c r="E239" s="27" t="s">
        <v>50</v>
      </c>
      <c r="F239" s="27">
        <v>7</v>
      </c>
      <c r="G239" s="30">
        <v>8741.25</v>
      </c>
      <c r="H239" s="27">
        <v>1502.7957000000001</v>
      </c>
      <c r="K239" s="33">
        <v>40958</v>
      </c>
      <c r="L239" s="29">
        <v>1349</v>
      </c>
      <c r="M239" s="27" t="s">
        <v>48</v>
      </c>
      <c r="N239" s="27" t="s">
        <v>52</v>
      </c>
      <c r="O239" s="27" t="s">
        <v>50</v>
      </c>
      <c r="P239" s="27">
        <v>7</v>
      </c>
      <c r="Q239" s="36">
        <v>8741.25</v>
      </c>
      <c r="R239" s="27">
        <v>1502.7957000000001</v>
      </c>
    </row>
    <row r="240" spans="1:18">
      <c r="A240" s="25">
        <v>40959</v>
      </c>
      <c r="B240" s="29">
        <v>1350</v>
      </c>
      <c r="C240" s="27" t="s">
        <v>49</v>
      </c>
      <c r="D240" s="27" t="s">
        <v>52</v>
      </c>
      <c r="E240" s="27" t="s">
        <v>51</v>
      </c>
      <c r="F240" s="27">
        <v>6</v>
      </c>
      <c r="G240" s="30">
        <v>3168</v>
      </c>
      <c r="H240" s="27">
        <v>2526.7968000000001</v>
      </c>
      <c r="K240" s="33">
        <v>40959</v>
      </c>
      <c r="L240" s="29">
        <v>1350</v>
      </c>
      <c r="M240" s="27" t="s">
        <v>49</v>
      </c>
      <c r="N240" s="27" t="s">
        <v>52</v>
      </c>
      <c r="O240" s="27" t="s">
        <v>51</v>
      </c>
      <c r="P240" s="27">
        <v>6</v>
      </c>
      <c r="Q240" s="36">
        <v>3168</v>
      </c>
      <c r="R240" s="27">
        <v>2526.7968000000001</v>
      </c>
    </row>
    <row r="241" spans="1:18">
      <c r="A241" s="25">
        <v>40960</v>
      </c>
      <c r="B241" s="29">
        <v>1351</v>
      </c>
      <c r="C241" s="27" t="s">
        <v>45</v>
      </c>
      <c r="D241" s="27" t="s">
        <v>52</v>
      </c>
      <c r="E241" s="27" t="s">
        <v>51</v>
      </c>
      <c r="F241" s="27">
        <v>6</v>
      </c>
      <c r="G241" s="30">
        <v>11475</v>
      </c>
      <c r="H241" s="27">
        <v>4240.0125000000007</v>
      </c>
      <c r="K241" s="33">
        <v>40960</v>
      </c>
      <c r="L241" s="29">
        <v>1351</v>
      </c>
      <c r="M241" s="27" t="s">
        <v>45</v>
      </c>
      <c r="N241" s="27" t="s">
        <v>52</v>
      </c>
      <c r="O241" s="27" t="s">
        <v>51</v>
      </c>
      <c r="P241" s="27">
        <v>6</v>
      </c>
      <c r="Q241" s="36">
        <v>11475</v>
      </c>
      <c r="R241" s="27">
        <v>4240.0125000000007</v>
      </c>
    </row>
    <row r="242" spans="1:18">
      <c r="A242" s="25">
        <v>40961</v>
      </c>
      <c r="B242" s="29">
        <v>1352</v>
      </c>
      <c r="C242" s="27" t="s">
        <v>48</v>
      </c>
      <c r="D242" s="27" t="s">
        <v>52</v>
      </c>
      <c r="E242" s="27" t="s">
        <v>51</v>
      </c>
      <c r="F242" s="27">
        <v>9</v>
      </c>
      <c r="G242" s="30">
        <v>4333.5</v>
      </c>
      <c r="H242" s="27">
        <v>1783.23525</v>
      </c>
      <c r="K242" s="33">
        <v>40961</v>
      </c>
      <c r="L242" s="29">
        <v>1352</v>
      </c>
      <c r="M242" s="27" t="s">
        <v>48</v>
      </c>
      <c r="N242" s="27" t="s">
        <v>52</v>
      </c>
      <c r="O242" s="27" t="s">
        <v>51</v>
      </c>
      <c r="P242" s="27">
        <v>9</v>
      </c>
      <c r="Q242" s="36">
        <v>4333.5</v>
      </c>
      <c r="R242" s="27">
        <v>1783.23525</v>
      </c>
    </row>
    <row r="243" spans="1:18">
      <c r="A243" s="25">
        <v>40962</v>
      </c>
      <c r="B243" s="29">
        <v>1353</v>
      </c>
      <c r="C243" s="27" t="s">
        <v>49</v>
      </c>
      <c r="D243" s="27" t="s">
        <v>52</v>
      </c>
      <c r="E243" s="27" t="s">
        <v>47</v>
      </c>
      <c r="F243" s="27">
        <v>9</v>
      </c>
      <c r="G243" s="30">
        <v>5778</v>
      </c>
      <c r="H243" s="27">
        <v>1758.8232</v>
      </c>
      <c r="K243" s="33">
        <v>40962</v>
      </c>
      <c r="L243" s="29">
        <v>1353</v>
      </c>
      <c r="M243" s="27" t="s">
        <v>49</v>
      </c>
      <c r="N243" s="27" t="s">
        <v>52</v>
      </c>
      <c r="O243" s="27" t="s">
        <v>47</v>
      </c>
      <c r="P243" s="27">
        <v>9</v>
      </c>
      <c r="Q243" s="36">
        <v>5778</v>
      </c>
      <c r="R243" s="27">
        <v>1758.8232</v>
      </c>
    </row>
    <row r="244" spans="1:18">
      <c r="A244" s="25">
        <v>40963</v>
      </c>
      <c r="B244" s="29">
        <v>1354</v>
      </c>
      <c r="C244" s="27" t="s">
        <v>45</v>
      </c>
      <c r="D244" s="27" t="s">
        <v>52</v>
      </c>
      <c r="E244" s="27" t="s">
        <v>47</v>
      </c>
      <c r="F244" s="27">
        <v>9</v>
      </c>
      <c r="G244" s="30">
        <v>12285</v>
      </c>
      <c r="H244" s="27">
        <v>1560.6864</v>
      </c>
      <c r="K244" s="33">
        <v>40963</v>
      </c>
      <c r="L244" s="29">
        <v>1354</v>
      </c>
      <c r="M244" s="27" t="s">
        <v>45</v>
      </c>
      <c r="N244" s="27" t="s">
        <v>52</v>
      </c>
      <c r="O244" s="27" t="s">
        <v>47</v>
      </c>
      <c r="P244" s="27">
        <v>9</v>
      </c>
      <c r="Q244" s="36">
        <v>12285</v>
      </c>
      <c r="R244" s="27">
        <v>1560.6864</v>
      </c>
    </row>
    <row r="245" spans="1:18">
      <c r="A245" s="25">
        <v>40964</v>
      </c>
      <c r="B245" s="29">
        <v>1355</v>
      </c>
      <c r="C245" s="27" t="s">
        <v>48</v>
      </c>
      <c r="D245" s="27" t="s">
        <v>52</v>
      </c>
      <c r="E245" s="27" t="s">
        <v>47</v>
      </c>
      <c r="F245" s="27">
        <v>6</v>
      </c>
      <c r="G245" s="30">
        <v>1782</v>
      </c>
      <c r="H245" s="27">
        <v>3026.7269999999999</v>
      </c>
      <c r="K245" s="33">
        <v>40964</v>
      </c>
      <c r="L245" s="29">
        <v>1355</v>
      </c>
      <c r="M245" s="27" t="s">
        <v>48</v>
      </c>
      <c r="N245" s="27" t="s">
        <v>52</v>
      </c>
      <c r="O245" s="27" t="s">
        <v>47</v>
      </c>
      <c r="P245" s="27">
        <v>6</v>
      </c>
      <c r="Q245" s="36">
        <v>1782</v>
      </c>
      <c r="R245" s="27">
        <v>3026.7269999999999</v>
      </c>
    </row>
    <row r="246" spans="1:18">
      <c r="A246" s="25">
        <v>40965</v>
      </c>
      <c r="B246" s="29">
        <v>1356</v>
      </c>
      <c r="C246" s="27" t="s">
        <v>49</v>
      </c>
      <c r="D246" s="27" t="s">
        <v>52</v>
      </c>
      <c r="E246" s="27" t="s">
        <v>50</v>
      </c>
      <c r="F246" s="27">
        <v>9</v>
      </c>
      <c r="G246" s="30">
        <v>14310</v>
      </c>
      <c r="H246" s="27">
        <v>4742.9063999999998</v>
      </c>
      <c r="K246" s="33">
        <v>40965</v>
      </c>
      <c r="L246" s="29">
        <v>1356</v>
      </c>
      <c r="M246" s="27" t="s">
        <v>49</v>
      </c>
      <c r="N246" s="27" t="s">
        <v>52</v>
      </c>
      <c r="O246" s="27" t="s">
        <v>50</v>
      </c>
      <c r="P246" s="27">
        <v>9</v>
      </c>
      <c r="Q246" s="36">
        <v>14310</v>
      </c>
      <c r="R246" s="27">
        <v>4742.9063999999998</v>
      </c>
    </row>
    <row r="247" spans="1:18">
      <c r="A247" s="25">
        <v>40966</v>
      </c>
      <c r="B247" s="29">
        <v>1357</v>
      </c>
      <c r="C247" s="27" t="s">
        <v>45</v>
      </c>
      <c r="D247" s="27" t="s">
        <v>52</v>
      </c>
      <c r="E247" s="27" t="s">
        <v>50</v>
      </c>
      <c r="F247" s="27">
        <v>6</v>
      </c>
      <c r="G247" s="30">
        <v>1962</v>
      </c>
      <c r="H247" s="27">
        <v>2316.7296000000001</v>
      </c>
      <c r="K247" s="33">
        <v>40966</v>
      </c>
      <c r="L247" s="29">
        <v>1357</v>
      </c>
      <c r="M247" s="27" t="s">
        <v>45</v>
      </c>
      <c r="N247" s="27" t="s">
        <v>52</v>
      </c>
      <c r="O247" s="27" t="s">
        <v>50</v>
      </c>
      <c r="P247" s="27">
        <v>6</v>
      </c>
      <c r="Q247" s="36">
        <v>1962</v>
      </c>
      <c r="R247" s="27">
        <v>2316.7296000000001</v>
      </c>
    </row>
    <row r="248" spans="1:18">
      <c r="A248" s="25">
        <v>40967</v>
      </c>
      <c r="B248" s="29">
        <v>1358</v>
      </c>
      <c r="C248" s="27" t="s">
        <v>48</v>
      </c>
      <c r="D248" s="27" t="s">
        <v>52</v>
      </c>
      <c r="E248" s="27" t="s">
        <v>50</v>
      </c>
      <c r="F248" s="27">
        <v>9</v>
      </c>
      <c r="G248" s="30">
        <v>12465</v>
      </c>
      <c r="H248" s="27">
        <v>4464.4643999999998</v>
      </c>
      <c r="K248" s="33">
        <v>40967</v>
      </c>
      <c r="L248" s="29">
        <v>1358</v>
      </c>
      <c r="M248" s="27" t="s">
        <v>48</v>
      </c>
      <c r="N248" s="27" t="s">
        <v>52</v>
      </c>
      <c r="O248" s="27" t="s">
        <v>50</v>
      </c>
      <c r="P248" s="27">
        <v>9</v>
      </c>
      <c r="Q248" s="36">
        <v>12465</v>
      </c>
      <c r="R248" s="27">
        <v>4464.4643999999998</v>
      </c>
    </row>
    <row r="249" spans="1:18">
      <c r="A249" s="25">
        <v>40969</v>
      </c>
      <c r="B249" s="29">
        <v>1359</v>
      </c>
      <c r="C249" s="27" t="s">
        <v>49</v>
      </c>
      <c r="D249" s="27" t="s">
        <v>52</v>
      </c>
      <c r="E249" s="27" t="s">
        <v>51</v>
      </c>
      <c r="F249" s="27">
        <v>7</v>
      </c>
      <c r="G249" s="30">
        <v>7182</v>
      </c>
      <c r="H249" s="27">
        <v>3926.1600000000003</v>
      </c>
      <c r="K249" s="33">
        <v>40969</v>
      </c>
      <c r="L249" s="29">
        <v>1359</v>
      </c>
      <c r="M249" s="27" t="s">
        <v>49</v>
      </c>
      <c r="N249" s="27" t="s">
        <v>52</v>
      </c>
      <c r="O249" s="27" t="s">
        <v>51</v>
      </c>
      <c r="P249" s="27">
        <v>7</v>
      </c>
      <c r="Q249" s="36">
        <v>7182</v>
      </c>
      <c r="R249" s="27">
        <v>3926.1600000000003</v>
      </c>
    </row>
    <row r="250" spans="1:18">
      <c r="A250" s="25">
        <v>40970</v>
      </c>
      <c r="B250" s="29">
        <v>1360</v>
      </c>
      <c r="C250" s="27" t="s">
        <v>45</v>
      </c>
      <c r="D250" s="27" t="s">
        <v>52</v>
      </c>
      <c r="E250" s="27" t="s">
        <v>51</v>
      </c>
      <c r="F250" s="27">
        <v>8</v>
      </c>
      <c r="G250" s="30">
        <v>1548</v>
      </c>
      <c r="H250" s="27">
        <v>683.75159999999994</v>
      </c>
      <c r="K250" s="33">
        <v>40970</v>
      </c>
      <c r="L250" s="29">
        <v>1360</v>
      </c>
      <c r="M250" s="27" t="s">
        <v>45</v>
      </c>
      <c r="N250" s="27" t="s">
        <v>52</v>
      </c>
      <c r="O250" s="27" t="s">
        <v>51</v>
      </c>
      <c r="P250" s="27">
        <v>8</v>
      </c>
      <c r="Q250" s="36">
        <v>1548</v>
      </c>
      <c r="R250" s="27">
        <v>683.75159999999994</v>
      </c>
    </row>
    <row r="251" spans="1:18">
      <c r="A251" s="25">
        <v>40971</v>
      </c>
      <c r="B251" s="29">
        <v>1361</v>
      </c>
      <c r="C251" s="27" t="s">
        <v>48</v>
      </c>
      <c r="D251" s="27" t="s">
        <v>52</v>
      </c>
      <c r="E251" s="27" t="s">
        <v>51</v>
      </c>
      <c r="F251" s="27">
        <v>6</v>
      </c>
      <c r="G251" s="30">
        <v>3906</v>
      </c>
      <c r="H251" s="27">
        <v>1462.4063999999998</v>
      </c>
      <c r="K251" s="33">
        <v>40971</v>
      </c>
      <c r="L251" s="29">
        <v>1361</v>
      </c>
      <c r="M251" s="27" t="s">
        <v>48</v>
      </c>
      <c r="N251" s="27" t="s">
        <v>52</v>
      </c>
      <c r="O251" s="27" t="s">
        <v>51</v>
      </c>
      <c r="P251" s="27">
        <v>6</v>
      </c>
      <c r="Q251" s="36">
        <v>3906</v>
      </c>
      <c r="R251" s="27">
        <v>1462.4063999999998</v>
      </c>
    </row>
    <row r="252" spans="1:18">
      <c r="A252" s="25">
        <v>40972</v>
      </c>
      <c r="B252" s="29">
        <v>1362</v>
      </c>
      <c r="C252" s="27" t="s">
        <v>49</v>
      </c>
      <c r="D252" s="27" t="s">
        <v>52</v>
      </c>
      <c r="E252" s="27" t="s">
        <v>47</v>
      </c>
      <c r="F252" s="27">
        <v>7</v>
      </c>
      <c r="G252" s="30">
        <v>1753.5</v>
      </c>
      <c r="H252" s="27">
        <v>2914.317</v>
      </c>
      <c r="K252" s="33">
        <v>40972</v>
      </c>
      <c r="L252" s="29">
        <v>1362</v>
      </c>
      <c r="M252" s="27" t="s">
        <v>49</v>
      </c>
      <c r="N252" s="27" t="s">
        <v>52</v>
      </c>
      <c r="O252" s="27" t="s">
        <v>47</v>
      </c>
      <c r="P252" s="27">
        <v>7</v>
      </c>
      <c r="Q252" s="36">
        <v>1753.5</v>
      </c>
      <c r="R252" s="27">
        <v>2914.317</v>
      </c>
    </row>
    <row r="253" spans="1:18">
      <c r="A253" s="25">
        <v>40973</v>
      </c>
      <c r="B253" s="29">
        <v>1363</v>
      </c>
      <c r="C253" s="27" t="s">
        <v>45</v>
      </c>
      <c r="D253" s="27" t="s">
        <v>52</v>
      </c>
      <c r="E253" s="27" t="s">
        <v>47</v>
      </c>
      <c r="F253" s="27">
        <v>9</v>
      </c>
      <c r="G253" s="30">
        <v>5994</v>
      </c>
      <c r="H253" s="27">
        <v>2626.5707999999995</v>
      </c>
      <c r="K253" s="33">
        <v>40973</v>
      </c>
      <c r="L253" s="29">
        <v>1363</v>
      </c>
      <c r="M253" s="27" t="s">
        <v>45</v>
      </c>
      <c r="N253" s="27" t="s">
        <v>52</v>
      </c>
      <c r="O253" s="27" t="s">
        <v>47</v>
      </c>
      <c r="P253" s="27">
        <v>9</v>
      </c>
      <c r="Q253" s="36">
        <v>5994</v>
      </c>
      <c r="R253" s="27">
        <v>2626.5707999999995</v>
      </c>
    </row>
    <row r="254" spans="1:18">
      <c r="A254" s="25">
        <v>41339</v>
      </c>
      <c r="B254" s="29">
        <v>1364</v>
      </c>
      <c r="C254" s="27" t="s">
        <v>48</v>
      </c>
      <c r="D254" s="27" t="s">
        <v>52</v>
      </c>
      <c r="E254" s="27" t="s">
        <v>47</v>
      </c>
      <c r="F254" s="27">
        <v>9</v>
      </c>
      <c r="G254" s="30">
        <v>6480</v>
      </c>
      <c r="H254" s="27">
        <v>4390.2</v>
      </c>
      <c r="K254" s="33">
        <v>41339</v>
      </c>
      <c r="L254" s="29">
        <v>1364</v>
      </c>
      <c r="M254" s="27" t="s">
        <v>48</v>
      </c>
      <c r="N254" s="27" t="s">
        <v>52</v>
      </c>
      <c r="O254" s="27" t="s">
        <v>47</v>
      </c>
      <c r="P254" s="27">
        <v>9</v>
      </c>
      <c r="Q254" s="36">
        <v>6480</v>
      </c>
      <c r="R254" s="27">
        <v>4390.2</v>
      </c>
    </row>
    <row r="255" spans="1:18">
      <c r="A255" s="25">
        <v>41340</v>
      </c>
      <c r="B255" s="29">
        <v>1365</v>
      </c>
      <c r="C255" s="27" t="s">
        <v>49</v>
      </c>
      <c r="D255" s="27" t="s">
        <v>52</v>
      </c>
      <c r="E255" s="27" t="s">
        <v>50</v>
      </c>
      <c r="F255" s="27">
        <v>6</v>
      </c>
      <c r="G255" s="30">
        <v>3078</v>
      </c>
      <c r="H255" s="27">
        <v>2534.7330000000002</v>
      </c>
      <c r="K255" s="33">
        <v>41340</v>
      </c>
      <c r="L255" s="29">
        <v>1365</v>
      </c>
      <c r="M255" s="27" t="s">
        <v>49</v>
      </c>
      <c r="N255" s="27" t="s">
        <v>52</v>
      </c>
      <c r="O255" s="27" t="s">
        <v>50</v>
      </c>
      <c r="P255" s="27">
        <v>6</v>
      </c>
      <c r="Q255" s="36">
        <v>3078</v>
      </c>
      <c r="R255" s="27">
        <v>2534.7330000000002</v>
      </c>
    </row>
    <row r="256" spans="1:18">
      <c r="A256" s="25">
        <v>41341</v>
      </c>
      <c r="B256" s="29">
        <v>1366</v>
      </c>
      <c r="C256" s="27" t="s">
        <v>45</v>
      </c>
      <c r="D256" s="27" t="s">
        <v>52</v>
      </c>
      <c r="E256" s="27" t="s">
        <v>50</v>
      </c>
      <c r="F256" s="27">
        <v>9</v>
      </c>
      <c r="G256" s="30">
        <v>6858</v>
      </c>
      <c r="H256" s="27">
        <v>1755.1908000000001</v>
      </c>
      <c r="K256" s="33">
        <v>41341</v>
      </c>
      <c r="L256" s="29">
        <v>1366</v>
      </c>
      <c r="M256" s="27" t="s">
        <v>45</v>
      </c>
      <c r="N256" s="27" t="s">
        <v>52</v>
      </c>
      <c r="O256" s="27" t="s">
        <v>50</v>
      </c>
      <c r="P256" s="27">
        <v>9</v>
      </c>
      <c r="Q256" s="36">
        <v>6858</v>
      </c>
      <c r="R256" s="27">
        <v>1755.1908000000001</v>
      </c>
    </row>
    <row r="257" spans="1:18">
      <c r="A257" s="25">
        <v>41342</v>
      </c>
      <c r="B257" s="29">
        <v>1367</v>
      </c>
      <c r="C257" s="27" t="s">
        <v>48</v>
      </c>
      <c r="D257" s="27" t="s">
        <v>52</v>
      </c>
      <c r="E257" s="27" t="s">
        <v>50</v>
      </c>
      <c r="F257" s="27">
        <v>10</v>
      </c>
      <c r="G257" s="30">
        <v>10080</v>
      </c>
      <c r="H257" s="27">
        <v>3171.1680000000001</v>
      </c>
      <c r="K257" s="33">
        <v>41342</v>
      </c>
      <c r="L257" s="29">
        <v>1367</v>
      </c>
      <c r="M257" s="27" t="s">
        <v>48</v>
      </c>
      <c r="N257" s="27" t="s">
        <v>52</v>
      </c>
      <c r="O257" s="27" t="s">
        <v>50</v>
      </c>
      <c r="P257" s="27">
        <v>10</v>
      </c>
      <c r="Q257" s="36">
        <v>10080</v>
      </c>
      <c r="R257" s="27">
        <v>3171.1680000000001</v>
      </c>
    </row>
    <row r="258" spans="1:18">
      <c r="A258" s="25">
        <v>41343</v>
      </c>
      <c r="B258" s="29">
        <v>1368</v>
      </c>
      <c r="C258" s="27" t="s">
        <v>49</v>
      </c>
      <c r="D258" s="27" t="s">
        <v>52</v>
      </c>
      <c r="E258" s="27" t="s">
        <v>51</v>
      </c>
      <c r="F258" s="27">
        <v>10</v>
      </c>
      <c r="G258" s="30">
        <v>5520</v>
      </c>
      <c r="H258" s="27">
        <v>2378.0160000000001</v>
      </c>
      <c r="K258" s="33">
        <v>41343</v>
      </c>
      <c r="L258" s="29">
        <v>1368</v>
      </c>
      <c r="M258" s="27" t="s">
        <v>49</v>
      </c>
      <c r="N258" s="27" t="s">
        <v>52</v>
      </c>
      <c r="O258" s="27" t="s">
        <v>51</v>
      </c>
      <c r="P258" s="27">
        <v>10</v>
      </c>
      <c r="Q258" s="36">
        <v>5520</v>
      </c>
      <c r="R258" s="27">
        <v>2378.0160000000001</v>
      </c>
    </row>
    <row r="259" spans="1:18">
      <c r="A259" s="25">
        <v>41344</v>
      </c>
      <c r="B259" s="29">
        <v>1369</v>
      </c>
      <c r="C259" s="27" t="s">
        <v>45</v>
      </c>
      <c r="D259" s="27" t="s">
        <v>52</v>
      </c>
      <c r="E259" s="27" t="s">
        <v>51</v>
      </c>
      <c r="F259" s="27">
        <v>9</v>
      </c>
      <c r="G259" s="30">
        <v>11016</v>
      </c>
      <c r="H259" s="27">
        <v>892.84679999999992</v>
      </c>
      <c r="K259" s="33">
        <v>41344</v>
      </c>
      <c r="L259" s="29">
        <v>1369</v>
      </c>
      <c r="M259" s="27" t="s">
        <v>45</v>
      </c>
      <c r="N259" s="27" t="s">
        <v>52</v>
      </c>
      <c r="O259" s="27" t="s">
        <v>51</v>
      </c>
      <c r="P259" s="27">
        <v>9</v>
      </c>
      <c r="Q259" s="36">
        <v>11016</v>
      </c>
      <c r="R259" s="27">
        <v>892.84679999999992</v>
      </c>
    </row>
    <row r="260" spans="1:18">
      <c r="A260" s="25">
        <v>41345</v>
      </c>
      <c r="B260" s="29">
        <v>1370</v>
      </c>
      <c r="C260" s="27" t="s">
        <v>48</v>
      </c>
      <c r="D260" s="27" t="s">
        <v>52</v>
      </c>
      <c r="E260" s="27" t="s">
        <v>51</v>
      </c>
      <c r="F260" s="27">
        <v>8</v>
      </c>
      <c r="G260" s="30">
        <v>2232</v>
      </c>
      <c r="H260" s="27">
        <v>969.13439999999991</v>
      </c>
      <c r="K260" s="33">
        <v>41345</v>
      </c>
      <c r="L260" s="29">
        <v>1370</v>
      </c>
      <c r="M260" s="27" t="s">
        <v>48</v>
      </c>
      <c r="N260" s="27" t="s">
        <v>52</v>
      </c>
      <c r="O260" s="27" t="s">
        <v>51</v>
      </c>
      <c r="P260" s="27">
        <v>8</v>
      </c>
      <c r="Q260" s="36">
        <v>2232</v>
      </c>
      <c r="R260" s="27">
        <v>969.13439999999991</v>
      </c>
    </row>
    <row r="261" spans="1:18">
      <c r="A261" s="25">
        <v>41346</v>
      </c>
      <c r="B261" s="29">
        <v>1371</v>
      </c>
      <c r="C261" s="27" t="s">
        <v>49</v>
      </c>
      <c r="D261" s="27" t="s">
        <v>52</v>
      </c>
      <c r="E261" s="27" t="s">
        <v>47</v>
      </c>
      <c r="F261" s="27">
        <v>8</v>
      </c>
      <c r="G261" s="30">
        <v>6792</v>
      </c>
      <c r="H261" s="27">
        <v>907.1848</v>
      </c>
      <c r="K261" s="33">
        <v>41346</v>
      </c>
      <c r="L261" s="29">
        <v>1371</v>
      </c>
      <c r="M261" s="27" t="s">
        <v>49</v>
      </c>
      <c r="N261" s="27" t="s">
        <v>52</v>
      </c>
      <c r="O261" s="27" t="s">
        <v>47</v>
      </c>
      <c r="P261" s="27">
        <v>8</v>
      </c>
      <c r="Q261" s="36">
        <v>6792</v>
      </c>
      <c r="R261" s="27">
        <v>907.1848</v>
      </c>
    </row>
    <row r="262" spans="1:18">
      <c r="A262" s="25">
        <v>41347</v>
      </c>
      <c r="B262" s="29">
        <v>1372</v>
      </c>
      <c r="C262" s="27" t="s">
        <v>45</v>
      </c>
      <c r="D262" s="27" t="s">
        <v>52</v>
      </c>
      <c r="E262" s="27" t="s">
        <v>47</v>
      </c>
      <c r="F262" s="27">
        <v>6</v>
      </c>
      <c r="G262" s="30">
        <v>8707.5</v>
      </c>
      <c r="H262" s="27">
        <v>1918.95885</v>
      </c>
      <c r="K262" s="33">
        <v>41347</v>
      </c>
      <c r="L262" s="29">
        <v>1372</v>
      </c>
      <c r="M262" s="27" t="s">
        <v>45</v>
      </c>
      <c r="N262" s="27" t="s">
        <v>52</v>
      </c>
      <c r="O262" s="27" t="s">
        <v>47</v>
      </c>
      <c r="P262" s="27">
        <v>6</v>
      </c>
      <c r="Q262" s="36">
        <v>8707.5</v>
      </c>
      <c r="R262" s="27">
        <v>1918.95885</v>
      </c>
    </row>
    <row r="263" spans="1:18">
      <c r="A263" s="25">
        <v>41348</v>
      </c>
      <c r="B263" s="29">
        <v>1373</v>
      </c>
      <c r="C263" s="27" t="s">
        <v>48</v>
      </c>
      <c r="D263" s="27" t="s">
        <v>52</v>
      </c>
      <c r="E263" s="27" t="s">
        <v>47</v>
      </c>
      <c r="F263" s="27">
        <v>7</v>
      </c>
      <c r="G263" s="30">
        <v>5796</v>
      </c>
      <c r="H263" s="27">
        <v>3440.5056</v>
      </c>
      <c r="K263" s="33">
        <v>41348</v>
      </c>
      <c r="L263" s="29">
        <v>1373</v>
      </c>
      <c r="M263" s="27" t="s">
        <v>48</v>
      </c>
      <c r="N263" s="27" t="s">
        <v>52</v>
      </c>
      <c r="O263" s="27" t="s">
        <v>47</v>
      </c>
      <c r="P263" s="27">
        <v>7</v>
      </c>
      <c r="Q263" s="36">
        <v>5796</v>
      </c>
      <c r="R263" s="27">
        <v>3440.5056</v>
      </c>
    </row>
    <row r="264" spans="1:18">
      <c r="A264" s="25">
        <v>41349</v>
      </c>
      <c r="B264" s="29">
        <v>1374</v>
      </c>
      <c r="C264" s="27" t="s">
        <v>49</v>
      </c>
      <c r="D264" s="27" t="s">
        <v>52</v>
      </c>
      <c r="E264" s="27" t="s">
        <v>50</v>
      </c>
      <c r="F264" s="27">
        <v>10</v>
      </c>
      <c r="G264" s="30">
        <v>9000</v>
      </c>
      <c r="H264" s="27">
        <v>2616.2999999999997</v>
      </c>
      <c r="K264" s="33">
        <v>41349</v>
      </c>
      <c r="L264" s="29">
        <v>1374</v>
      </c>
      <c r="M264" s="27" t="s">
        <v>49</v>
      </c>
      <c r="N264" s="27" t="s">
        <v>52</v>
      </c>
      <c r="O264" s="27" t="s">
        <v>50</v>
      </c>
      <c r="P264" s="27">
        <v>10</v>
      </c>
      <c r="Q264" s="36">
        <v>9000</v>
      </c>
      <c r="R264" s="27">
        <v>2616.2999999999997</v>
      </c>
    </row>
    <row r="265" spans="1:18">
      <c r="A265" s="25">
        <v>41350</v>
      </c>
      <c r="B265" s="29">
        <v>1375</v>
      </c>
      <c r="C265" s="27" t="s">
        <v>45</v>
      </c>
      <c r="D265" s="27" t="s">
        <v>52</v>
      </c>
      <c r="E265" s="27" t="s">
        <v>50</v>
      </c>
      <c r="F265" s="27">
        <v>6</v>
      </c>
      <c r="G265" s="30">
        <v>10192.5</v>
      </c>
      <c r="H265" s="27">
        <v>1763.7101999999998</v>
      </c>
      <c r="K265" s="33">
        <v>41350</v>
      </c>
      <c r="L265" s="29">
        <v>1375</v>
      </c>
      <c r="M265" s="27" t="s">
        <v>45</v>
      </c>
      <c r="N265" s="27" t="s">
        <v>52</v>
      </c>
      <c r="O265" s="27" t="s">
        <v>50</v>
      </c>
      <c r="P265" s="27">
        <v>6</v>
      </c>
      <c r="Q265" s="36">
        <v>10192.5</v>
      </c>
      <c r="R265" s="27">
        <v>1763.7101999999998</v>
      </c>
    </row>
    <row r="266" spans="1:18">
      <c r="A266" s="25">
        <v>41351</v>
      </c>
      <c r="B266" s="29">
        <v>1376</v>
      </c>
      <c r="C266" s="27" t="s">
        <v>48</v>
      </c>
      <c r="D266" s="27" t="s">
        <v>52</v>
      </c>
      <c r="E266" s="27" t="s">
        <v>50</v>
      </c>
      <c r="F266" s="27">
        <v>6</v>
      </c>
      <c r="G266" s="30">
        <v>7074</v>
      </c>
      <c r="H266" s="27">
        <v>594.03915000000006</v>
      </c>
      <c r="K266" s="33">
        <v>41351</v>
      </c>
      <c r="L266" s="29">
        <v>1376</v>
      </c>
      <c r="M266" s="27" t="s">
        <v>48</v>
      </c>
      <c r="N266" s="27" t="s">
        <v>52</v>
      </c>
      <c r="O266" s="27" t="s">
        <v>50</v>
      </c>
      <c r="P266" s="27">
        <v>6</v>
      </c>
      <c r="Q266" s="36">
        <v>7074</v>
      </c>
      <c r="R266" s="27">
        <v>594.03915000000006</v>
      </c>
    </row>
    <row r="267" spans="1:18">
      <c r="A267" s="25">
        <v>41352</v>
      </c>
      <c r="B267" s="29">
        <v>1377</v>
      </c>
      <c r="C267" s="27" t="s">
        <v>49</v>
      </c>
      <c r="D267" s="27" t="s">
        <v>52</v>
      </c>
      <c r="E267" s="27" t="s">
        <v>51</v>
      </c>
      <c r="F267" s="27">
        <v>10</v>
      </c>
      <c r="G267" s="30">
        <v>2260</v>
      </c>
      <c r="H267" s="27">
        <v>3598.8240000000001</v>
      </c>
      <c r="K267" s="33">
        <v>41352</v>
      </c>
      <c r="L267" s="29">
        <v>1377</v>
      </c>
      <c r="M267" s="27" t="s">
        <v>49</v>
      </c>
      <c r="N267" s="27" t="s">
        <v>52</v>
      </c>
      <c r="O267" s="27" t="s">
        <v>51</v>
      </c>
      <c r="P267" s="27">
        <v>10</v>
      </c>
      <c r="Q267" s="36">
        <v>2260</v>
      </c>
      <c r="R267" s="27">
        <v>3598.8240000000001</v>
      </c>
    </row>
    <row r="268" spans="1:18">
      <c r="A268" s="25">
        <v>41353</v>
      </c>
      <c r="B268" s="29">
        <v>1378</v>
      </c>
      <c r="C268" s="27" t="s">
        <v>45</v>
      </c>
      <c r="D268" s="27" t="s">
        <v>52</v>
      </c>
      <c r="E268" s="27" t="s">
        <v>51</v>
      </c>
      <c r="F268" s="27">
        <v>7</v>
      </c>
      <c r="G268" s="30">
        <v>8568</v>
      </c>
      <c r="H268" s="27">
        <v>980.17920000000004</v>
      </c>
      <c r="K268" s="33">
        <v>41353</v>
      </c>
      <c r="L268" s="29">
        <v>1378</v>
      </c>
      <c r="M268" s="27" t="s">
        <v>45</v>
      </c>
      <c r="N268" s="27" t="s">
        <v>52</v>
      </c>
      <c r="O268" s="27" t="s">
        <v>51</v>
      </c>
      <c r="P268" s="27">
        <v>7</v>
      </c>
      <c r="Q268" s="36">
        <v>8568</v>
      </c>
      <c r="R268" s="27">
        <v>980.17920000000004</v>
      </c>
    </row>
    <row r="269" spans="1:18">
      <c r="A269" s="25">
        <v>41354</v>
      </c>
      <c r="B269" s="29">
        <v>1379</v>
      </c>
      <c r="C269" s="27" t="s">
        <v>48</v>
      </c>
      <c r="D269" s="27" t="s">
        <v>52</v>
      </c>
      <c r="E269" s="27" t="s">
        <v>51</v>
      </c>
      <c r="F269" s="27">
        <v>8</v>
      </c>
      <c r="G269" s="30">
        <v>8856</v>
      </c>
      <c r="H269" s="27">
        <v>5951.232</v>
      </c>
      <c r="K269" s="33">
        <v>41354</v>
      </c>
      <c r="L269" s="29">
        <v>1379</v>
      </c>
      <c r="M269" s="27" t="s">
        <v>48</v>
      </c>
      <c r="N269" s="27" t="s">
        <v>52</v>
      </c>
      <c r="O269" s="27" t="s">
        <v>51</v>
      </c>
      <c r="P269" s="27">
        <v>8</v>
      </c>
      <c r="Q269" s="36">
        <v>8856</v>
      </c>
      <c r="R269" s="27">
        <v>5951.232</v>
      </c>
    </row>
    <row r="270" spans="1:18">
      <c r="A270" s="25">
        <v>41355</v>
      </c>
      <c r="B270" s="29">
        <v>1380</v>
      </c>
      <c r="C270" s="27" t="s">
        <v>49</v>
      </c>
      <c r="D270" s="27" t="s">
        <v>52</v>
      </c>
      <c r="E270" s="27" t="s">
        <v>47</v>
      </c>
      <c r="F270" s="27">
        <v>6</v>
      </c>
      <c r="G270" s="30">
        <v>1692</v>
      </c>
      <c r="H270" s="27">
        <v>2789.7696000000001</v>
      </c>
      <c r="K270" s="33">
        <v>41355</v>
      </c>
      <c r="L270" s="29">
        <v>1380</v>
      </c>
      <c r="M270" s="27" t="s">
        <v>49</v>
      </c>
      <c r="N270" s="27" t="s">
        <v>52</v>
      </c>
      <c r="O270" s="27" t="s">
        <v>47</v>
      </c>
      <c r="P270" s="27">
        <v>6</v>
      </c>
      <c r="Q270" s="36">
        <v>1692</v>
      </c>
      <c r="R270" s="27">
        <v>2789.7696000000001</v>
      </c>
    </row>
    <row r="271" spans="1:18">
      <c r="A271" s="25">
        <v>41356</v>
      </c>
      <c r="B271" s="29">
        <v>1381</v>
      </c>
      <c r="C271" s="27" t="s">
        <v>45</v>
      </c>
      <c r="D271" s="27" t="s">
        <v>52</v>
      </c>
      <c r="E271" s="27" t="s">
        <v>47</v>
      </c>
      <c r="F271" s="27">
        <v>6</v>
      </c>
      <c r="G271" s="30">
        <v>5022</v>
      </c>
      <c r="H271" s="27">
        <v>3700.3769999999995</v>
      </c>
      <c r="K271" s="33">
        <v>41356</v>
      </c>
      <c r="L271" s="29">
        <v>1381</v>
      </c>
      <c r="M271" s="27" t="s">
        <v>45</v>
      </c>
      <c r="N271" s="27" t="s">
        <v>52</v>
      </c>
      <c r="O271" s="27" t="s">
        <v>47</v>
      </c>
      <c r="P271" s="27">
        <v>6</v>
      </c>
      <c r="Q271" s="36">
        <v>5022</v>
      </c>
      <c r="R271" s="27">
        <v>3700.3769999999995</v>
      </c>
    </row>
    <row r="272" spans="1:18">
      <c r="A272" s="25">
        <v>41357</v>
      </c>
      <c r="B272" s="29">
        <v>1382</v>
      </c>
      <c r="C272" s="27" t="s">
        <v>48</v>
      </c>
      <c r="D272" s="27" t="s">
        <v>52</v>
      </c>
      <c r="E272" s="27" t="s">
        <v>47</v>
      </c>
      <c r="F272" s="27">
        <v>10</v>
      </c>
      <c r="G272" s="30">
        <v>8160</v>
      </c>
      <c r="H272" s="27">
        <v>3942.9119999999998</v>
      </c>
      <c r="K272" s="33">
        <v>41357</v>
      </c>
      <c r="L272" s="29">
        <v>1382</v>
      </c>
      <c r="M272" s="27" t="s">
        <v>48</v>
      </c>
      <c r="N272" s="27" t="s">
        <v>52</v>
      </c>
      <c r="O272" s="27" t="s">
        <v>47</v>
      </c>
      <c r="P272" s="27">
        <v>10</v>
      </c>
      <c r="Q272" s="36">
        <v>8160</v>
      </c>
      <c r="R272" s="27">
        <v>3942.9119999999998</v>
      </c>
    </row>
    <row r="273" spans="1:18">
      <c r="A273" s="25">
        <v>41358</v>
      </c>
      <c r="B273" s="29">
        <v>1383</v>
      </c>
      <c r="C273" s="27" t="s">
        <v>49</v>
      </c>
      <c r="D273" s="27" t="s">
        <v>52</v>
      </c>
      <c r="E273" s="27" t="s">
        <v>50</v>
      </c>
      <c r="F273" s="27">
        <v>7</v>
      </c>
      <c r="G273" s="30">
        <v>2509.5</v>
      </c>
      <c r="H273" s="27">
        <v>858.7509</v>
      </c>
      <c r="K273" s="33">
        <v>41358</v>
      </c>
      <c r="L273" s="29">
        <v>1383</v>
      </c>
      <c r="M273" s="27" t="s">
        <v>49</v>
      </c>
      <c r="N273" s="27" t="s">
        <v>52</v>
      </c>
      <c r="O273" s="27" t="s">
        <v>50</v>
      </c>
      <c r="P273" s="27">
        <v>7</v>
      </c>
      <c r="Q273" s="36">
        <v>2509.5</v>
      </c>
      <c r="R273" s="27">
        <v>858.7509</v>
      </c>
    </row>
    <row r="274" spans="1:18">
      <c r="A274" s="25">
        <v>41359</v>
      </c>
      <c r="B274" s="29">
        <v>1384</v>
      </c>
      <c r="C274" s="27" t="s">
        <v>45</v>
      </c>
      <c r="D274" s="27" t="s">
        <v>52</v>
      </c>
      <c r="E274" s="27" t="s">
        <v>50</v>
      </c>
      <c r="F274" s="27">
        <v>7</v>
      </c>
      <c r="G274" s="30">
        <v>1732.5</v>
      </c>
      <c r="H274" s="27">
        <v>1503.81</v>
      </c>
      <c r="K274" s="33">
        <v>41359</v>
      </c>
      <c r="L274" s="29">
        <v>1384</v>
      </c>
      <c r="M274" s="27" t="s">
        <v>45</v>
      </c>
      <c r="N274" s="27" t="s">
        <v>52</v>
      </c>
      <c r="O274" s="27" t="s">
        <v>50</v>
      </c>
      <c r="P274" s="27">
        <v>7</v>
      </c>
      <c r="Q274" s="36">
        <v>1732.5</v>
      </c>
      <c r="R274" s="27">
        <v>1503.81</v>
      </c>
    </row>
    <row r="275" spans="1:18">
      <c r="A275" s="25">
        <v>41360</v>
      </c>
      <c r="B275" s="29">
        <v>1385</v>
      </c>
      <c r="C275" s="27" t="s">
        <v>48</v>
      </c>
      <c r="D275" s="27" t="s">
        <v>52</v>
      </c>
      <c r="E275" s="27" t="s">
        <v>50</v>
      </c>
      <c r="F275" s="27">
        <v>9</v>
      </c>
      <c r="G275" s="30">
        <v>2340</v>
      </c>
      <c r="H275" s="27">
        <v>2488.59</v>
      </c>
      <c r="K275" s="33">
        <v>41360</v>
      </c>
      <c r="L275" s="29">
        <v>1385</v>
      </c>
      <c r="M275" s="27" t="s">
        <v>48</v>
      </c>
      <c r="N275" s="27" t="s">
        <v>52</v>
      </c>
      <c r="O275" s="27" t="s">
        <v>50</v>
      </c>
      <c r="P275" s="27">
        <v>9</v>
      </c>
      <c r="Q275" s="36">
        <v>2340</v>
      </c>
      <c r="R275" s="27">
        <v>2488.59</v>
      </c>
    </row>
    <row r="276" spans="1:18">
      <c r="A276" s="25">
        <v>41361</v>
      </c>
      <c r="B276" s="29">
        <v>1386</v>
      </c>
      <c r="C276" s="27" t="s">
        <v>49</v>
      </c>
      <c r="D276" s="27" t="s">
        <v>52</v>
      </c>
      <c r="E276" s="27" t="s">
        <v>51</v>
      </c>
      <c r="F276" s="27">
        <v>10</v>
      </c>
      <c r="G276" s="30">
        <v>10960</v>
      </c>
      <c r="H276" s="27">
        <v>3741.7439999999997</v>
      </c>
      <c r="K276" s="33">
        <v>41361</v>
      </c>
      <c r="L276" s="29">
        <v>1386</v>
      </c>
      <c r="M276" s="27" t="s">
        <v>49</v>
      </c>
      <c r="N276" s="27" t="s">
        <v>52</v>
      </c>
      <c r="O276" s="27" t="s">
        <v>51</v>
      </c>
      <c r="P276" s="27">
        <v>10</v>
      </c>
      <c r="Q276" s="36">
        <v>10960</v>
      </c>
      <c r="R276" s="27">
        <v>3741.7439999999997</v>
      </c>
    </row>
    <row r="277" spans="1:18">
      <c r="A277" s="25">
        <v>41362</v>
      </c>
      <c r="B277" s="29">
        <v>1387</v>
      </c>
      <c r="C277" s="27" t="s">
        <v>45</v>
      </c>
      <c r="D277" s="27" t="s">
        <v>52</v>
      </c>
      <c r="E277" s="27" t="s">
        <v>51</v>
      </c>
      <c r="F277" s="27">
        <v>7</v>
      </c>
      <c r="G277" s="30">
        <v>8111.25</v>
      </c>
      <c r="H277" s="27">
        <v>597.799125</v>
      </c>
      <c r="K277" s="33">
        <v>41362</v>
      </c>
      <c r="L277" s="29">
        <v>1387</v>
      </c>
      <c r="M277" s="27" t="s">
        <v>45</v>
      </c>
      <c r="N277" s="27" t="s">
        <v>52</v>
      </c>
      <c r="O277" s="27" t="s">
        <v>51</v>
      </c>
      <c r="P277" s="27">
        <v>7</v>
      </c>
      <c r="Q277" s="36">
        <v>8111.25</v>
      </c>
      <c r="R277" s="27">
        <v>597.799125</v>
      </c>
    </row>
    <row r="278" spans="1:18">
      <c r="A278" s="25">
        <v>41363</v>
      </c>
      <c r="B278" s="29">
        <v>1388</v>
      </c>
      <c r="C278" s="27" t="s">
        <v>48</v>
      </c>
      <c r="D278" s="27" t="s">
        <v>52</v>
      </c>
      <c r="E278" s="27" t="s">
        <v>51</v>
      </c>
      <c r="F278" s="27">
        <v>6</v>
      </c>
      <c r="G278" s="30">
        <v>4878</v>
      </c>
      <c r="H278" s="27">
        <v>4765.8060000000005</v>
      </c>
      <c r="K278" s="33">
        <v>41363</v>
      </c>
      <c r="L278" s="29">
        <v>1388</v>
      </c>
      <c r="M278" s="27" t="s">
        <v>48</v>
      </c>
      <c r="N278" s="27" t="s">
        <v>52</v>
      </c>
      <c r="O278" s="27" t="s">
        <v>51</v>
      </c>
      <c r="P278" s="27">
        <v>6</v>
      </c>
      <c r="Q278" s="36">
        <v>4878</v>
      </c>
      <c r="R278" s="27">
        <v>4765.8060000000005</v>
      </c>
    </row>
    <row r="279" spans="1:18">
      <c r="A279" s="25">
        <v>41364</v>
      </c>
      <c r="B279" s="29">
        <v>1389</v>
      </c>
      <c r="C279" s="27" t="s">
        <v>49</v>
      </c>
      <c r="D279" s="27" t="s">
        <v>52</v>
      </c>
      <c r="E279" s="27" t="s">
        <v>47</v>
      </c>
      <c r="F279" s="27">
        <v>8</v>
      </c>
      <c r="G279" s="30">
        <v>14940</v>
      </c>
      <c r="H279" s="27">
        <v>5294.7359999999999</v>
      </c>
      <c r="K279" s="33">
        <v>41364</v>
      </c>
      <c r="L279" s="29">
        <v>1389</v>
      </c>
      <c r="M279" s="27" t="s">
        <v>49</v>
      </c>
      <c r="N279" s="27" t="s">
        <v>52</v>
      </c>
      <c r="O279" s="27" t="s">
        <v>47</v>
      </c>
      <c r="P279" s="27">
        <v>8</v>
      </c>
      <c r="Q279" s="36">
        <v>14940</v>
      </c>
      <c r="R279" s="27">
        <v>5294.7359999999999</v>
      </c>
    </row>
    <row r="280" spans="1:18">
      <c r="A280" s="25">
        <v>41365</v>
      </c>
      <c r="B280" s="29">
        <v>1390</v>
      </c>
      <c r="C280" s="27" t="s">
        <v>45</v>
      </c>
      <c r="D280" s="27" t="s">
        <v>52</v>
      </c>
      <c r="E280" s="27" t="s">
        <v>47</v>
      </c>
      <c r="F280" s="27">
        <v>8</v>
      </c>
      <c r="G280" s="30">
        <v>8280</v>
      </c>
      <c r="H280" s="27">
        <v>4222.7999999999993</v>
      </c>
      <c r="K280" s="33">
        <v>41365</v>
      </c>
      <c r="L280" s="29">
        <v>1390</v>
      </c>
      <c r="M280" s="27" t="s">
        <v>45</v>
      </c>
      <c r="N280" s="27" t="s">
        <v>52</v>
      </c>
      <c r="O280" s="27" t="s">
        <v>47</v>
      </c>
      <c r="P280" s="27">
        <v>8</v>
      </c>
      <c r="Q280" s="36">
        <v>8280</v>
      </c>
      <c r="R280" s="27">
        <v>4222.7999999999993</v>
      </c>
    </row>
    <row r="281" spans="1:18">
      <c r="A281" s="25">
        <v>41366</v>
      </c>
      <c r="B281" s="29">
        <v>1391</v>
      </c>
      <c r="C281" s="27" t="s">
        <v>48</v>
      </c>
      <c r="D281" s="27" t="s">
        <v>52</v>
      </c>
      <c r="E281" s="27" t="s">
        <v>47</v>
      </c>
      <c r="F281" s="27">
        <v>6</v>
      </c>
      <c r="G281" s="30">
        <v>2065.5</v>
      </c>
      <c r="H281" s="27">
        <v>2443.2799500000001</v>
      </c>
      <c r="K281" s="33">
        <v>41366</v>
      </c>
      <c r="L281" s="29">
        <v>1391</v>
      </c>
      <c r="M281" s="27" t="s">
        <v>48</v>
      </c>
      <c r="N281" s="27" t="s">
        <v>52</v>
      </c>
      <c r="O281" s="27" t="s">
        <v>47</v>
      </c>
      <c r="P281" s="27">
        <v>6</v>
      </c>
      <c r="Q281" s="36">
        <v>2065.5</v>
      </c>
      <c r="R281" s="27">
        <v>2443.2799500000001</v>
      </c>
    </row>
    <row r="282" spans="1:18">
      <c r="A282" s="25">
        <v>41367</v>
      </c>
      <c r="B282" s="29">
        <v>1392</v>
      </c>
      <c r="C282" s="27" t="s">
        <v>49</v>
      </c>
      <c r="D282" s="27" t="s">
        <v>52</v>
      </c>
      <c r="E282" s="27" t="s">
        <v>50</v>
      </c>
      <c r="F282" s="27">
        <v>8</v>
      </c>
      <c r="G282" s="30">
        <v>8028</v>
      </c>
      <c r="H282" s="27">
        <v>4016.6760000000004</v>
      </c>
      <c r="K282" s="33">
        <v>41367</v>
      </c>
      <c r="L282" s="29">
        <v>1392</v>
      </c>
      <c r="M282" s="27" t="s">
        <v>49</v>
      </c>
      <c r="N282" s="27" t="s">
        <v>52</v>
      </c>
      <c r="O282" s="27" t="s">
        <v>50</v>
      </c>
      <c r="P282" s="27">
        <v>8</v>
      </c>
      <c r="Q282" s="36">
        <v>8028</v>
      </c>
      <c r="R282" s="27">
        <v>4016.6760000000004</v>
      </c>
    </row>
    <row r="283" spans="1:18">
      <c r="A283" s="25">
        <v>41368</v>
      </c>
      <c r="B283" s="29">
        <v>1393</v>
      </c>
      <c r="C283" s="27" t="s">
        <v>45</v>
      </c>
      <c r="D283" s="27" t="s">
        <v>52</v>
      </c>
      <c r="E283" s="27" t="s">
        <v>50</v>
      </c>
      <c r="F283" s="27">
        <v>9</v>
      </c>
      <c r="G283" s="30">
        <v>8280</v>
      </c>
      <c r="H283" s="27">
        <v>3315.1049999999996</v>
      </c>
      <c r="K283" s="33">
        <v>41368</v>
      </c>
      <c r="L283" s="29">
        <v>1393</v>
      </c>
      <c r="M283" s="27" t="s">
        <v>45</v>
      </c>
      <c r="N283" s="27" t="s">
        <v>52</v>
      </c>
      <c r="O283" s="27" t="s">
        <v>50</v>
      </c>
      <c r="P283" s="27">
        <v>9</v>
      </c>
      <c r="Q283" s="36">
        <v>8280</v>
      </c>
      <c r="R283" s="27">
        <v>3315.1049999999996</v>
      </c>
    </row>
    <row r="284" spans="1:18">
      <c r="A284" s="25">
        <v>41369</v>
      </c>
      <c r="B284" s="29">
        <v>1394</v>
      </c>
      <c r="C284" s="27" t="s">
        <v>48</v>
      </c>
      <c r="D284" s="27" t="s">
        <v>52</v>
      </c>
      <c r="E284" s="27" t="s">
        <v>50</v>
      </c>
      <c r="F284" s="27">
        <v>7</v>
      </c>
      <c r="G284" s="30">
        <v>2215.5</v>
      </c>
      <c r="H284" s="27">
        <v>2865.9708000000005</v>
      </c>
      <c r="K284" s="33">
        <v>41369</v>
      </c>
      <c r="L284" s="29">
        <v>1394</v>
      </c>
      <c r="M284" s="27" t="s">
        <v>48</v>
      </c>
      <c r="N284" s="27" t="s">
        <v>52</v>
      </c>
      <c r="O284" s="27" t="s">
        <v>50</v>
      </c>
      <c r="P284" s="27">
        <v>7</v>
      </c>
      <c r="Q284" s="36">
        <v>2215.5</v>
      </c>
      <c r="R284" s="27">
        <v>2865.9708000000005</v>
      </c>
    </row>
    <row r="285" spans="1:18">
      <c r="A285" s="25">
        <v>41370</v>
      </c>
      <c r="B285" s="29">
        <v>1395</v>
      </c>
      <c r="C285" s="27" t="s">
        <v>49</v>
      </c>
      <c r="D285" s="27" t="s">
        <v>52</v>
      </c>
      <c r="E285" s="27" t="s">
        <v>51</v>
      </c>
      <c r="F285" s="27">
        <v>7</v>
      </c>
      <c r="G285" s="30">
        <v>12022.5</v>
      </c>
      <c r="H285" s="27">
        <v>2547.0868500000006</v>
      </c>
      <c r="K285" s="33">
        <v>41370</v>
      </c>
      <c r="L285" s="29">
        <v>1395</v>
      </c>
      <c r="M285" s="27" t="s">
        <v>49</v>
      </c>
      <c r="N285" s="27" t="s">
        <v>52</v>
      </c>
      <c r="O285" s="27" t="s">
        <v>51</v>
      </c>
      <c r="P285" s="27">
        <v>7</v>
      </c>
      <c r="Q285" s="36">
        <v>12022.5</v>
      </c>
      <c r="R285" s="27">
        <v>2547.0868500000006</v>
      </c>
    </row>
    <row r="286" spans="1:18">
      <c r="A286" s="25">
        <v>41371</v>
      </c>
      <c r="B286" s="29">
        <v>1396</v>
      </c>
      <c r="C286" s="27" t="s">
        <v>45</v>
      </c>
      <c r="D286" s="27" t="s">
        <v>52</v>
      </c>
      <c r="E286" s="27" t="s">
        <v>51</v>
      </c>
      <c r="F286" s="27">
        <v>10</v>
      </c>
      <c r="G286" s="30">
        <v>3600</v>
      </c>
      <c r="H286" s="27">
        <v>3808.8</v>
      </c>
      <c r="K286" s="33">
        <v>41371</v>
      </c>
      <c r="L286" s="29">
        <v>1396</v>
      </c>
      <c r="M286" s="27" t="s">
        <v>45</v>
      </c>
      <c r="N286" s="27" t="s">
        <v>52</v>
      </c>
      <c r="O286" s="27" t="s">
        <v>51</v>
      </c>
      <c r="P286" s="27">
        <v>10</v>
      </c>
      <c r="Q286" s="36">
        <v>3600</v>
      </c>
      <c r="R286" s="27">
        <v>3808.8</v>
      </c>
    </row>
    <row r="287" spans="1:18">
      <c r="A287" s="25">
        <v>41372</v>
      </c>
      <c r="B287" s="29">
        <v>1397</v>
      </c>
      <c r="C287" s="27" t="s">
        <v>48</v>
      </c>
      <c r="D287" s="27" t="s">
        <v>52</v>
      </c>
      <c r="E287" s="27" t="s">
        <v>51</v>
      </c>
      <c r="F287" s="27">
        <v>8</v>
      </c>
      <c r="G287" s="30">
        <v>5136</v>
      </c>
      <c r="H287" s="27">
        <v>2781.9143999999997</v>
      </c>
      <c r="K287" s="33">
        <v>41372</v>
      </c>
      <c r="L287" s="29">
        <v>1397</v>
      </c>
      <c r="M287" s="27" t="s">
        <v>48</v>
      </c>
      <c r="N287" s="27" t="s">
        <v>52</v>
      </c>
      <c r="O287" s="27" t="s">
        <v>51</v>
      </c>
      <c r="P287" s="27">
        <v>8</v>
      </c>
      <c r="Q287" s="36">
        <v>5136</v>
      </c>
      <c r="R287" s="27">
        <v>2781.9143999999997</v>
      </c>
    </row>
    <row r="288" spans="1:18">
      <c r="A288" s="25">
        <v>41373</v>
      </c>
      <c r="B288" s="29">
        <v>1398</v>
      </c>
      <c r="C288" s="27" t="s">
        <v>49</v>
      </c>
      <c r="D288" s="27" t="s">
        <v>52</v>
      </c>
      <c r="E288" s="27" t="s">
        <v>47</v>
      </c>
      <c r="F288" s="27">
        <v>9</v>
      </c>
      <c r="G288" s="30">
        <v>2430</v>
      </c>
      <c r="H288" s="27">
        <v>5209.920000000001</v>
      </c>
      <c r="K288" s="33">
        <v>41373</v>
      </c>
      <c r="L288" s="29">
        <v>1398</v>
      </c>
      <c r="M288" s="27" t="s">
        <v>49</v>
      </c>
      <c r="N288" s="27" t="s">
        <v>52</v>
      </c>
      <c r="O288" s="27" t="s">
        <v>47</v>
      </c>
      <c r="P288" s="27">
        <v>9</v>
      </c>
      <c r="Q288" s="36">
        <v>2430</v>
      </c>
      <c r="R288" s="27">
        <v>5209.920000000001</v>
      </c>
    </row>
    <row r="289" spans="1:18">
      <c r="A289" s="25">
        <v>41374</v>
      </c>
      <c r="B289" s="29">
        <v>1399</v>
      </c>
      <c r="C289" s="27" t="s">
        <v>45</v>
      </c>
      <c r="D289" s="27" t="s">
        <v>52</v>
      </c>
      <c r="E289" s="27" t="s">
        <v>47</v>
      </c>
      <c r="F289" s="27">
        <v>10</v>
      </c>
      <c r="G289" s="30">
        <v>10160</v>
      </c>
      <c r="H289" s="27">
        <v>3020.5679999999998</v>
      </c>
      <c r="K289" s="33">
        <v>41374</v>
      </c>
      <c r="L289" s="29">
        <v>1399</v>
      </c>
      <c r="M289" s="27" t="s">
        <v>45</v>
      </c>
      <c r="N289" s="27" t="s">
        <v>52</v>
      </c>
      <c r="O289" s="27" t="s">
        <v>47</v>
      </c>
      <c r="P289" s="27">
        <v>10</v>
      </c>
      <c r="Q289" s="36">
        <v>10160</v>
      </c>
      <c r="R289" s="27">
        <v>3020.5679999999998</v>
      </c>
    </row>
    <row r="290" spans="1:18">
      <c r="A290" s="25">
        <v>41375</v>
      </c>
      <c r="B290" s="29">
        <v>1400</v>
      </c>
      <c r="C290" s="27" t="s">
        <v>48</v>
      </c>
      <c r="D290" s="27" t="s">
        <v>52</v>
      </c>
      <c r="E290" s="27" t="s">
        <v>47</v>
      </c>
      <c r="F290" s="27">
        <v>7</v>
      </c>
      <c r="G290" s="30">
        <v>8379</v>
      </c>
      <c r="H290" s="27">
        <v>4688.0505000000003</v>
      </c>
      <c r="K290" s="33">
        <v>41375</v>
      </c>
      <c r="L290" s="29">
        <v>1400</v>
      </c>
      <c r="M290" s="27" t="s">
        <v>48</v>
      </c>
      <c r="N290" s="27" t="s">
        <v>52</v>
      </c>
      <c r="O290" s="27" t="s">
        <v>47</v>
      </c>
      <c r="P290" s="27">
        <v>7</v>
      </c>
      <c r="Q290" s="36">
        <v>8379</v>
      </c>
      <c r="R290" s="27">
        <v>4688.0505000000003</v>
      </c>
    </row>
    <row r="291" spans="1:18">
      <c r="A291" s="25">
        <v>41376</v>
      </c>
      <c r="B291" s="29">
        <v>1401</v>
      </c>
      <c r="C291" s="27" t="s">
        <v>49</v>
      </c>
      <c r="D291" s="27" t="s">
        <v>52</v>
      </c>
      <c r="E291" s="27" t="s">
        <v>50</v>
      </c>
      <c r="F291" s="27">
        <v>10</v>
      </c>
      <c r="G291" s="30">
        <v>3420</v>
      </c>
      <c r="H291" s="27">
        <v>1141.596</v>
      </c>
      <c r="K291" s="33">
        <v>41376</v>
      </c>
      <c r="L291" s="29">
        <v>1401</v>
      </c>
      <c r="M291" s="27" t="s">
        <v>49</v>
      </c>
      <c r="N291" s="27" t="s">
        <v>52</v>
      </c>
      <c r="O291" s="27" t="s">
        <v>50</v>
      </c>
      <c r="P291" s="27">
        <v>10</v>
      </c>
      <c r="Q291" s="36">
        <v>3420</v>
      </c>
      <c r="R291" s="27">
        <v>1141.596</v>
      </c>
    </row>
    <row r="292" spans="1:18">
      <c r="A292" s="25">
        <v>41377</v>
      </c>
      <c r="B292" s="29">
        <v>1402</v>
      </c>
      <c r="C292" s="27" t="s">
        <v>45</v>
      </c>
      <c r="D292" s="27" t="s">
        <v>52</v>
      </c>
      <c r="E292" s="27" t="s">
        <v>50</v>
      </c>
      <c r="F292" s="27">
        <v>7</v>
      </c>
      <c r="G292" s="30">
        <v>2572.5</v>
      </c>
      <c r="H292" s="27">
        <v>1882.5554999999999</v>
      </c>
      <c r="K292" s="33">
        <v>41377</v>
      </c>
      <c r="L292" s="29">
        <v>1402</v>
      </c>
      <c r="M292" s="27" t="s">
        <v>45</v>
      </c>
      <c r="N292" s="27" t="s">
        <v>52</v>
      </c>
      <c r="O292" s="27" t="s">
        <v>50</v>
      </c>
      <c r="P292" s="27">
        <v>7</v>
      </c>
      <c r="Q292" s="36">
        <v>2572.5</v>
      </c>
      <c r="R292" s="27">
        <v>1882.5554999999999</v>
      </c>
    </row>
    <row r="293" spans="1:18">
      <c r="A293" s="25">
        <v>41378</v>
      </c>
      <c r="B293" s="29">
        <v>1403</v>
      </c>
      <c r="C293" s="27" t="s">
        <v>48</v>
      </c>
      <c r="D293" s="27" t="s">
        <v>52</v>
      </c>
      <c r="E293" s="27" t="s">
        <v>50</v>
      </c>
      <c r="F293" s="27">
        <v>7</v>
      </c>
      <c r="G293" s="30">
        <v>12652.5</v>
      </c>
      <c r="H293" s="27">
        <v>807.73559999999998</v>
      </c>
      <c r="K293" s="33">
        <v>41378</v>
      </c>
      <c r="L293" s="29">
        <v>1403</v>
      </c>
      <c r="M293" s="27" t="s">
        <v>48</v>
      </c>
      <c r="N293" s="27" t="s">
        <v>52</v>
      </c>
      <c r="O293" s="27" t="s">
        <v>50</v>
      </c>
      <c r="P293" s="27">
        <v>7</v>
      </c>
      <c r="Q293" s="36">
        <v>12652.5</v>
      </c>
      <c r="R293" s="27">
        <v>807.73559999999998</v>
      </c>
    </row>
    <row r="294" spans="1:18">
      <c r="A294" s="25">
        <v>41379</v>
      </c>
      <c r="B294" s="29">
        <v>1404</v>
      </c>
      <c r="C294" s="27" t="s">
        <v>49</v>
      </c>
      <c r="D294" s="27" t="s">
        <v>52</v>
      </c>
      <c r="E294" s="27" t="s">
        <v>51</v>
      </c>
      <c r="F294" s="27">
        <v>6</v>
      </c>
      <c r="G294" s="30">
        <v>8856</v>
      </c>
      <c r="H294" s="27">
        <v>4363.7939999999999</v>
      </c>
      <c r="K294" s="33">
        <v>41379</v>
      </c>
      <c r="L294" s="29">
        <v>1404</v>
      </c>
      <c r="M294" s="27" t="s">
        <v>49</v>
      </c>
      <c r="N294" s="27" t="s">
        <v>52</v>
      </c>
      <c r="O294" s="27" t="s">
        <v>51</v>
      </c>
      <c r="P294" s="27">
        <v>6</v>
      </c>
      <c r="Q294" s="36">
        <v>8856</v>
      </c>
      <c r="R294" s="27">
        <v>4363.7939999999999</v>
      </c>
    </row>
    <row r="295" spans="1:18">
      <c r="A295" s="25">
        <v>41380</v>
      </c>
      <c r="B295" s="29">
        <v>1405</v>
      </c>
      <c r="C295" s="27" t="s">
        <v>45</v>
      </c>
      <c r="D295" s="27" t="s">
        <v>52</v>
      </c>
      <c r="E295" s="27" t="s">
        <v>51</v>
      </c>
      <c r="F295" s="27">
        <v>7</v>
      </c>
      <c r="G295" s="30">
        <v>8820</v>
      </c>
      <c r="H295" s="27">
        <v>2115.6239999999998</v>
      </c>
      <c r="K295" s="33">
        <v>41380</v>
      </c>
      <c r="L295" s="29">
        <v>1405</v>
      </c>
      <c r="M295" s="27" t="s">
        <v>45</v>
      </c>
      <c r="N295" s="27" t="s">
        <v>52</v>
      </c>
      <c r="O295" s="27" t="s">
        <v>51</v>
      </c>
      <c r="P295" s="27">
        <v>7</v>
      </c>
      <c r="Q295" s="36">
        <v>8820</v>
      </c>
      <c r="R295" s="27">
        <v>2115.6239999999998</v>
      </c>
    </row>
    <row r="296" spans="1:18">
      <c r="A296" s="25">
        <v>41381</v>
      </c>
      <c r="B296" s="29">
        <v>1406</v>
      </c>
      <c r="C296" s="27" t="s">
        <v>48</v>
      </c>
      <c r="D296" s="27" t="s">
        <v>52</v>
      </c>
      <c r="E296" s="27" t="s">
        <v>51</v>
      </c>
      <c r="F296" s="27">
        <v>9</v>
      </c>
      <c r="G296" s="30">
        <v>13230</v>
      </c>
      <c r="H296" s="27">
        <v>2436.9659999999999</v>
      </c>
      <c r="K296" s="33">
        <v>41381</v>
      </c>
      <c r="L296" s="29">
        <v>1406</v>
      </c>
      <c r="M296" s="27" t="s">
        <v>48</v>
      </c>
      <c r="N296" s="27" t="s">
        <v>52</v>
      </c>
      <c r="O296" s="27" t="s">
        <v>51</v>
      </c>
      <c r="P296" s="27">
        <v>9</v>
      </c>
      <c r="Q296" s="36">
        <v>13230</v>
      </c>
      <c r="R296" s="27">
        <v>2436.9659999999999</v>
      </c>
    </row>
    <row r="297" spans="1:18">
      <c r="A297" s="25">
        <v>41382</v>
      </c>
      <c r="B297" s="29">
        <v>1407</v>
      </c>
      <c r="C297" s="27" t="s">
        <v>49</v>
      </c>
      <c r="D297" s="27" t="s">
        <v>52</v>
      </c>
      <c r="E297" s="27" t="s">
        <v>47</v>
      </c>
      <c r="F297" s="27">
        <v>6</v>
      </c>
      <c r="G297" s="30">
        <v>6358.5</v>
      </c>
      <c r="H297" s="27">
        <v>2668.0265999999992</v>
      </c>
      <c r="K297" s="33">
        <v>41382</v>
      </c>
      <c r="L297" s="29">
        <v>1407</v>
      </c>
      <c r="M297" s="27" t="s">
        <v>49</v>
      </c>
      <c r="N297" s="27" t="s">
        <v>52</v>
      </c>
      <c r="O297" s="27" t="s">
        <v>47</v>
      </c>
      <c r="P297" s="27">
        <v>6</v>
      </c>
      <c r="Q297" s="36">
        <v>6358.5</v>
      </c>
      <c r="R297" s="27">
        <v>2668.0265999999992</v>
      </c>
    </row>
    <row r="298" spans="1:18">
      <c r="A298" s="25">
        <v>41383</v>
      </c>
      <c r="B298" s="29">
        <v>1408</v>
      </c>
      <c r="C298" s="27" t="s">
        <v>45</v>
      </c>
      <c r="D298" s="27" t="s">
        <v>52</v>
      </c>
      <c r="E298" s="27" t="s">
        <v>47</v>
      </c>
      <c r="F298" s="27">
        <v>9</v>
      </c>
      <c r="G298" s="30">
        <v>13095</v>
      </c>
      <c r="H298" s="27">
        <v>1701.3023999999998</v>
      </c>
      <c r="K298" s="33">
        <v>41383</v>
      </c>
      <c r="L298" s="29">
        <v>1408</v>
      </c>
      <c r="M298" s="27" t="s">
        <v>45</v>
      </c>
      <c r="N298" s="27" t="s">
        <v>52</v>
      </c>
      <c r="O298" s="27" t="s">
        <v>47</v>
      </c>
      <c r="P298" s="27">
        <v>9</v>
      </c>
      <c r="Q298" s="36">
        <v>13095</v>
      </c>
      <c r="R298" s="27">
        <v>1701.3023999999998</v>
      </c>
    </row>
    <row r="299" spans="1:18">
      <c r="A299" s="25">
        <v>41384</v>
      </c>
      <c r="B299" s="29">
        <v>1409</v>
      </c>
      <c r="C299" s="27" t="s">
        <v>48</v>
      </c>
      <c r="D299" s="27" t="s">
        <v>52</v>
      </c>
      <c r="E299" s="27" t="s">
        <v>47</v>
      </c>
      <c r="F299" s="27">
        <v>7</v>
      </c>
      <c r="G299" s="30">
        <v>3822</v>
      </c>
      <c r="H299" s="27">
        <v>3359.538</v>
      </c>
      <c r="K299" s="33">
        <v>41384</v>
      </c>
      <c r="L299" s="29">
        <v>1409</v>
      </c>
      <c r="M299" s="27" t="s">
        <v>48</v>
      </c>
      <c r="N299" s="27" t="s">
        <v>52</v>
      </c>
      <c r="O299" s="27" t="s">
        <v>47</v>
      </c>
      <c r="P299" s="27">
        <v>7</v>
      </c>
      <c r="Q299" s="36">
        <v>3822</v>
      </c>
      <c r="R299" s="27">
        <v>3359.538</v>
      </c>
    </row>
    <row r="300" spans="1:18">
      <c r="A300" s="25">
        <v>41385</v>
      </c>
      <c r="B300" s="29">
        <v>1410</v>
      </c>
      <c r="C300" s="27" t="s">
        <v>49</v>
      </c>
      <c r="D300" s="27" t="s">
        <v>52</v>
      </c>
      <c r="E300" s="27" t="s">
        <v>50</v>
      </c>
      <c r="F300" s="27">
        <v>10</v>
      </c>
      <c r="G300" s="30">
        <v>13600</v>
      </c>
      <c r="H300" s="27">
        <v>5811.2800000000007</v>
      </c>
      <c r="K300" s="33">
        <v>41385</v>
      </c>
      <c r="L300" s="29">
        <v>1410</v>
      </c>
      <c r="M300" s="27" t="s">
        <v>49</v>
      </c>
      <c r="N300" s="27" t="s">
        <v>52</v>
      </c>
      <c r="O300" s="27" t="s">
        <v>50</v>
      </c>
      <c r="P300" s="27">
        <v>10</v>
      </c>
      <c r="Q300" s="36">
        <v>13600</v>
      </c>
      <c r="R300" s="27">
        <v>5811.2800000000007</v>
      </c>
    </row>
    <row r="301" spans="1:18">
      <c r="A301" s="25">
        <v>41386</v>
      </c>
      <c r="B301" s="29">
        <v>1411</v>
      </c>
      <c r="C301" s="27" t="s">
        <v>45</v>
      </c>
      <c r="D301" s="27" t="s">
        <v>52</v>
      </c>
      <c r="E301" s="27" t="s">
        <v>50</v>
      </c>
      <c r="F301" s="27">
        <v>8</v>
      </c>
      <c r="G301" s="30">
        <v>8640</v>
      </c>
      <c r="H301" s="27">
        <v>4520.880000000001</v>
      </c>
      <c r="K301" s="33">
        <v>41386</v>
      </c>
      <c r="L301" s="29">
        <v>1411</v>
      </c>
      <c r="M301" s="27" t="s">
        <v>45</v>
      </c>
      <c r="N301" s="27" t="s">
        <v>52</v>
      </c>
      <c r="O301" s="27" t="s">
        <v>50</v>
      </c>
      <c r="P301" s="27">
        <v>8</v>
      </c>
      <c r="Q301" s="36">
        <v>8640</v>
      </c>
      <c r="R301" s="27">
        <v>4520.880000000001</v>
      </c>
    </row>
    <row r="302" spans="1:18">
      <c r="A302" s="25">
        <v>41387</v>
      </c>
      <c r="B302" s="29">
        <v>1412</v>
      </c>
      <c r="C302" s="27" t="s">
        <v>48</v>
      </c>
      <c r="D302" s="27" t="s">
        <v>52</v>
      </c>
      <c r="E302" s="27" t="s">
        <v>50</v>
      </c>
      <c r="F302" s="27">
        <v>9</v>
      </c>
      <c r="G302" s="30">
        <v>2421</v>
      </c>
      <c r="H302" s="27">
        <v>3976.4924999999998</v>
      </c>
      <c r="K302" s="33">
        <v>41387</v>
      </c>
      <c r="L302" s="29">
        <v>1412</v>
      </c>
      <c r="M302" s="27" t="s">
        <v>48</v>
      </c>
      <c r="N302" s="27" t="s">
        <v>52</v>
      </c>
      <c r="O302" s="27" t="s">
        <v>50</v>
      </c>
      <c r="P302" s="27">
        <v>9</v>
      </c>
      <c r="Q302" s="36">
        <v>2421</v>
      </c>
      <c r="R302" s="27">
        <v>3976.4924999999998</v>
      </c>
    </row>
    <row r="303" spans="1:18">
      <c r="A303" s="25">
        <v>41388</v>
      </c>
      <c r="B303" s="29">
        <v>1413</v>
      </c>
      <c r="C303" s="27" t="s">
        <v>49</v>
      </c>
      <c r="D303" s="27" t="s">
        <v>52</v>
      </c>
      <c r="E303" s="27" t="s">
        <v>51</v>
      </c>
      <c r="F303" s="27">
        <v>6</v>
      </c>
      <c r="G303" s="30">
        <v>7290</v>
      </c>
      <c r="H303" s="27">
        <v>3423.5662499999999</v>
      </c>
      <c r="K303" s="33">
        <v>41388</v>
      </c>
      <c r="L303" s="29">
        <v>1413</v>
      </c>
      <c r="M303" s="27" t="s">
        <v>49</v>
      </c>
      <c r="N303" s="27" t="s">
        <v>52</v>
      </c>
      <c r="O303" s="27" t="s">
        <v>51</v>
      </c>
      <c r="P303" s="27">
        <v>6</v>
      </c>
      <c r="Q303" s="36">
        <v>7290</v>
      </c>
      <c r="R303" s="27">
        <v>3423.5662499999999</v>
      </c>
    </row>
    <row r="304" spans="1:18">
      <c r="A304" s="25">
        <v>41389</v>
      </c>
      <c r="B304" s="29">
        <v>1414</v>
      </c>
      <c r="C304" s="27" t="s">
        <v>45</v>
      </c>
      <c r="D304" s="27" t="s">
        <v>52</v>
      </c>
      <c r="E304" s="27" t="s">
        <v>51</v>
      </c>
      <c r="F304" s="27">
        <v>8</v>
      </c>
      <c r="G304" s="30">
        <v>6192</v>
      </c>
      <c r="H304" s="27">
        <v>2479.8959999999997</v>
      </c>
      <c r="K304" s="33">
        <v>41389</v>
      </c>
      <c r="L304" s="29">
        <v>1414</v>
      </c>
      <c r="M304" s="27" t="s">
        <v>45</v>
      </c>
      <c r="N304" s="27" t="s">
        <v>52</v>
      </c>
      <c r="O304" s="27" t="s">
        <v>51</v>
      </c>
      <c r="P304" s="27">
        <v>8</v>
      </c>
      <c r="Q304" s="36">
        <v>6192</v>
      </c>
      <c r="R304" s="27">
        <v>2479.8959999999997</v>
      </c>
    </row>
    <row r="305" spans="1:18">
      <c r="A305" s="25">
        <v>41390</v>
      </c>
      <c r="B305" s="29">
        <v>1415</v>
      </c>
      <c r="C305" s="27" t="s">
        <v>48</v>
      </c>
      <c r="D305" s="27" t="s">
        <v>52</v>
      </c>
      <c r="E305" s="27" t="s">
        <v>51</v>
      </c>
      <c r="F305" s="27">
        <v>6</v>
      </c>
      <c r="G305" s="30">
        <v>2146.5</v>
      </c>
      <c r="H305" s="27">
        <v>2718.7569000000003</v>
      </c>
      <c r="K305" s="33">
        <v>41390</v>
      </c>
      <c r="L305" s="29">
        <v>1415</v>
      </c>
      <c r="M305" s="27" t="s">
        <v>48</v>
      </c>
      <c r="N305" s="27" t="s">
        <v>52</v>
      </c>
      <c r="O305" s="27" t="s">
        <v>51</v>
      </c>
      <c r="P305" s="27">
        <v>6</v>
      </c>
      <c r="Q305" s="36">
        <v>2146.5</v>
      </c>
      <c r="R305" s="27">
        <v>2718.7569000000003</v>
      </c>
    </row>
    <row r="306" spans="1:18">
      <c r="A306" s="25">
        <v>41391</v>
      </c>
      <c r="B306" s="29">
        <v>1416</v>
      </c>
      <c r="C306" s="27" t="s">
        <v>49</v>
      </c>
      <c r="D306" s="27" t="s">
        <v>52</v>
      </c>
      <c r="E306" s="27" t="s">
        <v>47</v>
      </c>
      <c r="F306" s="27">
        <v>7</v>
      </c>
      <c r="G306" s="30">
        <v>7528.5</v>
      </c>
      <c r="H306" s="27">
        <v>769.66364999999985</v>
      </c>
      <c r="K306" s="33">
        <v>41391</v>
      </c>
      <c r="L306" s="29">
        <v>1416</v>
      </c>
      <c r="M306" s="27" t="s">
        <v>49</v>
      </c>
      <c r="N306" s="27" t="s">
        <v>52</v>
      </c>
      <c r="O306" s="27" t="s">
        <v>47</v>
      </c>
      <c r="P306" s="27">
        <v>7</v>
      </c>
      <c r="Q306" s="36">
        <v>7528.5</v>
      </c>
      <c r="R306" s="27">
        <v>769.66364999999985</v>
      </c>
    </row>
    <row r="307" spans="1:18">
      <c r="A307" s="25">
        <v>41392</v>
      </c>
      <c r="B307" s="29">
        <v>1417</v>
      </c>
      <c r="C307" s="27" t="s">
        <v>45</v>
      </c>
      <c r="D307" s="27" t="s">
        <v>52</v>
      </c>
      <c r="E307" s="27" t="s">
        <v>47</v>
      </c>
      <c r="F307" s="27">
        <v>6</v>
      </c>
      <c r="G307" s="30">
        <v>2106</v>
      </c>
      <c r="H307" s="27">
        <v>1447.6644000000001</v>
      </c>
      <c r="K307" s="33">
        <v>41392</v>
      </c>
      <c r="L307" s="29">
        <v>1417</v>
      </c>
      <c r="M307" s="27" t="s">
        <v>45</v>
      </c>
      <c r="N307" s="27" t="s">
        <v>52</v>
      </c>
      <c r="O307" s="27" t="s">
        <v>47</v>
      </c>
      <c r="P307" s="27">
        <v>6</v>
      </c>
      <c r="Q307" s="36">
        <v>2106</v>
      </c>
      <c r="R307" s="27">
        <v>1447.6644000000001</v>
      </c>
    </row>
    <row r="308" spans="1:18">
      <c r="A308" s="25">
        <v>41393</v>
      </c>
      <c r="B308" s="29">
        <v>1418</v>
      </c>
      <c r="C308" s="27" t="s">
        <v>48</v>
      </c>
      <c r="D308" s="27" t="s">
        <v>52</v>
      </c>
      <c r="E308" s="27" t="s">
        <v>47</v>
      </c>
      <c r="F308" s="27">
        <v>10</v>
      </c>
      <c r="G308" s="30">
        <v>8480</v>
      </c>
      <c r="H308" s="27">
        <v>2146.5</v>
      </c>
      <c r="K308" s="33">
        <v>41393</v>
      </c>
      <c r="L308" s="29">
        <v>1418</v>
      </c>
      <c r="M308" s="27" t="s">
        <v>48</v>
      </c>
      <c r="N308" s="27" t="s">
        <v>52</v>
      </c>
      <c r="O308" s="27" t="s">
        <v>47</v>
      </c>
      <c r="P308" s="27">
        <v>10</v>
      </c>
      <c r="Q308" s="36">
        <v>8480</v>
      </c>
      <c r="R308" s="27">
        <v>2146.5</v>
      </c>
    </row>
    <row r="309" spans="1:18">
      <c r="A309" s="25">
        <v>41394</v>
      </c>
      <c r="B309" s="29">
        <v>1419</v>
      </c>
      <c r="C309" s="27" t="s">
        <v>49</v>
      </c>
      <c r="D309" s="27" t="s">
        <v>52</v>
      </c>
      <c r="E309" s="27" t="s">
        <v>50</v>
      </c>
      <c r="F309" s="27">
        <v>6</v>
      </c>
      <c r="G309" s="30">
        <v>4266</v>
      </c>
      <c r="H309" s="27">
        <v>665.92259999999999</v>
      </c>
      <c r="K309" s="33">
        <v>41394</v>
      </c>
      <c r="L309" s="29">
        <v>1419</v>
      </c>
      <c r="M309" s="27" t="s">
        <v>49</v>
      </c>
      <c r="N309" s="27" t="s">
        <v>52</v>
      </c>
      <c r="O309" s="27" t="s">
        <v>50</v>
      </c>
      <c r="P309" s="27">
        <v>6</v>
      </c>
      <c r="Q309" s="36">
        <v>4266</v>
      </c>
      <c r="R309" s="27">
        <v>665.92259999999999</v>
      </c>
    </row>
    <row r="310" spans="1:18">
      <c r="A310" s="25">
        <v>41395</v>
      </c>
      <c r="B310" s="29">
        <v>1420</v>
      </c>
      <c r="C310" s="27" t="s">
        <v>45</v>
      </c>
      <c r="D310" s="27" t="s">
        <v>52</v>
      </c>
      <c r="E310" s="27" t="s">
        <v>50</v>
      </c>
      <c r="F310" s="27">
        <v>10</v>
      </c>
      <c r="G310" s="30">
        <v>7245</v>
      </c>
      <c r="H310" s="27">
        <v>3210.2594999999997</v>
      </c>
      <c r="K310" s="33">
        <v>41395</v>
      </c>
      <c r="L310" s="29">
        <v>1420</v>
      </c>
      <c r="M310" s="27" t="s">
        <v>45</v>
      </c>
      <c r="N310" s="27" t="s">
        <v>52</v>
      </c>
      <c r="O310" s="27" t="s">
        <v>50</v>
      </c>
      <c r="P310" s="27">
        <v>10</v>
      </c>
      <c r="Q310" s="36">
        <v>7245</v>
      </c>
      <c r="R310" s="27">
        <v>3210.2594999999997</v>
      </c>
    </row>
    <row r="311" spans="1:18">
      <c r="A311" s="25">
        <v>41396</v>
      </c>
      <c r="B311" s="29">
        <v>1421</v>
      </c>
      <c r="C311" s="27" t="s">
        <v>48</v>
      </c>
      <c r="D311" s="27" t="s">
        <v>52</v>
      </c>
      <c r="E311" s="27" t="s">
        <v>50</v>
      </c>
      <c r="F311" s="27">
        <v>9</v>
      </c>
      <c r="G311" s="30">
        <v>1552.5</v>
      </c>
      <c r="H311" s="27">
        <v>2023.8390000000002</v>
      </c>
      <c r="K311" s="33">
        <v>41396</v>
      </c>
      <c r="L311" s="29">
        <v>1421</v>
      </c>
      <c r="M311" s="27" t="s">
        <v>48</v>
      </c>
      <c r="N311" s="27" t="s">
        <v>52</v>
      </c>
      <c r="O311" s="27" t="s">
        <v>50</v>
      </c>
      <c r="P311" s="27">
        <v>9</v>
      </c>
      <c r="Q311" s="36">
        <v>1552.5</v>
      </c>
      <c r="R311" s="27">
        <v>2023.8390000000002</v>
      </c>
    </row>
    <row r="312" spans="1:18">
      <c r="A312" s="25">
        <v>41397</v>
      </c>
      <c r="B312" s="29">
        <v>1422</v>
      </c>
      <c r="C312" s="27" t="s">
        <v>49</v>
      </c>
      <c r="D312" s="27" t="s">
        <v>52</v>
      </c>
      <c r="E312" s="27" t="s">
        <v>51</v>
      </c>
      <c r="F312" s="27">
        <v>6</v>
      </c>
      <c r="G312" s="30">
        <v>2151</v>
      </c>
      <c r="H312" s="27">
        <v>3784.8995999999997</v>
      </c>
      <c r="K312" s="33">
        <v>41397</v>
      </c>
      <c r="L312" s="29">
        <v>1422</v>
      </c>
      <c r="M312" s="27" t="s">
        <v>49</v>
      </c>
      <c r="N312" s="27" t="s">
        <v>52</v>
      </c>
      <c r="O312" s="27" t="s">
        <v>51</v>
      </c>
      <c r="P312" s="27">
        <v>6</v>
      </c>
      <c r="Q312" s="36">
        <v>2151</v>
      </c>
      <c r="R312" s="27">
        <v>3784.8995999999997</v>
      </c>
    </row>
    <row r="313" spans="1:18">
      <c r="A313" s="25">
        <v>41398</v>
      </c>
      <c r="B313" s="29">
        <v>1423</v>
      </c>
      <c r="C313" s="27" t="s">
        <v>45</v>
      </c>
      <c r="D313" s="27" t="s">
        <v>52</v>
      </c>
      <c r="E313" s="27" t="s">
        <v>51</v>
      </c>
      <c r="F313" s="27">
        <v>6</v>
      </c>
      <c r="G313" s="30">
        <v>7222.5</v>
      </c>
      <c r="H313" s="27">
        <v>1295.7165</v>
      </c>
      <c r="K313" s="33">
        <v>41398</v>
      </c>
      <c r="L313" s="29">
        <v>1423</v>
      </c>
      <c r="M313" s="27" t="s">
        <v>45</v>
      </c>
      <c r="N313" s="27" t="s">
        <v>52</v>
      </c>
      <c r="O313" s="27" t="s">
        <v>51</v>
      </c>
      <c r="P313" s="27">
        <v>6</v>
      </c>
      <c r="Q313" s="36">
        <v>7222.5</v>
      </c>
      <c r="R313" s="27">
        <v>1295.7165</v>
      </c>
    </row>
    <row r="314" spans="1:18">
      <c r="A314" s="25">
        <v>41399</v>
      </c>
      <c r="B314" s="29">
        <v>1424</v>
      </c>
      <c r="C314" s="27" t="s">
        <v>48</v>
      </c>
      <c r="D314" s="27" t="s">
        <v>52</v>
      </c>
      <c r="E314" s="27" t="s">
        <v>51</v>
      </c>
      <c r="F314" s="27">
        <v>6</v>
      </c>
      <c r="G314" s="30">
        <v>7632</v>
      </c>
      <c r="H314" s="27">
        <v>2415.5280000000002</v>
      </c>
      <c r="K314" s="33">
        <v>41399</v>
      </c>
      <c r="L314" s="29">
        <v>1424</v>
      </c>
      <c r="M314" s="27" t="s">
        <v>48</v>
      </c>
      <c r="N314" s="27" t="s">
        <v>52</v>
      </c>
      <c r="O314" s="27" t="s">
        <v>51</v>
      </c>
      <c r="P314" s="27">
        <v>6</v>
      </c>
      <c r="Q314" s="36">
        <v>7632</v>
      </c>
      <c r="R314" s="27">
        <v>2415.5280000000002</v>
      </c>
    </row>
    <row r="315" spans="1:18">
      <c r="A315" s="25">
        <v>41400</v>
      </c>
      <c r="B315" s="29">
        <v>1425</v>
      </c>
      <c r="C315" s="27" t="s">
        <v>49</v>
      </c>
      <c r="D315" s="27" t="s">
        <v>52</v>
      </c>
      <c r="E315" s="27" t="s">
        <v>47</v>
      </c>
      <c r="F315" s="27">
        <v>9</v>
      </c>
      <c r="G315" s="30">
        <v>10476</v>
      </c>
      <c r="H315" s="27">
        <v>4955.1480000000001</v>
      </c>
      <c r="K315" s="33">
        <v>41400</v>
      </c>
      <c r="L315" s="29">
        <v>1425</v>
      </c>
      <c r="M315" s="27" t="s">
        <v>49</v>
      </c>
      <c r="N315" s="27" t="s">
        <v>52</v>
      </c>
      <c r="O315" s="27" t="s">
        <v>47</v>
      </c>
      <c r="P315" s="27">
        <v>9</v>
      </c>
      <c r="Q315" s="36">
        <v>10476</v>
      </c>
      <c r="R315" s="27">
        <v>4955.1480000000001</v>
      </c>
    </row>
    <row r="316" spans="1:18">
      <c r="A316" s="25">
        <v>41401</v>
      </c>
      <c r="B316" s="29">
        <v>1426</v>
      </c>
      <c r="C316" s="27" t="s">
        <v>45</v>
      </c>
      <c r="D316" s="27" t="s">
        <v>52</v>
      </c>
      <c r="E316" s="27" t="s">
        <v>47</v>
      </c>
      <c r="F316" s="27">
        <v>7</v>
      </c>
      <c r="G316" s="30">
        <v>6930</v>
      </c>
      <c r="H316" s="27">
        <v>703.74149999999997</v>
      </c>
      <c r="K316" s="33">
        <v>41401</v>
      </c>
      <c r="L316" s="29">
        <v>1426</v>
      </c>
      <c r="M316" s="27" t="s">
        <v>45</v>
      </c>
      <c r="N316" s="27" t="s">
        <v>52</v>
      </c>
      <c r="O316" s="27" t="s">
        <v>47</v>
      </c>
      <c r="P316" s="27">
        <v>7</v>
      </c>
      <c r="Q316" s="36">
        <v>6930</v>
      </c>
      <c r="R316" s="27">
        <v>703.74149999999997</v>
      </c>
    </row>
    <row r="317" spans="1:18">
      <c r="A317" s="25">
        <v>41767</v>
      </c>
      <c r="B317" s="29">
        <v>1427</v>
      </c>
      <c r="C317" s="27" t="s">
        <v>48</v>
      </c>
      <c r="D317" s="27" t="s">
        <v>52</v>
      </c>
      <c r="E317" s="27" t="s">
        <v>47</v>
      </c>
      <c r="F317" s="27">
        <v>8</v>
      </c>
      <c r="G317" s="30">
        <v>10380</v>
      </c>
      <c r="H317" s="27">
        <v>2044.6523999999999</v>
      </c>
      <c r="K317" s="33">
        <v>41767</v>
      </c>
      <c r="L317" s="29">
        <v>1427</v>
      </c>
      <c r="M317" s="27" t="s">
        <v>48</v>
      </c>
      <c r="N317" s="27" t="s">
        <v>52</v>
      </c>
      <c r="O317" s="27" t="s">
        <v>47</v>
      </c>
      <c r="P317" s="27">
        <v>8</v>
      </c>
      <c r="Q317" s="36">
        <v>10380</v>
      </c>
      <c r="R317" s="27">
        <v>2044.6523999999999</v>
      </c>
    </row>
    <row r="318" spans="1:18">
      <c r="A318" s="25">
        <v>41768</v>
      </c>
      <c r="B318" s="29">
        <v>1428</v>
      </c>
      <c r="C318" s="27" t="s">
        <v>49</v>
      </c>
      <c r="D318" s="27" t="s">
        <v>52</v>
      </c>
      <c r="E318" s="27" t="s">
        <v>50</v>
      </c>
      <c r="F318" s="27">
        <v>7</v>
      </c>
      <c r="G318" s="30">
        <v>11088</v>
      </c>
      <c r="H318" s="27">
        <v>3463.8912</v>
      </c>
      <c r="K318" s="33">
        <v>41768</v>
      </c>
      <c r="L318" s="29">
        <v>1428</v>
      </c>
      <c r="M318" s="27" t="s">
        <v>49</v>
      </c>
      <c r="N318" s="27" t="s">
        <v>52</v>
      </c>
      <c r="O318" s="27" t="s">
        <v>50</v>
      </c>
      <c r="P318" s="27">
        <v>7</v>
      </c>
      <c r="Q318" s="36">
        <v>11088</v>
      </c>
      <c r="R318" s="27">
        <v>3463.8912</v>
      </c>
    </row>
    <row r="319" spans="1:18">
      <c r="A319" s="25">
        <v>41769</v>
      </c>
      <c r="B319" s="29">
        <v>1429</v>
      </c>
      <c r="C319" s="27" t="s">
        <v>45</v>
      </c>
      <c r="D319" s="27" t="s">
        <v>52</v>
      </c>
      <c r="E319" s="27" t="s">
        <v>50</v>
      </c>
      <c r="F319" s="27">
        <v>6</v>
      </c>
      <c r="G319" s="30">
        <v>5535</v>
      </c>
      <c r="H319" s="27">
        <v>3875.4224999999997</v>
      </c>
      <c r="K319" s="33">
        <v>41769</v>
      </c>
      <c r="L319" s="29">
        <v>1429</v>
      </c>
      <c r="M319" s="27" t="s">
        <v>45</v>
      </c>
      <c r="N319" s="27" t="s">
        <v>52</v>
      </c>
      <c r="O319" s="27" t="s">
        <v>50</v>
      </c>
      <c r="P319" s="27">
        <v>6</v>
      </c>
      <c r="Q319" s="36">
        <v>5535</v>
      </c>
      <c r="R319" s="27">
        <v>3875.4224999999997</v>
      </c>
    </row>
    <row r="320" spans="1:18">
      <c r="A320" s="25">
        <v>41770</v>
      </c>
      <c r="B320" s="29">
        <v>1430</v>
      </c>
      <c r="C320" s="27" t="s">
        <v>48</v>
      </c>
      <c r="D320" s="27" t="s">
        <v>52</v>
      </c>
      <c r="E320" s="27" t="s">
        <v>50</v>
      </c>
      <c r="F320" s="27">
        <v>9</v>
      </c>
      <c r="G320" s="30">
        <v>5058</v>
      </c>
      <c r="H320" s="27">
        <v>1083.9294</v>
      </c>
      <c r="K320" s="33">
        <v>41770</v>
      </c>
      <c r="L320" s="29">
        <v>1430</v>
      </c>
      <c r="M320" s="27" t="s">
        <v>48</v>
      </c>
      <c r="N320" s="27" t="s">
        <v>52</v>
      </c>
      <c r="O320" s="27" t="s">
        <v>50</v>
      </c>
      <c r="P320" s="27">
        <v>9</v>
      </c>
      <c r="Q320" s="36">
        <v>5058</v>
      </c>
      <c r="R320" s="27">
        <v>1083.9294</v>
      </c>
    </row>
    <row r="321" spans="1:18">
      <c r="A321" s="25">
        <v>41771</v>
      </c>
      <c r="B321" s="29">
        <v>1431</v>
      </c>
      <c r="C321" s="27" t="s">
        <v>49</v>
      </c>
      <c r="D321" s="27" t="s">
        <v>52</v>
      </c>
      <c r="E321" s="27" t="s">
        <v>51</v>
      </c>
      <c r="F321" s="27">
        <v>8</v>
      </c>
      <c r="G321" s="30">
        <v>11680</v>
      </c>
      <c r="H321" s="27">
        <v>1725.8368</v>
      </c>
      <c r="K321" s="33">
        <v>41771</v>
      </c>
      <c r="L321" s="29">
        <v>1431</v>
      </c>
      <c r="M321" s="27" t="s">
        <v>49</v>
      </c>
      <c r="N321" s="27" t="s">
        <v>52</v>
      </c>
      <c r="O321" s="27" t="s">
        <v>51</v>
      </c>
      <c r="P321" s="27">
        <v>8</v>
      </c>
      <c r="Q321" s="36">
        <v>11680</v>
      </c>
      <c r="R321" s="27">
        <v>1725.8368</v>
      </c>
    </row>
    <row r="322" spans="1:18">
      <c r="A322" s="25">
        <v>41772</v>
      </c>
      <c r="B322" s="29">
        <v>1432</v>
      </c>
      <c r="C322" s="27" t="s">
        <v>45</v>
      </c>
      <c r="D322" s="27" t="s">
        <v>52</v>
      </c>
      <c r="E322" s="27" t="s">
        <v>51</v>
      </c>
      <c r="F322" s="27">
        <v>6</v>
      </c>
      <c r="G322" s="30">
        <v>9684</v>
      </c>
      <c r="H322" s="27">
        <v>833.55029999999999</v>
      </c>
      <c r="K322" s="33">
        <v>41772</v>
      </c>
      <c r="L322" s="29">
        <v>1432</v>
      </c>
      <c r="M322" s="27" t="s">
        <v>45</v>
      </c>
      <c r="N322" s="27" t="s">
        <v>52</v>
      </c>
      <c r="O322" s="27" t="s">
        <v>51</v>
      </c>
      <c r="P322" s="27">
        <v>6</v>
      </c>
      <c r="Q322" s="36">
        <v>9684</v>
      </c>
      <c r="R322" s="27">
        <v>833.55029999999999</v>
      </c>
    </row>
    <row r="323" spans="1:18">
      <c r="A323" s="25">
        <v>41773</v>
      </c>
      <c r="B323" s="29">
        <v>1433</v>
      </c>
      <c r="C323" s="27" t="s">
        <v>48</v>
      </c>
      <c r="D323" s="27" t="s">
        <v>52</v>
      </c>
      <c r="E323" s="27" t="s">
        <v>51</v>
      </c>
      <c r="F323" s="27">
        <v>8</v>
      </c>
      <c r="G323" s="30">
        <v>4176</v>
      </c>
      <c r="H323" s="27">
        <v>1383.9264000000001</v>
      </c>
      <c r="K323" s="33">
        <v>41773</v>
      </c>
      <c r="L323" s="29">
        <v>1433</v>
      </c>
      <c r="M323" s="27" t="s">
        <v>48</v>
      </c>
      <c r="N323" s="27" t="s">
        <v>52</v>
      </c>
      <c r="O323" s="27" t="s">
        <v>51</v>
      </c>
      <c r="P323" s="27">
        <v>8</v>
      </c>
      <c r="Q323" s="36">
        <v>4176</v>
      </c>
      <c r="R323" s="27">
        <v>1383.9264000000001</v>
      </c>
    </row>
    <row r="324" spans="1:18">
      <c r="A324" s="25">
        <v>41774</v>
      </c>
      <c r="B324" s="29">
        <v>1434</v>
      </c>
      <c r="C324" s="27" t="s">
        <v>49</v>
      </c>
      <c r="D324" s="27" t="s">
        <v>52</v>
      </c>
      <c r="E324" s="27" t="s">
        <v>47</v>
      </c>
      <c r="F324" s="27">
        <v>10</v>
      </c>
      <c r="G324" s="30">
        <v>6345</v>
      </c>
      <c r="H324" s="27">
        <v>724.81050000000005</v>
      </c>
      <c r="K324" s="33">
        <v>41774</v>
      </c>
      <c r="L324" s="29">
        <v>1434</v>
      </c>
      <c r="M324" s="27" t="s">
        <v>49</v>
      </c>
      <c r="N324" s="27" t="s">
        <v>52</v>
      </c>
      <c r="O324" s="27" t="s">
        <v>47</v>
      </c>
      <c r="P324" s="27">
        <v>10</v>
      </c>
      <c r="Q324" s="36">
        <v>6345</v>
      </c>
      <c r="R324" s="27">
        <v>724.81050000000005</v>
      </c>
    </row>
    <row r="325" spans="1:18">
      <c r="A325" s="25">
        <v>41775</v>
      </c>
      <c r="B325" s="29">
        <v>1435</v>
      </c>
      <c r="C325" s="27" t="s">
        <v>45</v>
      </c>
      <c r="D325" s="27" t="s">
        <v>52</v>
      </c>
      <c r="E325" s="27" t="s">
        <v>47</v>
      </c>
      <c r="F325" s="27">
        <v>9</v>
      </c>
      <c r="G325" s="30">
        <v>9126</v>
      </c>
      <c r="H325" s="27">
        <v>1822.4621999999999</v>
      </c>
      <c r="K325" s="33">
        <v>41775</v>
      </c>
      <c r="L325" s="29">
        <v>1435</v>
      </c>
      <c r="M325" s="27" t="s">
        <v>45</v>
      </c>
      <c r="N325" s="27" t="s">
        <v>52</v>
      </c>
      <c r="O325" s="27" t="s">
        <v>47</v>
      </c>
      <c r="P325" s="27">
        <v>9</v>
      </c>
      <c r="Q325" s="36">
        <v>9126</v>
      </c>
      <c r="R325" s="27">
        <v>1822.4621999999999</v>
      </c>
    </row>
    <row r="326" spans="1:18">
      <c r="A326" s="25">
        <v>41776</v>
      </c>
      <c r="B326" s="29">
        <v>1436</v>
      </c>
      <c r="C326" s="27" t="s">
        <v>48</v>
      </c>
      <c r="D326" s="27" t="s">
        <v>52</v>
      </c>
      <c r="E326" s="27" t="s">
        <v>47</v>
      </c>
      <c r="F326" s="27">
        <v>9</v>
      </c>
      <c r="G326" s="30">
        <v>11205</v>
      </c>
      <c r="H326" s="27">
        <v>4979.5020000000004</v>
      </c>
      <c r="K326" s="33">
        <v>41776</v>
      </c>
      <c r="L326" s="29">
        <v>1436</v>
      </c>
      <c r="M326" s="27" t="s">
        <v>48</v>
      </c>
      <c r="N326" s="27" t="s">
        <v>52</v>
      </c>
      <c r="O326" s="27" t="s">
        <v>47</v>
      </c>
      <c r="P326" s="27">
        <v>9</v>
      </c>
      <c r="Q326" s="36">
        <v>11205</v>
      </c>
      <c r="R326" s="27">
        <v>4979.5020000000004</v>
      </c>
    </row>
    <row r="327" spans="1:18">
      <c r="A327" s="25">
        <v>41777</v>
      </c>
      <c r="B327" s="29">
        <v>1437</v>
      </c>
      <c r="C327" s="27" t="s">
        <v>49</v>
      </c>
      <c r="D327" s="27" t="s">
        <v>52</v>
      </c>
      <c r="E327" s="27" t="s">
        <v>50</v>
      </c>
      <c r="F327" s="27">
        <v>10</v>
      </c>
      <c r="G327" s="30">
        <v>6150</v>
      </c>
      <c r="H327" s="27">
        <v>1254.5999999999999</v>
      </c>
      <c r="K327" s="33">
        <v>41777</v>
      </c>
      <c r="L327" s="29">
        <v>1437</v>
      </c>
      <c r="M327" s="27" t="s">
        <v>49</v>
      </c>
      <c r="N327" s="27" t="s">
        <v>52</v>
      </c>
      <c r="O327" s="27" t="s">
        <v>50</v>
      </c>
      <c r="P327" s="27">
        <v>10</v>
      </c>
      <c r="Q327" s="36">
        <v>6150</v>
      </c>
      <c r="R327" s="27">
        <v>1254.5999999999999</v>
      </c>
    </row>
    <row r="328" spans="1:18">
      <c r="A328" s="25">
        <v>41778</v>
      </c>
      <c r="B328" s="29">
        <v>1438</v>
      </c>
      <c r="C328" s="27" t="s">
        <v>45</v>
      </c>
      <c r="D328" s="27" t="s">
        <v>52</v>
      </c>
      <c r="E328" s="27" t="s">
        <v>50</v>
      </c>
      <c r="F328" s="27">
        <v>8</v>
      </c>
      <c r="G328" s="30">
        <v>10860</v>
      </c>
      <c r="H328" s="27">
        <v>3724.9800000000005</v>
      </c>
      <c r="K328" s="33">
        <v>41778</v>
      </c>
      <c r="L328" s="29">
        <v>1438</v>
      </c>
      <c r="M328" s="27" t="s">
        <v>45</v>
      </c>
      <c r="N328" s="27" t="s">
        <v>52</v>
      </c>
      <c r="O328" s="27" t="s">
        <v>50</v>
      </c>
      <c r="P328" s="27">
        <v>8</v>
      </c>
      <c r="Q328" s="36">
        <v>10860</v>
      </c>
      <c r="R328" s="27">
        <v>3724.9800000000005</v>
      </c>
    </row>
    <row r="329" spans="1:18">
      <c r="A329" s="25">
        <v>41779</v>
      </c>
      <c r="B329" s="29">
        <v>1439</v>
      </c>
      <c r="C329" s="27" t="s">
        <v>48</v>
      </c>
      <c r="D329" s="27" t="s">
        <v>52</v>
      </c>
      <c r="E329" s="27" t="s">
        <v>50</v>
      </c>
      <c r="F329" s="27">
        <v>10</v>
      </c>
      <c r="G329" s="30">
        <v>8775</v>
      </c>
      <c r="H329" s="27">
        <v>3239.7299999999996</v>
      </c>
      <c r="K329" s="33">
        <v>41779</v>
      </c>
      <c r="L329" s="29">
        <v>1439</v>
      </c>
      <c r="M329" s="27" t="s">
        <v>48</v>
      </c>
      <c r="N329" s="27" t="s">
        <v>52</v>
      </c>
      <c r="O329" s="27" t="s">
        <v>50</v>
      </c>
      <c r="P329" s="27">
        <v>10</v>
      </c>
      <c r="Q329" s="36">
        <v>8775</v>
      </c>
      <c r="R329" s="27">
        <v>3239.7299999999996</v>
      </c>
    </row>
    <row r="330" spans="1:18">
      <c r="A330" s="25">
        <v>41780</v>
      </c>
      <c r="B330" s="29">
        <v>1440</v>
      </c>
      <c r="C330" s="27" t="s">
        <v>49</v>
      </c>
      <c r="D330" s="27" t="s">
        <v>52</v>
      </c>
      <c r="E330" s="27" t="s">
        <v>51</v>
      </c>
      <c r="F330" s="27">
        <v>6</v>
      </c>
      <c r="G330" s="30">
        <v>7317</v>
      </c>
      <c r="H330" s="27">
        <v>3698.4996000000001</v>
      </c>
      <c r="K330" s="33">
        <v>41780</v>
      </c>
      <c r="L330" s="29">
        <v>1440</v>
      </c>
      <c r="M330" s="27" t="s">
        <v>49</v>
      </c>
      <c r="N330" s="27" t="s">
        <v>52</v>
      </c>
      <c r="O330" s="27" t="s">
        <v>51</v>
      </c>
      <c r="P330" s="27">
        <v>6</v>
      </c>
      <c r="Q330" s="36">
        <v>7317</v>
      </c>
      <c r="R330" s="27">
        <v>3698.4996000000001</v>
      </c>
    </row>
    <row r="331" spans="1:18">
      <c r="A331" s="25">
        <v>41781</v>
      </c>
      <c r="B331" s="29">
        <v>1441</v>
      </c>
      <c r="C331" s="27" t="s">
        <v>45</v>
      </c>
      <c r="D331" s="27" t="s">
        <v>52</v>
      </c>
      <c r="E331" s="27" t="s">
        <v>51</v>
      </c>
      <c r="F331" s="27">
        <v>9</v>
      </c>
      <c r="G331" s="30">
        <v>6885</v>
      </c>
      <c r="H331" s="27">
        <v>2968.1235000000001</v>
      </c>
      <c r="K331" s="33">
        <v>41781</v>
      </c>
      <c r="L331" s="29">
        <v>1441</v>
      </c>
      <c r="M331" s="27" t="s">
        <v>45</v>
      </c>
      <c r="N331" s="27" t="s">
        <v>52</v>
      </c>
      <c r="O331" s="27" t="s">
        <v>51</v>
      </c>
      <c r="P331" s="27">
        <v>9</v>
      </c>
      <c r="Q331" s="36">
        <v>6885</v>
      </c>
      <c r="R331" s="27">
        <v>2968.1235000000001</v>
      </c>
    </row>
    <row r="332" spans="1:18">
      <c r="A332" s="25">
        <v>41782</v>
      </c>
      <c r="B332" s="29">
        <v>1442</v>
      </c>
      <c r="C332" s="27" t="s">
        <v>48</v>
      </c>
      <c r="D332" s="27" t="s">
        <v>52</v>
      </c>
      <c r="E332" s="27" t="s">
        <v>51</v>
      </c>
      <c r="F332" s="27">
        <v>8</v>
      </c>
      <c r="G332" s="30">
        <v>4608</v>
      </c>
      <c r="H332" s="27">
        <v>2087.424</v>
      </c>
      <c r="K332" s="33">
        <v>41782</v>
      </c>
      <c r="L332" s="29">
        <v>1442</v>
      </c>
      <c r="M332" s="27" t="s">
        <v>48</v>
      </c>
      <c r="N332" s="27" t="s">
        <v>52</v>
      </c>
      <c r="O332" s="27" t="s">
        <v>51</v>
      </c>
      <c r="P332" s="27">
        <v>8</v>
      </c>
      <c r="Q332" s="36">
        <v>4608</v>
      </c>
      <c r="R332" s="27">
        <v>2087.424</v>
      </c>
    </row>
    <row r="333" spans="1:18">
      <c r="A333" s="25">
        <v>41783</v>
      </c>
      <c r="B333" s="29">
        <v>1443</v>
      </c>
      <c r="C333" s="27" t="s">
        <v>49</v>
      </c>
      <c r="D333" s="27" t="s">
        <v>52</v>
      </c>
      <c r="E333" s="27" t="s">
        <v>47</v>
      </c>
      <c r="F333" s="27">
        <v>8</v>
      </c>
      <c r="G333" s="30">
        <v>6960</v>
      </c>
      <c r="H333" s="27">
        <v>1524.9359999999999</v>
      </c>
      <c r="K333" s="33">
        <v>41783</v>
      </c>
      <c r="L333" s="29">
        <v>1443</v>
      </c>
      <c r="M333" s="27" t="s">
        <v>49</v>
      </c>
      <c r="N333" s="27" t="s">
        <v>52</v>
      </c>
      <c r="O333" s="27" t="s">
        <v>47</v>
      </c>
      <c r="P333" s="27">
        <v>8</v>
      </c>
      <c r="Q333" s="36">
        <v>6960</v>
      </c>
      <c r="R333" s="27">
        <v>1524.9359999999999</v>
      </c>
    </row>
    <row r="334" spans="1:18">
      <c r="A334" s="25">
        <v>41784</v>
      </c>
      <c r="B334" s="29">
        <v>1444</v>
      </c>
      <c r="C334" s="27" t="s">
        <v>45</v>
      </c>
      <c r="D334" s="27" t="s">
        <v>52</v>
      </c>
      <c r="E334" s="27" t="s">
        <v>47</v>
      </c>
      <c r="F334" s="27">
        <v>10</v>
      </c>
      <c r="G334" s="30">
        <v>4940</v>
      </c>
      <c r="H334" s="27">
        <v>3269.2920000000004</v>
      </c>
      <c r="K334" s="33">
        <v>41784</v>
      </c>
      <c r="L334" s="29">
        <v>1444</v>
      </c>
      <c r="M334" s="27" t="s">
        <v>45</v>
      </c>
      <c r="N334" s="27" t="s">
        <v>52</v>
      </c>
      <c r="O334" s="27" t="s">
        <v>47</v>
      </c>
      <c r="P334" s="27">
        <v>10</v>
      </c>
      <c r="Q334" s="36">
        <v>4940</v>
      </c>
      <c r="R334" s="27">
        <v>3269.2920000000004</v>
      </c>
    </row>
    <row r="335" spans="1:18">
      <c r="A335" s="25">
        <v>41785</v>
      </c>
      <c r="B335" s="29">
        <v>1445</v>
      </c>
      <c r="C335" s="27" t="s">
        <v>48</v>
      </c>
      <c r="D335" s="27" t="s">
        <v>52</v>
      </c>
      <c r="E335" s="27" t="s">
        <v>47</v>
      </c>
      <c r="F335" s="27">
        <v>9</v>
      </c>
      <c r="G335" s="30">
        <v>4644</v>
      </c>
      <c r="H335" s="27">
        <v>840.7962</v>
      </c>
      <c r="K335" s="33">
        <v>41785</v>
      </c>
      <c r="L335" s="29">
        <v>1445</v>
      </c>
      <c r="M335" s="27" t="s">
        <v>48</v>
      </c>
      <c r="N335" s="27" t="s">
        <v>52</v>
      </c>
      <c r="O335" s="27" t="s">
        <v>47</v>
      </c>
      <c r="P335" s="27">
        <v>9</v>
      </c>
      <c r="Q335" s="36">
        <v>4644</v>
      </c>
      <c r="R335" s="27">
        <v>840.7962</v>
      </c>
    </row>
    <row r="336" spans="1:18">
      <c r="A336" s="25">
        <v>41786</v>
      </c>
      <c r="B336" s="29">
        <v>1446</v>
      </c>
      <c r="C336" s="27" t="s">
        <v>49</v>
      </c>
      <c r="D336" s="27" t="s">
        <v>52</v>
      </c>
      <c r="E336" s="27" t="s">
        <v>50</v>
      </c>
      <c r="F336" s="27">
        <v>9</v>
      </c>
      <c r="G336" s="30">
        <v>5040</v>
      </c>
      <c r="H336" s="27">
        <v>3241.7280000000001</v>
      </c>
      <c r="K336" s="33">
        <v>41786</v>
      </c>
      <c r="L336" s="29">
        <v>1446</v>
      </c>
      <c r="M336" s="27" t="s">
        <v>49</v>
      </c>
      <c r="N336" s="27" t="s">
        <v>52</v>
      </c>
      <c r="O336" s="27" t="s">
        <v>50</v>
      </c>
      <c r="P336" s="27">
        <v>9</v>
      </c>
      <c r="Q336" s="36">
        <v>5040</v>
      </c>
      <c r="R336" s="27">
        <v>3241.7280000000001</v>
      </c>
    </row>
    <row r="337" spans="1:18">
      <c r="A337" s="25">
        <v>41787</v>
      </c>
      <c r="B337" s="29">
        <v>1447</v>
      </c>
      <c r="C337" s="27" t="s">
        <v>45</v>
      </c>
      <c r="D337" s="27" t="s">
        <v>52</v>
      </c>
      <c r="E337" s="27" t="s">
        <v>50</v>
      </c>
      <c r="F337" s="27">
        <v>10</v>
      </c>
      <c r="G337" s="30">
        <v>3390</v>
      </c>
      <c r="H337" s="27">
        <v>601.72499999999991</v>
      </c>
      <c r="K337" s="33">
        <v>41787</v>
      </c>
      <c r="L337" s="29">
        <v>1447</v>
      </c>
      <c r="M337" s="27" t="s">
        <v>45</v>
      </c>
      <c r="N337" s="27" t="s">
        <v>52</v>
      </c>
      <c r="O337" s="27" t="s">
        <v>50</v>
      </c>
      <c r="P337" s="27">
        <v>10</v>
      </c>
      <c r="Q337" s="36">
        <v>3390</v>
      </c>
      <c r="R337" s="27">
        <v>601.72499999999991</v>
      </c>
    </row>
    <row r="338" spans="1:18">
      <c r="A338" s="25">
        <v>41788</v>
      </c>
      <c r="B338" s="29">
        <v>1448</v>
      </c>
      <c r="C338" s="27" t="s">
        <v>48</v>
      </c>
      <c r="D338" s="27" t="s">
        <v>52</v>
      </c>
      <c r="E338" s="27" t="s">
        <v>50</v>
      </c>
      <c r="F338" s="27">
        <v>7</v>
      </c>
      <c r="G338" s="30">
        <v>2740.5</v>
      </c>
      <c r="H338" s="27">
        <v>1859.1551999999999</v>
      </c>
      <c r="K338" s="33">
        <v>41788</v>
      </c>
      <c r="L338" s="29">
        <v>1448</v>
      </c>
      <c r="M338" s="27" t="s">
        <v>48</v>
      </c>
      <c r="N338" s="27" t="s">
        <v>52</v>
      </c>
      <c r="O338" s="27" t="s">
        <v>50</v>
      </c>
      <c r="P338" s="27">
        <v>7</v>
      </c>
      <c r="Q338" s="36">
        <v>2740.5</v>
      </c>
      <c r="R338" s="27">
        <v>1859.1551999999999</v>
      </c>
    </row>
    <row r="339" spans="1:18">
      <c r="A339" s="25">
        <v>41789</v>
      </c>
      <c r="B339" s="29">
        <v>1449</v>
      </c>
      <c r="C339" s="27" t="s">
        <v>49</v>
      </c>
      <c r="D339" s="27" t="s">
        <v>52</v>
      </c>
      <c r="E339" s="27" t="s">
        <v>51</v>
      </c>
      <c r="F339" s="27">
        <v>9</v>
      </c>
      <c r="G339" s="30">
        <v>5454</v>
      </c>
      <c r="H339" s="27">
        <v>3256.8561</v>
      </c>
      <c r="K339" s="33">
        <v>41789</v>
      </c>
      <c r="L339" s="29">
        <v>1449</v>
      </c>
      <c r="M339" s="27" t="s">
        <v>49</v>
      </c>
      <c r="N339" s="27" t="s">
        <v>52</v>
      </c>
      <c r="O339" s="27" t="s">
        <v>51</v>
      </c>
      <c r="P339" s="27">
        <v>9</v>
      </c>
      <c r="Q339" s="36">
        <v>5454</v>
      </c>
      <c r="R339" s="27">
        <v>3256.8561</v>
      </c>
    </row>
    <row r="340" spans="1:18">
      <c r="A340" s="25">
        <v>41790</v>
      </c>
      <c r="B340" s="29">
        <v>1450</v>
      </c>
      <c r="C340" s="27" t="s">
        <v>45</v>
      </c>
      <c r="D340" s="27" t="s">
        <v>52</v>
      </c>
      <c r="E340" s="27" t="s">
        <v>51</v>
      </c>
      <c r="F340" s="27">
        <v>7</v>
      </c>
      <c r="G340" s="30">
        <v>12337.5</v>
      </c>
      <c r="H340" s="27">
        <v>3086.8424999999993</v>
      </c>
      <c r="K340" s="33">
        <v>41790</v>
      </c>
      <c r="L340" s="29">
        <v>1450</v>
      </c>
      <c r="M340" s="27" t="s">
        <v>45</v>
      </c>
      <c r="N340" s="27" t="s">
        <v>52</v>
      </c>
      <c r="O340" s="27" t="s">
        <v>51</v>
      </c>
      <c r="P340" s="27">
        <v>7</v>
      </c>
      <c r="Q340" s="36">
        <v>12337.5</v>
      </c>
      <c r="R340" s="27">
        <v>3086.8424999999993</v>
      </c>
    </row>
    <row r="341" spans="1:18">
      <c r="A341" s="25">
        <v>41791</v>
      </c>
      <c r="B341" s="29">
        <v>1451</v>
      </c>
      <c r="C341" s="27" t="s">
        <v>48</v>
      </c>
      <c r="D341" s="27" t="s">
        <v>52</v>
      </c>
      <c r="E341" s="27" t="s">
        <v>51</v>
      </c>
      <c r="F341" s="27">
        <v>6</v>
      </c>
      <c r="G341" s="30">
        <v>9756</v>
      </c>
      <c r="H341" s="27">
        <v>1684.8612000000001</v>
      </c>
      <c r="K341" s="33">
        <v>41791</v>
      </c>
      <c r="L341" s="29">
        <v>1451</v>
      </c>
      <c r="M341" s="27" t="s">
        <v>48</v>
      </c>
      <c r="N341" s="27" t="s">
        <v>52</v>
      </c>
      <c r="O341" s="27" t="s">
        <v>51</v>
      </c>
      <c r="P341" s="27">
        <v>6</v>
      </c>
      <c r="Q341" s="36">
        <v>9756</v>
      </c>
      <c r="R341" s="27">
        <v>1684.8612000000001</v>
      </c>
    </row>
    <row r="342" spans="1:18">
      <c r="A342" s="25">
        <v>41792</v>
      </c>
      <c r="B342" s="29">
        <v>1452</v>
      </c>
      <c r="C342" s="27" t="s">
        <v>49</v>
      </c>
      <c r="D342" s="27" t="s">
        <v>52</v>
      </c>
      <c r="E342" s="27" t="s">
        <v>47</v>
      </c>
      <c r="F342" s="27">
        <v>7</v>
      </c>
      <c r="G342" s="30">
        <v>4851</v>
      </c>
      <c r="H342" s="27">
        <v>4334.8536000000004</v>
      </c>
      <c r="K342" s="33">
        <v>41792</v>
      </c>
      <c r="L342" s="29">
        <v>1452</v>
      </c>
      <c r="M342" s="27" t="s">
        <v>49</v>
      </c>
      <c r="N342" s="27" t="s">
        <v>52</v>
      </c>
      <c r="O342" s="27" t="s">
        <v>47</v>
      </c>
      <c r="P342" s="27">
        <v>7</v>
      </c>
      <c r="Q342" s="36">
        <v>4851</v>
      </c>
      <c r="R342" s="27">
        <v>4334.8536000000004</v>
      </c>
    </row>
    <row r="343" spans="1:18">
      <c r="A343" s="25">
        <v>41793</v>
      </c>
      <c r="B343" s="29">
        <v>1453</v>
      </c>
      <c r="C343" s="27" t="s">
        <v>45</v>
      </c>
      <c r="D343" s="27" t="s">
        <v>52</v>
      </c>
      <c r="E343" s="27" t="s">
        <v>47</v>
      </c>
      <c r="F343" s="27">
        <v>6</v>
      </c>
      <c r="G343" s="30">
        <v>2016</v>
      </c>
      <c r="H343" s="27">
        <v>3302.2080000000001</v>
      </c>
      <c r="K343" s="33">
        <v>41793</v>
      </c>
      <c r="L343" s="29">
        <v>1453</v>
      </c>
      <c r="M343" s="27" t="s">
        <v>45</v>
      </c>
      <c r="N343" s="27" t="s">
        <v>52</v>
      </c>
      <c r="O343" s="27" t="s">
        <v>47</v>
      </c>
      <c r="P343" s="27">
        <v>6</v>
      </c>
      <c r="Q343" s="36">
        <v>2016</v>
      </c>
      <c r="R343" s="27">
        <v>3302.2080000000001</v>
      </c>
    </row>
    <row r="344" spans="1:18">
      <c r="A344" s="25">
        <v>41794</v>
      </c>
      <c r="B344" s="29">
        <v>1454</v>
      </c>
      <c r="C344" s="27" t="s">
        <v>48</v>
      </c>
      <c r="D344" s="27" t="s">
        <v>52</v>
      </c>
      <c r="E344" s="27" t="s">
        <v>47</v>
      </c>
      <c r="F344" s="27">
        <v>9</v>
      </c>
      <c r="G344" s="30">
        <v>4806</v>
      </c>
      <c r="H344" s="27">
        <v>1068.6141</v>
      </c>
      <c r="K344" s="33">
        <v>41794</v>
      </c>
      <c r="L344" s="29">
        <v>1454</v>
      </c>
      <c r="M344" s="27" t="s">
        <v>48</v>
      </c>
      <c r="N344" s="27" t="s">
        <v>52</v>
      </c>
      <c r="O344" s="27" t="s">
        <v>47</v>
      </c>
      <c r="P344" s="27">
        <v>9</v>
      </c>
      <c r="Q344" s="36">
        <v>4806</v>
      </c>
      <c r="R344" s="27">
        <v>1068.6141</v>
      </c>
    </row>
    <row r="345" spans="1:18">
      <c r="A345" s="25">
        <v>41795</v>
      </c>
      <c r="B345" s="29">
        <v>1455</v>
      </c>
      <c r="C345" s="27" t="s">
        <v>49</v>
      </c>
      <c r="D345" s="27" t="s">
        <v>52</v>
      </c>
      <c r="E345" s="27" t="s">
        <v>50</v>
      </c>
      <c r="F345" s="27">
        <v>9</v>
      </c>
      <c r="G345" s="30">
        <v>4716</v>
      </c>
      <c r="H345" s="27">
        <v>3319.1207999999997</v>
      </c>
      <c r="K345" s="33">
        <v>41795</v>
      </c>
      <c r="L345" s="29">
        <v>1455</v>
      </c>
      <c r="M345" s="27" t="s">
        <v>49</v>
      </c>
      <c r="N345" s="27" t="s">
        <v>52</v>
      </c>
      <c r="O345" s="27" t="s">
        <v>50</v>
      </c>
      <c r="P345" s="27">
        <v>9</v>
      </c>
      <c r="Q345" s="36">
        <v>4716</v>
      </c>
      <c r="R345" s="27">
        <v>3319.1207999999997</v>
      </c>
    </row>
    <row r="346" spans="1:18">
      <c r="A346" s="25">
        <v>41796</v>
      </c>
      <c r="B346" s="29">
        <v>1456</v>
      </c>
      <c r="C346" s="27" t="s">
        <v>45</v>
      </c>
      <c r="D346" s="27" t="s">
        <v>52</v>
      </c>
      <c r="E346" s="27" t="s">
        <v>50</v>
      </c>
      <c r="F346" s="27">
        <v>9</v>
      </c>
      <c r="G346" s="30">
        <v>11115</v>
      </c>
      <c r="H346" s="27">
        <v>2680.2710999999999</v>
      </c>
      <c r="K346" s="33">
        <v>41796</v>
      </c>
      <c r="L346" s="29">
        <v>1456</v>
      </c>
      <c r="M346" s="27" t="s">
        <v>45</v>
      </c>
      <c r="N346" s="27" t="s">
        <v>52</v>
      </c>
      <c r="O346" s="27" t="s">
        <v>50</v>
      </c>
      <c r="P346" s="27">
        <v>9</v>
      </c>
      <c r="Q346" s="36">
        <v>11115</v>
      </c>
      <c r="R346" s="27">
        <v>2680.2710999999999</v>
      </c>
    </row>
    <row r="347" spans="1:18">
      <c r="A347" s="25">
        <v>41797</v>
      </c>
      <c r="B347" s="29">
        <v>1457</v>
      </c>
      <c r="C347" s="27" t="s">
        <v>48</v>
      </c>
      <c r="D347" s="27" t="s">
        <v>52</v>
      </c>
      <c r="E347" s="27" t="s">
        <v>50</v>
      </c>
      <c r="F347" s="27">
        <v>6</v>
      </c>
      <c r="G347" s="30">
        <v>5224.5</v>
      </c>
      <c r="H347" s="27">
        <v>2312.712</v>
      </c>
      <c r="K347" s="33">
        <v>41797</v>
      </c>
      <c r="L347" s="29">
        <v>1457</v>
      </c>
      <c r="M347" s="27" t="s">
        <v>48</v>
      </c>
      <c r="N347" s="27" t="s">
        <v>52</v>
      </c>
      <c r="O347" s="27" t="s">
        <v>50</v>
      </c>
      <c r="P347" s="27">
        <v>6</v>
      </c>
      <c r="Q347" s="36">
        <v>5224.5</v>
      </c>
      <c r="R347" s="27">
        <v>2312.712</v>
      </c>
    </row>
    <row r="348" spans="1:18">
      <c r="A348" s="25">
        <v>41798</v>
      </c>
      <c r="B348" s="29">
        <v>1458</v>
      </c>
      <c r="C348" s="27" t="s">
        <v>49</v>
      </c>
      <c r="D348" s="27" t="s">
        <v>52</v>
      </c>
      <c r="E348" s="27" t="s">
        <v>51</v>
      </c>
      <c r="F348" s="27">
        <v>6</v>
      </c>
      <c r="G348" s="30">
        <v>4131</v>
      </c>
      <c r="H348" s="27">
        <v>2968.5365999999999</v>
      </c>
      <c r="K348" s="33">
        <v>41798</v>
      </c>
      <c r="L348" s="29">
        <v>1458</v>
      </c>
      <c r="M348" s="27" t="s">
        <v>49</v>
      </c>
      <c r="N348" s="27" t="s">
        <v>52</v>
      </c>
      <c r="O348" s="27" t="s">
        <v>51</v>
      </c>
      <c r="P348" s="27">
        <v>6</v>
      </c>
      <c r="Q348" s="36">
        <v>4131</v>
      </c>
      <c r="R348" s="27">
        <v>2968.5365999999999</v>
      </c>
    </row>
    <row r="349" spans="1:18">
      <c r="A349" s="25">
        <v>41799</v>
      </c>
      <c r="B349" s="29">
        <v>1459</v>
      </c>
      <c r="C349" s="27" t="s">
        <v>45</v>
      </c>
      <c r="D349" s="27" t="s">
        <v>52</v>
      </c>
      <c r="E349" s="27" t="s">
        <v>51</v>
      </c>
      <c r="F349" s="27">
        <v>6</v>
      </c>
      <c r="G349" s="30">
        <v>2808</v>
      </c>
      <c r="H349" s="27">
        <v>2322.2159999999994</v>
      </c>
      <c r="K349" s="33">
        <v>41799</v>
      </c>
      <c r="L349" s="29">
        <v>1459</v>
      </c>
      <c r="M349" s="27" t="s">
        <v>45</v>
      </c>
      <c r="N349" s="27" t="s">
        <v>52</v>
      </c>
      <c r="O349" s="27" t="s">
        <v>51</v>
      </c>
      <c r="P349" s="27">
        <v>6</v>
      </c>
      <c r="Q349" s="36">
        <v>2808</v>
      </c>
      <c r="R349" s="27">
        <v>2322.2159999999994</v>
      </c>
    </row>
    <row r="350" spans="1:18">
      <c r="A350" s="25">
        <v>41800</v>
      </c>
      <c r="B350" s="29">
        <v>1460</v>
      </c>
      <c r="C350" s="27" t="s">
        <v>48</v>
      </c>
      <c r="D350" s="27" t="s">
        <v>52</v>
      </c>
      <c r="E350" s="27" t="s">
        <v>51</v>
      </c>
      <c r="F350" s="27">
        <v>7</v>
      </c>
      <c r="G350" s="30">
        <v>1564.5</v>
      </c>
      <c r="H350" s="27">
        <v>2080.7849999999999</v>
      </c>
      <c r="K350" s="33">
        <v>41800</v>
      </c>
      <c r="L350" s="29">
        <v>1460</v>
      </c>
      <c r="M350" s="27" t="s">
        <v>48</v>
      </c>
      <c r="N350" s="27" t="s">
        <v>52</v>
      </c>
      <c r="O350" s="27" t="s">
        <v>51</v>
      </c>
      <c r="P350" s="27">
        <v>7</v>
      </c>
      <c r="Q350" s="36">
        <v>1564.5</v>
      </c>
      <c r="R350" s="27">
        <v>2080.7849999999999</v>
      </c>
    </row>
    <row r="351" spans="1:18">
      <c r="A351" s="25">
        <v>41801</v>
      </c>
      <c r="B351" s="29">
        <v>1461</v>
      </c>
      <c r="C351" s="27" t="s">
        <v>49</v>
      </c>
      <c r="D351" s="27" t="s">
        <v>52</v>
      </c>
      <c r="E351" s="27" t="s">
        <v>47</v>
      </c>
      <c r="F351" s="27">
        <v>8</v>
      </c>
      <c r="G351" s="30">
        <v>11088</v>
      </c>
      <c r="H351" s="27">
        <v>3958.4160000000002</v>
      </c>
      <c r="K351" s="33">
        <v>41801</v>
      </c>
      <c r="L351" s="29">
        <v>1461</v>
      </c>
      <c r="M351" s="27" t="s">
        <v>49</v>
      </c>
      <c r="N351" s="27" t="s">
        <v>52</v>
      </c>
      <c r="O351" s="27" t="s">
        <v>47</v>
      </c>
      <c r="P351" s="27">
        <v>8</v>
      </c>
      <c r="Q351" s="36">
        <v>11088</v>
      </c>
      <c r="R351" s="27">
        <v>3958.4160000000002</v>
      </c>
    </row>
    <row r="352" spans="1:18">
      <c r="A352" s="25">
        <v>41802</v>
      </c>
      <c r="B352" s="29">
        <v>1462</v>
      </c>
      <c r="C352" s="27" t="s">
        <v>45</v>
      </c>
      <c r="D352" s="27" t="s">
        <v>52</v>
      </c>
      <c r="E352" s="27" t="s">
        <v>47</v>
      </c>
      <c r="F352" s="27">
        <v>10</v>
      </c>
      <c r="G352" s="30">
        <v>11640</v>
      </c>
      <c r="H352" s="27">
        <v>2337.3119999999999</v>
      </c>
      <c r="K352" s="33">
        <v>41802</v>
      </c>
      <c r="L352" s="29">
        <v>1462</v>
      </c>
      <c r="M352" s="27" t="s">
        <v>45</v>
      </c>
      <c r="N352" s="27" t="s">
        <v>52</v>
      </c>
      <c r="O352" s="27" t="s">
        <v>47</v>
      </c>
      <c r="P352" s="27">
        <v>10</v>
      </c>
      <c r="Q352" s="36">
        <v>11640</v>
      </c>
      <c r="R352" s="27">
        <v>2337.3119999999999</v>
      </c>
    </row>
    <row r="353" spans="1:18">
      <c r="A353" s="25">
        <v>41803</v>
      </c>
      <c r="B353" s="29">
        <v>1463</v>
      </c>
      <c r="C353" s="27" t="s">
        <v>48</v>
      </c>
      <c r="D353" s="27" t="s">
        <v>52</v>
      </c>
      <c r="E353" s="27" t="s">
        <v>47</v>
      </c>
      <c r="F353" s="27">
        <v>6</v>
      </c>
      <c r="G353" s="30">
        <v>6804</v>
      </c>
      <c r="H353" s="27">
        <v>2270.3247000000001</v>
      </c>
      <c r="K353" s="33">
        <v>41803</v>
      </c>
      <c r="L353" s="29">
        <v>1463</v>
      </c>
      <c r="M353" s="27" t="s">
        <v>48</v>
      </c>
      <c r="N353" s="27" t="s">
        <v>52</v>
      </c>
      <c r="O353" s="27" t="s">
        <v>47</v>
      </c>
      <c r="P353" s="27">
        <v>6</v>
      </c>
      <c r="Q353" s="36">
        <v>6804</v>
      </c>
      <c r="R353" s="27">
        <v>2270.3247000000001</v>
      </c>
    </row>
    <row r="354" spans="1:18">
      <c r="A354" s="25">
        <v>41804</v>
      </c>
      <c r="B354" s="29">
        <v>1464</v>
      </c>
      <c r="C354" s="27" t="s">
        <v>49</v>
      </c>
      <c r="D354" s="27" t="s">
        <v>52</v>
      </c>
      <c r="E354" s="27" t="s">
        <v>50</v>
      </c>
      <c r="F354" s="27">
        <v>10</v>
      </c>
      <c r="G354" s="30">
        <v>7860</v>
      </c>
      <c r="H354" s="27">
        <v>1799.94</v>
      </c>
      <c r="K354" s="33">
        <v>41804</v>
      </c>
      <c r="L354" s="29">
        <v>1464</v>
      </c>
      <c r="M354" s="27" t="s">
        <v>49</v>
      </c>
      <c r="N354" s="27" t="s">
        <v>52</v>
      </c>
      <c r="O354" s="27" t="s">
        <v>50</v>
      </c>
      <c r="P354" s="27">
        <v>10</v>
      </c>
      <c r="Q354" s="36">
        <v>7860</v>
      </c>
      <c r="R354" s="27">
        <v>1799.94</v>
      </c>
    </row>
    <row r="355" spans="1:18">
      <c r="A355" s="25">
        <v>41805</v>
      </c>
      <c r="B355" s="29">
        <v>1465</v>
      </c>
      <c r="C355" s="27" t="s">
        <v>45</v>
      </c>
      <c r="D355" s="27" t="s">
        <v>52</v>
      </c>
      <c r="E355" s="27" t="s">
        <v>50</v>
      </c>
      <c r="F355" s="27">
        <v>8</v>
      </c>
      <c r="G355" s="30">
        <v>7296</v>
      </c>
      <c r="H355" s="27">
        <v>696.03840000000002</v>
      </c>
      <c r="K355" s="33">
        <v>41805</v>
      </c>
      <c r="L355" s="29">
        <v>1465</v>
      </c>
      <c r="M355" s="27" t="s">
        <v>45</v>
      </c>
      <c r="N355" s="27" t="s">
        <v>52</v>
      </c>
      <c r="O355" s="27" t="s">
        <v>50</v>
      </c>
      <c r="P355" s="27">
        <v>8</v>
      </c>
      <c r="Q355" s="36">
        <v>7296</v>
      </c>
      <c r="R355" s="27">
        <v>696.03840000000002</v>
      </c>
    </row>
    <row r="356" spans="1:18">
      <c r="A356" s="25">
        <v>41806</v>
      </c>
      <c r="B356" s="29">
        <v>1466</v>
      </c>
      <c r="C356" s="27" t="s">
        <v>48</v>
      </c>
      <c r="D356" s="27" t="s">
        <v>52</v>
      </c>
      <c r="E356" s="27" t="s">
        <v>50</v>
      </c>
      <c r="F356" s="27">
        <v>9</v>
      </c>
      <c r="G356" s="30">
        <v>9585</v>
      </c>
      <c r="H356" s="27">
        <v>1396.3428000000001</v>
      </c>
      <c r="K356" s="33">
        <v>41806</v>
      </c>
      <c r="L356" s="29">
        <v>1466</v>
      </c>
      <c r="M356" s="27" t="s">
        <v>48</v>
      </c>
      <c r="N356" s="27" t="s">
        <v>52</v>
      </c>
      <c r="O356" s="27" t="s">
        <v>50</v>
      </c>
      <c r="P356" s="27">
        <v>9</v>
      </c>
      <c r="Q356" s="36">
        <v>9585</v>
      </c>
      <c r="R356" s="27">
        <v>1396.3428000000001</v>
      </c>
    </row>
    <row r="357" spans="1:18">
      <c r="A357" s="25">
        <v>41807</v>
      </c>
      <c r="B357" s="29">
        <v>1467</v>
      </c>
      <c r="C357" s="27" t="s">
        <v>49</v>
      </c>
      <c r="D357" s="27" t="s">
        <v>52</v>
      </c>
      <c r="E357" s="27" t="s">
        <v>51</v>
      </c>
      <c r="F357" s="27">
        <v>6</v>
      </c>
      <c r="G357" s="30">
        <v>4860</v>
      </c>
      <c r="H357" s="27">
        <v>584.17200000000003</v>
      </c>
      <c r="K357" s="33">
        <v>41807</v>
      </c>
      <c r="L357" s="29">
        <v>1467</v>
      </c>
      <c r="M357" s="27" t="s">
        <v>49</v>
      </c>
      <c r="N357" s="27" t="s">
        <v>52</v>
      </c>
      <c r="O357" s="27" t="s">
        <v>51</v>
      </c>
      <c r="P357" s="27">
        <v>6</v>
      </c>
      <c r="Q357" s="36">
        <v>4860</v>
      </c>
      <c r="R357" s="27">
        <v>584.17200000000003</v>
      </c>
    </row>
    <row r="358" spans="1:18">
      <c r="A358" s="25">
        <v>41808</v>
      </c>
      <c r="B358" s="29">
        <v>1468</v>
      </c>
      <c r="C358" s="27" t="s">
        <v>45</v>
      </c>
      <c r="D358" s="27" t="s">
        <v>52</v>
      </c>
      <c r="E358" s="27" t="s">
        <v>51</v>
      </c>
      <c r="F358" s="27">
        <v>9</v>
      </c>
      <c r="G358" s="30">
        <v>3267</v>
      </c>
      <c r="H358" s="27">
        <v>1181.0205000000001</v>
      </c>
      <c r="K358" s="33">
        <v>41808</v>
      </c>
      <c r="L358" s="29">
        <v>1468</v>
      </c>
      <c r="M358" s="27" t="s">
        <v>45</v>
      </c>
      <c r="N358" s="27" t="s">
        <v>52</v>
      </c>
      <c r="O358" s="27" t="s">
        <v>51</v>
      </c>
      <c r="P358" s="27">
        <v>9</v>
      </c>
      <c r="Q358" s="36">
        <v>3267</v>
      </c>
      <c r="R358" s="27">
        <v>1181.0205000000001</v>
      </c>
    </row>
    <row r="359" spans="1:18">
      <c r="A359" s="25">
        <v>41809</v>
      </c>
      <c r="B359" s="29">
        <v>1469</v>
      </c>
      <c r="C359" s="27" t="s">
        <v>48</v>
      </c>
      <c r="D359" s="27" t="s">
        <v>52</v>
      </c>
      <c r="E359" s="27" t="s">
        <v>51</v>
      </c>
      <c r="F359" s="27">
        <v>8</v>
      </c>
      <c r="G359" s="30">
        <v>6984</v>
      </c>
      <c r="H359" s="27">
        <v>1797.2159999999999</v>
      </c>
      <c r="K359" s="33">
        <v>41809</v>
      </c>
      <c r="L359" s="29">
        <v>1469</v>
      </c>
      <c r="M359" s="27" t="s">
        <v>48</v>
      </c>
      <c r="N359" s="27" t="s">
        <v>52</v>
      </c>
      <c r="O359" s="27" t="s">
        <v>51</v>
      </c>
      <c r="P359" s="27">
        <v>8</v>
      </c>
      <c r="Q359" s="36">
        <v>6984</v>
      </c>
      <c r="R359" s="27">
        <v>1797.2159999999999</v>
      </c>
    </row>
    <row r="360" spans="1:18">
      <c r="A360" s="25">
        <v>41810</v>
      </c>
      <c r="B360" s="29">
        <v>1470</v>
      </c>
      <c r="C360" s="27" t="s">
        <v>49</v>
      </c>
      <c r="D360" s="27" t="s">
        <v>52</v>
      </c>
      <c r="E360" s="27" t="s">
        <v>47</v>
      </c>
      <c r="F360" s="27">
        <v>9</v>
      </c>
      <c r="G360" s="30">
        <v>1539</v>
      </c>
      <c r="H360" s="27">
        <v>3237.2865000000002</v>
      </c>
      <c r="K360" s="33">
        <v>41810</v>
      </c>
      <c r="L360" s="29">
        <v>1470</v>
      </c>
      <c r="M360" s="27" t="s">
        <v>49</v>
      </c>
      <c r="N360" s="27" t="s">
        <v>52</v>
      </c>
      <c r="O360" s="27" t="s">
        <v>47</v>
      </c>
      <c r="P360" s="27">
        <v>9</v>
      </c>
      <c r="Q360" s="36">
        <v>1539</v>
      </c>
      <c r="R360" s="27">
        <v>3237.2865000000002</v>
      </c>
    </row>
    <row r="361" spans="1:18">
      <c r="A361" s="25">
        <v>41811</v>
      </c>
      <c r="B361" s="29">
        <v>1471</v>
      </c>
      <c r="C361" s="27" t="s">
        <v>45</v>
      </c>
      <c r="D361" s="27" t="s">
        <v>52</v>
      </c>
      <c r="E361" s="27" t="s">
        <v>47</v>
      </c>
      <c r="F361" s="27">
        <v>7</v>
      </c>
      <c r="G361" s="30">
        <v>3465</v>
      </c>
      <c r="H361" s="27">
        <v>1443.1725000000001</v>
      </c>
      <c r="K361" s="33">
        <v>41811</v>
      </c>
      <c r="L361" s="29">
        <v>1471</v>
      </c>
      <c r="M361" s="27" t="s">
        <v>45</v>
      </c>
      <c r="N361" s="27" t="s">
        <v>52</v>
      </c>
      <c r="O361" s="27" t="s">
        <v>47</v>
      </c>
      <c r="P361" s="27">
        <v>7</v>
      </c>
      <c r="Q361" s="36">
        <v>3465</v>
      </c>
      <c r="R361" s="27">
        <v>1443.1725000000001</v>
      </c>
    </row>
    <row r="362" spans="1:18">
      <c r="A362" s="25">
        <v>41812</v>
      </c>
      <c r="B362" s="29">
        <v>1472</v>
      </c>
      <c r="C362" s="27" t="s">
        <v>48</v>
      </c>
      <c r="D362" s="27" t="s">
        <v>52</v>
      </c>
      <c r="E362" s="27" t="s">
        <v>47</v>
      </c>
      <c r="F362" s="27">
        <v>9</v>
      </c>
      <c r="G362" s="30">
        <v>14512.5</v>
      </c>
      <c r="H362" s="27">
        <v>2066.58</v>
      </c>
      <c r="K362" s="33">
        <v>41812</v>
      </c>
      <c r="L362" s="29">
        <v>1472</v>
      </c>
      <c r="M362" s="27" t="s">
        <v>48</v>
      </c>
      <c r="N362" s="27" t="s">
        <v>52</v>
      </c>
      <c r="O362" s="27" t="s">
        <v>47</v>
      </c>
      <c r="P362" s="27">
        <v>9</v>
      </c>
      <c r="Q362" s="36">
        <v>14512.5</v>
      </c>
      <c r="R362" s="27">
        <v>2066.58</v>
      </c>
    </row>
    <row r="363" spans="1:18">
      <c r="A363" s="25">
        <v>41813</v>
      </c>
      <c r="B363" s="29">
        <v>1473</v>
      </c>
      <c r="C363" s="27" t="s">
        <v>49</v>
      </c>
      <c r="D363" s="27" t="s">
        <v>52</v>
      </c>
      <c r="E363" s="27" t="s">
        <v>50</v>
      </c>
      <c r="F363" s="27">
        <v>7</v>
      </c>
      <c r="G363" s="30">
        <v>5733</v>
      </c>
      <c r="H363" s="27">
        <v>4751.2237500000001</v>
      </c>
      <c r="K363" s="33">
        <v>41813</v>
      </c>
      <c r="L363" s="29">
        <v>1473</v>
      </c>
      <c r="M363" s="27" t="s">
        <v>49</v>
      </c>
      <c r="N363" s="27" t="s">
        <v>52</v>
      </c>
      <c r="O363" s="27" t="s">
        <v>50</v>
      </c>
      <c r="P363" s="27">
        <v>7</v>
      </c>
      <c r="Q363" s="36">
        <v>5733</v>
      </c>
      <c r="R363" s="27">
        <v>4751.2237500000001</v>
      </c>
    </row>
    <row r="364" spans="1:18">
      <c r="A364" s="25">
        <v>41814</v>
      </c>
      <c r="B364" s="29">
        <v>1474</v>
      </c>
      <c r="C364" s="27" t="s">
        <v>45</v>
      </c>
      <c r="D364" s="27" t="s">
        <v>52</v>
      </c>
      <c r="E364" s="27" t="s">
        <v>50</v>
      </c>
      <c r="F364" s="27">
        <v>6</v>
      </c>
      <c r="G364" s="30">
        <v>8316</v>
      </c>
      <c r="H364" s="27">
        <v>1538.8757999999998</v>
      </c>
      <c r="K364" s="33">
        <v>41814</v>
      </c>
      <c r="L364" s="29">
        <v>1474</v>
      </c>
      <c r="M364" s="27" t="s">
        <v>45</v>
      </c>
      <c r="N364" s="27" t="s">
        <v>52</v>
      </c>
      <c r="O364" s="27" t="s">
        <v>50</v>
      </c>
      <c r="P364" s="27">
        <v>6</v>
      </c>
      <c r="Q364" s="36">
        <v>8316</v>
      </c>
      <c r="R364" s="27">
        <v>1538.8757999999998</v>
      </c>
    </row>
    <row r="365" spans="1:18">
      <c r="A365" s="25">
        <v>41815</v>
      </c>
      <c r="B365" s="29">
        <v>1475</v>
      </c>
      <c r="C365" s="27" t="s">
        <v>48</v>
      </c>
      <c r="D365" s="27" t="s">
        <v>52</v>
      </c>
      <c r="E365" s="27" t="s">
        <v>50</v>
      </c>
      <c r="F365" s="27">
        <v>9</v>
      </c>
      <c r="G365" s="30">
        <v>7938</v>
      </c>
      <c r="H365" s="27">
        <v>4969.1880000000001</v>
      </c>
      <c r="K365" s="33">
        <v>41815</v>
      </c>
      <c r="L365" s="29">
        <v>1475</v>
      </c>
      <c r="M365" s="27" t="s">
        <v>48</v>
      </c>
      <c r="N365" s="27" t="s">
        <v>52</v>
      </c>
      <c r="O365" s="27" t="s">
        <v>50</v>
      </c>
      <c r="P365" s="27">
        <v>9</v>
      </c>
      <c r="Q365" s="36">
        <v>7938</v>
      </c>
      <c r="R365" s="27">
        <v>4969.1880000000001</v>
      </c>
    </row>
    <row r="366" spans="1:18">
      <c r="A366" s="25">
        <v>41816</v>
      </c>
      <c r="B366" s="29">
        <v>1476</v>
      </c>
      <c r="C366" s="27" t="s">
        <v>49</v>
      </c>
      <c r="D366" s="27" t="s">
        <v>52</v>
      </c>
      <c r="E366" s="27" t="s">
        <v>51</v>
      </c>
      <c r="F366" s="27">
        <v>6</v>
      </c>
      <c r="G366" s="30">
        <v>6129</v>
      </c>
      <c r="H366" s="27">
        <v>2691.0396000000001</v>
      </c>
      <c r="K366" s="33">
        <v>41816</v>
      </c>
      <c r="L366" s="29">
        <v>1476</v>
      </c>
      <c r="M366" s="27" t="s">
        <v>49</v>
      </c>
      <c r="N366" s="27" t="s">
        <v>52</v>
      </c>
      <c r="O366" s="27" t="s">
        <v>51</v>
      </c>
      <c r="P366" s="27">
        <v>6</v>
      </c>
      <c r="Q366" s="36">
        <v>6129</v>
      </c>
      <c r="R366" s="27">
        <v>2691.0396000000001</v>
      </c>
    </row>
    <row r="367" spans="1:18">
      <c r="A367" s="25">
        <v>41817</v>
      </c>
      <c r="B367" s="29">
        <v>1842</v>
      </c>
      <c r="C367" s="27" t="s">
        <v>49</v>
      </c>
      <c r="D367" s="27" t="s">
        <v>52</v>
      </c>
      <c r="E367" s="27" t="s">
        <v>50</v>
      </c>
      <c r="F367" s="27">
        <v>6</v>
      </c>
      <c r="G367" s="30">
        <v>1755</v>
      </c>
      <c r="H367" s="27">
        <v>1776.9375</v>
      </c>
      <c r="K367" s="33">
        <v>41817</v>
      </c>
      <c r="L367" s="29">
        <v>1842</v>
      </c>
      <c r="M367" s="27" t="s">
        <v>49</v>
      </c>
      <c r="N367" s="27" t="s">
        <v>52</v>
      </c>
      <c r="O367" s="27" t="s">
        <v>50</v>
      </c>
      <c r="P367" s="27">
        <v>6</v>
      </c>
      <c r="Q367" s="36">
        <v>1755</v>
      </c>
      <c r="R367" s="27">
        <v>1776.9375</v>
      </c>
    </row>
    <row r="368" spans="1:18">
      <c r="A368" s="25">
        <v>41818</v>
      </c>
      <c r="B368" s="29">
        <v>1477</v>
      </c>
      <c r="C368" s="27" t="s">
        <v>45</v>
      </c>
      <c r="D368" s="27" t="s">
        <v>52</v>
      </c>
      <c r="E368" s="27" t="s">
        <v>51</v>
      </c>
      <c r="F368" s="27">
        <v>6</v>
      </c>
      <c r="G368" s="30">
        <v>7956</v>
      </c>
      <c r="H368" s="27">
        <v>2942.1288</v>
      </c>
      <c r="K368" s="33">
        <v>41818</v>
      </c>
      <c r="L368" s="29">
        <v>1477</v>
      </c>
      <c r="M368" s="27" t="s">
        <v>45</v>
      </c>
      <c r="N368" s="27" t="s">
        <v>52</v>
      </c>
      <c r="O368" s="27" t="s">
        <v>51</v>
      </c>
      <c r="P368" s="27">
        <v>6</v>
      </c>
      <c r="Q368" s="36">
        <v>7956</v>
      </c>
      <c r="R368" s="27">
        <v>2942.1288</v>
      </c>
    </row>
    <row r="369" spans="1:18">
      <c r="A369" s="25">
        <v>41819</v>
      </c>
      <c r="B369" s="29">
        <v>1843</v>
      </c>
      <c r="C369" s="27" t="s">
        <v>45</v>
      </c>
      <c r="D369" s="27" t="s">
        <v>52</v>
      </c>
      <c r="E369" s="27" t="s">
        <v>50</v>
      </c>
      <c r="F369" s="27">
        <v>8</v>
      </c>
      <c r="G369" s="30">
        <v>5940</v>
      </c>
      <c r="H369" s="27">
        <v>1407.78</v>
      </c>
      <c r="K369" s="33">
        <v>41819</v>
      </c>
      <c r="L369" s="29">
        <v>1843</v>
      </c>
      <c r="M369" s="27" t="s">
        <v>45</v>
      </c>
      <c r="N369" s="27" t="s">
        <v>52</v>
      </c>
      <c r="O369" s="27" t="s">
        <v>50</v>
      </c>
      <c r="P369" s="27">
        <v>8</v>
      </c>
      <c r="Q369" s="36">
        <v>5940</v>
      </c>
      <c r="R369" s="27">
        <v>1407.78</v>
      </c>
    </row>
    <row r="370" spans="1:18">
      <c r="A370" s="25">
        <v>41820</v>
      </c>
      <c r="B370" s="29">
        <v>1478</v>
      </c>
      <c r="C370" s="27" t="s">
        <v>48</v>
      </c>
      <c r="D370" s="27" t="s">
        <v>52</v>
      </c>
      <c r="E370" s="27" t="s">
        <v>51</v>
      </c>
      <c r="F370" s="27">
        <v>9</v>
      </c>
      <c r="G370" s="30">
        <v>13972.5</v>
      </c>
      <c r="H370" s="27">
        <v>4783.0661999999993</v>
      </c>
      <c r="K370" s="33">
        <v>41820</v>
      </c>
      <c r="L370" s="29">
        <v>1478</v>
      </c>
      <c r="M370" s="27" t="s">
        <v>48</v>
      </c>
      <c r="N370" s="27" t="s">
        <v>52</v>
      </c>
      <c r="O370" s="27" t="s">
        <v>51</v>
      </c>
      <c r="P370" s="27">
        <v>9</v>
      </c>
      <c r="Q370" s="36">
        <v>13972.5</v>
      </c>
      <c r="R370" s="27">
        <v>4783.0661999999993</v>
      </c>
    </row>
    <row r="371" spans="1:18">
      <c r="A371" s="25">
        <v>41821</v>
      </c>
      <c r="B371" s="29">
        <v>1844</v>
      </c>
      <c r="C371" s="27" t="s">
        <v>48</v>
      </c>
      <c r="D371" s="27" t="s">
        <v>52</v>
      </c>
      <c r="E371" s="27" t="s">
        <v>50</v>
      </c>
      <c r="F371" s="27">
        <v>6</v>
      </c>
      <c r="G371" s="30">
        <v>6300</v>
      </c>
      <c r="H371" s="27">
        <v>1132.425</v>
      </c>
      <c r="K371" s="33">
        <v>41821</v>
      </c>
      <c r="L371" s="29">
        <v>1844</v>
      </c>
      <c r="M371" s="27" t="s">
        <v>48</v>
      </c>
      <c r="N371" s="27" t="s">
        <v>52</v>
      </c>
      <c r="O371" s="27" t="s">
        <v>50</v>
      </c>
      <c r="P371" s="27">
        <v>6</v>
      </c>
      <c r="Q371" s="36">
        <v>6300</v>
      </c>
      <c r="R371" s="27">
        <v>1132.425</v>
      </c>
    </row>
    <row r="372" spans="1:18">
      <c r="A372" s="25">
        <v>41822</v>
      </c>
      <c r="B372" s="29">
        <v>1479</v>
      </c>
      <c r="C372" s="27" t="s">
        <v>49</v>
      </c>
      <c r="D372" s="27" t="s">
        <v>52</v>
      </c>
      <c r="E372" s="27" t="s">
        <v>47</v>
      </c>
      <c r="F372" s="27">
        <v>8</v>
      </c>
      <c r="G372" s="30">
        <v>6096</v>
      </c>
      <c r="H372" s="27">
        <v>722.98559999999998</v>
      </c>
      <c r="K372" s="33">
        <v>41822</v>
      </c>
      <c r="L372" s="29">
        <v>1479</v>
      </c>
      <c r="M372" s="27" t="s">
        <v>49</v>
      </c>
      <c r="N372" s="27" t="s">
        <v>52</v>
      </c>
      <c r="O372" s="27" t="s">
        <v>47</v>
      </c>
      <c r="P372" s="27">
        <v>8</v>
      </c>
      <c r="Q372" s="36">
        <v>6096</v>
      </c>
      <c r="R372" s="27">
        <v>722.98559999999998</v>
      </c>
    </row>
    <row r="373" spans="1:18">
      <c r="A373" s="25">
        <v>41823</v>
      </c>
      <c r="B373" s="29">
        <v>1845</v>
      </c>
      <c r="C373" s="27" t="s">
        <v>49</v>
      </c>
      <c r="D373" s="27" t="s">
        <v>52</v>
      </c>
      <c r="E373" s="27" t="s">
        <v>51</v>
      </c>
      <c r="F373" s="27">
        <v>9</v>
      </c>
      <c r="G373" s="30">
        <v>2045.25</v>
      </c>
      <c r="H373" s="27">
        <v>1783.8670499999998</v>
      </c>
      <c r="K373" s="33">
        <v>41823</v>
      </c>
      <c r="L373" s="29">
        <v>1845</v>
      </c>
      <c r="M373" s="27" t="s">
        <v>49</v>
      </c>
      <c r="N373" s="27" t="s">
        <v>52</v>
      </c>
      <c r="O373" s="27" t="s">
        <v>51</v>
      </c>
      <c r="P373" s="27">
        <v>9</v>
      </c>
      <c r="Q373" s="36">
        <v>2045.25</v>
      </c>
      <c r="R373" s="27">
        <v>1783.8670499999998</v>
      </c>
    </row>
    <row r="374" spans="1:18">
      <c r="A374" s="25">
        <v>41824</v>
      </c>
      <c r="B374" s="29">
        <v>1480</v>
      </c>
      <c r="C374" s="27" t="s">
        <v>45</v>
      </c>
      <c r="D374" s="27" t="s">
        <v>52</v>
      </c>
      <c r="E374" s="27" t="s">
        <v>47</v>
      </c>
      <c r="F374" s="27">
        <v>8</v>
      </c>
      <c r="G374" s="30">
        <v>5436</v>
      </c>
      <c r="H374" s="27">
        <v>733.13519999999994</v>
      </c>
      <c r="K374" s="33">
        <v>41824</v>
      </c>
      <c r="L374" s="29">
        <v>1480</v>
      </c>
      <c r="M374" s="27" t="s">
        <v>45</v>
      </c>
      <c r="N374" s="27" t="s">
        <v>52</v>
      </c>
      <c r="O374" s="27" t="s">
        <v>47</v>
      </c>
      <c r="P374" s="27">
        <v>8</v>
      </c>
      <c r="Q374" s="36">
        <v>5436</v>
      </c>
      <c r="R374" s="27">
        <v>733.13519999999994</v>
      </c>
    </row>
    <row r="375" spans="1:18">
      <c r="A375" s="25">
        <v>41825</v>
      </c>
      <c r="B375" s="29">
        <v>1848</v>
      </c>
      <c r="C375" s="27" t="s">
        <v>49</v>
      </c>
      <c r="D375" s="27" t="s">
        <v>52</v>
      </c>
      <c r="E375" s="27" t="s">
        <v>47</v>
      </c>
      <c r="F375" s="27">
        <v>10</v>
      </c>
      <c r="G375" s="30">
        <v>8880</v>
      </c>
      <c r="H375" s="27">
        <v>1985.124</v>
      </c>
      <c r="K375" s="33">
        <v>41825</v>
      </c>
      <c r="L375" s="29">
        <v>1848</v>
      </c>
      <c r="M375" s="27" t="s">
        <v>49</v>
      </c>
      <c r="N375" s="27" t="s">
        <v>52</v>
      </c>
      <c r="O375" s="27" t="s">
        <v>47</v>
      </c>
      <c r="P375" s="27">
        <v>10</v>
      </c>
      <c r="Q375" s="36">
        <v>8880</v>
      </c>
      <c r="R375" s="27">
        <v>1985.124</v>
      </c>
    </row>
    <row r="376" spans="1:18">
      <c r="A376" s="25">
        <v>41826</v>
      </c>
      <c r="B376" s="29">
        <v>1849</v>
      </c>
      <c r="C376" s="27" t="s">
        <v>45</v>
      </c>
      <c r="D376" s="27" t="s">
        <v>52</v>
      </c>
      <c r="E376" s="27" t="s">
        <v>47</v>
      </c>
      <c r="F376" s="27">
        <v>6</v>
      </c>
      <c r="G376" s="30">
        <v>5328</v>
      </c>
      <c r="H376" s="27">
        <v>2967.4295999999999</v>
      </c>
      <c r="K376" s="33">
        <v>41826</v>
      </c>
      <c r="L376" s="29">
        <v>1849</v>
      </c>
      <c r="M376" s="27" t="s">
        <v>45</v>
      </c>
      <c r="N376" s="27" t="s">
        <v>52</v>
      </c>
      <c r="O376" s="27" t="s">
        <v>47</v>
      </c>
      <c r="P376" s="27">
        <v>6</v>
      </c>
      <c r="Q376" s="36">
        <v>5328</v>
      </c>
      <c r="R376" s="27">
        <v>2967.4295999999999</v>
      </c>
    </row>
    <row r="377" spans="1:18">
      <c r="A377" s="25">
        <v>41827</v>
      </c>
      <c r="B377" s="29">
        <v>1850</v>
      </c>
      <c r="C377" s="27" t="s">
        <v>48</v>
      </c>
      <c r="D377" s="27" t="s">
        <v>52</v>
      </c>
      <c r="E377" s="27" t="s">
        <v>47</v>
      </c>
      <c r="F377" s="27">
        <v>7</v>
      </c>
      <c r="G377" s="30">
        <v>9345</v>
      </c>
      <c r="H377" s="27">
        <v>1182.7031999999999</v>
      </c>
      <c r="K377" s="33">
        <v>41827</v>
      </c>
      <c r="L377" s="29">
        <v>1850</v>
      </c>
      <c r="M377" s="27" t="s">
        <v>48</v>
      </c>
      <c r="N377" s="27" t="s">
        <v>52</v>
      </c>
      <c r="O377" s="27" t="s">
        <v>47</v>
      </c>
      <c r="P377" s="27">
        <v>7</v>
      </c>
      <c r="Q377" s="36">
        <v>9345</v>
      </c>
      <c r="R377" s="27">
        <v>1182.7031999999999</v>
      </c>
    </row>
    <row r="378" spans="1:18">
      <c r="A378" s="25">
        <v>41828</v>
      </c>
      <c r="B378" s="29">
        <v>1851</v>
      </c>
      <c r="C378" s="27" t="s">
        <v>49</v>
      </c>
      <c r="D378" s="27" t="s">
        <v>52</v>
      </c>
      <c r="E378" s="27" t="s">
        <v>50</v>
      </c>
      <c r="F378" s="27">
        <v>10</v>
      </c>
      <c r="G378" s="30">
        <v>11925</v>
      </c>
      <c r="H378" s="27">
        <v>2509.9740000000002</v>
      </c>
      <c r="K378" s="33">
        <v>41828</v>
      </c>
      <c r="L378" s="29">
        <v>1851</v>
      </c>
      <c r="M378" s="27" t="s">
        <v>49</v>
      </c>
      <c r="N378" s="27" t="s">
        <v>52</v>
      </c>
      <c r="O378" s="27" t="s">
        <v>50</v>
      </c>
      <c r="P378" s="27">
        <v>10</v>
      </c>
      <c r="Q378" s="36">
        <v>11925</v>
      </c>
      <c r="R378" s="27">
        <v>2509.9740000000002</v>
      </c>
    </row>
    <row r="379" spans="1:18">
      <c r="A379" s="25">
        <v>41829</v>
      </c>
      <c r="B379" s="29">
        <v>1852</v>
      </c>
      <c r="C379" s="27" t="s">
        <v>45</v>
      </c>
      <c r="D379" s="27" t="s">
        <v>52</v>
      </c>
      <c r="E379" s="27" t="s">
        <v>50</v>
      </c>
      <c r="F379" s="27">
        <v>9</v>
      </c>
      <c r="G379" s="30">
        <v>8505</v>
      </c>
      <c r="H379" s="27">
        <v>1404.1754999999998</v>
      </c>
      <c r="K379" s="33">
        <v>41829</v>
      </c>
      <c r="L379" s="29">
        <v>1852</v>
      </c>
      <c r="M379" s="27" t="s">
        <v>45</v>
      </c>
      <c r="N379" s="27" t="s">
        <v>52</v>
      </c>
      <c r="O379" s="27" t="s">
        <v>50</v>
      </c>
      <c r="P379" s="27">
        <v>9</v>
      </c>
      <c r="Q379" s="36">
        <v>8505</v>
      </c>
      <c r="R379" s="27">
        <v>1404.1754999999998</v>
      </c>
    </row>
    <row r="380" spans="1:18">
      <c r="A380" s="25">
        <v>40909</v>
      </c>
      <c r="B380" s="29">
        <v>1853</v>
      </c>
      <c r="C380" s="27" t="s">
        <v>48</v>
      </c>
      <c r="D380" s="27" t="s">
        <v>53</v>
      </c>
      <c r="E380" s="27" t="s">
        <v>50</v>
      </c>
      <c r="F380" s="27">
        <v>6</v>
      </c>
      <c r="G380" s="30">
        <v>2200.5</v>
      </c>
      <c r="H380" s="27">
        <v>1727.8326000000002</v>
      </c>
      <c r="K380" s="33">
        <v>40909</v>
      </c>
      <c r="L380" s="29">
        <v>1853</v>
      </c>
      <c r="M380" s="27" t="s">
        <v>48</v>
      </c>
      <c r="N380" s="27" t="s">
        <v>53</v>
      </c>
      <c r="O380" s="27" t="s">
        <v>50</v>
      </c>
      <c r="P380" s="27">
        <v>6</v>
      </c>
      <c r="Q380" s="36">
        <v>2200.5</v>
      </c>
      <c r="R380" s="27">
        <v>1727.8326000000002</v>
      </c>
    </row>
    <row r="381" spans="1:18">
      <c r="A381" s="25">
        <v>40910</v>
      </c>
      <c r="B381" s="29">
        <v>1488</v>
      </c>
      <c r="C381" s="27" t="s">
        <v>49</v>
      </c>
      <c r="D381" s="27" t="s">
        <v>53</v>
      </c>
      <c r="E381" s="27" t="s">
        <v>47</v>
      </c>
      <c r="F381" s="27">
        <v>6</v>
      </c>
      <c r="G381" s="30">
        <v>3888</v>
      </c>
      <c r="H381" s="27">
        <v>850.88879999999995</v>
      </c>
      <c r="K381" s="33">
        <v>40910</v>
      </c>
      <c r="L381" s="29">
        <v>1488</v>
      </c>
      <c r="M381" s="27" t="s">
        <v>49</v>
      </c>
      <c r="N381" s="27" t="s">
        <v>53</v>
      </c>
      <c r="O381" s="27" t="s">
        <v>47</v>
      </c>
      <c r="P381" s="27">
        <v>6</v>
      </c>
      <c r="Q381" s="36">
        <v>3888</v>
      </c>
      <c r="R381" s="27">
        <v>850.88879999999995</v>
      </c>
    </row>
    <row r="382" spans="1:18">
      <c r="A382" s="25">
        <v>40911</v>
      </c>
      <c r="B382" s="29">
        <v>1854</v>
      </c>
      <c r="C382" s="27" t="s">
        <v>49</v>
      </c>
      <c r="D382" s="27" t="s">
        <v>53</v>
      </c>
      <c r="E382" s="27" t="s">
        <v>51</v>
      </c>
      <c r="F382" s="27">
        <v>7</v>
      </c>
      <c r="G382" s="30">
        <v>5985</v>
      </c>
      <c r="H382" s="27">
        <v>3432.3975</v>
      </c>
      <c r="K382" s="33">
        <v>40911</v>
      </c>
      <c r="L382" s="29">
        <v>1854</v>
      </c>
      <c r="M382" s="27" t="s">
        <v>49</v>
      </c>
      <c r="N382" s="27" t="s">
        <v>53</v>
      </c>
      <c r="O382" s="27" t="s">
        <v>51</v>
      </c>
      <c r="P382" s="27">
        <v>7</v>
      </c>
      <c r="Q382" s="36">
        <v>5985</v>
      </c>
      <c r="R382" s="27">
        <v>3432.3975</v>
      </c>
    </row>
    <row r="383" spans="1:18">
      <c r="A383" s="25">
        <v>40913</v>
      </c>
      <c r="B383" s="29">
        <v>1489</v>
      </c>
      <c r="C383" s="27" t="s">
        <v>45</v>
      </c>
      <c r="D383" s="27" t="s">
        <v>53</v>
      </c>
      <c r="E383" s="27" t="s">
        <v>47</v>
      </c>
      <c r="F383" s="27">
        <v>9</v>
      </c>
      <c r="G383" s="30">
        <v>7047</v>
      </c>
      <c r="H383" s="27">
        <v>984.46589999999992</v>
      </c>
      <c r="K383" s="33">
        <v>40913</v>
      </c>
      <c r="L383" s="29">
        <v>1489</v>
      </c>
      <c r="M383" s="27" t="s">
        <v>45</v>
      </c>
      <c r="N383" s="27" t="s">
        <v>53</v>
      </c>
      <c r="O383" s="27" t="s">
        <v>47</v>
      </c>
      <c r="P383" s="27">
        <v>9</v>
      </c>
      <c r="Q383" s="36">
        <v>7047</v>
      </c>
      <c r="R383" s="27">
        <v>984.46589999999992</v>
      </c>
    </row>
    <row r="384" spans="1:18">
      <c r="A384" s="25">
        <v>40914</v>
      </c>
      <c r="B384" s="29">
        <v>1855</v>
      </c>
      <c r="C384" s="27" t="s">
        <v>45</v>
      </c>
      <c r="D384" s="27" t="s">
        <v>53</v>
      </c>
      <c r="E384" s="27" t="s">
        <v>51</v>
      </c>
      <c r="F384" s="27">
        <v>7</v>
      </c>
      <c r="G384" s="30">
        <v>5575.5</v>
      </c>
      <c r="H384" s="27">
        <v>737.63864999999987</v>
      </c>
      <c r="K384" s="33">
        <v>40914</v>
      </c>
      <c r="L384" s="29">
        <v>1855</v>
      </c>
      <c r="M384" s="27" t="s">
        <v>45</v>
      </c>
      <c r="N384" s="27" t="s">
        <v>53</v>
      </c>
      <c r="O384" s="27" t="s">
        <v>51</v>
      </c>
      <c r="P384" s="27">
        <v>7</v>
      </c>
      <c r="Q384" s="36">
        <v>5575.5</v>
      </c>
      <c r="R384" s="27">
        <v>737.63864999999987</v>
      </c>
    </row>
    <row r="385" spans="1:18">
      <c r="A385" s="25">
        <v>40915</v>
      </c>
      <c r="B385" s="29">
        <v>1490</v>
      </c>
      <c r="C385" s="27" t="s">
        <v>48</v>
      </c>
      <c r="D385" s="27" t="s">
        <v>53</v>
      </c>
      <c r="E385" s="27" t="s">
        <v>47</v>
      </c>
      <c r="F385" s="27">
        <v>9</v>
      </c>
      <c r="G385" s="30">
        <v>8221.5</v>
      </c>
      <c r="H385" s="27">
        <v>2759.9575500000001</v>
      </c>
      <c r="K385" s="33">
        <v>40915</v>
      </c>
      <c r="L385" s="29">
        <v>1490</v>
      </c>
      <c r="M385" s="27" t="s">
        <v>48</v>
      </c>
      <c r="N385" s="27" t="s">
        <v>53</v>
      </c>
      <c r="O385" s="27" t="s">
        <v>47</v>
      </c>
      <c r="P385" s="27">
        <v>9</v>
      </c>
      <c r="Q385" s="36">
        <v>8221.5</v>
      </c>
      <c r="R385" s="27">
        <v>2759.9575500000001</v>
      </c>
    </row>
    <row r="386" spans="1:18">
      <c r="A386" s="25">
        <v>40916</v>
      </c>
      <c r="B386" s="29">
        <v>1856</v>
      </c>
      <c r="C386" s="27" t="s">
        <v>48</v>
      </c>
      <c r="D386" s="27" t="s">
        <v>53</v>
      </c>
      <c r="E386" s="27" t="s">
        <v>51</v>
      </c>
      <c r="F386" s="27">
        <v>7</v>
      </c>
      <c r="G386" s="30">
        <v>5071.5</v>
      </c>
      <c r="H386" s="27">
        <v>3292.2487499999997</v>
      </c>
      <c r="K386" s="33">
        <v>40916</v>
      </c>
      <c r="L386" s="29">
        <v>1856</v>
      </c>
      <c r="M386" s="27" t="s">
        <v>48</v>
      </c>
      <c r="N386" s="27" t="s">
        <v>53</v>
      </c>
      <c r="O386" s="27" t="s">
        <v>51</v>
      </c>
      <c r="P386" s="27">
        <v>7</v>
      </c>
      <c r="Q386" s="36">
        <v>5071.5</v>
      </c>
      <c r="R386" s="27">
        <v>3292.2487499999997</v>
      </c>
    </row>
    <row r="387" spans="1:18">
      <c r="A387" s="25">
        <v>40917</v>
      </c>
      <c r="B387" s="29">
        <v>1491</v>
      </c>
      <c r="C387" s="27" t="s">
        <v>49</v>
      </c>
      <c r="D387" s="27" t="s">
        <v>53</v>
      </c>
      <c r="E387" s="27" t="s">
        <v>50</v>
      </c>
      <c r="F387" s="27">
        <v>10</v>
      </c>
      <c r="G387" s="30">
        <v>7200</v>
      </c>
      <c r="H387" s="27">
        <v>702.90000000000009</v>
      </c>
      <c r="K387" s="33">
        <v>40917</v>
      </c>
      <c r="L387" s="29">
        <v>1491</v>
      </c>
      <c r="M387" s="27" t="s">
        <v>49</v>
      </c>
      <c r="N387" s="27" t="s">
        <v>53</v>
      </c>
      <c r="O387" s="27" t="s">
        <v>50</v>
      </c>
      <c r="P387" s="27">
        <v>10</v>
      </c>
      <c r="Q387" s="36">
        <v>7200</v>
      </c>
      <c r="R387" s="27">
        <v>702.90000000000009</v>
      </c>
    </row>
    <row r="388" spans="1:18">
      <c r="A388" s="25">
        <v>40918</v>
      </c>
      <c r="B388" s="29">
        <v>1857</v>
      </c>
      <c r="C388" s="27" t="s">
        <v>49</v>
      </c>
      <c r="D388" s="27" t="s">
        <v>53</v>
      </c>
      <c r="E388" s="27" t="s">
        <v>47</v>
      </c>
      <c r="F388" s="27">
        <v>6</v>
      </c>
      <c r="G388" s="30">
        <v>7074</v>
      </c>
      <c r="H388" s="27">
        <v>1647.7703999999999</v>
      </c>
      <c r="K388" s="33">
        <v>40918</v>
      </c>
      <c r="L388" s="29">
        <v>1857</v>
      </c>
      <c r="M388" s="27" t="s">
        <v>49</v>
      </c>
      <c r="N388" s="27" t="s">
        <v>53</v>
      </c>
      <c r="O388" s="27" t="s">
        <v>47</v>
      </c>
      <c r="P388" s="27">
        <v>6</v>
      </c>
      <c r="Q388" s="36">
        <v>7074</v>
      </c>
      <c r="R388" s="27">
        <v>1647.7703999999999</v>
      </c>
    </row>
    <row r="389" spans="1:18">
      <c r="A389" s="25">
        <v>40919</v>
      </c>
      <c r="B389" s="29">
        <v>1492</v>
      </c>
      <c r="C389" s="27" t="s">
        <v>45</v>
      </c>
      <c r="D389" s="27" t="s">
        <v>53</v>
      </c>
      <c r="E389" s="27" t="s">
        <v>50</v>
      </c>
      <c r="F389" s="27">
        <v>9</v>
      </c>
      <c r="G389" s="30">
        <v>5220</v>
      </c>
      <c r="H389" s="27">
        <v>1927.2239999999999</v>
      </c>
      <c r="K389" s="33">
        <v>40919</v>
      </c>
      <c r="L389" s="29">
        <v>1492</v>
      </c>
      <c r="M389" s="27" t="s">
        <v>45</v>
      </c>
      <c r="N389" s="27" t="s">
        <v>53</v>
      </c>
      <c r="O389" s="27" t="s">
        <v>50</v>
      </c>
      <c r="P389" s="27">
        <v>9</v>
      </c>
      <c r="Q389" s="36">
        <v>5220</v>
      </c>
      <c r="R389" s="27">
        <v>1927.2239999999999</v>
      </c>
    </row>
    <row r="390" spans="1:18">
      <c r="A390" s="25">
        <v>40920</v>
      </c>
      <c r="B390" s="29">
        <v>1858</v>
      </c>
      <c r="C390" s="27" t="s">
        <v>45</v>
      </c>
      <c r="D390" s="27" t="s">
        <v>53</v>
      </c>
      <c r="E390" s="27" t="s">
        <v>47</v>
      </c>
      <c r="F390" s="27">
        <v>9</v>
      </c>
      <c r="G390" s="30">
        <v>13050</v>
      </c>
      <c r="H390" s="27">
        <v>5495.3549999999996</v>
      </c>
      <c r="K390" s="33">
        <v>40920</v>
      </c>
      <c r="L390" s="29">
        <v>1858</v>
      </c>
      <c r="M390" s="27" t="s">
        <v>45</v>
      </c>
      <c r="N390" s="27" t="s">
        <v>53</v>
      </c>
      <c r="O390" s="27" t="s">
        <v>47</v>
      </c>
      <c r="P390" s="27">
        <v>9</v>
      </c>
      <c r="Q390" s="36">
        <v>13050</v>
      </c>
      <c r="R390" s="27">
        <v>5495.3549999999996</v>
      </c>
    </row>
    <row r="391" spans="1:18">
      <c r="A391" s="25">
        <v>40921</v>
      </c>
      <c r="B391" s="29">
        <v>1493</v>
      </c>
      <c r="C391" s="27" t="s">
        <v>48</v>
      </c>
      <c r="D391" s="27" t="s">
        <v>53</v>
      </c>
      <c r="E391" s="27" t="s">
        <v>50</v>
      </c>
      <c r="F391" s="27">
        <v>8</v>
      </c>
      <c r="G391" s="30">
        <v>8388</v>
      </c>
      <c r="H391" s="27">
        <v>1038.4344000000001</v>
      </c>
      <c r="K391" s="33">
        <v>40921</v>
      </c>
      <c r="L391" s="29">
        <v>1493</v>
      </c>
      <c r="M391" s="27" t="s">
        <v>48</v>
      </c>
      <c r="N391" s="27" t="s">
        <v>53</v>
      </c>
      <c r="O391" s="27" t="s">
        <v>50</v>
      </c>
      <c r="P391" s="27">
        <v>8</v>
      </c>
      <c r="Q391" s="36">
        <v>8388</v>
      </c>
      <c r="R391" s="27">
        <v>1038.4344000000001</v>
      </c>
    </row>
    <row r="392" spans="1:18">
      <c r="A392" s="25">
        <v>40922</v>
      </c>
      <c r="B392" s="29">
        <v>1859</v>
      </c>
      <c r="C392" s="27" t="s">
        <v>48</v>
      </c>
      <c r="D392" s="27" t="s">
        <v>53</v>
      </c>
      <c r="E392" s="27" t="s">
        <v>47</v>
      </c>
      <c r="F392" s="27">
        <v>7</v>
      </c>
      <c r="G392" s="30">
        <v>9240</v>
      </c>
      <c r="H392" s="27">
        <v>987.2940000000001</v>
      </c>
      <c r="K392" s="33">
        <v>40922</v>
      </c>
      <c r="L392" s="29">
        <v>1859</v>
      </c>
      <c r="M392" s="27" t="s">
        <v>48</v>
      </c>
      <c r="N392" s="27" t="s">
        <v>53</v>
      </c>
      <c r="O392" s="27" t="s">
        <v>47</v>
      </c>
      <c r="P392" s="27">
        <v>7</v>
      </c>
      <c r="Q392" s="36">
        <v>9240</v>
      </c>
      <c r="R392" s="27">
        <v>987.2940000000001</v>
      </c>
    </row>
    <row r="393" spans="1:18">
      <c r="A393" s="25">
        <v>40923</v>
      </c>
      <c r="B393" s="29">
        <v>1494</v>
      </c>
      <c r="C393" s="27" t="s">
        <v>49</v>
      </c>
      <c r="D393" s="27" t="s">
        <v>53</v>
      </c>
      <c r="E393" s="27" t="s">
        <v>51</v>
      </c>
      <c r="F393" s="27">
        <v>6</v>
      </c>
      <c r="G393" s="30">
        <v>1989</v>
      </c>
      <c r="H393" s="27">
        <v>1436.8536000000001</v>
      </c>
      <c r="K393" s="33">
        <v>40923</v>
      </c>
      <c r="L393" s="29">
        <v>1494</v>
      </c>
      <c r="M393" s="27" t="s">
        <v>49</v>
      </c>
      <c r="N393" s="27" t="s">
        <v>53</v>
      </c>
      <c r="O393" s="27" t="s">
        <v>51</v>
      </c>
      <c r="P393" s="27">
        <v>6</v>
      </c>
      <c r="Q393" s="36">
        <v>1989</v>
      </c>
      <c r="R393" s="27">
        <v>1436.8536000000001</v>
      </c>
    </row>
    <row r="394" spans="1:18">
      <c r="A394" s="25">
        <v>40924</v>
      </c>
      <c r="B394" s="29">
        <v>1860</v>
      </c>
      <c r="C394" s="27" t="s">
        <v>49</v>
      </c>
      <c r="D394" s="27" t="s">
        <v>53</v>
      </c>
      <c r="E394" s="27" t="s">
        <v>50</v>
      </c>
      <c r="F394" s="27">
        <v>8</v>
      </c>
      <c r="G394" s="30">
        <v>2436</v>
      </c>
      <c r="H394" s="27">
        <v>3756.3119999999999</v>
      </c>
      <c r="K394" s="33">
        <v>40924</v>
      </c>
      <c r="L394" s="29">
        <v>1860</v>
      </c>
      <c r="M394" s="27" t="s">
        <v>49</v>
      </c>
      <c r="N394" s="27" t="s">
        <v>53</v>
      </c>
      <c r="O394" s="27" t="s">
        <v>50</v>
      </c>
      <c r="P394" s="27">
        <v>8</v>
      </c>
      <c r="Q394" s="36">
        <v>2436</v>
      </c>
      <c r="R394" s="27">
        <v>3756.3119999999999</v>
      </c>
    </row>
    <row r="395" spans="1:18">
      <c r="A395" s="25">
        <v>40925</v>
      </c>
      <c r="B395" s="29">
        <v>1495</v>
      </c>
      <c r="C395" s="27" t="s">
        <v>45</v>
      </c>
      <c r="D395" s="27" t="s">
        <v>53</v>
      </c>
      <c r="E395" s="27" t="s">
        <v>51</v>
      </c>
      <c r="F395" s="27">
        <v>9</v>
      </c>
      <c r="G395" s="30">
        <v>8221.5</v>
      </c>
      <c r="H395" s="27">
        <v>2519.8897500000003</v>
      </c>
      <c r="K395" s="33">
        <v>40925</v>
      </c>
      <c r="L395" s="29">
        <v>1495</v>
      </c>
      <c r="M395" s="27" t="s">
        <v>45</v>
      </c>
      <c r="N395" s="27" t="s">
        <v>53</v>
      </c>
      <c r="O395" s="27" t="s">
        <v>51</v>
      </c>
      <c r="P395" s="27">
        <v>9</v>
      </c>
      <c r="Q395" s="36">
        <v>8221.5</v>
      </c>
      <c r="R395" s="27">
        <v>2519.8897500000003</v>
      </c>
    </row>
    <row r="396" spans="1:18">
      <c r="A396" s="25">
        <v>40926</v>
      </c>
      <c r="B396" s="29">
        <v>1861</v>
      </c>
      <c r="C396" s="27" t="s">
        <v>45</v>
      </c>
      <c r="D396" s="27" t="s">
        <v>53</v>
      </c>
      <c r="E396" s="27" t="s">
        <v>50</v>
      </c>
      <c r="F396" s="27">
        <v>8</v>
      </c>
      <c r="G396" s="30">
        <v>6048</v>
      </c>
      <c r="H396" s="27">
        <v>2732.1839999999997</v>
      </c>
      <c r="K396" s="33">
        <v>40926</v>
      </c>
      <c r="L396" s="29">
        <v>1861</v>
      </c>
      <c r="M396" s="27" t="s">
        <v>45</v>
      </c>
      <c r="N396" s="27" t="s">
        <v>53</v>
      </c>
      <c r="O396" s="27" t="s">
        <v>50</v>
      </c>
      <c r="P396" s="27">
        <v>8</v>
      </c>
      <c r="Q396" s="36">
        <v>6048</v>
      </c>
      <c r="R396" s="27">
        <v>2732.1839999999997</v>
      </c>
    </row>
    <row r="397" spans="1:18">
      <c r="A397" s="25">
        <v>40927</v>
      </c>
      <c r="B397" s="29">
        <v>1496</v>
      </c>
      <c r="C397" s="27" t="s">
        <v>48</v>
      </c>
      <c r="D397" s="27" t="s">
        <v>53</v>
      </c>
      <c r="E397" s="27" t="s">
        <v>51</v>
      </c>
      <c r="F397" s="27">
        <v>7</v>
      </c>
      <c r="G397" s="30">
        <v>2037</v>
      </c>
      <c r="H397" s="27">
        <v>1801.1154000000001</v>
      </c>
      <c r="K397" s="33">
        <v>40927</v>
      </c>
      <c r="L397" s="29">
        <v>1496</v>
      </c>
      <c r="M397" s="27" t="s">
        <v>48</v>
      </c>
      <c r="N397" s="27" t="s">
        <v>53</v>
      </c>
      <c r="O397" s="27" t="s">
        <v>51</v>
      </c>
      <c r="P397" s="27">
        <v>7</v>
      </c>
      <c r="Q397" s="36">
        <v>2037</v>
      </c>
      <c r="R397" s="27">
        <v>1801.1154000000001</v>
      </c>
    </row>
    <row r="398" spans="1:18">
      <c r="A398" s="25">
        <v>40928</v>
      </c>
      <c r="B398" s="29">
        <v>1862</v>
      </c>
      <c r="C398" s="27" t="s">
        <v>48</v>
      </c>
      <c r="D398" s="27" t="s">
        <v>53</v>
      </c>
      <c r="E398" s="27" t="s">
        <v>50</v>
      </c>
      <c r="F398" s="27">
        <v>7</v>
      </c>
      <c r="G398" s="30">
        <v>2394</v>
      </c>
      <c r="H398" s="27">
        <v>3850.7489999999998</v>
      </c>
      <c r="K398" s="33">
        <v>40928</v>
      </c>
      <c r="L398" s="29">
        <v>1862</v>
      </c>
      <c r="M398" s="27" t="s">
        <v>48</v>
      </c>
      <c r="N398" s="27" t="s">
        <v>53</v>
      </c>
      <c r="O398" s="27" t="s">
        <v>50</v>
      </c>
      <c r="P398" s="27">
        <v>7</v>
      </c>
      <c r="Q398" s="36">
        <v>2394</v>
      </c>
      <c r="R398" s="27">
        <v>3850.7489999999998</v>
      </c>
    </row>
    <row r="399" spans="1:18">
      <c r="A399" s="25">
        <v>40929</v>
      </c>
      <c r="B399" s="29">
        <v>1497</v>
      </c>
      <c r="C399" s="27" t="s">
        <v>49</v>
      </c>
      <c r="D399" s="27" t="s">
        <v>53</v>
      </c>
      <c r="E399" s="27" t="s">
        <v>47</v>
      </c>
      <c r="F399" s="27">
        <v>9</v>
      </c>
      <c r="G399" s="30">
        <v>10044</v>
      </c>
      <c r="H399" s="27">
        <v>2253.3714</v>
      </c>
      <c r="K399" s="33">
        <v>40929</v>
      </c>
      <c r="L399" s="29">
        <v>1497</v>
      </c>
      <c r="M399" s="27" t="s">
        <v>49</v>
      </c>
      <c r="N399" s="27" t="s">
        <v>53</v>
      </c>
      <c r="O399" s="27" t="s">
        <v>47</v>
      </c>
      <c r="P399" s="27">
        <v>9</v>
      </c>
      <c r="Q399" s="36">
        <v>10044</v>
      </c>
      <c r="R399" s="27">
        <v>2253.3714</v>
      </c>
    </row>
    <row r="400" spans="1:18">
      <c r="A400" s="25">
        <v>40930</v>
      </c>
      <c r="B400" s="29">
        <v>1863</v>
      </c>
      <c r="C400" s="27" t="s">
        <v>49</v>
      </c>
      <c r="D400" s="27" t="s">
        <v>53</v>
      </c>
      <c r="E400" s="27" t="s">
        <v>51</v>
      </c>
      <c r="F400" s="27">
        <v>7</v>
      </c>
      <c r="G400" s="30">
        <v>2614.5</v>
      </c>
      <c r="H400" s="27">
        <v>1091.8152</v>
      </c>
      <c r="K400" s="33">
        <v>40930</v>
      </c>
      <c r="L400" s="29">
        <v>1863</v>
      </c>
      <c r="M400" s="27" t="s">
        <v>49</v>
      </c>
      <c r="N400" s="27" t="s">
        <v>53</v>
      </c>
      <c r="O400" s="27" t="s">
        <v>51</v>
      </c>
      <c r="P400" s="27">
        <v>7</v>
      </c>
      <c r="Q400" s="36">
        <v>2614.5</v>
      </c>
      <c r="R400" s="27">
        <v>1091.8152</v>
      </c>
    </row>
    <row r="401" spans="1:18">
      <c r="A401" s="25">
        <v>40931</v>
      </c>
      <c r="B401" s="29">
        <v>1498</v>
      </c>
      <c r="C401" s="27" t="s">
        <v>45</v>
      </c>
      <c r="D401" s="27" t="s">
        <v>53</v>
      </c>
      <c r="E401" s="27" t="s">
        <v>47</v>
      </c>
      <c r="F401" s="27">
        <v>6</v>
      </c>
      <c r="G401" s="30">
        <v>5062.5</v>
      </c>
      <c r="H401" s="27">
        <v>1708.5937500000005</v>
      </c>
      <c r="K401" s="33">
        <v>40931</v>
      </c>
      <c r="L401" s="29">
        <v>1498</v>
      </c>
      <c r="M401" s="27" t="s">
        <v>45</v>
      </c>
      <c r="N401" s="27" t="s">
        <v>53</v>
      </c>
      <c r="O401" s="27" t="s">
        <v>47</v>
      </c>
      <c r="P401" s="27">
        <v>6</v>
      </c>
      <c r="Q401" s="36">
        <v>5062.5</v>
      </c>
      <c r="R401" s="27">
        <v>1708.5937500000005</v>
      </c>
    </row>
    <row r="402" spans="1:18">
      <c r="A402" s="25">
        <v>40932</v>
      </c>
      <c r="B402" s="29">
        <v>1864</v>
      </c>
      <c r="C402" s="27" t="s">
        <v>45</v>
      </c>
      <c r="D402" s="27" t="s">
        <v>53</v>
      </c>
      <c r="E402" s="27" t="s">
        <v>51</v>
      </c>
      <c r="F402" s="27">
        <v>8</v>
      </c>
      <c r="G402" s="30">
        <v>2052</v>
      </c>
      <c r="H402" s="27">
        <v>2596.1904000000004</v>
      </c>
      <c r="K402" s="33">
        <v>40932</v>
      </c>
      <c r="L402" s="29">
        <v>1864</v>
      </c>
      <c r="M402" s="27" t="s">
        <v>45</v>
      </c>
      <c r="N402" s="27" t="s">
        <v>53</v>
      </c>
      <c r="O402" s="27" t="s">
        <v>51</v>
      </c>
      <c r="P402" s="27">
        <v>8</v>
      </c>
      <c r="Q402" s="36">
        <v>2052</v>
      </c>
      <c r="R402" s="27">
        <v>2596.1904000000004</v>
      </c>
    </row>
    <row r="403" spans="1:18">
      <c r="A403" s="25">
        <v>40933</v>
      </c>
      <c r="B403" s="29">
        <v>1499</v>
      </c>
      <c r="C403" s="27" t="s">
        <v>48</v>
      </c>
      <c r="D403" s="27" t="s">
        <v>53</v>
      </c>
      <c r="E403" s="27" t="s">
        <v>47</v>
      </c>
      <c r="F403" s="27">
        <v>10</v>
      </c>
      <c r="G403" s="30">
        <v>1755</v>
      </c>
      <c r="H403" s="27">
        <v>2730.7799999999997</v>
      </c>
      <c r="K403" s="33">
        <v>40933</v>
      </c>
      <c r="L403" s="29">
        <v>1499</v>
      </c>
      <c r="M403" s="27" t="s">
        <v>48</v>
      </c>
      <c r="N403" s="27" t="s">
        <v>53</v>
      </c>
      <c r="O403" s="27" t="s">
        <v>47</v>
      </c>
      <c r="P403" s="27">
        <v>10</v>
      </c>
      <c r="Q403" s="36">
        <v>1755</v>
      </c>
      <c r="R403" s="27">
        <v>2730.7799999999997</v>
      </c>
    </row>
    <row r="404" spans="1:18">
      <c r="A404" s="25">
        <v>40934</v>
      </c>
      <c r="B404" s="29">
        <v>1865</v>
      </c>
      <c r="C404" s="27" t="s">
        <v>48</v>
      </c>
      <c r="D404" s="27" t="s">
        <v>53</v>
      </c>
      <c r="E404" s="27" t="s">
        <v>51</v>
      </c>
      <c r="F404" s="27">
        <v>8</v>
      </c>
      <c r="G404" s="30">
        <v>4496</v>
      </c>
      <c r="H404" s="27">
        <v>4094.732</v>
      </c>
      <c r="K404" s="33">
        <v>40934</v>
      </c>
      <c r="L404" s="29">
        <v>1865</v>
      </c>
      <c r="M404" s="27" t="s">
        <v>48</v>
      </c>
      <c r="N404" s="27" t="s">
        <v>53</v>
      </c>
      <c r="O404" s="27" t="s">
        <v>51</v>
      </c>
      <c r="P404" s="27">
        <v>8</v>
      </c>
      <c r="Q404" s="36">
        <v>4496</v>
      </c>
      <c r="R404" s="27">
        <v>4094.732</v>
      </c>
    </row>
    <row r="405" spans="1:18">
      <c r="A405" s="25">
        <v>40935</v>
      </c>
      <c r="B405" s="29">
        <v>1500</v>
      </c>
      <c r="C405" s="27" t="s">
        <v>49</v>
      </c>
      <c r="D405" s="27" t="s">
        <v>53</v>
      </c>
      <c r="E405" s="27" t="s">
        <v>50</v>
      </c>
      <c r="F405" s="27">
        <v>9</v>
      </c>
      <c r="G405" s="30">
        <v>2929.5</v>
      </c>
      <c r="H405" s="27">
        <v>1156.2736500000001</v>
      </c>
      <c r="K405" s="33">
        <v>40935</v>
      </c>
      <c r="L405" s="29">
        <v>1500</v>
      </c>
      <c r="M405" s="27" t="s">
        <v>49</v>
      </c>
      <c r="N405" s="27" t="s">
        <v>53</v>
      </c>
      <c r="O405" s="27" t="s">
        <v>50</v>
      </c>
      <c r="P405" s="27">
        <v>9</v>
      </c>
      <c r="Q405" s="36">
        <v>2929.5</v>
      </c>
      <c r="R405" s="27">
        <v>1156.2736500000001</v>
      </c>
    </row>
    <row r="406" spans="1:18">
      <c r="A406" s="25">
        <v>40936</v>
      </c>
      <c r="B406" s="29">
        <v>1866</v>
      </c>
      <c r="C406" s="27" t="s">
        <v>49</v>
      </c>
      <c r="D406" s="27" t="s">
        <v>53</v>
      </c>
      <c r="E406" s="27" t="s">
        <v>47</v>
      </c>
      <c r="F406" s="27">
        <v>10</v>
      </c>
      <c r="G406" s="30">
        <v>14550</v>
      </c>
      <c r="H406" s="27">
        <v>3127.9589999999998</v>
      </c>
      <c r="K406" s="33">
        <v>40936</v>
      </c>
      <c r="L406" s="29">
        <v>1866</v>
      </c>
      <c r="M406" s="27" t="s">
        <v>49</v>
      </c>
      <c r="N406" s="27" t="s">
        <v>53</v>
      </c>
      <c r="O406" s="27" t="s">
        <v>47</v>
      </c>
      <c r="P406" s="27">
        <v>10</v>
      </c>
      <c r="Q406" s="36">
        <v>14550</v>
      </c>
      <c r="R406" s="27">
        <v>3127.9589999999998</v>
      </c>
    </row>
    <row r="407" spans="1:18">
      <c r="A407" s="25">
        <v>40937</v>
      </c>
      <c r="B407" s="29">
        <v>1501</v>
      </c>
      <c r="C407" s="27" t="s">
        <v>45</v>
      </c>
      <c r="D407" s="27" t="s">
        <v>53</v>
      </c>
      <c r="E407" s="27" t="s">
        <v>50</v>
      </c>
      <c r="F407" s="27">
        <v>7</v>
      </c>
      <c r="G407" s="30">
        <v>4158</v>
      </c>
      <c r="H407" s="27">
        <v>2585.8602000000001</v>
      </c>
      <c r="K407" s="33">
        <v>40937</v>
      </c>
      <c r="L407" s="29">
        <v>1501</v>
      </c>
      <c r="M407" s="27" t="s">
        <v>45</v>
      </c>
      <c r="N407" s="27" t="s">
        <v>53</v>
      </c>
      <c r="O407" s="27" t="s">
        <v>50</v>
      </c>
      <c r="P407" s="27">
        <v>7</v>
      </c>
      <c r="Q407" s="36">
        <v>4158</v>
      </c>
      <c r="R407" s="27">
        <v>2585.8602000000001</v>
      </c>
    </row>
    <row r="408" spans="1:18">
      <c r="A408" s="25">
        <v>40938</v>
      </c>
      <c r="B408" s="29">
        <v>1867</v>
      </c>
      <c r="C408" s="27" t="s">
        <v>45</v>
      </c>
      <c r="D408" s="27" t="s">
        <v>53</v>
      </c>
      <c r="E408" s="27" t="s">
        <v>47</v>
      </c>
      <c r="F408" s="27">
        <v>8</v>
      </c>
      <c r="G408" s="30">
        <v>10440</v>
      </c>
      <c r="H408" s="27">
        <v>3660.2640000000001</v>
      </c>
      <c r="K408" s="33">
        <v>40938</v>
      </c>
      <c r="L408" s="29">
        <v>1867</v>
      </c>
      <c r="M408" s="27" t="s">
        <v>45</v>
      </c>
      <c r="N408" s="27" t="s">
        <v>53</v>
      </c>
      <c r="O408" s="27" t="s">
        <v>47</v>
      </c>
      <c r="P408" s="27">
        <v>8</v>
      </c>
      <c r="Q408" s="36">
        <v>10440</v>
      </c>
      <c r="R408" s="27">
        <v>3660.2640000000001</v>
      </c>
    </row>
    <row r="409" spans="1:18">
      <c r="A409" s="25">
        <v>40939</v>
      </c>
      <c r="B409" s="29">
        <v>1502</v>
      </c>
      <c r="C409" s="27" t="s">
        <v>48</v>
      </c>
      <c r="D409" s="27" t="s">
        <v>53</v>
      </c>
      <c r="E409" s="27" t="s">
        <v>50</v>
      </c>
      <c r="F409" s="27">
        <v>6</v>
      </c>
      <c r="G409" s="30">
        <v>6561</v>
      </c>
      <c r="H409" s="27">
        <v>3494.8260000000005</v>
      </c>
      <c r="K409" s="33">
        <v>40939</v>
      </c>
      <c r="L409" s="29">
        <v>1502</v>
      </c>
      <c r="M409" s="27" t="s">
        <v>48</v>
      </c>
      <c r="N409" s="27" t="s">
        <v>53</v>
      </c>
      <c r="O409" s="27" t="s">
        <v>50</v>
      </c>
      <c r="P409" s="27">
        <v>6</v>
      </c>
      <c r="Q409" s="36">
        <v>6561</v>
      </c>
      <c r="R409" s="27">
        <v>3494.8260000000005</v>
      </c>
    </row>
    <row r="410" spans="1:18">
      <c r="A410" s="25">
        <v>40940</v>
      </c>
      <c r="B410" s="29">
        <v>1868</v>
      </c>
      <c r="C410" s="27" t="s">
        <v>48</v>
      </c>
      <c r="D410" s="27" t="s">
        <v>53</v>
      </c>
      <c r="E410" s="27" t="s">
        <v>47</v>
      </c>
      <c r="F410" s="27">
        <v>8</v>
      </c>
      <c r="G410" s="30">
        <v>8496</v>
      </c>
      <c r="H410" s="27">
        <v>4378.6259999999993</v>
      </c>
      <c r="K410" s="33">
        <v>40940</v>
      </c>
      <c r="L410" s="29">
        <v>1868</v>
      </c>
      <c r="M410" s="27" t="s">
        <v>48</v>
      </c>
      <c r="N410" s="27" t="s">
        <v>53</v>
      </c>
      <c r="O410" s="27" t="s">
        <v>47</v>
      </c>
      <c r="P410" s="27">
        <v>8</v>
      </c>
      <c r="Q410" s="36">
        <v>8496</v>
      </c>
      <c r="R410" s="27">
        <v>4378.6259999999993</v>
      </c>
    </row>
    <row r="411" spans="1:18">
      <c r="A411" s="25">
        <v>40941</v>
      </c>
      <c r="B411" s="29">
        <v>1503</v>
      </c>
      <c r="C411" s="27" t="s">
        <v>49</v>
      </c>
      <c r="D411" s="27" t="s">
        <v>53</v>
      </c>
      <c r="E411" s="27" t="s">
        <v>51</v>
      </c>
      <c r="F411" s="27">
        <v>7</v>
      </c>
      <c r="G411" s="30">
        <v>4515</v>
      </c>
      <c r="H411" s="27">
        <v>786.06150000000002</v>
      </c>
      <c r="K411" s="33">
        <v>40941</v>
      </c>
      <c r="L411" s="29">
        <v>1503</v>
      </c>
      <c r="M411" s="27" t="s">
        <v>49</v>
      </c>
      <c r="N411" s="27" t="s">
        <v>53</v>
      </c>
      <c r="O411" s="27" t="s">
        <v>51</v>
      </c>
      <c r="P411" s="27">
        <v>7</v>
      </c>
      <c r="Q411" s="36">
        <v>4515</v>
      </c>
      <c r="R411" s="27">
        <v>786.06150000000002</v>
      </c>
    </row>
    <row r="412" spans="1:18">
      <c r="A412" s="25">
        <v>40942</v>
      </c>
      <c r="B412" s="29">
        <v>1869</v>
      </c>
      <c r="C412" s="27" t="s">
        <v>49</v>
      </c>
      <c r="D412" s="27" t="s">
        <v>53</v>
      </c>
      <c r="E412" s="27" t="s">
        <v>50</v>
      </c>
      <c r="F412" s="27">
        <v>9</v>
      </c>
      <c r="G412" s="30">
        <v>5143.5</v>
      </c>
      <c r="H412" s="27">
        <v>733.80600000000004</v>
      </c>
      <c r="K412" s="33">
        <v>40942</v>
      </c>
      <c r="L412" s="29">
        <v>1869</v>
      </c>
      <c r="M412" s="27" t="s">
        <v>49</v>
      </c>
      <c r="N412" s="27" t="s">
        <v>53</v>
      </c>
      <c r="O412" s="27" t="s">
        <v>50</v>
      </c>
      <c r="P412" s="27">
        <v>9</v>
      </c>
      <c r="Q412" s="36">
        <v>5143.5</v>
      </c>
      <c r="R412" s="27">
        <v>733.80600000000004</v>
      </c>
    </row>
    <row r="413" spans="1:18">
      <c r="A413" s="25">
        <v>40943</v>
      </c>
      <c r="B413" s="29">
        <v>1504</v>
      </c>
      <c r="C413" s="27" t="s">
        <v>45</v>
      </c>
      <c r="D413" s="27" t="s">
        <v>53</v>
      </c>
      <c r="E413" s="27" t="s">
        <v>51</v>
      </c>
      <c r="F413" s="27">
        <v>9</v>
      </c>
      <c r="G413" s="30">
        <v>12195</v>
      </c>
      <c r="H413" s="27">
        <v>3248.0163000000002</v>
      </c>
      <c r="K413" s="33">
        <v>40943</v>
      </c>
      <c r="L413" s="29">
        <v>1504</v>
      </c>
      <c r="M413" s="27" t="s">
        <v>45</v>
      </c>
      <c r="N413" s="27" t="s">
        <v>53</v>
      </c>
      <c r="O413" s="27" t="s">
        <v>51</v>
      </c>
      <c r="P413" s="27">
        <v>9</v>
      </c>
      <c r="Q413" s="36">
        <v>12195</v>
      </c>
      <c r="R413" s="27">
        <v>3248.0163000000002</v>
      </c>
    </row>
    <row r="414" spans="1:18">
      <c r="A414" s="25">
        <v>40944</v>
      </c>
      <c r="B414" s="29">
        <v>1870</v>
      </c>
      <c r="C414" s="27" t="s">
        <v>45</v>
      </c>
      <c r="D414" s="27" t="s">
        <v>53</v>
      </c>
      <c r="E414" s="27" t="s">
        <v>50</v>
      </c>
      <c r="F414" s="27">
        <v>10</v>
      </c>
      <c r="G414" s="30">
        <v>10560</v>
      </c>
      <c r="H414" s="27">
        <v>5089.92</v>
      </c>
      <c r="K414" s="33">
        <v>40944</v>
      </c>
      <c r="L414" s="29">
        <v>1870</v>
      </c>
      <c r="M414" s="27" t="s">
        <v>45</v>
      </c>
      <c r="N414" s="27" t="s">
        <v>53</v>
      </c>
      <c r="O414" s="27" t="s">
        <v>50</v>
      </c>
      <c r="P414" s="27">
        <v>10</v>
      </c>
      <c r="Q414" s="36">
        <v>10560</v>
      </c>
      <c r="R414" s="27">
        <v>5089.92</v>
      </c>
    </row>
    <row r="415" spans="1:18">
      <c r="A415" s="25">
        <v>40945</v>
      </c>
      <c r="B415" s="29">
        <v>1505</v>
      </c>
      <c r="C415" s="27" t="s">
        <v>48</v>
      </c>
      <c r="D415" s="27" t="s">
        <v>53</v>
      </c>
      <c r="E415" s="27" t="s">
        <v>51</v>
      </c>
      <c r="F415" s="27">
        <v>9</v>
      </c>
      <c r="G415" s="30">
        <v>11475</v>
      </c>
      <c r="H415" s="27">
        <v>1964.0609999999999</v>
      </c>
      <c r="K415" s="33">
        <v>40945</v>
      </c>
      <c r="L415" s="29">
        <v>1505</v>
      </c>
      <c r="M415" s="27" t="s">
        <v>48</v>
      </c>
      <c r="N415" s="27" t="s">
        <v>53</v>
      </c>
      <c r="O415" s="27" t="s">
        <v>51</v>
      </c>
      <c r="P415" s="27">
        <v>9</v>
      </c>
      <c r="Q415" s="36">
        <v>11475</v>
      </c>
      <c r="R415" s="27">
        <v>1964.0609999999999</v>
      </c>
    </row>
    <row r="416" spans="1:18">
      <c r="A416" s="25">
        <v>40946</v>
      </c>
      <c r="B416" s="29">
        <v>1871</v>
      </c>
      <c r="C416" s="27" t="s">
        <v>48</v>
      </c>
      <c r="D416" s="27" t="s">
        <v>53</v>
      </c>
      <c r="E416" s="27" t="s">
        <v>50</v>
      </c>
      <c r="F416" s="27">
        <v>9</v>
      </c>
      <c r="G416" s="30">
        <v>2146.5</v>
      </c>
      <c r="H416" s="27">
        <v>4819.9657500000003</v>
      </c>
      <c r="K416" s="33">
        <v>40946</v>
      </c>
      <c r="L416" s="29">
        <v>1871</v>
      </c>
      <c r="M416" s="27" t="s">
        <v>48</v>
      </c>
      <c r="N416" s="27" t="s">
        <v>53</v>
      </c>
      <c r="O416" s="27" t="s">
        <v>50</v>
      </c>
      <c r="P416" s="27">
        <v>9</v>
      </c>
      <c r="Q416" s="36">
        <v>2146.5</v>
      </c>
      <c r="R416" s="27">
        <v>4819.9657500000003</v>
      </c>
    </row>
    <row r="417" spans="1:18">
      <c r="A417" s="25">
        <v>40947</v>
      </c>
      <c r="B417" s="29">
        <v>1506</v>
      </c>
      <c r="C417" s="27" t="s">
        <v>49</v>
      </c>
      <c r="D417" s="27" t="s">
        <v>53</v>
      </c>
      <c r="E417" s="27" t="s">
        <v>47</v>
      </c>
      <c r="F417" s="27">
        <v>7</v>
      </c>
      <c r="G417" s="30">
        <v>7014</v>
      </c>
      <c r="H417" s="27">
        <v>2304.8004000000001</v>
      </c>
      <c r="K417" s="33">
        <v>40947</v>
      </c>
      <c r="L417" s="29">
        <v>1506</v>
      </c>
      <c r="M417" s="27" t="s">
        <v>49</v>
      </c>
      <c r="N417" s="27" t="s">
        <v>53</v>
      </c>
      <c r="O417" s="27" t="s">
        <v>47</v>
      </c>
      <c r="P417" s="27">
        <v>7</v>
      </c>
      <c r="Q417" s="36">
        <v>7014</v>
      </c>
      <c r="R417" s="27">
        <v>2304.8004000000001</v>
      </c>
    </row>
    <row r="418" spans="1:18">
      <c r="A418" s="25">
        <v>40948</v>
      </c>
      <c r="B418" s="29">
        <v>1872</v>
      </c>
      <c r="C418" s="27" t="s">
        <v>49</v>
      </c>
      <c r="D418" s="27" t="s">
        <v>53</v>
      </c>
      <c r="E418" s="27" t="s">
        <v>51</v>
      </c>
      <c r="F418" s="27">
        <v>7</v>
      </c>
      <c r="G418" s="30">
        <v>5386.5</v>
      </c>
      <c r="H418" s="27">
        <v>3228.3090000000002</v>
      </c>
      <c r="K418" s="33">
        <v>40948</v>
      </c>
      <c r="L418" s="29">
        <v>1872</v>
      </c>
      <c r="M418" s="27" t="s">
        <v>49</v>
      </c>
      <c r="N418" s="27" t="s">
        <v>53</v>
      </c>
      <c r="O418" s="27" t="s">
        <v>51</v>
      </c>
      <c r="P418" s="27">
        <v>7</v>
      </c>
      <c r="Q418" s="36">
        <v>5386.5</v>
      </c>
      <c r="R418" s="27">
        <v>3228.3090000000002</v>
      </c>
    </row>
    <row r="419" spans="1:18">
      <c r="A419" s="25">
        <v>40949</v>
      </c>
      <c r="B419" s="29">
        <v>1507</v>
      </c>
      <c r="C419" s="27" t="s">
        <v>45</v>
      </c>
      <c r="D419" s="27" t="s">
        <v>53</v>
      </c>
      <c r="E419" s="27" t="s">
        <v>47</v>
      </c>
      <c r="F419" s="27">
        <v>9</v>
      </c>
      <c r="G419" s="30">
        <v>1809</v>
      </c>
      <c r="H419" s="27">
        <v>672.22439999999995</v>
      </c>
      <c r="K419" s="33">
        <v>40949</v>
      </c>
      <c r="L419" s="29">
        <v>1507</v>
      </c>
      <c r="M419" s="27" t="s">
        <v>45</v>
      </c>
      <c r="N419" s="27" t="s">
        <v>53</v>
      </c>
      <c r="O419" s="27" t="s">
        <v>47</v>
      </c>
      <c r="P419" s="27">
        <v>9</v>
      </c>
      <c r="Q419" s="36">
        <v>1809</v>
      </c>
      <c r="R419" s="27">
        <v>672.22439999999995</v>
      </c>
    </row>
    <row r="420" spans="1:18">
      <c r="A420" s="25">
        <v>40950</v>
      </c>
      <c r="B420" s="29">
        <v>1873</v>
      </c>
      <c r="C420" s="27" t="s">
        <v>45</v>
      </c>
      <c r="D420" s="27" t="s">
        <v>53</v>
      </c>
      <c r="E420" s="27" t="s">
        <v>51</v>
      </c>
      <c r="F420" s="27">
        <v>6</v>
      </c>
      <c r="G420" s="30">
        <v>7344</v>
      </c>
      <c r="H420" s="27">
        <v>1633.7952</v>
      </c>
      <c r="K420" s="33">
        <v>40950</v>
      </c>
      <c r="L420" s="29">
        <v>1873</v>
      </c>
      <c r="M420" s="27" t="s">
        <v>45</v>
      </c>
      <c r="N420" s="27" t="s">
        <v>53</v>
      </c>
      <c r="O420" s="27" t="s">
        <v>51</v>
      </c>
      <c r="P420" s="27">
        <v>6</v>
      </c>
      <c r="Q420" s="36">
        <v>7344</v>
      </c>
      <c r="R420" s="27">
        <v>1633.7952</v>
      </c>
    </row>
    <row r="421" spans="1:18">
      <c r="A421" s="25">
        <v>40951</v>
      </c>
      <c r="B421" s="29">
        <v>1508</v>
      </c>
      <c r="C421" s="27" t="s">
        <v>48</v>
      </c>
      <c r="D421" s="27" t="s">
        <v>53</v>
      </c>
      <c r="E421" s="27" t="s">
        <v>47</v>
      </c>
      <c r="F421" s="27">
        <v>7</v>
      </c>
      <c r="G421" s="30">
        <v>8426.25</v>
      </c>
      <c r="H421" s="27">
        <v>1156.0815000000002</v>
      </c>
      <c r="K421" s="33">
        <v>40951</v>
      </c>
      <c r="L421" s="29">
        <v>1508</v>
      </c>
      <c r="M421" s="27" t="s">
        <v>48</v>
      </c>
      <c r="N421" s="27" t="s">
        <v>53</v>
      </c>
      <c r="O421" s="27" t="s">
        <v>47</v>
      </c>
      <c r="P421" s="27">
        <v>7</v>
      </c>
      <c r="Q421" s="36">
        <v>8426.25</v>
      </c>
      <c r="R421" s="27">
        <v>1156.0815000000002</v>
      </c>
    </row>
    <row r="422" spans="1:18">
      <c r="A422" s="25">
        <v>40952</v>
      </c>
      <c r="B422" s="29">
        <v>1874</v>
      </c>
      <c r="C422" s="27" t="s">
        <v>48</v>
      </c>
      <c r="D422" s="27" t="s">
        <v>53</v>
      </c>
      <c r="E422" s="27" t="s">
        <v>51</v>
      </c>
      <c r="F422" s="27">
        <v>6</v>
      </c>
      <c r="G422" s="30">
        <v>7533</v>
      </c>
      <c r="H422" s="27">
        <v>4375.4174999999996</v>
      </c>
      <c r="K422" s="33">
        <v>40952</v>
      </c>
      <c r="L422" s="29">
        <v>1874</v>
      </c>
      <c r="M422" s="27" t="s">
        <v>48</v>
      </c>
      <c r="N422" s="27" t="s">
        <v>53</v>
      </c>
      <c r="O422" s="27" t="s">
        <v>51</v>
      </c>
      <c r="P422" s="27">
        <v>6</v>
      </c>
      <c r="Q422" s="36">
        <v>7533</v>
      </c>
      <c r="R422" s="27">
        <v>4375.4174999999996</v>
      </c>
    </row>
    <row r="423" spans="1:18">
      <c r="A423" s="25">
        <v>40953</v>
      </c>
      <c r="B423" s="29">
        <v>1509</v>
      </c>
      <c r="C423" s="27" t="s">
        <v>49</v>
      </c>
      <c r="D423" s="27" t="s">
        <v>53</v>
      </c>
      <c r="E423" s="27" t="s">
        <v>50</v>
      </c>
      <c r="F423" s="27">
        <v>9</v>
      </c>
      <c r="G423" s="30">
        <v>7695</v>
      </c>
      <c r="H423" s="27">
        <v>1579.0140000000001</v>
      </c>
      <c r="K423" s="33">
        <v>40953</v>
      </c>
      <c r="L423" s="29">
        <v>1509</v>
      </c>
      <c r="M423" s="27" t="s">
        <v>49</v>
      </c>
      <c r="N423" s="27" t="s">
        <v>53</v>
      </c>
      <c r="O423" s="27" t="s">
        <v>50</v>
      </c>
      <c r="P423" s="27">
        <v>9</v>
      </c>
      <c r="Q423" s="36">
        <v>7695</v>
      </c>
      <c r="R423" s="27">
        <v>1579.0140000000001</v>
      </c>
    </row>
    <row r="424" spans="1:18">
      <c r="A424" s="25">
        <v>40954</v>
      </c>
      <c r="B424" s="29">
        <v>1510</v>
      </c>
      <c r="C424" s="27" t="s">
        <v>45</v>
      </c>
      <c r="D424" s="27" t="s">
        <v>53</v>
      </c>
      <c r="E424" s="27" t="s">
        <v>50</v>
      </c>
      <c r="F424" s="27">
        <v>9</v>
      </c>
      <c r="G424" s="30">
        <v>5886</v>
      </c>
      <c r="H424" s="27">
        <v>2674.3041000000003</v>
      </c>
      <c r="K424" s="33">
        <v>40954</v>
      </c>
      <c r="L424" s="29">
        <v>1510</v>
      </c>
      <c r="M424" s="27" t="s">
        <v>45</v>
      </c>
      <c r="N424" s="27" t="s">
        <v>53</v>
      </c>
      <c r="O424" s="27" t="s">
        <v>50</v>
      </c>
      <c r="P424" s="27">
        <v>9</v>
      </c>
      <c r="Q424" s="36">
        <v>5886</v>
      </c>
      <c r="R424" s="27">
        <v>2674.3041000000003</v>
      </c>
    </row>
    <row r="425" spans="1:18">
      <c r="A425" s="25">
        <v>40955</v>
      </c>
      <c r="B425" s="29">
        <v>1511</v>
      </c>
      <c r="C425" s="27" t="s">
        <v>48</v>
      </c>
      <c r="D425" s="27" t="s">
        <v>53</v>
      </c>
      <c r="E425" s="27" t="s">
        <v>50</v>
      </c>
      <c r="F425" s="27">
        <v>7</v>
      </c>
      <c r="G425" s="30">
        <v>9345</v>
      </c>
      <c r="H425" s="27">
        <v>3895.9304999999999</v>
      </c>
      <c r="K425" s="33">
        <v>40955</v>
      </c>
      <c r="L425" s="29">
        <v>1511</v>
      </c>
      <c r="M425" s="27" t="s">
        <v>48</v>
      </c>
      <c r="N425" s="27" t="s">
        <v>53</v>
      </c>
      <c r="O425" s="27" t="s">
        <v>50</v>
      </c>
      <c r="P425" s="27">
        <v>7</v>
      </c>
      <c r="Q425" s="36">
        <v>9345</v>
      </c>
      <c r="R425" s="27">
        <v>3895.9304999999999</v>
      </c>
    </row>
    <row r="426" spans="1:18">
      <c r="A426" s="25">
        <v>40956</v>
      </c>
      <c r="B426" s="29">
        <v>1512</v>
      </c>
      <c r="C426" s="27" t="s">
        <v>49</v>
      </c>
      <c r="D426" s="27" t="s">
        <v>53</v>
      </c>
      <c r="E426" s="27" t="s">
        <v>51</v>
      </c>
      <c r="F426" s="27">
        <v>8</v>
      </c>
      <c r="G426" s="30">
        <v>8256</v>
      </c>
      <c r="H426" s="27">
        <v>3389.0880000000006</v>
      </c>
      <c r="K426" s="33">
        <v>40956</v>
      </c>
      <c r="L426" s="29">
        <v>1512</v>
      </c>
      <c r="M426" s="27" t="s">
        <v>49</v>
      </c>
      <c r="N426" s="27" t="s">
        <v>53</v>
      </c>
      <c r="O426" s="27" t="s">
        <v>51</v>
      </c>
      <c r="P426" s="27">
        <v>8</v>
      </c>
      <c r="Q426" s="36">
        <v>8256</v>
      </c>
      <c r="R426" s="27">
        <v>3389.0880000000006</v>
      </c>
    </row>
    <row r="427" spans="1:18">
      <c r="A427" s="25">
        <v>40957</v>
      </c>
      <c r="B427" s="29">
        <v>1513</v>
      </c>
      <c r="C427" s="27" t="s">
        <v>45</v>
      </c>
      <c r="D427" s="27" t="s">
        <v>53</v>
      </c>
      <c r="E427" s="27" t="s">
        <v>51</v>
      </c>
      <c r="F427" s="27">
        <v>8</v>
      </c>
      <c r="G427" s="30">
        <v>4356</v>
      </c>
      <c r="H427" s="27">
        <v>3644.8829999999998</v>
      </c>
      <c r="K427" s="33">
        <v>40957</v>
      </c>
      <c r="L427" s="29">
        <v>1513</v>
      </c>
      <c r="M427" s="27" t="s">
        <v>45</v>
      </c>
      <c r="N427" s="27" t="s">
        <v>53</v>
      </c>
      <c r="O427" s="27" t="s">
        <v>51</v>
      </c>
      <c r="P427" s="27">
        <v>8</v>
      </c>
      <c r="Q427" s="36">
        <v>4356</v>
      </c>
      <c r="R427" s="27">
        <v>3644.8829999999998</v>
      </c>
    </row>
    <row r="428" spans="1:18">
      <c r="A428" s="25">
        <v>40958</v>
      </c>
      <c r="B428" s="29">
        <v>1514</v>
      </c>
      <c r="C428" s="27" t="s">
        <v>48</v>
      </c>
      <c r="D428" s="27" t="s">
        <v>53</v>
      </c>
      <c r="E428" s="27" t="s">
        <v>51</v>
      </c>
      <c r="F428" s="27">
        <v>8</v>
      </c>
      <c r="G428" s="30">
        <v>14880</v>
      </c>
      <c r="H428" s="27">
        <v>5200.5599999999995</v>
      </c>
      <c r="K428" s="33">
        <v>40958</v>
      </c>
      <c r="L428" s="29">
        <v>1514</v>
      </c>
      <c r="M428" s="27" t="s">
        <v>48</v>
      </c>
      <c r="N428" s="27" t="s">
        <v>53</v>
      </c>
      <c r="O428" s="27" t="s">
        <v>51</v>
      </c>
      <c r="P428" s="27">
        <v>8</v>
      </c>
      <c r="Q428" s="36">
        <v>14880</v>
      </c>
      <c r="R428" s="27">
        <v>5200.5599999999995</v>
      </c>
    </row>
    <row r="429" spans="1:18">
      <c r="A429" s="25">
        <v>40959</v>
      </c>
      <c r="B429" s="29">
        <v>1884</v>
      </c>
      <c r="C429" s="27" t="s">
        <v>49</v>
      </c>
      <c r="D429" s="27" t="s">
        <v>53</v>
      </c>
      <c r="E429" s="27" t="s">
        <v>47</v>
      </c>
      <c r="F429" s="27">
        <v>6</v>
      </c>
      <c r="G429" s="30">
        <v>1674</v>
      </c>
      <c r="H429" s="27">
        <v>576.86040000000003</v>
      </c>
      <c r="K429" s="33">
        <v>40959</v>
      </c>
      <c r="L429" s="29">
        <v>1884</v>
      </c>
      <c r="M429" s="27" t="s">
        <v>49</v>
      </c>
      <c r="N429" s="27" t="s">
        <v>53</v>
      </c>
      <c r="O429" s="27" t="s">
        <v>47</v>
      </c>
      <c r="P429" s="27">
        <v>6</v>
      </c>
      <c r="Q429" s="36">
        <v>1674</v>
      </c>
      <c r="R429" s="27">
        <v>576.86040000000003</v>
      </c>
    </row>
    <row r="430" spans="1:18">
      <c r="A430" s="25">
        <v>40960</v>
      </c>
      <c r="B430" s="29">
        <v>1885</v>
      </c>
      <c r="C430" s="27" t="s">
        <v>45</v>
      </c>
      <c r="D430" s="27" t="s">
        <v>53</v>
      </c>
      <c r="E430" s="27" t="s">
        <v>47</v>
      </c>
      <c r="F430" s="27">
        <v>10</v>
      </c>
      <c r="G430" s="30">
        <v>13050</v>
      </c>
      <c r="H430" s="27">
        <v>877.221</v>
      </c>
      <c r="K430" s="33">
        <v>40960</v>
      </c>
      <c r="L430" s="29">
        <v>1885</v>
      </c>
      <c r="M430" s="27" t="s">
        <v>45</v>
      </c>
      <c r="N430" s="27" t="s">
        <v>53</v>
      </c>
      <c r="O430" s="27" t="s">
        <v>47</v>
      </c>
      <c r="P430" s="27">
        <v>10</v>
      </c>
      <c r="Q430" s="36">
        <v>13050</v>
      </c>
      <c r="R430" s="27">
        <v>877.221</v>
      </c>
    </row>
    <row r="431" spans="1:18">
      <c r="A431" s="25">
        <v>40961</v>
      </c>
      <c r="B431" s="29">
        <v>1886</v>
      </c>
      <c r="C431" s="27" t="s">
        <v>48</v>
      </c>
      <c r="D431" s="27" t="s">
        <v>53</v>
      </c>
      <c r="E431" s="27" t="s">
        <v>47</v>
      </c>
      <c r="F431" s="27">
        <v>7</v>
      </c>
      <c r="G431" s="30">
        <v>11214</v>
      </c>
      <c r="H431" s="27">
        <v>3310.3728000000006</v>
      </c>
      <c r="K431" s="33">
        <v>40961</v>
      </c>
      <c r="L431" s="29">
        <v>1886</v>
      </c>
      <c r="M431" s="27" t="s">
        <v>48</v>
      </c>
      <c r="N431" s="27" t="s">
        <v>53</v>
      </c>
      <c r="O431" s="27" t="s">
        <v>47</v>
      </c>
      <c r="P431" s="27">
        <v>7</v>
      </c>
      <c r="Q431" s="36">
        <v>11214</v>
      </c>
      <c r="R431" s="27">
        <v>3310.3728000000006</v>
      </c>
    </row>
    <row r="432" spans="1:18">
      <c r="A432" s="25">
        <v>40962</v>
      </c>
      <c r="B432" s="29">
        <v>1887</v>
      </c>
      <c r="C432" s="27" t="s">
        <v>49</v>
      </c>
      <c r="D432" s="27" t="s">
        <v>53</v>
      </c>
      <c r="E432" s="27" t="s">
        <v>50</v>
      </c>
      <c r="F432" s="27">
        <v>8</v>
      </c>
      <c r="G432" s="30">
        <v>3168</v>
      </c>
      <c r="H432" s="27">
        <v>2676.3263999999999</v>
      </c>
      <c r="K432" s="33">
        <v>40962</v>
      </c>
      <c r="L432" s="29">
        <v>1887</v>
      </c>
      <c r="M432" s="27" t="s">
        <v>49</v>
      </c>
      <c r="N432" s="27" t="s">
        <v>53</v>
      </c>
      <c r="O432" s="27" t="s">
        <v>50</v>
      </c>
      <c r="P432" s="27">
        <v>8</v>
      </c>
      <c r="Q432" s="36">
        <v>3168</v>
      </c>
      <c r="R432" s="27">
        <v>2676.3263999999999</v>
      </c>
    </row>
    <row r="433" spans="1:18">
      <c r="A433" s="25">
        <v>40963</v>
      </c>
      <c r="B433" s="29">
        <v>1888</v>
      </c>
      <c r="C433" s="27" t="s">
        <v>45</v>
      </c>
      <c r="D433" s="27" t="s">
        <v>53</v>
      </c>
      <c r="E433" s="27" t="s">
        <v>50</v>
      </c>
      <c r="F433" s="27">
        <v>7</v>
      </c>
      <c r="G433" s="30">
        <v>13860</v>
      </c>
      <c r="H433" s="27">
        <v>1744.6968000000002</v>
      </c>
      <c r="K433" s="33">
        <v>40963</v>
      </c>
      <c r="L433" s="29">
        <v>1888</v>
      </c>
      <c r="M433" s="27" t="s">
        <v>45</v>
      </c>
      <c r="N433" s="27" t="s">
        <v>53</v>
      </c>
      <c r="O433" s="27" t="s">
        <v>50</v>
      </c>
      <c r="P433" s="27">
        <v>7</v>
      </c>
      <c r="Q433" s="36">
        <v>13860</v>
      </c>
      <c r="R433" s="27">
        <v>1744.6968000000002</v>
      </c>
    </row>
    <row r="434" spans="1:18">
      <c r="A434" s="25">
        <v>40964</v>
      </c>
      <c r="B434" s="29">
        <v>1889</v>
      </c>
      <c r="C434" s="27" t="s">
        <v>48</v>
      </c>
      <c r="D434" s="27" t="s">
        <v>53</v>
      </c>
      <c r="E434" s="27" t="s">
        <v>50</v>
      </c>
      <c r="F434" s="27">
        <v>6</v>
      </c>
      <c r="G434" s="30">
        <v>1728</v>
      </c>
      <c r="H434" s="27">
        <v>2136.8447999999999</v>
      </c>
      <c r="K434" s="33">
        <v>40964</v>
      </c>
      <c r="L434" s="29">
        <v>1889</v>
      </c>
      <c r="M434" s="27" t="s">
        <v>48</v>
      </c>
      <c r="N434" s="27" t="s">
        <v>53</v>
      </c>
      <c r="O434" s="27" t="s">
        <v>50</v>
      </c>
      <c r="P434" s="27">
        <v>6</v>
      </c>
      <c r="Q434" s="36">
        <v>1728</v>
      </c>
      <c r="R434" s="27">
        <v>2136.8447999999999</v>
      </c>
    </row>
    <row r="435" spans="1:18">
      <c r="A435" s="25">
        <v>40965</v>
      </c>
      <c r="B435" s="29">
        <v>1524</v>
      </c>
      <c r="C435" s="27" t="s">
        <v>49</v>
      </c>
      <c r="D435" s="27" t="s">
        <v>53</v>
      </c>
      <c r="E435" s="27" t="s">
        <v>47</v>
      </c>
      <c r="F435" s="27">
        <v>6</v>
      </c>
      <c r="G435" s="30">
        <v>6507</v>
      </c>
      <c r="H435" s="27">
        <v>2487.6260999999995</v>
      </c>
      <c r="K435" s="33">
        <v>40965</v>
      </c>
      <c r="L435" s="29">
        <v>1524</v>
      </c>
      <c r="M435" s="27" t="s">
        <v>49</v>
      </c>
      <c r="N435" s="27" t="s">
        <v>53</v>
      </c>
      <c r="O435" s="27" t="s">
        <v>47</v>
      </c>
      <c r="P435" s="27">
        <v>6</v>
      </c>
      <c r="Q435" s="36">
        <v>6507</v>
      </c>
      <c r="R435" s="27">
        <v>2487.6260999999995</v>
      </c>
    </row>
    <row r="436" spans="1:18">
      <c r="A436" s="25">
        <v>40966</v>
      </c>
      <c r="B436" s="29">
        <v>1890</v>
      </c>
      <c r="C436" s="27" t="s">
        <v>49</v>
      </c>
      <c r="D436" s="27" t="s">
        <v>53</v>
      </c>
      <c r="E436" s="27" t="s">
        <v>51</v>
      </c>
      <c r="F436" s="27">
        <v>10</v>
      </c>
      <c r="G436" s="30">
        <v>2505</v>
      </c>
      <c r="H436" s="27">
        <v>919.58550000000002</v>
      </c>
      <c r="K436" s="33">
        <v>40966</v>
      </c>
      <c r="L436" s="29">
        <v>1890</v>
      </c>
      <c r="M436" s="27" t="s">
        <v>49</v>
      </c>
      <c r="N436" s="27" t="s">
        <v>53</v>
      </c>
      <c r="O436" s="27" t="s">
        <v>51</v>
      </c>
      <c r="P436" s="27">
        <v>10</v>
      </c>
      <c r="Q436" s="36">
        <v>2505</v>
      </c>
      <c r="R436" s="27">
        <v>919.58550000000002</v>
      </c>
    </row>
    <row r="437" spans="1:18">
      <c r="A437" s="25">
        <v>40967</v>
      </c>
      <c r="B437" s="29">
        <v>1525</v>
      </c>
      <c r="C437" s="27" t="s">
        <v>45</v>
      </c>
      <c r="D437" s="27" t="s">
        <v>53</v>
      </c>
      <c r="E437" s="27" t="s">
        <v>47</v>
      </c>
      <c r="F437" s="27">
        <v>10</v>
      </c>
      <c r="G437" s="30">
        <v>11700</v>
      </c>
      <c r="H437" s="27">
        <v>898.09199999999998</v>
      </c>
      <c r="K437" s="33">
        <v>40967</v>
      </c>
      <c r="L437" s="29">
        <v>1525</v>
      </c>
      <c r="M437" s="27" t="s">
        <v>45</v>
      </c>
      <c r="N437" s="27" t="s">
        <v>53</v>
      </c>
      <c r="O437" s="27" t="s">
        <v>47</v>
      </c>
      <c r="P437" s="27">
        <v>10</v>
      </c>
      <c r="Q437" s="36">
        <v>11700</v>
      </c>
      <c r="R437" s="27">
        <v>898.09199999999998</v>
      </c>
    </row>
    <row r="438" spans="1:18">
      <c r="A438" s="25">
        <v>40969</v>
      </c>
      <c r="B438" s="29">
        <v>1891</v>
      </c>
      <c r="C438" s="27" t="s">
        <v>45</v>
      </c>
      <c r="D438" s="27" t="s">
        <v>53</v>
      </c>
      <c r="E438" s="27" t="s">
        <v>51</v>
      </c>
      <c r="F438" s="27">
        <v>6</v>
      </c>
      <c r="G438" s="30">
        <v>10710</v>
      </c>
      <c r="H438" s="27">
        <v>3991.6170000000002</v>
      </c>
      <c r="K438" s="33">
        <v>40969</v>
      </c>
      <c r="L438" s="29">
        <v>1891</v>
      </c>
      <c r="M438" s="27" t="s">
        <v>45</v>
      </c>
      <c r="N438" s="27" t="s">
        <v>53</v>
      </c>
      <c r="O438" s="27" t="s">
        <v>51</v>
      </c>
      <c r="P438" s="27">
        <v>6</v>
      </c>
      <c r="Q438" s="36">
        <v>10710</v>
      </c>
      <c r="R438" s="27">
        <v>3991.6170000000002</v>
      </c>
    </row>
    <row r="439" spans="1:18">
      <c r="A439" s="25">
        <v>40970</v>
      </c>
      <c r="B439" s="29">
        <v>1526</v>
      </c>
      <c r="C439" s="27" t="s">
        <v>48</v>
      </c>
      <c r="D439" s="27" t="s">
        <v>53</v>
      </c>
      <c r="E439" s="27" t="s">
        <v>47</v>
      </c>
      <c r="F439" s="27">
        <v>6</v>
      </c>
      <c r="G439" s="30">
        <v>7290</v>
      </c>
      <c r="H439" s="27">
        <v>3225.0960000000005</v>
      </c>
      <c r="K439" s="33">
        <v>40970</v>
      </c>
      <c r="L439" s="29">
        <v>1526</v>
      </c>
      <c r="M439" s="27" t="s">
        <v>48</v>
      </c>
      <c r="N439" s="27" t="s">
        <v>53</v>
      </c>
      <c r="O439" s="27" t="s">
        <v>47</v>
      </c>
      <c r="P439" s="27">
        <v>6</v>
      </c>
      <c r="Q439" s="36">
        <v>7290</v>
      </c>
      <c r="R439" s="27">
        <v>3225.0960000000005</v>
      </c>
    </row>
    <row r="440" spans="1:18">
      <c r="A440" s="25">
        <v>40971</v>
      </c>
      <c r="B440" s="29">
        <v>1892</v>
      </c>
      <c r="C440" s="27" t="s">
        <v>48</v>
      </c>
      <c r="D440" s="27" t="s">
        <v>53</v>
      </c>
      <c r="E440" s="27" t="s">
        <v>51</v>
      </c>
      <c r="F440" s="27">
        <v>9</v>
      </c>
      <c r="G440" s="30">
        <v>2085.75</v>
      </c>
      <c r="H440" s="27">
        <v>839.30579999999998</v>
      </c>
      <c r="K440" s="33">
        <v>40971</v>
      </c>
      <c r="L440" s="29">
        <v>1892</v>
      </c>
      <c r="M440" s="27" t="s">
        <v>48</v>
      </c>
      <c r="N440" s="27" t="s">
        <v>53</v>
      </c>
      <c r="O440" s="27" t="s">
        <v>51</v>
      </c>
      <c r="P440" s="27">
        <v>9</v>
      </c>
      <c r="Q440" s="36">
        <v>2085.75</v>
      </c>
      <c r="R440" s="27">
        <v>839.30579999999998</v>
      </c>
    </row>
    <row r="441" spans="1:18">
      <c r="A441" s="25">
        <v>40972</v>
      </c>
      <c r="B441" s="29">
        <v>1527</v>
      </c>
      <c r="C441" s="27" t="s">
        <v>49</v>
      </c>
      <c r="D441" s="27" t="s">
        <v>53</v>
      </c>
      <c r="E441" s="27" t="s">
        <v>50</v>
      </c>
      <c r="F441" s="27">
        <v>9</v>
      </c>
      <c r="G441" s="30">
        <v>2358</v>
      </c>
      <c r="H441" s="27">
        <v>970.08119999999997</v>
      </c>
      <c r="K441" s="33">
        <v>40972</v>
      </c>
      <c r="L441" s="29">
        <v>1527</v>
      </c>
      <c r="M441" s="27" t="s">
        <v>49</v>
      </c>
      <c r="N441" s="27" t="s">
        <v>53</v>
      </c>
      <c r="O441" s="27" t="s">
        <v>50</v>
      </c>
      <c r="P441" s="27">
        <v>9</v>
      </c>
      <c r="Q441" s="36">
        <v>2358</v>
      </c>
      <c r="R441" s="27">
        <v>970.08119999999997</v>
      </c>
    </row>
    <row r="442" spans="1:18">
      <c r="A442" s="25">
        <v>40973</v>
      </c>
      <c r="B442" s="29">
        <v>1893</v>
      </c>
      <c r="C442" s="27" t="s">
        <v>49</v>
      </c>
      <c r="D442" s="27" t="s">
        <v>53</v>
      </c>
      <c r="E442" s="27" t="s">
        <v>47</v>
      </c>
      <c r="F442" s="27">
        <v>9</v>
      </c>
      <c r="G442" s="30">
        <v>8829</v>
      </c>
      <c r="H442" s="27">
        <v>833.8990500000001</v>
      </c>
      <c r="K442" s="33">
        <v>40973</v>
      </c>
      <c r="L442" s="29">
        <v>1893</v>
      </c>
      <c r="M442" s="27" t="s">
        <v>49</v>
      </c>
      <c r="N442" s="27" t="s">
        <v>53</v>
      </c>
      <c r="O442" s="27" t="s">
        <v>47</v>
      </c>
      <c r="P442" s="27">
        <v>9</v>
      </c>
      <c r="Q442" s="36">
        <v>8829</v>
      </c>
      <c r="R442" s="27">
        <v>833.8990500000001</v>
      </c>
    </row>
    <row r="443" spans="1:18">
      <c r="A443" s="25">
        <v>41339</v>
      </c>
      <c r="B443" s="29">
        <v>1528</v>
      </c>
      <c r="C443" s="27" t="s">
        <v>45</v>
      </c>
      <c r="D443" s="27" t="s">
        <v>53</v>
      </c>
      <c r="E443" s="27" t="s">
        <v>50</v>
      </c>
      <c r="F443" s="27">
        <v>8</v>
      </c>
      <c r="G443" s="30">
        <v>4288</v>
      </c>
      <c r="H443" s="27">
        <v>4340.5280000000002</v>
      </c>
      <c r="K443" s="33">
        <v>41339</v>
      </c>
      <c r="L443" s="29">
        <v>1528</v>
      </c>
      <c r="M443" s="27" t="s">
        <v>45</v>
      </c>
      <c r="N443" s="27" t="s">
        <v>53</v>
      </c>
      <c r="O443" s="27" t="s">
        <v>50</v>
      </c>
      <c r="P443" s="27">
        <v>8</v>
      </c>
      <c r="Q443" s="36">
        <v>4288</v>
      </c>
      <c r="R443" s="27">
        <v>4340.5280000000002</v>
      </c>
    </row>
    <row r="444" spans="1:18">
      <c r="A444" s="25">
        <v>41340</v>
      </c>
      <c r="B444" s="29">
        <v>1902</v>
      </c>
      <c r="C444" s="27" t="s">
        <v>49</v>
      </c>
      <c r="D444" s="27" t="s">
        <v>53</v>
      </c>
      <c r="E444" s="27" t="s">
        <v>47</v>
      </c>
      <c r="F444" s="27">
        <v>9</v>
      </c>
      <c r="G444" s="30">
        <v>8977.5</v>
      </c>
      <c r="H444" s="27">
        <v>1609.1271000000002</v>
      </c>
      <c r="K444" s="33">
        <v>41340</v>
      </c>
      <c r="L444" s="29">
        <v>1902</v>
      </c>
      <c r="M444" s="27" t="s">
        <v>49</v>
      </c>
      <c r="N444" s="27" t="s">
        <v>53</v>
      </c>
      <c r="O444" s="27" t="s">
        <v>47</v>
      </c>
      <c r="P444" s="27">
        <v>9</v>
      </c>
      <c r="Q444" s="36">
        <v>8977.5</v>
      </c>
      <c r="R444" s="27">
        <v>1609.1271000000002</v>
      </c>
    </row>
    <row r="445" spans="1:18">
      <c r="A445" s="25">
        <v>41341</v>
      </c>
      <c r="B445" s="29">
        <v>1903</v>
      </c>
      <c r="C445" s="27" t="s">
        <v>45</v>
      </c>
      <c r="D445" s="27" t="s">
        <v>53</v>
      </c>
      <c r="E445" s="27" t="s">
        <v>47</v>
      </c>
      <c r="F445" s="27">
        <v>6</v>
      </c>
      <c r="G445" s="30">
        <v>2232</v>
      </c>
      <c r="H445" s="27">
        <v>2974.8096</v>
      </c>
      <c r="K445" s="33">
        <v>41341</v>
      </c>
      <c r="L445" s="29">
        <v>1903</v>
      </c>
      <c r="M445" s="27" t="s">
        <v>45</v>
      </c>
      <c r="N445" s="27" t="s">
        <v>53</v>
      </c>
      <c r="O445" s="27" t="s">
        <v>47</v>
      </c>
      <c r="P445" s="27">
        <v>6</v>
      </c>
      <c r="Q445" s="36">
        <v>2232</v>
      </c>
      <c r="R445" s="27">
        <v>2974.8096</v>
      </c>
    </row>
    <row r="446" spans="1:18">
      <c r="A446" s="25">
        <v>41342</v>
      </c>
      <c r="B446" s="29">
        <v>1904</v>
      </c>
      <c r="C446" s="27" t="s">
        <v>48</v>
      </c>
      <c r="D446" s="27" t="s">
        <v>53</v>
      </c>
      <c r="E446" s="27" t="s">
        <v>47</v>
      </c>
      <c r="F446" s="27">
        <v>9</v>
      </c>
      <c r="G446" s="30">
        <v>13365</v>
      </c>
      <c r="H446" s="27">
        <v>5565.1859999999997</v>
      </c>
      <c r="K446" s="33">
        <v>41342</v>
      </c>
      <c r="L446" s="29">
        <v>1904</v>
      </c>
      <c r="M446" s="27" t="s">
        <v>48</v>
      </c>
      <c r="N446" s="27" t="s">
        <v>53</v>
      </c>
      <c r="O446" s="27" t="s">
        <v>47</v>
      </c>
      <c r="P446" s="27">
        <v>9</v>
      </c>
      <c r="Q446" s="36">
        <v>13365</v>
      </c>
      <c r="R446" s="27">
        <v>5565.1859999999997</v>
      </c>
    </row>
    <row r="447" spans="1:18">
      <c r="A447" s="25">
        <v>41343</v>
      </c>
      <c r="B447" s="29">
        <v>1905</v>
      </c>
      <c r="C447" s="27" t="s">
        <v>49</v>
      </c>
      <c r="D447" s="27" t="s">
        <v>53</v>
      </c>
      <c r="E447" s="27" t="s">
        <v>50</v>
      </c>
      <c r="F447" s="27">
        <v>7</v>
      </c>
      <c r="G447" s="30">
        <v>2220.75</v>
      </c>
      <c r="H447" s="27">
        <v>982.68187499999999</v>
      </c>
      <c r="K447" s="33">
        <v>41343</v>
      </c>
      <c r="L447" s="29">
        <v>1905</v>
      </c>
      <c r="M447" s="27" t="s">
        <v>49</v>
      </c>
      <c r="N447" s="27" t="s">
        <v>53</v>
      </c>
      <c r="O447" s="27" t="s">
        <v>50</v>
      </c>
      <c r="P447" s="27">
        <v>7</v>
      </c>
      <c r="Q447" s="36">
        <v>2220.75</v>
      </c>
      <c r="R447" s="27">
        <v>982.68187499999999</v>
      </c>
    </row>
    <row r="448" spans="1:18">
      <c r="A448" s="25">
        <v>41344</v>
      </c>
      <c r="B448" s="29">
        <v>1906</v>
      </c>
      <c r="C448" s="27" t="s">
        <v>45</v>
      </c>
      <c r="D448" s="27" t="s">
        <v>53</v>
      </c>
      <c r="E448" s="27" t="s">
        <v>50</v>
      </c>
      <c r="F448" s="27">
        <v>6</v>
      </c>
      <c r="G448" s="30">
        <v>5616</v>
      </c>
      <c r="H448" s="27">
        <v>4112.7840000000006</v>
      </c>
      <c r="K448" s="33">
        <v>41344</v>
      </c>
      <c r="L448" s="29">
        <v>1906</v>
      </c>
      <c r="M448" s="27" t="s">
        <v>45</v>
      </c>
      <c r="N448" s="27" t="s">
        <v>53</v>
      </c>
      <c r="O448" s="27" t="s">
        <v>50</v>
      </c>
      <c r="P448" s="27">
        <v>6</v>
      </c>
      <c r="Q448" s="36">
        <v>5616</v>
      </c>
      <c r="R448" s="27">
        <v>4112.7840000000006</v>
      </c>
    </row>
    <row r="449" spans="1:18">
      <c r="A449" s="25">
        <v>41345</v>
      </c>
      <c r="B449" s="29">
        <v>1542</v>
      </c>
      <c r="C449" s="27" t="s">
        <v>49</v>
      </c>
      <c r="D449" s="27" t="s">
        <v>53</v>
      </c>
      <c r="E449" s="27" t="s">
        <v>47</v>
      </c>
      <c r="F449" s="27">
        <v>9</v>
      </c>
      <c r="G449" s="30">
        <v>1984.5</v>
      </c>
      <c r="H449" s="27">
        <v>4042.4264999999996</v>
      </c>
      <c r="K449" s="33">
        <v>41345</v>
      </c>
      <c r="L449" s="29">
        <v>1542</v>
      </c>
      <c r="M449" s="27" t="s">
        <v>49</v>
      </c>
      <c r="N449" s="27" t="s">
        <v>53</v>
      </c>
      <c r="O449" s="27" t="s">
        <v>47</v>
      </c>
      <c r="P449" s="27">
        <v>9</v>
      </c>
      <c r="Q449" s="36">
        <v>1984.5</v>
      </c>
      <c r="R449" s="27">
        <v>4042.4264999999996</v>
      </c>
    </row>
    <row r="450" spans="1:18">
      <c r="A450" s="25">
        <v>41346</v>
      </c>
      <c r="B450" s="29">
        <v>1907</v>
      </c>
      <c r="C450" s="27" t="s">
        <v>48</v>
      </c>
      <c r="D450" s="27" t="s">
        <v>53</v>
      </c>
      <c r="E450" s="27" t="s">
        <v>50</v>
      </c>
      <c r="F450" s="27">
        <v>6</v>
      </c>
      <c r="G450" s="30">
        <v>7344</v>
      </c>
      <c r="H450" s="27">
        <v>3077.8703999999998</v>
      </c>
      <c r="K450" s="33">
        <v>41346</v>
      </c>
      <c r="L450" s="29">
        <v>1907</v>
      </c>
      <c r="M450" s="27" t="s">
        <v>48</v>
      </c>
      <c r="N450" s="27" t="s">
        <v>53</v>
      </c>
      <c r="O450" s="27" t="s">
        <v>50</v>
      </c>
      <c r="P450" s="27">
        <v>6</v>
      </c>
      <c r="Q450" s="36">
        <v>7344</v>
      </c>
      <c r="R450" s="27">
        <v>3077.8703999999998</v>
      </c>
    </row>
    <row r="451" spans="1:18">
      <c r="A451" s="25">
        <v>41347</v>
      </c>
      <c r="B451" s="29">
        <v>1543</v>
      </c>
      <c r="C451" s="27" t="s">
        <v>45</v>
      </c>
      <c r="D451" s="27" t="s">
        <v>53</v>
      </c>
      <c r="E451" s="27" t="s">
        <v>47</v>
      </c>
      <c r="F451" s="27">
        <v>9</v>
      </c>
      <c r="G451" s="30">
        <v>7587</v>
      </c>
      <c r="H451" s="27">
        <v>4445.982</v>
      </c>
      <c r="K451" s="33">
        <v>41347</v>
      </c>
      <c r="L451" s="29">
        <v>1543</v>
      </c>
      <c r="M451" s="27" t="s">
        <v>45</v>
      </c>
      <c r="N451" s="27" t="s">
        <v>53</v>
      </c>
      <c r="O451" s="27" t="s">
        <v>47</v>
      </c>
      <c r="P451" s="27">
        <v>9</v>
      </c>
      <c r="Q451" s="36">
        <v>7587</v>
      </c>
      <c r="R451" s="27">
        <v>4445.982</v>
      </c>
    </row>
    <row r="452" spans="1:18">
      <c r="A452" s="25">
        <v>41348</v>
      </c>
      <c r="B452" s="29">
        <v>1908</v>
      </c>
      <c r="C452" s="27" t="s">
        <v>49</v>
      </c>
      <c r="D452" s="27" t="s">
        <v>53</v>
      </c>
      <c r="E452" s="27" t="s">
        <v>51</v>
      </c>
      <c r="F452" s="27">
        <v>6</v>
      </c>
      <c r="G452" s="30">
        <v>3834</v>
      </c>
      <c r="H452" s="27">
        <v>3564.6615000000002</v>
      </c>
      <c r="K452" s="33">
        <v>41348</v>
      </c>
      <c r="L452" s="29">
        <v>1908</v>
      </c>
      <c r="M452" s="27" t="s">
        <v>49</v>
      </c>
      <c r="N452" s="27" t="s">
        <v>53</v>
      </c>
      <c r="O452" s="27" t="s">
        <v>51</v>
      </c>
      <c r="P452" s="27">
        <v>6</v>
      </c>
      <c r="Q452" s="36">
        <v>3834</v>
      </c>
      <c r="R452" s="27">
        <v>3564.6615000000002</v>
      </c>
    </row>
    <row r="453" spans="1:18">
      <c r="A453" s="25">
        <v>41349</v>
      </c>
      <c r="B453" s="29">
        <v>1544</v>
      </c>
      <c r="C453" s="27" t="s">
        <v>48</v>
      </c>
      <c r="D453" s="27" t="s">
        <v>53</v>
      </c>
      <c r="E453" s="27" t="s">
        <v>47</v>
      </c>
      <c r="F453" s="27">
        <v>8</v>
      </c>
      <c r="G453" s="30">
        <v>14940</v>
      </c>
      <c r="H453" s="27">
        <v>1164.7223999999999</v>
      </c>
      <c r="K453" s="33">
        <v>41349</v>
      </c>
      <c r="L453" s="29">
        <v>1544</v>
      </c>
      <c r="M453" s="27" t="s">
        <v>48</v>
      </c>
      <c r="N453" s="27" t="s">
        <v>53</v>
      </c>
      <c r="O453" s="27" t="s">
        <v>47</v>
      </c>
      <c r="P453" s="27">
        <v>8</v>
      </c>
      <c r="Q453" s="36">
        <v>14940</v>
      </c>
      <c r="R453" s="27">
        <v>1164.7223999999999</v>
      </c>
    </row>
    <row r="454" spans="1:18">
      <c r="A454" s="25">
        <v>41350</v>
      </c>
      <c r="B454" s="29">
        <v>1909</v>
      </c>
      <c r="C454" s="27" t="s">
        <v>45</v>
      </c>
      <c r="D454" s="27" t="s">
        <v>53</v>
      </c>
      <c r="E454" s="27" t="s">
        <v>51</v>
      </c>
      <c r="F454" s="27">
        <v>8</v>
      </c>
      <c r="G454" s="30">
        <v>2280</v>
      </c>
      <c r="H454" s="27">
        <v>737.58</v>
      </c>
      <c r="K454" s="33">
        <v>41350</v>
      </c>
      <c r="L454" s="29">
        <v>1909</v>
      </c>
      <c r="M454" s="27" t="s">
        <v>45</v>
      </c>
      <c r="N454" s="27" t="s">
        <v>53</v>
      </c>
      <c r="O454" s="27" t="s">
        <v>51</v>
      </c>
      <c r="P454" s="27">
        <v>8</v>
      </c>
      <c r="Q454" s="36">
        <v>2280</v>
      </c>
      <c r="R454" s="27">
        <v>737.58</v>
      </c>
    </row>
    <row r="455" spans="1:18">
      <c r="A455" s="25">
        <v>41351</v>
      </c>
      <c r="B455" s="29">
        <v>1545</v>
      </c>
      <c r="C455" s="27" t="s">
        <v>49</v>
      </c>
      <c r="D455" s="27" t="s">
        <v>53</v>
      </c>
      <c r="E455" s="27" t="s">
        <v>50</v>
      </c>
      <c r="F455" s="27">
        <v>10</v>
      </c>
      <c r="G455" s="30">
        <v>13800</v>
      </c>
      <c r="H455" s="27">
        <v>1811.6640000000002</v>
      </c>
      <c r="K455" s="33">
        <v>41351</v>
      </c>
      <c r="L455" s="29">
        <v>1545</v>
      </c>
      <c r="M455" s="27" t="s">
        <v>49</v>
      </c>
      <c r="N455" s="27" t="s">
        <v>53</v>
      </c>
      <c r="O455" s="27" t="s">
        <v>50</v>
      </c>
      <c r="P455" s="27">
        <v>10</v>
      </c>
      <c r="Q455" s="36">
        <v>13800</v>
      </c>
      <c r="R455" s="27">
        <v>1811.6640000000002</v>
      </c>
    </row>
    <row r="456" spans="1:18">
      <c r="A456" s="25">
        <v>41352</v>
      </c>
      <c r="B456" s="29">
        <v>1910</v>
      </c>
      <c r="C456" s="27" t="s">
        <v>48</v>
      </c>
      <c r="D456" s="27" t="s">
        <v>53</v>
      </c>
      <c r="E456" s="27" t="s">
        <v>51</v>
      </c>
      <c r="F456" s="27">
        <v>8</v>
      </c>
      <c r="G456" s="30">
        <v>4048</v>
      </c>
      <c r="H456" s="27">
        <v>3422.1792</v>
      </c>
      <c r="K456" s="33">
        <v>41352</v>
      </c>
      <c r="L456" s="29">
        <v>1910</v>
      </c>
      <c r="M456" s="27" t="s">
        <v>48</v>
      </c>
      <c r="N456" s="27" t="s">
        <v>53</v>
      </c>
      <c r="O456" s="27" t="s">
        <v>51</v>
      </c>
      <c r="P456" s="27">
        <v>8</v>
      </c>
      <c r="Q456" s="36">
        <v>4048</v>
      </c>
      <c r="R456" s="27">
        <v>3422.1792</v>
      </c>
    </row>
    <row r="457" spans="1:18">
      <c r="A457" s="25">
        <v>41353</v>
      </c>
      <c r="B457" s="29">
        <v>1546</v>
      </c>
      <c r="C457" s="27" t="s">
        <v>45</v>
      </c>
      <c r="D457" s="27" t="s">
        <v>53</v>
      </c>
      <c r="E457" s="27" t="s">
        <v>50</v>
      </c>
      <c r="F457" s="27">
        <v>8</v>
      </c>
      <c r="G457" s="30">
        <v>2106</v>
      </c>
      <c r="H457" s="27">
        <v>2156.9651999999996</v>
      </c>
      <c r="K457" s="33">
        <v>41353</v>
      </c>
      <c r="L457" s="29">
        <v>1546</v>
      </c>
      <c r="M457" s="27" t="s">
        <v>45</v>
      </c>
      <c r="N457" s="27" t="s">
        <v>53</v>
      </c>
      <c r="O457" s="27" t="s">
        <v>50</v>
      </c>
      <c r="P457" s="27">
        <v>8</v>
      </c>
      <c r="Q457" s="36">
        <v>2106</v>
      </c>
      <c r="R457" s="27">
        <v>2156.9651999999996</v>
      </c>
    </row>
    <row r="458" spans="1:18">
      <c r="A458" s="25">
        <v>41354</v>
      </c>
      <c r="B458" s="29">
        <v>1547</v>
      </c>
      <c r="C458" s="27" t="s">
        <v>48</v>
      </c>
      <c r="D458" s="27" t="s">
        <v>53</v>
      </c>
      <c r="E458" s="27" t="s">
        <v>50</v>
      </c>
      <c r="F458" s="27">
        <v>8</v>
      </c>
      <c r="G458" s="30">
        <v>7920</v>
      </c>
      <c r="H458" s="27">
        <v>2503.5120000000002</v>
      </c>
      <c r="K458" s="33">
        <v>41354</v>
      </c>
      <c r="L458" s="29">
        <v>1547</v>
      </c>
      <c r="M458" s="27" t="s">
        <v>48</v>
      </c>
      <c r="N458" s="27" t="s">
        <v>53</v>
      </c>
      <c r="O458" s="27" t="s">
        <v>50</v>
      </c>
      <c r="P458" s="27">
        <v>8</v>
      </c>
      <c r="Q458" s="36">
        <v>7920</v>
      </c>
      <c r="R458" s="27">
        <v>2503.5120000000002</v>
      </c>
    </row>
    <row r="459" spans="1:18">
      <c r="A459" s="25">
        <v>41355</v>
      </c>
      <c r="B459" s="29">
        <v>1548</v>
      </c>
      <c r="C459" s="27" t="s">
        <v>49</v>
      </c>
      <c r="D459" s="27" t="s">
        <v>53</v>
      </c>
      <c r="E459" s="27" t="s">
        <v>51</v>
      </c>
      <c r="F459" s="27">
        <v>9</v>
      </c>
      <c r="G459" s="30">
        <v>10044</v>
      </c>
      <c r="H459" s="27">
        <v>984.81420000000003</v>
      </c>
      <c r="K459" s="33">
        <v>41355</v>
      </c>
      <c r="L459" s="29">
        <v>1548</v>
      </c>
      <c r="M459" s="27" t="s">
        <v>49</v>
      </c>
      <c r="N459" s="27" t="s">
        <v>53</v>
      </c>
      <c r="O459" s="27" t="s">
        <v>51</v>
      </c>
      <c r="P459" s="27">
        <v>9</v>
      </c>
      <c r="Q459" s="36">
        <v>10044</v>
      </c>
      <c r="R459" s="27">
        <v>984.81420000000003</v>
      </c>
    </row>
    <row r="460" spans="1:18">
      <c r="A460" s="25">
        <v>41356</v>
      </c>
      <c r="B460" s="29">
        <v>1549</v>
      </c>
      <c r="C460" s="27" t="s">
        <v>45</v>
      </c>
      <c r="D460" s="27" t="s">
        <v>53</v>
      </c>
      <c r="E460" s="27" t="s">
        <v>51</v>
      </c>
      <c r="F460" s="27">
        <v>8</v>
      </c>
      <c r="G460" s="30">
        <v>3144</v>
      </c>
      <c r="H460" s="27">
        <v>3420.6719999999996</v>
      </c>
      <c r="K460" s="33">
        <v>41356</v>
      </c>
      <c r="L460" s="29">
        <v>1549</v>
      </c>
      <c r="M460" s="27" t="s">
        <v>45</v>
      </c>
      <c r="N460" s="27" t="s">
        <v>53</v>
      </c>
      <c r="O460" s="27" t="s">
        <v>51</v>
      </c>
      <c r="P460" s="27">
        <v>8</v>
      </c>
      <c r="Q460" s="36">
        <v>3144</v>
      </c>
      <c r="R460" s="27">
        <v>3420.6719999999996</v>
      </c>
    </row>
    <row r="461" spans="1:18">
      <c r="A461" s="25">
        <v>41357</v>
      </c>
      <c r="B461" s="29">
        <v>1550</v>
      </c>
      <c r="C461" s="27" t="s">
        <v>48</v>
      </c>
      <c r="D461" s="27" t="s">
        <v>53</v>
      </c>
      <c r="E461" s="27" t="s">
        <v>51</v>
      </c>
      <c r="F461" s="27">
        <v>10</v>
      </c>
      <c r="G461" s="30">
        <v>10020</v>
      </c>
      <c r="H461" s="27">
        <v>3834.6539999999995</v>
      </c>
      <c r="K461" s="33">
        <v>41357</v>
      </c>
      <c r="L461" s="29">
        <v>1550</v>
      </c>
      <c r="M461" s="27" t="s">
        <v>48</v>
      </c>
      <c r="N461" s="27" t="s">
        <v>53</v>
      </c>
      <c r="O461" s="27" t="s">
        <v>51</v>
      </c>
      <c r="P461" s="27">
        <v>10</v>
      </c>
      <c r="Q461" s="36">
        <v>10020</v>
      </c>
      <c r="R461" s="27">
        <v>3834.6539999999995</v>
      </c>
    </row>
    <row r="462" spans="1:18">
      <c r="A462" s="25">
        <v>41358</v>
      </c>
      <c r="B462" s="29">
        <v>1938</v>
      </c>
      <c r="C462" s="27" t="s">
        <v>49</v>
      </c>
      <c r="D462" s="27" t="s">
        <v>53</v>
      </c>
      <c r="E462" s="27" t="s">
        <v>47</v>
      </c>
      <c r="F462" s="27">
        <v>7</v>
      </c>
      <c r="G462" s="30">
        <v>2016</v>
      </c>
      <c r="H462" s="27">
        <v>1776.096</v>
      </c>
      <c r="K462" s="33">
        <v>41358</v>
      </c>
      <c r="L462" s="29">
        <v>1938</v>
      </c>
      <c r="M462" s="27" t="s">
        <v>49</v>
      </c>
      <c r="N462" s="27" t="s">
        <v>53</v>
      </c>
      <c r="O462" s="27" t="s">
        <v>47</v>
      </c>
      <c r="P462" s="27">
        <v>7</v>
      </c>
      <c r="Q462" s="36">
        <v>2016</v>
      </c>
      <c r="R462" s="27">
        <v>1776.096</v>
      </c>
    </row>
    <row r="463" spans="1:18">
      <c r="A463" s="25">
        <v>41359</v>
      </c>
      <c r="B463" s="29">
        <v>1939</v>
      </c>
      <c r="C463" s="27" t="s">
        <v>45</v>
      </c>
      <c r="D463" s="27" t="s">
        <v>53</v>
      </c>
      <c r="E463" s="27" t="s">
        <v>47</v>
      </c>
      <c r="F463" s="27">
        <v>10</v>
      </c>
      <c r="G463" s="30">
        <v>7335</v>
      </c>
      <c r="H463" s="27">
        <v>3707.598</v>
      </c>
      <c r="K463" s="33">
        <v>41359</v>
      </c>
      <c r="L463" s="29">
        <v>1939</v>
      </c>
      <c r="M463" s="27" t="s">
        <v>45</v>
      </c>
      <c r="N463" s="27" t="s">
        <v>53</v>
      </c>
      <c r="O463" s="27" t="s">
        <v>47</v>
      </c>
      <c r="P463" s="27">
        <v>10</v>
      </c>
      <c r="Q463" s="36">
        <v>7335</v>
      </c>
      <c r="R463" s="27">
        <v>3707.598</v>
      </c>
    </row>
    <row r="464" spans="1:18">
      <c r="A464" s="25">
        <v>41360</v>
      </c>
      <c r="B464" s="29">
        <v>1940</v>
      </c>
      <c r="C464" s="27" t="s">
        <v>48</v>
      </c>
      <c r="D464" s="27" t="s">
        <v>53</v>
      </c>
      <c r="E464" s="27" t="s">
        <v>47</v>
      </c>
      <c r="F464" s="27">
        <v>10</v>
      </c>
      <c r="G464" s="30">
        <v>5310</v>
      </c>
      <c r="H464" s="27">
        <v>2214.6240000000003</v>
      </c>
      <c r="K464" s="33">
        <v>41360</v>
      </c>
      <c r="L464" s="29">
        <v>1940</v>
      </c>
      <c r="M464" s="27" t="s">
        <v>48</v>
      </c>
      <c r="N464" s="27" t="s">
        <v>53</v>
      </c>
      <c r="O464" s="27" t="s">
        <v>47</v>
      </c>
      <c r="P464" s="27">
        <v>10</v>
      </c>
      <c r="Q464" s="36">
        <v>5310</v>
      </c>
      <c r="R464" s="27">
        <v>2214.6240000000003</v>
      </c>
    </row>
    <row r="465" spans="1:18">
      <c r="A465" s="25">
        <v>41361</v>
      </c>
      <c r="B465" s="29">
        <v>1941</v>
      </c>
      <c r="C465" s="27" t="s">
        <v>49</v>
      </c>
      <c r="D465" s="27" t="s">
        <v>53</v>
      </c>
      <c r="E465" s="27" t="s">
        <v>50</v>
      </c>
      <c r="F465" s="27">
        <v>6</v>
      </c>
      <c r="G465" s="30">
        <v>7812</v>
      </c>
      <c r="H465" s="27">
        <v>666.16830000000004</v>
      </c>
      <c r="K465" s="33">
        <v>41361</v>
      </c>
      <c r="L465" s="29">
        <v>1941</v>
      </c>
      <c r="M465" s="27" t="s">
        <v>49</v>
      </c>
      <c r="N465" s="27" t="s">
        <v>53</v>
      </c>
      <c r="O465" s="27" t="s">
        <v>50</v>
      </c>
      <c r="P465" s="27">
        <v>6</v>
      </c>
      <c r="Q465" s="36">
        <v>7812</v>
      </c>
      <c r="R465" s="27">
        <v>666.16830000000004</v>
      </c>
    </row>
    <row r="466" spans="1:18">
      <c r="A466" s="25">
        <v>41362</v>
      </c>
      <c r="B466" s="29">
        <v>1942</v>
      </c>
      <c r="C466" s="27" t="s">
        <v>45</v>
      </c>
      <c r="D466" s="27" t="s">
        <v>53</v>
      </c>
      <c r="E466" s="27" t="s">
        <v>50</v>
      </c>
      <c r="F466" s="27">
        <v>10</v>
      </c>
      <c r="G466" s="30">
        <v>7785</v>
      </c>
      <c r="H466" s="27">
        <v>4436.4120000000003</v>
      </c>
      <c r="K466" s="33">
        <v>41362</v>
      </c>
      <c r="L466" s="29">
        <v>1942</v>
      </c>
      <c r="M466" s="27" t="s">
        <v>45</v>
      </c>
      <c r="N466" s="27" t="s">
        <v>53</v>
      </c>
      <c r="O466" s="27" t="s">
        <v>50</v>
      </c>
      <c r="P466" s="27">
        <v>10</v>
      </c>
      <c r="Q466" s="36">
        <v>7785</v>
      </c>
      <c r="R466" s="27">
        <v>4436.4120000000003</v>
      </c>
    </row>
    <row r="467" spans="1:18">
      <c r="A467" s="25">
        <v>41363</v>
      </c>
      <c r="B467" s="29">
        <v>1578</v>
      </c>
      <c r="C467" s="27" t="s">
        <v>49</v>
      </c>
      <c r="D467" s="27" t="s">
        <v>53</v>
      </c>
      <c r="E467" s="27" t="s">
        <v>47</v>
      </c>
      <c r="F467" s="27">
        <v>8</v>
      </c>
      <c r="G467" s="30">
        <v>6876</v>
      </c>
      <c r="H467" s="27">
        <v>1720.8336000000002</v>
      </c>
      <c r="K467" s="33">
        <v>41363</v>
      </c>
      <c r="L467" s="29">
        <v>1578</v>
      </c>
      <c r="M467" s="27" t="s">
        <v>49</v>
      </c>
      <c r="N467" s="27" t="s">
        <v>53</v>
      </c>
      <c r="O467" s="27" t="s">
        <v>47</v>
      </c>
      <c r="P467" s="27">
        <v>8</v>
      </c>
      <c r="Q467" s="36">
        <v>6876</v>
      </c>
      <c r="R467" s="27">
        <v>1720.8336000000002</v>
      </c>
    </row>
    <row r="468" spans="1:18">
      <c r="A468" s="25">
        <v>41364</v>
      </c>
      <c r="B468" s="29">
        <v>1943</v>
      </c>
      <c r="C468" s="27" t="s">
        <v>48</v>
      </c>
      <c r="D468" s="27" t="s">
        <v>53</v>
      </c>
      <c r="E468" s="27" t="s">
        <v>50</v>
      </c>
      <c r="F468" s="27">
        <v>9</v>
      </c>
      <c r="G468" s="30">
        <v>2646</v>
      </c>
      <c r="H468" s="27">
        <v>1056.8124</v>
      </c>
      <c r="K468" s="33">
        <v>41364</v>
      </c>
      <c r="L468" s="29">
        <v>1943</v>
      </c>
      <c r="M468" s="27" t="s">
        <v>48</v>
      </c>
      <c r="N468" s="27" t="s">
        <v>53</v>
      </c>
      <c r="O468" s="27" t="s">
        <v>50</v>
      </c>
      <c r="P468" s="27">
        <v>9</v>
      </c>
      <c r="Q468" s="36">
        <v>2646</v>
      </c>
      <c r="R468" s="27">
        <v>1056.8124</v>
      </c>
    </row>
    <row r="469" spans="1:18">
      <c r="A469" s="25">
        <v>41365</v>
      </c>
      <c r="B469" s="29">
        <v>1579</v>
      </c>
      <c r="C469" s="27" t="s">
        <v>45</v>
      </c>
      <c r="D469" s="27" t="s">
        <v>53</v>
      </c>
      <c r="E469" s="27" t="s">
        <v>47</v>
      </c>
      <c r="F469" s="27">
        <v>7</v>
      </c>
      <c r="G469" s="30">
        <v>1533</v>
      </c>
      <c r="H469" s="27">
        <v>2004.2442000000001</v>
      </c>
      <c r="K469" s="33">
        <v>41365</v>
      </c>
      <c r="L469" s="29">
        <v>1579</v>
      </c>
      <c r="M469" s="27" t="s">
        <v>45</v>
      </c>
      <c r="N469" s="27" t="s">
        <v>53</v>
      </c>
      <c r="O469" s="27" t="s">
        <v>47</v>
      </c>
      <c r="P469" s="27">
        <v>7</v>
      </c>
      <c r="Q469" s="36">
        <v>1533</v>
      </c>
      <c r="R469" s="27">
        <v>2004.2442000000001</v>
      </c>
    </row>
    <row r="470" spans="1:18">
      <c r="A470" s="25">
        <v>41366</v>
      </c>
      <c r="B470" s="29">
        <v>1944</v>
      </c>
      <c r="C470" s="27" t="s">
        <v>49</v>
      </c>
      <c r="D470" s="27" t="s">
        <v>53</v>
      </c>
      <c r="E470" s="27" t="s">
        <v>51</v>
      </c>
      <c r="F470" s="27">
        <v>7</v>
      </c>
      <c r="G470" s="30">
        <v>7140</v>
      </c>
      <c r="H470" s="27">
        <v>1653.0884999999996</v>
      </c>
      <c r="K470" s="33">
        <v>41366</v>
      </c>
      <c r="L470" s="29">
        <v>1944</v>
      </c>
      <c r="M470" s="27" t="s">
        <v>49</v>
      </c>
      <c r="N470" s="27" t="s">
        <v>53</v>
      </c>
      <c r="O470" s="27" t="s">
        <v>51</v>
      </c>
      <c r="P470" s="27">
        <v>7</v>
      </c>
      <c r="Q470" s="36">
        <v>7140</v>
      </c>
      <c r="R470" s="27">
        <v>1653.0884999999996</v>
      </c>
    </row>
    <row r="471" spans="1:18">
      <c r="A471" s="25">
        <v>41367</v>
      </c>
      <c r="B471" s="29">
        <v>1580</v>
      </c>
      <c r="C471" s="27" t="s">
        <v>48</v>
      </c>
      <c r="D471" s="27" t="s">
        <v>53</v>
      </c>
      <c r="E471" s="27" t="s">
        <v>47</v>
      </c>
      <c r="F471" s="27">
        <v>7</v>
      </c>
      <c r="G471" s="30">
        <v>2030</v>
      </c>
      <c r="H471" s="27">
        <v>771.4</v>
      </c>
      <c r="K471" s="33">
        <v>41367</v>
      </c>
      <c r="L471" s="29">
        <v>1580</v>
      </c>
      <c r="M471" s="27" t="s">
        <v>48</v>
      </c>
      <c r="N471" s="27" t="s">
        <v>53</v>
      </c>
      <c r="O471" s="27" t="s">
        <v>47</v>
      </c>
      <c r="P471" s="27">
        <v>7</v>
      </c>
      <c r="Q471" s="36">
        <v>2030</v>
      </c>
      <c r="R471" s="27">
        <v>771.4</v>
      </c>
    </row>
    <row r="472" spans="1:18">
      <c r="A472" s="25">
        <v>41368</v>
      </c>
      <c r="B472" s="29">
        <v>1945</v>
      </c>
      <c r="C472" s="27" t="s">
        <v>45</v>
      </c>
      <c r="D472" s="27" t="s">
        <v>53</v>
      </c>
      <c r="E472" s="27" t="s">
        <v>51</v>
      </c>
      <c r="F472" s="27">
        <v>10</v>
      </c>
      <c r="G472" s="30">
        <v>2310</v>
      </c>
      <c r="H472" s="27">
        <v>944.09699999999998</v>
      </c>
      <c r="K472" s="33">
        <v>41368</v>
      </c>
      <c r="L472" s="29">
        <v>1945</v>
      </c>
      <c r="M472" s="27" t="s">
        <v>45</v>
      </c>
      <c r="N472" s="27" t="s">
        <v>53</v>
      </c>
      <c r="O472" s="27" t="s">
        <v>51</v>
      </c>
      <c r="P472" s="27">
        <v>10</v>
      </c>
      <c r="Q472" s="36">
        <v>2310</v>
      </c>
      <c r="R472" s="27">
        <v>944.09699999999998</v>
      </c>
    </row>
    <row r="473" spans="1:18">
      <c r="A473" s="25">
        <v>41369</v>
      </c>
      <c r="B473" s="29">
        <v>1581</v>
      </c>
      <c r="C473" s="27" t="s">
        <v>49</v>
      </c>
      <c r="D473" s="27" t="s">
        <v>53</v>
      </c>
      <c r="E473" s="27" t="s">
        <v>50</v>
      </c>
      <c r="F473" s="27">
        <v>7</v>
      </c>
      <c r="G473" s="30">
        <v>5386.5</v>
      </c>
      <c r="H473" s="27">
        <v>1577.8854000000001</v>
      </c>
      <c r="K473" s="33">
        <v>41369</v>
      </c>
      <c r="L473" s="29">
        <v>1581</v>
      </c>
      <c r="M473" s="27" t="s">
        <v>49</v>
      </c>
      <c r="N473" s="27" t="s">
        <v>53</v>
      </c>
      <c r="O473" s="27" t="s">
        <v>50</v>
      </c>
      <c r="P473" s="27">
        <v>7</v>
      </c>
      <c r="Q473" s="36">
        <v>5386.5</v>
      </c>
      <c r="R473" s="27">
        <v>1577.8854000000001</v>
      </c>
    </row>
    <row r="474" spans="1:18">
      <c r="A474" s="25">
        <v>41370</v>
      </c>
      <c r="B474" s="29">
        <v>1946</v>
      </c>
      <c r="C474" s="27" t="s">
        <v>48</v>
      </c>
      <c r="D474" s="27" t="s">
        <v>53</v>
      </c>
      <c r="E474" s="27" t="s">
        <v>51</v>
      </c>
      <c r="F474" s="27">
        <v>6</v>
      </c>
      <c r="G474" s="30">
        <v>7938</v>
      </c>
      <c r="H474" s="27">
        <v>1496.3130000000001</v>
      </c>
      <c r="K474" s="33">
        <v>41370</v>
      </c>
      <c r="L474" s="29">
        <v>1946</v>
      </c>
      <c r="M474" s="27" t="s">
        <v>48</v>
      </c>
      <c r="N474" s="27" t="s">
        <v>53</v>
      </c>
      <c r="O474" s="27" t="s">
        <v>51</v>
      </c>
      <c r="P474" s="27">
        <v>6</v>
      </c>
      <c r="Q474" s="36">
        <v>7938</v>
      </c>
      <c r="R474" s="27">
        <v>1496.3130000000001</v>
      </c>
    </row>
    <row r="475" spans="1:18">
      <c r="A475" s="25">
        <v>41371</v>
      </c>
      <c r="B475" s="29">
        <v>1582</v>
      </c>
      <c r="C475" s="27" t="s">
        <v>45</v>
      </c>
      <c r="D475" s="27" t="s">
        <v>53</v>
      </c>
      <c r="E475" s="27" t="s">
        <v>50</v>
      </c>
      <c r="F475" s="27">
        <v>10</v>
      </c>
      <c r="G475" s="30">
        <v>10400</v>
      </c>
      <c r="H475" s="27">
        <v>2102.88</v>
      </c>
      <c r="K475" s="33">
        <v>41371</v>
      </c>
      <c r="L475" s="29">
        <v>1582</v>
      </c>
      <c r="M475" s="27" t="s">
        <v>45</v>
      </c>
      <c r="N475" s="27" t="s">
        <v>53</v>
      </c>
      <c r="O475" s="27" t="s">
        <v>50</v>
      </c>
      <c r="P475" s="27">
        <v>10</v>
      </c>
      <c r="Q475" s="36">
        <v>10400</v>
      </c>
      <c r="R475" s="27">
        <v>2102.88</v>
      </c>
    </row>
    <row r="476" spans="1:18">
      <c r="A476" s="25">
        <v>41372</v>
      </c>
      <c r="B476" s="29">
        <v>1583</v>
      </c>
      <c r="C476" s="27" t="s">
        <v>48</v>
      </c>
      <c r="D476" s="27" t="s">
        <v>53</v>
      </c>
      <c r="E476" s="27" t="s">
        <v>50</v>
      </c>
      <c r="F476" s="27">
        <v>10</v>
      </c>
      <c r="G476" s="30">
        <v>2295</v>
      </c>
      <c r="H476" s="27">
        <v>937.9665</v>
      </c>
      <c r="K476" s="33">
        <v>41372</v>
      </c>
      <c r="L476" s="29">
        <v>1583</v>
      </c>
      <c r="M476" s="27" t="s">
        <v>48</v>
      </c>
      <c r="N476" s="27" t="s">
        <v>53</v>
      </c>
      <c r="O476" s="27" t="s">
        <v>50</v>
      </c>
      <c r="P476" s="27">
        <v>10</v>
      </c>
      <c r="Q476" s="36">
        <v>2295</v>
      </c>
      <c r="R476" s="27">
        <v>937.9665</v>
      </c>
    </row>
    <row r="477" spans="1:18">
      <c r="A477" s="25">
        <v>41373</v>
      </c>
      <c r="B477" s="29">
        <v>1584</v>
      </c>
      <c r="C477" s="27" t="s">
        <v>49</v>
      </c>
      <c r="D477" s="27" t="s">
        <v>53</v>
      </c>
      <c r="E477" s="27" t="s">
        <v>51</v>
      </c>
      <c r="F477" s="27">
        <v>10</v>
      </c>
      <c r="G477" s="30">
        <v>6120</v>
      </c>
      <c r="H477" s="27">
        <v>1800.9119999999998</v>
      </c>
      <c r="K477" s="33">
        <v>41373</v>
      </c>
      <c r="L477" s="29">
        <v>1584</v>
      </c>
      <c r="M477" s="27" t="s">
        <v>49</v>
      </c>
      <c r="N477" s="27" t="s">
        <v>53</v>
      </c>
      <c r="O477" s="27" t="s">
        <v>51</v>
      </c>
      <c r="P477" s="27">
        <v>10</v>
      </c>
      <c r="Q477" s="36">
        <v>6120</v>
      </c>
      <c r="R477" s="27">
        <v>1800.9119999999998</v>
      </c>
    </row>
    <row r="478" spans="1:18">
      <c r="A478" s="25">
        <v>41374</v>
      </c>
      <c r="B478" s="29">
        <v>1585</v>
      </c>
      <c r="C478" s="27" t="s">
        <v>45</v>
      </c>
      <c r="D478" s="27" t="s">
        <v>53</v>
      </c>
      <c r="E478" s="27" t="s">
        <v>51</v>
      </c>
      <c r="F478" s="27">
        <v>6</v>
      </c>
      <c r="G478" s="30">
        <v>10395</v>
      </c>
      <c r="H478" s="27">
        <v>1761.7446</v>
      </c>
      <c r="K478" s="33">
        <v>41374</v>
      </c>
      <c r="L478" s="29">
        <v>1585</v>
      </c>
      <c r="M478" s="27" t="s">
        <v>45</v>
      </c>
      <c r="N478" s="27" t="s">
        <v>53</v>
      </c>
      <c r="O478" s="27" t="s">
        <v>51</v>
      </c>
      <c r="P478" s="27">
        <v>6</v>
      </c>
      <c r="Q478" s="36">
        <v>10395</v>
      </c>
      <c r="R478" s="27">
        <v>1761.7446</v>
      </c>
    </row>
    <row r="479" spans="1:18">
      <c r="A479" s="25">
        <v>41375</v>
      </c>
      <c r="B479" s="29">
        <v>1586</v>
      </c>
      <c r="C479" s="27" t="s">
        <v>48</v>
      </c>
      <c r="D479" s="27" t="s">
        <v>53</v>
      </c>
      <c r="E479" s="27" t="s">
        <v>51</v>
      </c>
      <c r="F479" s="27">
        <v>6</v>
      </c>
      <c r="G479" s="30">
        <v>13365</v>
      </c>
      <c r="H479" s="27">
        <v>3555.09</v>
      </c>
      <c r="K479" s="33">
        <v>41375</v>
      </c>
      <c r="L479" s="29">
        <v>1586</v>
      </c>
      <c r="M479" s="27" t="s">
        <v>48</v>
      </c>
      <c r="N479" s="27" t="s">
        <v>53</v>
      </c>
      <c r="O479" s="27" t="s">
        <v>51</v>
      </c>
      <c r="P479" s="27">
        <v>6</v>
      </c>
      <c r="Q479" s="36">
        <v>13365</v>
      </c>
      <c r="R479" s="27">
        <v>3555.09</v>
      </c>
    </row>
    <row r="480" spans="1:18">
      <c r="A480" s="25">
        <v>41376</v>
      </c>
      <c r="B480" s="29">
        <v>1973</v>
      </c>
      <c r="C480" s="27" t="s">
        <v>48</v>
      </c>
      <c r="D480" s="27" t="s">
        <v>53</v>
      </c>
      <c r="E480" s="27" t="s">
        <v>51</v>
      </c>
      <c r="F480" s="27">
        <v>9</v>
      </c>
      <c r="G480" s="30">
        <v>14647.5</v>
      </c>
      <c r="H480" s="27">
        <v>1078.3489499999998</v>
      </c>
      <c r="K480" s="33">
        <v>41376</v>
      </c>
      <c r="L480" s="29">
        <v>1973</v>
      </c>
      <c r="M480" s="27" t="s">
        <v>48</v>
      </c>
      <c r="N480" s="27" t="s">
        <v>53</v>
      </c>
      <c r="O480" s="27" t="s">
        <v>51</v>
      </c>
      <c r="P480" s="27">
        <v>9</v>
      </c>
      <c r="Q480" s="36">
        <v>14647.5</v>
      </c>
      <c r="R480" s="27">
        <v>1078.3489499999998</v>
      </c>
    </row>
    <row r="481" spans="1:18">
      <c r="A481" s="25">
        <v>41377</v>
      </c>
      <c r="B481" s="29">
        <v>1609</v>
      </c>
      <c r="C481" s="27" t="s">
        <v>45</v>
      </c>
      <c r="D481" s="27" t="s">
        <v>53</v>
      </c>
      <c r="E481" s="27" t="s">
        <v>50</v>
      </c>
      <c r="F481" s="27">
        <v>6</v>
      </c>
      <c r="G481" s="30">
        <v>8820</v>
      </c>
      <c r="H481" s="27">
        <v>2244.5136000000002</v>
      </c>
      <c r="K481" s="33">
        <v>41377</v>
      </c>
      <c r="L481" s="29">
        <v>1609</v>
      </c>
      <c r="M481" s="27" t="s">
        <v>45</v>
      </c>
      <c r="N481" s="27" t="s">
        <v>53</v>
      </c>
      <c r="O481" s="27" t="s">
        <v>50</v>
      </c>
      <c r="P481" s="27">
        <v>6</v>
      </c>
      <c r="Q481" s="36">
        <v>8820</v>
      </c>
      <c r="R481" s="27">
        <v>2244.5136000000002</v>
      </c>
    </row>
    <row r="482" spans="1:18">
      <c r="A482" s="25">
        <v>41378</v>
      </c>
      <c r="B482" s="29">
        <v>1974</v>
      </c>
      <c r="C482" s="27" t="s">
        <v>49</v>
      </c>
      <c r="D482" s="27" t="s">
        <v>53</v>
      </c>
      <c r="E482" s="27" t="s">
        <v>47</v>
      </c>
      <c r="F482" s="27">
        <v>10</v>
      </c>
      <c r="G482" s="30">
        <v>7020</v>
      </c>
      <c r="H482" s="27">
        <v>1829.4120000000003</v>
      </c>
      <c r="K482" s="33">
        <v>41378</v>
      </c>
      <c r="L482" s="29">
        <v>1974</v>
      </c>
      <c r="M482" s="27" t="s">
        <v>49</v>
      </c>
      <c r="N482" s="27" t="s">
        <v>53</v>
      </c>
      <c r="O482" s="27" t="s">
        <v>47</v>
      </c>
      <c r="P482" s="27">
        <v>10</v>
      </c>
      <c r="Q482" s="36">
        <v>7020</v>
      </c>
      <c r="R482" s="27">
        <v>1829.4120000000003</v>
      </c>
    </row>
    <row r="483" spans="1:18">
      <c r="A483" s="25">
        <v>41379</v>
      </c>
      <c r="B483" s="29">
        <v>1610</v>
      </c>
      <c r="C483" s="27" t="s">
        <v>48</v>
      </c>
      <c r="D483" s="27" t="s">
        <v>53</v>
      </c>
      <c r="E483" s="27" t="s">
        <v>50</v>
      </c>
      <c r="F483" s="27">
        <v>6</v>
      </c>
      <c r="G483" s="30">
        <v>3645</v>
      </c>
      <c r="H483" s="27">
        <v>747.58950000000004</v>
      </c>
      <c r="K483" s="33">
        <v>41379</v>
      </c>
      <c r="L483" s="29">
        <v>1610</v>
      </c>
      <c r="M483" s="27" t="s">
        <v>48</v>
      </c>
      <c r="N483" s="27" t="s">
        <v>53</v>
      </c>
      <c r="O483" s="27" t="s">
        <v>50</v>
      </c>
      <c r="P483" s="27">
        <v>6</v>
      </c>
      <c r="Q483" s="36">
        <v>3645</v>
      </c>
      <c r="R483" s="27">
        <v>747.58950000000004</v>
      </c>
    </row>
    <row r="484" spans="1:18">
      <c r="A484" s="25">
        <v>41380</v>
      </c>
      <c r="B484" s="29">
        <v>1975</v>
      </c>
      <c r="C484" s="27" t="s">
        <v>45</v>
      </c>
      <c r="D484" s="27" t="s">
        <v>53</v>
      </c>
      <c r="E484" s="27" t="s">
        <v>47</v>
      </c>
      <c r="F484" s="27">
        <v>9</v>
      </c>
      <c r="G484" s="30">
        <v>2439</v>
      </c>
      <c r="H484" s="27">
        <v>2932.6535999999996</v>
      </c>
      <c r="K484" s="33">
        <v>41380</v>
      </c>
      <c r="L484" s="29">
        <v>1975</v>
      </c>
      <c r="M484" s="27" t="s">
        <v>45</v>
      </c>
      <c r="N484" s="27" t="s">
        <v>53</v>
      </c>
      <c r="O484" s="27" t="s">
        <v>47</v>
      </c>
      <c r="P484" s="27">
        <v>9</v>
      </c>
      <c r="Q484" s="36">
        <v>2439</v>
      </c>
      <c r="R484" s="27">
        <v>2932.6535999999996</v>
      </c>
    </row>
    <row r="485" spans="1:18">
      <c r="A485" s="25">
        <v>41381</v>
      </c>
      <c r="B485" s="29">
        <v>1611</v>
      </c>
      <c r="C485" s="27" t="s">
        <v>49</v>
      </c>
      <c r="D485" s="27" t="s">
        <v>53</v>
      </c>
      <c r="E485" s="27" t="s">
        <v>51</v>
      </c>
      <c r="F485" s="27">
        <v>6</v>
      </c>
      <c r="G485" s="30">
        <v>7560</v>
      </c>
      <c r="H485" s="27">
        <v>2169.7200000000003</v>
      </c>
      <c r="K485" s="33">
        <v>41381</v>
      </c>
      <c r="L485" s="29">
        <v>1611</v>
      </c>
      <c r="M485" s="27" t="s">
        <v>49</v>
      </c>
      <c r="N485" s="27" t="s">
        <v>53</v>
      </c>
      <c r="O485" s="27" t="s">
        <v>51</v>
      </c>
      <c r="P485" s="27">
        <v>6</v>
      </c>
      <c r="Q485" s="36">
        <v>7560</v>
      </c>
      <c r="R485" s="27">
        <v>2169.7200000000003</v>
      </c>
    </row>
    <row r="486" spans="1:18">
      <c r="A486" s="25">
        <v>41382</v>
      </c>
      <c r="B486" s="29">
        <v>1976</v>
      </c>
      <c r="C486" s="27" t="s">
        <v>48</v>
      </c>
      <c r="D486" s="27" t="s">
        <v>53</v>
      </c>
      <c r="E486" s="27" t="s">
        <v>47</v>
      </c>
      <c r="F486" s="27">
        <v>7</v>
      </c>
      <c r="G486" s="30">
        <v>7308</v>
      </c>
      <c r="H486" s="27">
        <v>1176.2226000000001</v>
      </c>
      <c r="K486" s="33">
        <v>41382</v>
      </c>
      <c r="L486" s="29">
        <v>1976</v>
      </c>
      <c r="M486" s="27" t="s">
        <v>48</v>
      </c>
      <c r="N486" s="27" t="s">
        <v>53</v>
      </c>
      <c r="O486" s="27" t="s">
        <v>47</v>
      </c>
      <c r="P486" s="27">
        <v>7</v>
      </c>
      <c r="Q486" s="36">
        <v>7308</v>
      </c>
      <c r="R486" s="27">
        <v>1176.2226000000001</v>
      </c>
    </row>
    <row r="487" spans="1:18">
      <c r="A487" s="25">
        <v>41383</v>
      </c>
      <c r="B487" s="29">
        <v>1612</v>
      </c>
      <c r="C487" s="27" t="s">
        <v>45</v>
      </c>
      <c r="D487" s="27" t="s">
        <v>53</v>
      </c>
      <c r="E487" s="27" t="s">
        <v>51</v>
      </c>
      <c r="F487" s="27">
        <v>6</v>
      </c>
      <c r="G487" s="30">
        <v>1741.5</v>
      </c>
      <c r="H487" s="27">
        <v>1614.3705</v>
      </c>
      <c r="K487" s="33">
        <v>41383</v>
      </c>
      <c r="L487" s="29">
        <v>1612</v>
      </c>
      <c r="M487" s="27" t="s">
        <v>45</v>
      </c>
      <c r="N487" s="27" t="s">
        <v>53</v>
      </c>
      <c r="O487" s="27" t="s">
        <v>51</v>
      </c>
      <c r="P487" s="27">
        <v>6</v>
      </c>
      <c r="Q487" s="36">
        <v>1741.5</v>
      </c>
      <c r="R487" s="27">
        <v>1614.3705</v>
      </c>
    </row>
    <row r="488" spans="1:18">
      <c r="A488" s="25">
        <v>41384</v>
      </c>
      <c r="B488" s="29">
        <v>1977</v>
      </c>
      <c r="C488" s="27" t="s">
        <v>49</v>
      </c>
      <c r="D488" s="27" t="s">
        <v>53</v>
      </c>
      <c r="E488" s="27" t="s">
        <v>50</v>
      </c>
      <c r="F488" s="27">
        <v>6</v>
      </c>
      <c r="G488" s="30">
        <v>3492</v>
      </c>
      <c r="H488" s="27">
        <v>2941.1369999999997</v>
      </c>
      <c r="K488" s="33">
        <v>41384</v>
      </c>
      <c r="L488" s="29">
        <v>1977</v>
      </c>
      <c r="M488" s="27" t="s">
        <v>49</v>
      </c>
      <c r="N488" s="27" t="s">
        <v>53</v>
      </c>
      <c r="O488" s="27" t="s">
        <v>50</v>
      </c>
      <c r="P488" s="27">
        <v>6</v>
      </c>
      <c r="Q488" s="36">
        <v>3492</v>
      </c>
      <c r="R488" s="27">
        <v>2941.1369999999997</v>
      </c>
    </row>
    <row r="489" spans="1:18">
      <c r="A489" s="25">
        <v>41385</v>
      </c>
      <c r="B489" s="29">
        <v>1613</v>
      </c>
      <c r="C489" s="27" t="s">
        <v>48</v>
      </c>
      <c r="D489" s="27" t="s">
        <v>53</v>
      </c>
      <c r="E489" s="27" t="s">
        <v>51</v>
      </c>
      <c r="F489" s="27">
        <v>10</v>
      </c>
      <c r="G489" s="30">
        <v>2850</v>
      </c>
      <c r="H489" s="27">
        <v>3530.2949999999996</v>
      </c>
      <c r="K489" s="33">
        <v>41385</v>
      </c>
      <c r="L489" s="29">
        <v>1613</v>
      </c>
      <c r="M489" s="27" t="s">
        <v>48</v>
      </c>
      <c r="N489" s="27" t="s">
        <v>53</v>
      </c>
      <c r="O489" s="27" t="s">
        <v>51</v>
      </c>
      <c r="P489" s="27">
        <v>10</v>
      </c>
      <c r="Q489" s="36">
        <v>2850</v>
      </c>
      <c r="R489" s="27">
        <v>3530.2949999999996</v>
      </c>
    </row>
    <row r="490" spans="1:18">
      <c r="A490" s="25">
        <v>41386</v>
      </c>
      <c r="B490" s="29">
        <v>1978</v>
      </c>
      <c r="C490" s="27" t="s">
        <v>45</v>
      </c>
      <c r="D490" s="27" t="s">
        <v>53</v>
      </c>
      <c r="E490" s="27" t="s">
        <v>50</v>
      </c>
      <c r="F490" s="27">
        <v>8</v>
      </c>
      <c r="G490" s="30">
        <v>2520</v>
      </c>
      <c r="H490" s="27">
        <v>3844.2599999999998</v>
      </c>
      <c r="K490" s="33">
        <v>41386</v>
      </c>
      <c r="L490" s="29">
        <v>1978</v>
      </c>
      <c r="M490" s="27" t="s">
        <v>45</v>
      </c>
      <c r="N490" s="27" t="s">
        <v>53</v>
      </c>
      <c r="O490" s="27" t="s">
        <v>50</v>
      </c>
      <c r="P490" s="27">
        <v>8</v>
      </c>
      <c r="Q490" s="36">
        <v>2520</v>
      </c>
      <c r="R490" s="27">
        <v>3844.2599999999998</v>
      </c>
    </row>
    <row r="491" spans="1:18">
      <c r="A491" s="25">
        <v>41387</v>
      </c>
      <c r="B491" s="29">
        <v>1614</v>
      </c>
      <c r="C491" s="27" t="s">
        <v>49</v>
      </c>
      <c r="D491" s="27" t="s">
        <v>53</v>
      </c>
      <c r="E491" s="27" t="s">
        <v>47</v>
      </c>
      <c r="F491" s="27">
        <v>8</v>
      </c>
      <c r="G491" s="30">
        <v>3408</v>
      </c>
      <c r="H491" s="27">
        <v>1704.3407999999997</v>
      </c>
      <c r="K491" s="33">
        <v>41387</v>
      </c>
      <c r="L491" s="29">
        <v>1614</v>
      </c>
      <c r="M491" s="27" t="s">
        <v>49</v>
      </c>
      <c r="N491" s="27" t="s">
        <v>53</v>
      </c>
      <c r="O491" s="27" t="s">
        <v>47</v>
      </c>
      <c r="P491" s="27">
        <v>8</v>
      </c>
      <c r="Q491" s="36">
        <v>3408</v>
      </c>
      <c r="R491" s="27">
        <v>1704.3407999999997</v>
      </c>
    </row>
    <row r="492" spans="1:18">
      <c r="A492" s="25">
        <v>41388</v>
      </c>
      <c r="B492" s="29">
        <v>1979</v>
      </c>
      <c r="C492" s="27" t="s">
        <v>48</v>
      </c>
      <c r="D492" s="27" t="s">
        <v>53</v>
      </c>
      <c r="E492" s="27" t="s">
        <v>50</v>
      </c>
      <c r="F492" s="27">
        <v>7</v>
      </c>
      <c r="G492" s="30">
        <v>7812</v>
      </c>
      <c r="H492" s="27">
        <v>2902.9391999999998</v>
      </c>
      <c r="K492" s="33">
        <v>41388</v>
      </c>
      <c r="L492" s="29">
        <v>1979</v>
      </c>
      <c r="M492" s="27" t="s">
        <v>48</v>
      </c>
      <c r="N492" s="27" t="s">
        <v>53</v>
      </c>
      <c r="O492" s="27" t="s">
        <v>50</v>
      </c>
      <c r="P492" s="27">
        <v>7</v>
      </c>
      <c r="Q492" s="36">
        <v>7812</v>
      </c>
      <c r="R492" s="27">
        <v>2902.9391999999998</v>
      </c>
    </row>
    <row r="493" spans="1:18">
      <c r="A493" s="25">
        <v>41389</v>
      </c>
      <c r="B493" s="29">
        <v>1615</v>
      </c>
      <c r="C493" s="27" t="s">
        <v>45</v>
      </c>
      <c r="D493" s="27" t="s">
        <v>53</v>
      </c>
      <c r="E493" s="27" t="s">
        <v>47</v>
      </c>
      <c r="F493" s="27">
        <v>10</v>
      </c>
      <c r="G493" s="30">
        <v>9600</v>
      </c>
      <c r="H493" s="27">
        <v>1070.1600000000001</v>
      </c>
      <c r="K493" s="33">
        <v>41389</v>
      </c>
      <c r="L493" s="29">
        <v>1615</v>
      </c>
      <c r="M493" s="27" t="s">
        <v>45</v>
      </c>
      <c r="N493" s="27" t="s">
        <v>53</v>
      </c>
      <c r="O493" s="27" t="s">
        <v>47</v>
      </c>
      <c r="P493" s="27">
        <v>10</v>
      </c>
      <c r="Q493" s="36">
        <v>9600</v>
      </c>
      <c r="R493" s="27">
        <v>1070.1600000000001</v>
      </c>
    </row>
    <row r="494" spans="1:18">
      <c r="A494" s="25">
        <v>41390</v>
      </c>
      <c r="B494" s="29">
        <v>1980</v>
      </c>
      <c r="C494" s="27" t="s">
        <v>49</v>
      </c>
      <c r="D494" s="27" t="s">
        <v>53</v>
      </c>
      <c r="E494" s="27" t="s">
        <v>51</v>
      </c>
      <c r="F494" s="27">
        <v>6</v>
      </c>
      <c r="G494" s="30">
        <v>4950</v>
      </c>
      <c r="H494" s="27">
        <v>4145.13</v>
      </c>
      <c r="K494" s="33">
        <v>41390</v>
      </c>
      <c r="L494" s="29">
        <v>1980</v>
      </c>
      <c r="M494" s="27" t="s">
        <v>49</v>
      </c>
      <c r="N494" s="27" t="s">
        <v>53</v>
      </c>
      <c r="O494" s="27" t="s">
        <v>51</v>
      </c>
      <c r="P494" s="27">
        <v>6</v>
      </c>
      <c r="Q494" s="36">
        <v>4950</v>
      </c>
      <c r="R494" s="27">
        <v>4145.13</v>
      </c>
    </row>
    <row r="495" spans="1:18">
      <c r="A495" s="25">
        <v>41391</v>
      </c>
      <c r="B495" s="29">
        <v>1616</v>
      </c>
      <c r="C495" s="27" t="s">
        <v>48</v>
      </c>
      <c r="D495" s="27" t="s">
        <v>53</v>
      </c>
      <c r="E495" s="27" t="s">
        <v>47</v>
      </c>
      <c r="F495" s="27">
        <v>9</v>
      </c>
      <c r="G495" s="30">
        <v>6075</v>
      </c>
      <c r="H495" s="27">
        <v>850.09500000000003</v>
      </c>
      <c r="K495" s="33">
        <v>41391</v>
      </c>
      <c r="L495" s="29">
        <v>1616</v>
      </c>
      <c r="M495" s="27" t="s">
        <v>48</v>
      </c>
      <c r="N495" s="27" t="s">
        <v>53</v>
      </c>
      <c r="O495" s="27" t="s">
        <v>47</v>
      </c>
      <c r="P495" s="27">
        <v>9</v>
      </c>
      <c r="Q495" s="36">
        <v>6075</v>
      </c>
      <c r="R495" s="27">
        <v>850.09500000000003</v>
      </c>
    </row>
    <row r="496" spans="1:18">
      <c r="A496" s="25">
        <v>41392</v>
      </c>
      <c r="B496" s="29">
        <v>1981</v>
      </c>
      <c r="C496" s="27" t="s">
        <v>45</v>
      </c>
      <c r="D496" s="27" t="s">
        <v>53</v>
      </c>
      <c r="E496" s="27" t="s">
        <v>51</v>
      </c>
      <c r="F496" s="27">
        <v>10</v>
      </c>
      <c r="G496" s="30">
        <v>11880</v>
      </c>
      <c r="H496" s="27">
        <v>3659.04</v>
      </c>
      <c r="K496" s="33">
        <v>41392</v>
      </c>
      <c r="L496" s="29">
        <v>1981</v>
      </c>
      <c r="M496" s="27" t="s">
        <v>45</v>
      </c>
      <c r="N496" s="27" t="s">
        <v>53</v>
      </c>
      <c r="O496" s="27" t="s">
        <v>51</v>
      </c>
      <c r="P496" s="27">
        <v>10</v>
      </c>
      <c r="Q496" s="36">
        <v>11880</v>
      </c>
      <c r="R496" s="27">
        <v>3659.04</v>
      </c>
    </row>
    <row r="497" spans="1:18">
      <c r="A497" s="25">
        <v>41393</v>
      </c>
      <c r="B497" s="29">
        <v>1617</v>
      </c>
      <c r="C497" s="27" t="s">
        <v>49</v>
      </c>
      <c r="D497" s="27" t="s">
        <v>53</v>
      </c>
      <c r="E497" s="27" t="s">
        <v>50</v>
      </c>
      <c r="F497" s="27">
        <v>8</v>
      </c>
      <c r="G497" s="30">
        <v>2964</v>
      </c>
      <c r="H497" s="27">
        <v>889.49639999999988</v>
      </c>
      <c r="K497" s="33">
        <v>41393</v>
      </c>
      <c r="L497" s="29">
        <v>1617</v>
      </c>
      <c r="M497" s="27" t="s">
        <v>49</v>
      </c>
      <c r="N497" s="27" t="s">
        <v>53</v>
      </c>
      <c r="O497" s="27" t="s">
        <v>50</v>
      </c>
      <c r="P497" s="27">
        <v>8</v>
      </c>
      <c r="Q497" s="36">
        <v>2964</v>
      </c>
      <c r="R497" s="27">
        <v>889.49639999999988</v>
      </c>
    </row>
    <row r="498" spans="1:18">
      <c r="A498" s="25">
        <v>41394</v>
      </c>
      <c r="B498" s="29">
        <v>1982</v>
      </c>
      <c r="C498" s="27" t="s">
        <v>48</v>
      </c>
      <c r="D498" s="27" t="s">
        <v>53</v>
      </c>
      <c r="E498" s="27" t="s">
        <v>51</v>
      </c>
      <c r="F498" s="27">
        <v>10</v>
      </c>
      <c r="G498" s="30">
        <v>13275</v>
      </c>
      <c r="H498" s="27">
        <v>1865.9339999999997</v>
      </c>
      <c r="K498" s="33">
        <v>41394</v>
      </c>
      <c r="L498" s="29">
        <v>1982</v>
      </c>
      <c r="M498" s="27" t="s">
        <v>48</v>
      </c>
      <c r="N498" s="27" t="s">
        <v>53</v>
      </c>
      <c r="O498" s="27" t="s">
        <v>51</v>
      </c>
      <c r="P498" s="27">
        <v>10</v>
      </c>
      <c r="Q498" s="36">
        <v>13275</v>
      </c>
      <c r="R498" s="27">
        <v>1865.9339999999997</v>
      </c>
    </row>
    <row r="499" spans="1:18">
      <c r="A499" s="25">
        <v>41395</v>
      </c>
      <c r="B499" s="29">
        <v>1618</v>
      </c>
      <c r="C499" s="27" t="s">
        <v>45</v>
      </c>
      <c r="D499" s="27" t="s">
        <v>53</v>
      </c>
      <c r="E499" s="27" t="s">
        <v>50</v>
      </c>
      <c r="F499" s="27">
        <v>10</v>
      </c>
      <c r="G499" s="30">
        <v>11760</v>
      </c>
      <c r="H499" s="27">
        <v>3227.2380000000003</v>
      </c>
      <c r="K499" s="33">
        <v>41395</v>
      </c>
      <c r="L499" s="29">
        <v>1618</v>
      </c>
      <c r="M499" s="27" t="s">
        <v>45</v>
      </c>
      <c r="N499" s="27" t="s">
        <v>53</v>
      </c>
      <c r="O499" s="27" t="s">
        <v>50</v>
      </c>
      <c r="P499" s="27">
        <v>10</v>
      </c>
      <c r="Q499" s="36">
        <v>11760</v>
      </c>
      <c r="R499" s="27">
        <v>3227.2380000000003</v>
      </c>
    </row>
    <row r="500" spans="1:18">
      <c r="A500" s="25">
        <v>41396</v>
      </c>
      <c r="B500" s="29">
        <v>1619</v>
      </c>
      <c r="C500" s="27" t="s">
        <v>48</v>
      </c>
      <c r="D500" s="27" t="s">
        <v>53</v>
      </c>
      <c r="E500" s="27" t="s">
        <v>50</v>
      </c>
      <c r="F500" s="27">
        <v>8</v>
      </c>
      <c r="G500" s="30">
        <v>9216</v>
      </c>
      <c r="H500" s="27">
        <v>806.39999999999986</v>
      </c>
      <c r="K500" s="33">
        <v>41396</v>
      </c>
      <c r="L500" s="29">
        <v>1619</v>
      </c>
      <c r="M500" s="27" t="s">
        <v>48</v>
      </c>
      <c r="N500" s="27" t="s">
        <v>53</v>
      </c>
      <c r="O500" s="27" t="s">
        <v>50</v>
      </c>
      <c r="P500" s="27">
        <v>8</v>
      </c>
      <c r="Q500" s="36">
        <v>9216</v>
      </c>
      <c r="R500" s="27">
        <v>806.39999999999986</v>
      </c>
    </row>
    <row r="501" spans="1:18">
      <c r="A501" s="25">
        <v>41397</v>
      </c>
      <c r="B501" s="29">
        <v>1620</v>
      </c>
      <c r="C501" s="27" t="s">
        <v>49</v>
      </c>
      <c r="D501" s="27" t="s">
        <v>53</v>
      </c>
      <c r="E501" s="27" t="s">
        <v>51</v>
      </c>
      <c r="F501" s="27">
        <v>6</v>
      </c>
      <c r="G501" s="30">
        <v>3888</v>
      </c>
      <c r="H501" s="27">
        <v>1395.0144</v>
      </c>
      <c r="K501" s="33">
        <v>41397</v>
      </c>
      <c r="L501" s="29">
        <v>1620</v>
      </c>
      <c r="M501" s="27" t="s">
        <v>49</v>
      </c>
      <c r="N501" s="27" t="s">
        <v>53</v>
      </c>
      <c r="O501" s="27" t="s">
        <v>51</v>
      </c>
      <c r="P501" s="27">
        <v>6</v>
      </c>
      <c r="Q501" s="36">
        <v>3888</v>
      </c>
      <c r="R501" s="27">
        <v>1395.0144</v>
      </c>
    </row>
    <row r="502" spans="1:18">
      <c r="A502" s="25">
        <v>41398</v>
      </c>
      <c r="B502" s="29">
        <v>1621</v>
      </c>
      <c r="C502" s="27" t="s">
        <v>45</v>
      </c>
      <c r="D502" s="27" t="s">
        <v>53</v>
      </c>
      <c r="E502" s="27" t="s">
        <v>51</v>
      </c>
      <c r="F502" s="27">
        <v>10</v>
      </c>
      <c r="G502" s="30">
        <v>5000</v>
      </c>
      <c r="H502" s="27">
        <v>4843.75</v>
      </c>
      <c r="K502" s="33">
        <v>41398</v>
      </c>
      <c r="L502" s="29">
        <v>1621</v>
      </c>
      <c r="M502" s="27" t="s">
        <v>45</v>
      </c>
      <c r="N502" s="27" t="s">
        <v>53</v>
      </c>
      <c r="O502" s="27" t="s">
        <v>51</v>
      </c>
      <c r="P502" s="27">
        <v>10</v>
      </c>
      <c r="Q502" s="36">
        <v>5000</v>
      </c>
      <c r="R502" s="27">
        <v>4843.75</v>
      </c>
    </row>
    <row r="503" spans="1:18">
      <c r="A503" s="25">
        <v>41399</v>
      </c>
      <c r="B503" s="29">
        <v>1622</v>
      </c>
      <c r="C503" s="27" t="s">
        <v>48</v>
      </c>
      <c r="D503" s="27" t="s">
        <v>53</v>
      </c>
      <c r="E503" s="27" t="s">
        <v>51</v>
      </c>
      <c r="F503" s="27">
        <v>6</v>
      </c>
      <c r="G503" s="30">
        <v>7128</v>
      </c>
      <c r="H503" s="27">
        <v>783.54539999999986</v>
      </c>
      <c r="K503" s="33">
        <v>41399</v>
      </c>
      <c r="L503" s="29">
        <v>1622</v>
      </c>
      <c r="M503" s="27" t="s">
        <v>48</v>
      </c>
      <c r="N503" s="27" t="s">
        <v>53</v>
      </c>
      <c r="O503" s="27" t="s">
        <v>51</v>
      </c>
      <c r="P503" s="27">
        <v>6</v>
      </c>
      <c r="Q503" s="36">
        <v>7128</v>
      </c>
      <c r="R503" s="27">
        <v>783.54539999999986</v>
      </c>
    </row>
    <row r="504" spans="1:18">
      <c r="A504" s="25">
        <v>41400</v>
      </c>
      <c r="B504" s="29">
        <v>1992</v>
      </c>
      <c r="C504" s="27" t="s">
        <v>49</v>
      </c>
      <c r="D504" s="27" t="s">
        <v>53</v>
      </c>
      <c r="E504" s="27" t="s">
        <v>47</v>
      </c>
      <c r="F504" s="27">
        <v>6</v>
      </c>
      <c r="G504" s="30">
        <v>3726</v>
      </c>
      <c r="H504" s="27">
        <v>745.01369999999997</v>
      </c>
      <c r="K504" s="33">
        <v>41400</v>
      </c>
      <c r="L504" s="29">
        <v>1992</v>
      </c>
      <c r="M504" s="27" t="s">
        <v>49</v>
      </c>
      <c r="N504" s="27" t="s">
        <v>53</v>
      </c>
      <c r="O504" s="27" t="s">
        <v>47</v>
      </c>
      <c r="P504" s="27">
        <v>6</v>
      </c>
      <c r="Q504" s="36">
        <v>3726</v>
      </c>
      <c r="R504" s="27">
        <v>745.01369999999997</v>
      </c>
    </row>
    <row r="505" spans="1:18">
      <c r="A505" s="25">
        <v>41401</v>
      </c>
      <c r="B505" s="29">
        <v>1993</v>
      </c>
      <c r="C505" s="27" t="s">
        <v>45</v>
      </c>
      <c r="D505" s="27" t="s">
        <v>53</v>
      </c>
      <c r="E505" s="27" t="s">
        <v>47</v>
      </c>
      <c r="F505" s="27">
        <v>8</v>
      </c>
      <c r="G505" s="30">
        <v>6144</v>
      </c>
      <c r="H505" s="27">
        <v>1320.6528000000001</v>
      </c>
      <c r="K505" s="33">
        <v>41401</v>
      </c>
      <c r="L505" s="29">
        <v>1993</v>
      </c>
      <c r="M505" s="27" t="s">
        <v>45</v>
      </c>
      <c r="N505" s="27" t="s">
        <v>53</v>
      </c>
      <c r="O505" s="27" t="s">
        <v>47</v>
      </c>
      <c r="P505" s="27">
        <v>8</v>
      </c>
      <c r="Q505" s="36">
        <v>6144</v>
      </c>
      <c r="R505" s="27">
        <v>1320.6528000000001</v>
      </c>
    </row>
    <row r="506" spans="1:18">
      <c r="A506" s="25">
        <v>41767</v>
      </c>
      <c r="B506" s="29">
        <v>1994</v>
      </c>
      <c r="C506" s="27" t="s">
        <v>48</v>
      </c>
      <c r="D506" s="27" t="s">
        <v>53</v>
      </c>
      <c r="E506" s="27" t="s">
        <v>47</v>
      </c>
      <c r="F506" s="27">
        <v>8</v>
      </c>
      <c r="G506" s="30">
        <v>2232</v>
      </c>
      <c r="H506" s="27">
        <v>869.14080000000001</v>
      </c>
      <c r="K506" s="33">
        <v>41767</v>
      </c>
      <c r="L506" s="29">
        <v>1994</v>
      </c>
      <c r="M506" s="27" t="s">
        <v>48</v>
      </c>
      <c r="N506" s="27" t="s">
        <v>53</v>
      </c>
      <c r="O506" s="27" t="s">
        <v>47</v>
      </c>
      <c r="P506" s="27">
        <v>8</v>
      </c>
      <c r="Q506" s="36">
        <v>2232</v>
      </c>
      <c r="R506" s="27">
        <v>869.14080000000001</v>
      </c>
    </row>
    <row r="507" spans="1:18">
      <c r="A507" s="25">
        <v>41768</v>
      </c>
      <c r="B507" s="29">
        <v>1995</v>
      </c>
      <c r="C507" s="27" t="s">
        <v>49</v>
      </c>
      <c r="D507" s="27" t="s">
        <v>53</v>
      </c>
      <c r="E507" s="27" t="s">
        <v>50</v>
      </c>
      <c r="F507" s="27">
        <v>8</v>
      </c>
      <c r="G507" s="30">
        <v>7860</v>
      </c>
      <c r="H507" s="27">
        <v>1054.1831999999999</v>
      </c>
      <c r="K507" s="33">
        <v>41768</v>
      </c>
      <c r="L507" s="29">
        <v>1995</v>
      </c>
      <c r="M507" s="27" t="s">
        <v>49</v>
      </c>
      <c r="N507" s="27" t="s">
        <v>53</v>
      </c>
      <c r="O507" s="27" t="s">
        <v>50</v>
      </c>
      <c r="P507" s="27">
        <v>8</v>
      </c>
      <c r="Q507" s="36">
        <v>7860</v>
      </c>
      <c r="R507" s="27">
        <v>1054.1831999999999</v>
      </c>
    </row>
    <row r="508" spans="1:18">
      <c r="A508" s="25">
        <v>41769</v>
      </c>
      <c r="B508" s="29">
        <v>1996</v>
      </c>
      <c r="C508" s="27" t="s">
        <v>45</v>
      </c>
      <c r="D508" s="27" t="s">
        <v>53</v>
      </c>
      <c r="E508" s="27" t="s">
        <v>50</v>
      </c>
      <c r="F508" s="27">
        <v>10</v>
      </c>
      <c r="G508" s="30">
        <v>3330</v>
      </c>
      <c r="H508" s="27">
        <v>1313.3519999999999</v>
      </c>
      <c r="K508" s="33">
        <v>41769</v>
      </c>
      <c r="L508" s="29">
        <v>1996</v>
      </c>
      <c r="M508" s="27" t="s">
        <v>45</v>
      </c>
      <c r="N508" s="27" t="s">
        <v>53</v>
      </c>
      <c r="O508" s="27" t="s">
        <v>50</v>
      </c>
      <c r="P508" s="27">
        <v>10</v>
      </c>
      <c r="Q508" s="36">
        <v>3330</v>
      </c>
      <c r="R508" s="27">
        <v>1313.3519999999999</v>
      </c>
    </row>
    <row r="509" spans="1:18">
      <c r="A509" s="25">
        <v>41770</v>
      </c>
      <c r="B509" s="29">
        <v>1632</v>
      </c>
      <c r="C509" s="27" t="s">
        <v>49</v>
      </c>
      <c r="D509" s="27" t="s">
        <v>53</v>
      </c>
      <c r="E509" s="27" t="s">
        <v>47</v>
      </c>
      <c r="F509" s="27">
        <v>6</v>
      </c>
      <c r="G509" s="30">
        <v>4725</v>
      </c>
      <c r="H509" s="27">
        <v>651.73500000000001</v>
      </c>
      <c r="K509" s="33">
        <v>41770</v>
      </c>
      <c r="L509" s="29">
        <v>1632</v>
      </c>
      <c r="M509" s="27" t="s">
        <v>49</v>
      </c>
      <c r="N509" s="27" t="s">
        <v>53</v>
      </c>
      <c r="O509" s="27" t="s">
        <v>47</v>
      </c>
      <c r="P509" s="27">
        <v>6</v>
      </c>
      <c r="Q509" s="36">
        <v>4725</v>
      </c>
      <c r="R509" s="27">
        <v>651.73500000000001</v>
      </c>
    </row>
    <row r="510" spans="1:18">
      <c r="A510" s="25">
        <v>41771</v>
      </c>
      <c r="B510" s="29">
        <v>1997</v>
      </c>
      <c r="C510" s="27" t="s">
        <v>48</v>
      </c>
      <c r="D510" s="27" t="s">
        <v>53</v>
      </c>
      <c r="E510" s="27" t="s">
        <v>50</v>
      </c>
      <c r="F510" s="27">
        <v>8</v>
      </c>
      <c r="G510" s="30">
        <v>3408</v>
      </c>
      <c r="H510" s="27">
        <v>2123.8656000000001</v>
      </c>
      <c r="K510" s="33">
        <v>41771</v>
      </c>
      <c r="L510" s="29">
        <v>1997</v>
      </c>
      <c r="M510" s="27" t="s">
        <v>48</v>
      </c>
      <c r="N510" s="27" t="s">
        <v>53</v>
      </c>
      <c r="O510" s="27" t="s">
        <v>50</v>
      </c>
      <c r="P510" s="27">
        <v>8</v>
      </c>
      <c r="Q510" s="36">
        <v>3408</v>
      </c>
      <c r="R510" s="27">
        <v>2123.8656000000001</v>
      </c>
    </row>
    <row r="511" spans="1:18">
      <c r="A511" s="25">
        <v>41772</v>
      </c>
      <c r="B511" s="29">
        <v>1633</v>
      </c>
      <c r="C511" s="27" t="s">
        <v>45</v>
      </c>
      <c r="D511" s="27" t="s">
        <v>53</v>
      </c>
      <c r="E511" s="27" t="s">
        <v>47</v>
      </c>
      <c r="F511" s="27">
        <v>10</v>
      </c>
      <c r="G511" s="30">
        <v>11560</v>
      </c>
      <c r="H511" s="27">
        <v>4369.68</v>
      </c>
      <c r="K511" s="33">
        <v>41772</v>
      </c>
      <c r="L511" s="29">
        <v>1633</v>
      </c>
      <c r="M511" s="27" t="s">
        <v>45</v>
      </c>
      <c r="N511" s="27" t="s">
        <v>53</v>
      </c>
      <c r="O511" s="27" t="s">
        <v>47</v>
      </c>
      <c r="P511" s="27">
        <v>10</v>
      </c>
      <c r="Q511" s="36">
        <v>11560</v>
      </c>
      <c r="R511" s="27">
        <v>4369.68</v>
      </c>
    </row>
    <row r="512" spans="1:18">
      <c r="A512" s="25">
        <v>41773</v>
      </c>
      <c r="B512" s="29">
        <v>1998</v>
      </c>
      <c r="C512" s="27" t="s">
        <v>49</v>
      </c>
      <c r="D512" s="27" t="s">
        <v>53</v>
      </c>
      <c r="E512" s="27" t="s">
        <v>51</v>
      </c>
      <c r="F512" s="27">
        <v>10</v>
      </c>
      <c r="G512" s="30">
        <v>7320</v>
      </c>
      <c r="H512" s="27">
        <v>798.61199999999997</v>
      </c>
      <c r="K512" s="33">
        <v>41773</v>
      </c>
      <c r="L512" s="29">
        <v>1998</v>
      </c>
      <c r="M512" s="27" t="s">
        <v>49</v>
      </c>
      <c r="N512" s="27" t="s">
        <v>53</v>
      </c>
      <c r="O512" s="27" t="s">
        <v>51</v>
      </c>
      <c r="P512" s="27">
        <v>10</v>
      </c>
      <c r="Q512" s="36">
        <v>7320</v>
      </c>
      <c r="R512" s="27">
        <v>798.61199999999997</v>
      </c>
    </row>
    <row r="513" spans="1:18">
      <c r="A513" s="25">
        <v>41774</v>
      </c>
      <c r="B513" s="29">
        <v>1634</v>
      </c>
      <c r="C513" s="27" t="s">
        <v>48</v>
      </c>
      <c r="D513" s="27" t="s">
        <v>53</v>
      </c>
      <c r="E513" s="27" t="s">
        <v>47</v>
      </c>
      <c r="F513" s="27">
        <v>10</v>
      </c>
      <c r="G513" s="30">
        <v>5130</v>
      </c>
      <c r="H513" s="27">
        <v>1311.57</v>
      </c>
      <c r="K513" s="33">
        <v>41774</v>
      </c>
      <c r="L513" s="29">
        <v>1634</v>
      </c>
      <c r="M513" s="27" t="s">
        <v>48</v>
      </c>
      <c r="N513" s="27" t="s">
        <v>53</v>
      </c>
      <c r="O513" s="27" t="s">
        <v>47</v>
      </c>
      <c r="P513" s="27">
        <v>10</v>
      </c>
      <c r="Q513" s="36">
        <v>5130</v>
      </c>
      <c r="R513" s="27">
        <v>1311.57</v>
      </c>
    </row>
    <row r="514" spans="1:18">
      <c r="A514" s="25">
        <v>41775</v>
      </c>
      <c r="B514" s="29">
        <v>1999</v>
      </c>
      <c r="C514" s="27" t="s">
        <v>45</v>
      </c>
      <c r="D514" s="27" t="s">
        <v>53</v>
      </c>
      <c r="E514" s="27" t="s">
        <v>51</v>
      </c>
      <c r="F514" s="27">
        <v>8</v>
      </c>
      <c r="G514" s="30">
        <v>8864</v>
      </c>
      <c r="H514" s="27">
        <v>723.30240000000003</v>
      </c>
      <c r="K514" s="33">
        <v>41775</v>
      </c>
      <c r="L514" s="29">
        <v>1999</v>
      </c>
      <c r="M514" s="27" t="s">
        <v>45</v>
      </c>
      <c r="N514" s="27" t="s">
        <v>53</v>
      </c>
      <c r="O514" s="27" t="s">
        <v>51</v>
      </c>
      <c r="P514" s="27">
        <v>8</v>
      </c>
      <c r="Q514" s="36">
        <v>8864</v>
      </c>
      <c r="R514" s="27">
        <v>723.30240000000003</v>
      </c>
    </row>
    <row r="515" spans="1:18">
      <c r="A515" s="25">
        <v>41776</v>
      </c>
      <c r="B515" s="29">
        <v>1635</v>
      </c>
      <c r="C515" s="27" t="s">
        <v>49</v>
      </c>
      <c r="D515" s="27" t="s">
        <v>53</v>
      </c>
      <c r="E515" s="27" t="s">
        <v>50</v>
      </c>
      <c r="F515" s="27">
        <v>8</v>
      </c>
      <c r="G515" s="30">
        <v>2064</v>
      </c>
      <c r="H515" s="27">
        <v>817.55039999999997</v>
      </c>
      <c r="K515" s="33">
        <v>41776</v>
      </c>
      <c r="L515" s="29">
        <v>1635</v>
      </c>
      <c r="M515" s="27" t="s">
        <v>49</v>
      </c>
      <c r="N515" s="27" t="s">
        <v>53</v>
      </c>
      <c r="O515" s="27" t="s">
        <v>50</v>
      </c>
      <c r="P515" s="27">
        <v>8</v>
      </c>
      <c r="Q515" s="36">
        <v>2064</v>
      </c>
      <c r="R515" s="27">
        <v>817.55039999999997</v>
      </c>
    </row>
    <row r="516" spans="1:18">
      <c r="A516" s="25">
        <v>41777</v>
      </c>
      <c r="B516" s="29">
        <v>2000</v>
      </c>
      <c r="C516" s="27" t="s">
        <v>48</v>
      </c>
      <c r="D516" s="27" t="s">
        <v>53</v>
      </c>
      <c r="E516" s="27" t="s">
        <v>51</v>
      </c>
      <c r="F516" s="27">
        <v>7</v>
      </c>
      <c r="G516" s="30">
        <v>2226</v>
      </c>
      <c r="H516" s="27">
        <v>2221.7705999999998</v>
      </c>
      <c r="K516" s="33">
        <v>41777</v>
      </c>
      <c r="L516" s="29">
        <v>2000</v>
      </c>
      <c r="M516" s="27" t="s">
        <v>48</v>
      </c>
      <c r="N516" s="27" t="s">
        <v>53</v>
      </c>
      <c r="O516" s="27" t="s">
        <v>51</v>
      </c>
      <c r="P516" s="27">
        <v>7</v>
      </c>
      <c r="Q516" s="36">
        <v>2226</v>
      </c>
      <c r="R516" s="27">
        <v>2221.7705999999998</v>
      </c>
    </row>
    <row r="517" spans="1:18">
      <c r="A517" s="25">
        <v>41778</v>
      </c>
      <c r="B517" s="29">
        <v>1636</v>
      </c>
      <c r="C517" s="27" t="s">
        <v>45</v>
      </c>
      <c r="D517" s="27" t="s">
        <v>53</v>
      </c>
      <c r="E517" s="27" t="s">
        <v>50</v>
      </c>
      <c r="F517" s="27">
        <v>6</v>
      </c>
      <c r="G517" s="30">
        <v>5319</v>
      </c>
      <c r="H517" s="27">
        <v>586.33109999999999</v>
      </c>
      <c r="K517" s="33">
        <v>41778</v>
      </c>
      <c r="L517" s="29">
        <v>1636</v>
      </c>
      <c r="M517" s="27" t="s">
        <v>45</v>
      </c>
      <c r="N517" s="27" t="s">
        <v>53</v>
      </c>
      <c r="O517" s="27" t="s">
        <v>50</v>
      </c>
      <c r="P517" s="27">
        <v>6</v>
      </c>
      <c r="Q517" s="36">
        <v>5319</v>
      </c>
      <c r="R517" s="27">
        <v>586.33109999999999</v>
      </c>
    </row>
    <row r="518" spans="1:18">
      <c r="A518" s="25">
        <v>41779</v>
      </c>
      <c r="B518" s="29">
        <v>2001</v>
      </c>
      <c r="C518" s="27" t="s">
        <v>49</v>
      </c>
      <c r="D518" s="27" t="s">
        <v>53</v>
      </c>
      <c r="E518" s="27" t="s">
        <v>47</v>
      </c>
      <c r="F518" s="27">
        <v>6</v>
      </c>
      <c r="G518" s="30">
        <v>3096</v>
      </c>
      <c r="H518" s="27">
        <v>655.42319999999995</v>
      </c>
      <c r="K518" s="33">
        <v>41779</v>
      </c>
      <c r="L518" s="29">
        <v>2001</v>
      </c>
      <c r="M518" s="27" t="s">
        <v>49</v>
      </c>
      <c r="N518" s="27" t="s">
        <v>53</v>
      </c>
      <c r="O518" s="27" t="s">
        <v>47</v>
      </c>
      <c r="P518" s="27">
        <v>6</v>
      </c>
      <c r="Q518" s="36">
        <v>3096</v>
      </c>
      <c r="R518" s="27">
        <v>655.42319999999995</v>
      </c>
    </row>
    <row r="519" spans="1:18">
      <c r="A519" s="25">
        <v>41780</v>
      </c>
      <c r="B519" s="29">
        <v>1637</v>
      </c>
      <c r="C519" s="27" t="s">
        <v>48</v>
      </c>
      <c r="D519" s="27" t="s">
        <v>53</v>
      </c>
      <c r="E519" s="27" t="s">
        <v>50</v>
      </c>
      <c r="F519" s="27">
        <v>7</v>
      </c>
      <c r="G519" s="30">
        <v>5481</v>
      </c>
      <c r="H519" s="27">
        <v>2782.5209999999997</v>
      </c>
      <c r="K519" s="33">
        <v>41780</v>
      </c>
      <c r="L519" s="29">
        <v>1637</v>
      </c>
      <c r="M519" s="27" t="s">
        <v>48</v>
      </c>
      <c r="N519" s="27" t="s">
        <v>53</v>
      </c>
      <c r="O519" s="27" t="s">
        <v>50</v>
      </c>
      <c r="P519" s="27">
        <v>7</v>
      </c>
      <c r="Q519" s="36">
        <v>5481</v>
      </c>
      <c r="R519" s="27">
        <v>2782.5209999999997</v>
      </c>
    </row>
    <row r="520" spans="1:18">
      <c r="A520" s="25">
        <v>41781</v>
      </c>
      <c r="B520" s="29">
        <v>2002</v>
      </c>
      <c r="C520" s="27" t="s">
        <v>45</v>
      </c>
      <c r="D520" s="27" t="s">
        <v>53</v>
      </c>
      <c r="E520" s="27" t="s">
        <v>47</v>
      </c>
      <c r="F520" s="27">
        <v>7</v>
      </c>
      <c r="G520" s="30">
        <v>5460</v>
      </c>
      <c r="H520" s="27">
        <v>894.62099999999998</v>
      </c>
      <c r="K520" s="33">
        <v>41781</v>
      </c>
      <c r="L520" s="29">
        <v>2002</v>
      </c>
      <c r="M520" s="27" t="s">
        <v>45</v>
      </c>
      <c r="N520" s="27" t="s">
        <v>53</v>
      </c>
      <c r="O520" s="27" t="s">
        <v>47</v>
      </c>
      <c r="P520" s="27">
        <v>7</v>
      </c>
      <c r="Q520" s="36">
        <v>5460</v>
      </c>
      <c r="R520" s="27">
        <v>894.62099999999998</v>
      </c>
    </row>
    <row r="521" spans="1:18">
      <c r="A521" s="25">
        <v>41782</v>
      </c>
      <c r="B521" s="29">
        <v>1638</v>
      </c>
      <c r="C521" s="27" t="s">
        <v>49</v>
      </c>
      <c r="D521" s="27" t="s">
        <v>53</v>
      </c>
      <c r="E521" s="27" t="s">
        <v>51</v>
      </c>
      <c r="F521" s="27">
        <v>9</v>
      </c>
      <c r="G521" s="30">
        <v>4657.5</v>
      </c>
      <c r="H521" s="27">
        <v>2321.9190000000003</v>
      </c>
      <c r="K521" s="33">
        <v>41782</v>
      </c>
      <c r="L521" s="29">
        <v>1638</v>
      </c>
      <c r="M521" s="27" t="s">
        <v>49</v>
      </c>
      <c r="N521" s="27" t="s">
        <v>53</v>
      </c>
      <c r="O521" s="27" t="s">
        <v>51</v>
      </c>
      <c r="P521" s="27">
        <v>9</v>
      </c>
      <c r="Q521" s="36">
        <v>4657.5</v>
      </c>
      <c r="R521" s="27">
        <v>2321.9190000000003</v>
      </c>
    </row>
    <row r="522" spans="1:18">
      <c r="A522" s="25">
        <v>41783</v>
      </c>
      <c r="B522" s="29">
        <v>2003</v>
      </c>
      <c r="C522" s="27" t="s">
        <v>48</v>
      </c>
      <c r="D522" s="27" t="s">
        <v>53</v>
      </c>
      <c r="E522" s="27" t="s">
        <v>47</v>
      </c>
      <c r="F522" s="27">
        <v>6</v>
      </c>
      <c r="G522" s="30">
        <v>7020</v>
      </c>
      <c r="H522" s="27">
        <v>3597.0479999999998</v>
      </c>
      <c r="K522" s="33">
        <v>41783</v>
      </c>
      <c r="L522" s="29">
        <v>2003</v>
      </c>
      <c r="M522" s="27" t="s">
        <v>48</v>
      </c>
      <c r="N522" s="27" t="s">
        <v>53</v>
      </c>
      <c r="O522" s="27" t="s">
        <v>47</v>
      </c>
      <c r="P522" s="27">
        <v>6</v>
      </c>
      <c r="Q522" s="36">
        <v>7020</v>
      </c>
      <c r="R522" s="27">
        <v>3597.0479999999998</v>
      </c>
    </row>
    <row r="523" spans="1:18">
      <c r="A523" s="25">
        <v>41784</v>
      </c>
      <c r="B523" s="29">
        <v>1639</v>
      </c>
      <c r="C523" s="27" t="s">
        <v>45</v>
      </c>
      <c r="D523" s="27" t="s">
        <v>53</v>
      </c>
      <c r="E523" s="27" t="s">
        <v>51</v>
      </c>
      <c r="F523" s="27">
        <v>7</v>
      </c>
      <c r="G523" s="30">
        <v>2635.5</v>
      </c>
      <c r="H523" s="27">
        <v>3538.1587500000001</v>
      </c>
      <c r="K523" s="33">
        <v>41784</v>
      </c>
      <c r="L523" s="29">
        <v>1639</v>
      </c>
      <c r="M523" s="27" t="s">
        <v>45</v>
      </c>
      <c r="N523" s="27" t="s">
        <v>53</v>
      </c>
      <c r="O523" s="27" t="s">
        <v>51</v>
      </c>
      <c r="P523" s="27">
        <v>7</v>
      </c>
      <c r="Q523" s="36">
        <v>2635.5</v>
      </c>
      <c r="R523" s="27">
        <v>3538.1587500000001</v>
      </c>
    </row>
    <row r="524" spans="1:18">
      <c r="A524" s="25">
        <v>41785</v>
      </c>
      <c r="B524" s="29">
        <v>2004</v>
      </c>
      <c r="C524" s="27" t="s">
        <v>49</v>
      </c>
      <c r="D524" s="27" t="s">
        <v>53</v>
      </c>
      <c r="E524" s="27" t="s">
        <v>50</v>
      </c>
      <c r="F524" s="27">
        <v>8</v>
      </c>
      <c r="G524" s="30">
        <v>4080</v>
      </c>
      <c r="H524" s="27">
        <v>2063.0519999999997</v>
      </c>
      <c r="K524" s="33">
        <v>41785</v>
      </c>
      <c r="L524" s="29">
        <v>2004</v>
      </c>
      <c r="M524" s="27" t="s">
        <v>49</v>
      </c>
      <c r="N524" s="27" t="s">
        <v>53</v>
      </c>
      <c r="O524" s="27" t="s">
        <v>50</v>
      </c>
      <c r="P524" s="27">
        <v>8</v>
      </c>
      <c r="Q524" s="36">
        <v>4080</v>
      </c>
      <c r="R524" s="27">
        <v>2063.0519999999997</v>
      </c>
    </row>
    <row r="525" spans="1:18">
      <c r="A525" s="25">
        <v>41786</v>
      </c>
      <c r="B525" s="29">
        <v>1640</v>
      </c>
      <c r="C525" s="27" t="s">
        <v>48</v>
      </c>
      <c r="D525" s="27" t="s">
        <v>53</v>
      </c>
      <c r="E525" s="27" t="s">
        <v>51</v>
      </c>
      <c r="F525" s="27">
        <v>9</v>
      </c>
      <c r="G525" s="30">
        <v>4900.5</v>
      </c>
      <c r="H525" s="27">
        <v>992.51460000000009</v>
      </c>
      <c r="K525" s="33">
        <v>41786</v>
      </c>
      <c r="L525" s="29">
        <v>1640</v>
      </c>
      <c r="M525" s="27" t="s">
        <v>48</v>
      </c>
      <c r="N525" s="27" t="s">
        <v>53</v>
      </c>
      <c r="O525" s="27" t="s">
        <v>51</v>
      </c>
      <c r="P525" s="27">
        <v>9</v>
      </c>
      <c r="Q525" s="36">
        <v>4900.5</v>
      </c>
      <c r="R525" s="27">
        <v>992.51460000000009</v>
      </c>
    </row>
    <row r="526" spans="1:18">
      <c r="A526" s="25">
        <v>41787</v>
      </c>
      <c r="B526" s="29">
        <v>2005</v>
      </c>
      <c r="C526" s="27" t="s">
        <v>45</v>
      </c>
      <c r="D526" s="27" t="s">
        <v>53</v>
      </c>
      <c r="E526" s="27" t="s">
        <v>50</v>
      </c>
      <c r="F526" s="27">
        <v>6</v>
      </c>
      <c r="G526" s="30">
        <v>2610</v>
      </c>
      <c r="H526" s="27">
        <v>3297.9960000000001</v>
      </c>
      <c r="K526" s="33">
        <v>41787</v>
      </c>
      <c r="L526" s="29">
        <v>2005</v>
      </c>
      <c r="M526" s="27" t="s">
        <v>45</v>
      </c>
      <c r="N526" s="27" t="s">
        <v>53</v>
      </c>
      <c r="O526" s="27" t="s">
        <v>50</v>
      </c>
      <c r="P526" s="27">
        <v>6</v>
      </c>
      <c r="Q526" s="36">
        <v>2610</v>
      </c>
      <c r="R526" s="27">
        <v>3297.9960000000001</v>
      </c>
    </row>
    <row r="527" spans="1:18">
      <c r="A527" s="25">
        <v>41788</v>
      </c>
      <c r="B527" s="29">
        <v>1641</v>
      </c>
      <c r="C527" s="27" t="s">
        <v>49</v>
      </c>
      <c r="D527" s="27" t="s">
        <v>53</v>
      </c>
      <c r="E527" s="27" t="s">
        <v>47</v>
      </c>
      <c r="F527" s="27">
        <v>9</v>
      </c>
      <c r="G527" s="30">
        <v>1593</v>
      </c>
      <c r="H527" s="27">
        <v>2850.8328000000001</v>
      </c>
      <c r="K527" s="33">
        <v>41788</v>
      </c>
      <c r="L527" s="29">
        <v>1641</v>
      </c>
      <c r="M527" s="27" t="s">
        <v>49</v>
      </c>
      <c r="N527" s="27" t="s">
        <v>53</v>
      </c>
      <c r="O527" s="27" t="s">
        <v>47</v>
      </c>
      <c r="P527" s="27">
        <v>9</v>
      </c>
      <c r="Q527" s="36">
        <v>1593</v>
      </c>
      <c r="R527" s="27">
        <v>2850.8328000000001</v>
      </c>
    </row>
    <row r="528" spans="1:18">
      <c r="A528" s="25">
        <v>41789</v>
      </c>
      <c r="B528" s="29">
        <v>2006</v>
      </c>
      <c r="C528" s="27" t="s">
        <v>48</v>
      </c>
      <c r="D528" s="27" t="s">
        <v>53</v>
      </c>
      <c r="E528" s="27" t="s">
        <v>50</v>
      </c>
      <c r="F528" s="27">
        <v>6</v>
      </c>
      <c r="G528" s="30">
        <v>5724</v>
      </c>
      <c r="H528" s="27">
        <v>2687.4180000000001</v>
      </c>
      <c r="K528" s="33">
        <v>41789</v>
      </c>
      <c r="L528" s="29">
        <v>2006</v>
      </c>
      <c r="M528" s="27" t="s">
        <v>48</v>
      </c>
      <c r="N528" s="27" t="s">
        <v>53</v>
      </c>
      <c r="O528" s="27" t="s">
        <v>50</v>
      </c>
      <c r="P528" s="27">
        <v>6</v>
      </c>
      <c r="Q528" s="36">
        <v>5724</v>
      </c>
      <c r="R528" s="27">
        <v>2687.4180000000001</v>
      </c>
    </row>
    <row r="529" spans="1:18">
      <c r="A529" s="25">
        <v>41790</v>
      </c>
      <c r="B529" s="29">
        <v>1642</v>
      </c>
      <c r="C529" s="27" t="s">
        <v>45</v>
      </c>
      <c r="D529" s="27" t="s">
        <v>53</v>
      </c>
      <c r="E529" s="27" t="s">
        <v>47</v>
      </c>
      <c r="F529" s="27">
        <v>10</v>
      </c>
      <c r="G529" s="30">
        <v>6930</v>
      </c>
      <c r="H529" s="27">
        <v>3246.9359999999997</v>
      </c>
      <c r="K529" s="33">
        <v>41790</v>
      </c>
      <c r="L529" s="29">
        <v>1642</v>
      </c>
      <c r="M529" s="27" t="s">
        <v>45</v>
      </c>
      <c r="N529" s="27" t="s">
        <v>53</v>
      </c>
      <c r="O529" s="27" t="s">
        <v>47</v>
      </c>
      <c r="P529" s="27">
        <v>10</v>
      </c>
      <c r="Q529" s="36">
        <v>6930</v>
      </c>
      <c r="R529" s="27">
        <v>3246.9359999999997</v>
      </c>
    </row>
    <row r="530" spans="1:18">
      <c r="A530" s="25">
        <v>41791</v>
      </c>
      <c r="B530" s="29">
        <v>2007</v>
      </c>
      <c r="C530" s="27" t="s">
        <v>49</v>
      </c>
      <c r="D530" s="27" t="s">
        <v>53</v>
      </c>
      <c r="E530" s="27" t="s">
        <v>51</v>
      </c>
      <c r="F530" s="27">
        <v>9</v>
      </c>
      <c r="G530" s="30">
        <v>11790</v>
      </c>
      <c r="H530" s="27">
        <v>4036.8959999999997</v>
      </c>
      <c r="K530" s="33">
        <v>41791</v>
      </c>
      <c r="L530" s="29">
        <v>2007</v>
      </c>
      <c r="M530" s="27" t="s">
        <v>49</v>
      </c>
      <c r="N530" s="27" t="s">
        <v>53</v>
      </c>
      <c r="O530" s="27" t="s">
        <v>51</v>
      </c>
      <c r="P530" s="27">
        <v>9</v>
      </c>
      <c r="Q530" s="36">
        <v>11790</v>
      </c>
      <c r="R530" s="27">
        <v>4036.8959999999997</v>
      </c>
    </row>
    <row r="531" spans="1:18">
      <c r="A531" s="25">
        <v>41792</v>
      </c>
      <c r="B531" s="29">
        <v>1643</v>
      </c>
      <c r="C531" s="27" t="s">
        <v>48</v>
      </c>
      <c r="D531" s="27" t="s">
        <v>53</v>
      </c>
      <c r="E531" s="27" t="s">
        <v>47</v>
      </c>
      <c r="F531" s="27">
        <v>6</v>
      </c>
      <c r="G531" s="30">
        <v>2556</v>
      </c>
      <c r="H531" s="27">
        <v>3082.5360000000005</v>
      </c>
      <c r="K531" s="33">
        <v>41792</v>
      </c>
      <c r="L531" s="29">
        <v>1643</v>
      </c>
      <c r="M531" s="27" t="s">
        <v>48</v>
      </c>
      <c r="N531" s="27" t="s">
        <v>53</v>
      </c>
      <c r="O531" s="27" t="s">
        <v>47</v>
      </c>
      <c r="P531" s="27">
        <v>6</v>
      </c>
      <c r="Q531" s="36">
        <v>2556</v>
      </c>
      <c r="R531" s="27">
        <v>3082.5360000000005</v>
      </c>
    </row>
    <row r="532" spans="1:18">
      <c r="A532" s="25">
        <v>41793</v>
      </c>
      <c r="B532" s="29">
        <v>2008</v>
      </c>
      <c r="C532" s="27" t="s">
        <v>45</v>
      </c>
      <c r="D532" s="27" t="s">
        <v>53</v>
      </c>
      <c r="E532" s="27" t="s">
        <v>51</v>
      </c>
      <c r="F532" s="27">
        <v>6</v>
      </c>
      <c r="G532" s="30">
        <v>4410</v>
      </c>
      <c r="H532" s="27">
        <v>876.92849999999999</v>
      </c>
      <c r="K532" s="33">
        <v>41793</v>
      </c>
      <c r="L532" s="29">
        <v>2008</v>
      </c>
      <c r="M532" s="27" t="s">
        <v>45</v>
      </c>
      <c r="N532" s="27" t="s">
        <v>53</v>
      </c>
      <c r="O532" s="27" t="s">
        <v>51</v>
      </c>
      <c r="P532" s="27">
        <v>6</v>
      </c>
      <c r="Q532" s="36">
        <v>4410</v>
      </c>
      <c r="R532" s="27">
        <v>876.92849999999999</v>
      </c>
    </row>
    <row r="533" spans="1:18">
      <c r="A533" s="25">
        <v>41794</v>
      </c>
      <c r="B533" s="29">
        <v>1644</v>
      </c>
      <c r="C533" s="27" t="s">
        <v>49</v>
      </c>
      <c r="D533" s="27" t="s">
        <v>53</v>
      </c>
      <c r="E533" s="27" t="s">
        <v>50</v>
      </c>
      <c r="F533" s="27">
        <v>7</v>
      </c>
      <c r="G533" s="30">
        <v>2856</v>
      </c>
      <c r="H533" s="27">
        <v>3148.74</v>
      </c>
      <c r="K533" s="33">
        <v>41794</v>
      </c>
      <c r="L533" s="29">
        <v>1644</v>
      </c>
      <c r="M533" s="27" t="s">
        <v>49</v>
      </c>
      <c r="N533" s="27" t="s">
        <v>53</v>
      </c>
      <c r="O533" s="27" t="s">
        <v>50</v>
      </c>
      <c r="P533" s="27">
        <v>7</v>
      </c>
      <c r="Q533" s="36">
        <v>2856</v>
      </c>
      <c r="R533" s="27">
        <v>3148.74</v>
      </c>
    </row>
    <row r="534" spans="1:18">
      <c r="A534" s="25">
        <v>41795</v>
      </c>
      <c r="B534" s="29">
        <v>2009</v>
      </c>
      <c r="C534" s="27" t="s">
        <v>48</v>
      </c>
      <c r="D534" s="27" t="s">
        <v>53</v>
      </c>
      <c r="E534" s="27" t="s">
        <v>51</v>
      </c>
      <c r="F534" s="27">
        <v>9</v>
      </c>
      <c r="G534" s="30">
        <v>6318</v>
      </c>
      <c r="H534" s="27">
        <v>2062.1951999999997</v>
      </c>
      <c r="K534" s="33">
        <v>41795</v>
      </c>
      <c r="L534" s="29">
        <v>2009</v>
      </c>
      <c r="M534" s="27" t="s">
        <v>48</v>
      </c>
      <c r="N534" s="27" t="s">
        <v>53</v>
      </c>
      <c r="O534" s="27" t="s">
        <v>51</v>
      </c>
      <c r="P534" s="27">
        <v>9</v>
      </c>
      <c r="Q534" s="36">
        <v>6318</v>
      </c>
      <c r="R534" s="27">
        <v>2062.1951999999997</v>
      </c>
    </row>
    <row r="535" spans="1:18">
      <c r="A535" s="25">
        <v>41796</v>
      </c>
      <c r="B535" s="29">
        <v>1645</v>
      </c>
      <c r="C535" s="27" t="s">
        <v>45</v>
      </c>
      <c r="D535" s="27" t="s">
        <v>53</v>
      </c>
      <c r="E535" s="27" t="s">
        <v>50</v>
      </c>
      <c r="F535" s="27">
        <v>7</v>
      </c>
      <c r="G535" s="30">
        <v>4186</v>
      </c>
      <c r="H535" s="27">
        <v>2015.5590000000002</v>
      </c>
      <c r="K535" s="33">
        <v>41796</v>
      </c>
      <c r="L535" s="29">
        <v>1645</v>
      </c>
      <c r="M535" s="27" t="s">
        <v>45</v>
      </c>
      <c r="N535" s="27" t="s">
        <v>53</v>
      </c>
      <c r="O535" s="27" t="s">
        <v>50</v>
      </c>
      <c r="P535" s="27">
        <v>7</v>
      </c>
      <c r="Q535" s="36">
        <v>4186</v>
      </c>
      <c r="R535" s="27">
        <v>2015.5590000000002</v>
      </c>
    </row>
    <row r="536" spans="1:18">
      <c r="A536" s="25">
        <v>41797</v>
      </c>
      <c r="B536" s="29">
        <v>2010</v>
      </c>
      <c r="C536" s="27" t="s">
        <v>49</v>
      </c>
      <c r="D536" s="27" t="s">
        <v>53</v>
      </c>
      <c r="E536" s="27" t="s">
        <v>47</v>
      </c>
      <c r="F536" s="27">
        <v>6</v>
      </c>
      <c r="G536" s="30">
        <v>9000</v>
      </c>
      <c r="H536" s="27">
        <v>1546.56</v>
      </c>
      <c r="K536" s="33">
        <v>41797</v>
      </c>
      <c r="L536" s="29">
        <v>2010</v>
      </c>
      <c r="M536" s="27" t="s">
        <v>49</v>
      </c>
      <c r="N536" s="27" t="s">
        <v>53</v>
      </c>
      <c r="O536" s="27" t="s">
        <v>47</v>
      </c>
      <c r="P536" s="27">
        <v>6</v>
      </c>
      <c r="Q536" s="36">
        <v>9000</v>
      </c>
      <c r="R536" s="27">
        <v>1546.56</v>
      </c>
    </row>
    <row r="537" spans="1:18">
      <c r="A537" s="25">
        <v>41798</v>
      </c>
      <c r="B537" s="29">
        <v>1646</v>
      </c>
      <c r="C537" s="27" t="s">
        <v>48</v>
      </c>
      <c r="D537" s="27" t="s">
        <v>53</v>
      </c>
      <c r="E537" s="27" t="s">
        <v>50</v>
      </c>
      <c r="F537" s="27">
        <v>9</v>
      </c>
      <c r="G537" s="30">
        <v>11448</v>
      </c>
      <c r="H537" s="27">
        <v>5098.6530000000002</v>
      </c>
      <c r="K537" s="33">
        <v>41798</v>
      </c>
      <c r="L537" s="29">
        <v>1646</v>
      </c>
      <c r="M537" s="27" t="s">
        <v>48</v>
      </c>
      <c r="N537" s="27" t="s">
        <v>53</v>
      </c>
      <c r="O537" s="27" t="s">
        <v>50</v>
      </c>
      <c r="P537" s="27">
        <v>9</v>
      </c>
      <c r="Q537" s="36">
        <v>11448</v>
      </c>
      <c r="R537" s="27">
        <v>5098.6530000000002</v>
      </c>
    </row>
    <row r="538" spans="1:18">
      <c r="A538" s="25">
        <v>41799</v>
      </c>
      <c r="B538" s="29">
        <v>2011</v>
      </c>
      <c r="C538" s="27" t="s">
        <v>45</v>
      </c>
      <c r="D538" s="27" t="s">
        <v>53</v>
      </c>
      <c r="E538" s="27" t="s">
        <v>47</v>
      </c>
      <c r="F538" s="27">
        <v>9</v>
      </c>
      <c r="G538" s="30">
        <v>14850</v>
      </c>
      <c r="H538" s="27">
        <v>923.07600000000002</v>
      </c>
      <c r="K538" s="33">
        <v>41799</v>
      </c>
      <c r="L538" s="29">
        <v>2011</v>
      </c>
      <c r="M538" s="27" t="s">
        <v>45</v>
      </c>
      <c r="N538" s="27" t="s">
        <v>53</v>
      </c>
      <c r="O538" s="27" t="s">
        <v>47</v>
      </c>
      <c r="P538" s="27">
        <v>9</v>
      </c>
      <c r="Q538" s="36">
        <v>14850</v>
      </c>
      <c r="R538" s="27">
        <v>923.07600000000002</v>
      </c>
    </row>
    <row r="539" spans="1:18">
      <c r="A539" s="25">
        <v>41800</v>
      </c>
      <c r="B539" s="29">
        <v>1647</v>
      </c>
      <c r="C539" s="27" t="s">
        <v>49</v>
      </c>
      <c r="D539" s="27" t="s">
        <v>53</v>
      </c>
      <c r="E539" s="27" t="s">
        <v>51</v>
      </c>
      <c r="F539" s="27">
        <v>9</v>
      </c>
      <c r="G539" s="30">
        <v>4941</v>
      </c>
      <c r="H539" s="27">
        <v>998.74080000000004</v>
      </c>
      <c r="K539" s="33">
        <v>41800</v>
      </c>
      <c r="L539" s="29">
        <v>1647</v>
      </c>
      <c r="M539" s="27" t="s">
        <v>49</v>
      </c>
      <c r="N539" s="27" t="s">
        <v>53</v>
      </c>
      <c r="O539" s="27" t="s">
        <v>51</v>
      </c>
      <c r="P539" s="27">
        <v>9</v>
      </c>
      <c r="Q539" s="36">
        <v>4941</v>
      </c>
      <c r="R539" s="27">
        <v>998.74080000000004</v>
      </c>
    </row>
    <row r="540" spans="1:18">
      <c r="A540" s="25">
        <v>41801</v>
      </c>
      <c r="B540" s="29">
        <v>2012</v>
      </c>
      <c r="C540" s="27" t="s">
        <v>48</v>
      </c>
      <c r="D540" s="27" t="s">
        <v>53</v>
      </c>
      <c r="E540" s="27" t="s">
        <v>47</v>
      </c>
      <c r="F540" s="27">
        <v>9</v>
      </c>
      <c r="G540" s="30">
        <v>9288</v>
      </c>
      <c r="H540" s="27">
        <v>4353.75</v>
      </c>
      <c r="K540" s="33">
        <v>41801</v>
      </c>
      <c r="L540" s="29">
        <v>2012</v>
      </c>
      <c r="M540" s="27" t="s">
        <v>48</v>
      </c>
      <c r="N540" s="27" t="s">
        <v>53</v>
      </c>
      <c r="O540" s="27" t="s">
        <v>47</v>
      </c>
      <c r="P540" s="27">
        <v>9</v>
      </c>
      <c r="Q540" s="36">
        <v>9288</v>
      </c>
      <c r="R540" s="27">
        <v>4353.75</v>
      </c>
    </row>
    <row r="541" spans="1:18">
      <c r="A541" s="25">
        <v>41802</v>
      </c>
      <c r="B541" s="29">
        <v>1648</v>
      </c>
      <c r="C541" s="27" t="s">
        <v>45</v>
      </c>
      <c r="D541" s="27" t="s">
        <v>53</v>
      </c>
      <c r="E541" s="27" t="s">
        <v>51</v>
      </c>
      <c r="F541" s="27">
        <v>7</v>
      </c>
      <c r="G541" s="30">
        <v>8064</v>
      </c>
      <c r="H541" s="27">
        <v>2388.96</v>
      </c>
      <c r="K541" s="33">
        <v>41802</v>
      </c>
      <c r="L541" s="29">
        <v>1648</v>
      </c>
      <c r="M541" s="27" t="s">
        <v>45</v>
      </c>
      <c r="N541" s="27" t="s">
        <v>53</v>
      </c>
      <c r="O541" s="27" t="s">
        <v>51</v>
      </c>
      <c r="P541" s="27">
        <v>7</v>
      </c>
      <c r="Q541" s="36">
        <v>8064</v>
      </c>
      <c r="R541" s="27">
        <v>2388.96</v>
      </c>
    </row>
    <row r="542" spans="1:18">
      <c r="A542" s="25">
        <v>41803</v>
      </c>
      <c r="B542" s="29">
        <v>2013</v>
      </c>
      <c r="C542" s="27" t="s">
        <v>49</v>
      </c>
      <c r="D542" s="27" t="s">
        <v>53</v>
      </c>
      <c r="E542" s="27" t="s">
        <v>50</v>
      </c>
      <c r="F542" s="27">
        <v>9</v>
      </c>
      <c r="G542" s="30">
        <v>5751</v>
      </c>
      <c r="H542" s="27">
        <v>718.49160000000006</v>
      </c>
      <c r="K542" s="33">
        <v>41803</v>
      </c>
      <c r="L542" s="29">
        <v>2013</v>
      </c>
      <c r="M542" s="27" t="s">
        <v>49</v>
      </c>
      <c r="N542" s="27" t="s">
        <v>53</v>
      </c>
      <c r="O542" s="27" t="s">
        <v>50</v>
      </c>
      <c r="P542" s="27">
        <v>9</v>
      </c>
      <c r="Q542" s="36">
        <v>5751</v>
      </c>
      <c r="R542" s="27">
        <v>718.49160000000006</v>
      </c>
    </row>
    <row r="543" spans="1:18">
      <c r="A543" s="25">
        <v>41804</v>
      </c>
      <c r="B543" s="29">
        <v>1649</v>
      </c>
      <c r="C543" s="27" t="s">
        <v>48</v>
      </c>
      <c r="D543" s="27" t="s">
        <v>53</v>
      </c>
      <c r="E543" s="27" t="s">
        <v>51</v>
      </c>
      <c r="F543" s="27">
        <v>7</v>
      </c>
      <c r="G543" s="30">
        <v>3360</v>
      </c>
      <c r="H543" s="27">
        <v>3539.76</v>
      </c>
      <c r="K543" s="33">
        <v>41804</v>
      </c>
      <c r="L543" s="29">
        <v>1649</v>
      </c>
      <c r="M543" s="27" t="s">
        <v>48</v>
      </c>
      <c r="N543" s="27" t="s">
        <v>53</v>
      </c>
      <c r="O543" s="27" t="s">
        <v>51</v>
      </c>
      <c r="P543" s="27">
        <v>7</v>
      </c>
      <c r="Q543" s="36">
        <v>3360</v>
      </c>
      <c r="R543" s="27">
        <v>3539.76</v>
      </c>
    </row>
    <row r="544" spans="1:18">
      <c r="A544" s="25">
        <v>41805</v>
      </c>
      <c r="B544" s="29">
        <v>2014</v>
      </c>
      <c r="C544" s="27" t="s">
        <v>45</v>
      </c>
      <c r="D544" s="27" t="s">
        <v>53</v>
      </c>
      <c r="E544" s="27" t="s">
        <v>50</v>
      </c>
      <c r="F544" s="27">
        <v>7</v>
      </c>
      <c r="G544" s="30">
        <v>5229</v>
      </c>
      <c r="H544" s="27">
        <v>2625.8295000000003</v>
      </c>
      <c r="K544" s="33">
        <v>41805</v>
      </c>
      <c r="L544" s="29">
        <v>2014</v>
      </c>
      <c r="M544" s="27" t="s">
        <v>45</v>
      </c>
      <c r="N544" s="27" t="s">
        <v>53</v>
      </c>
      <c r="O544" s="27" t="s">
        <v>50</v>
      </c>
      <c r="P544" s="27">
        <v>7</v>
      </c>
      <c r="Q544" s="36">
        <v>5229</v>
      </c>
      <c r="R544" s="27">
        <v>2625.8295000000003</v>
      </c>
    </row>
    <row r="545" spans="1:18">
      <c r="A545" s="25">
        <v>41806</v>
      </c>
      <c r="B545" s="29">
        <v>1650</v>
      </c>
      <c r="C545" s="27" t="s">
        <v>49</v>
      </c>
      <c r="D545" s="27" t="s">
        <v>53</v>
      </c>
      <c r="E545" s="27" t="s">
        <v>47</v>
      </c>
      <c r="F545" s="27">
        <v>7</v>
      </c>
      <c r="G545" s="30">
        <v>1732.5</v>
      </c>
      <c r="H545" s="27">
        <v>690.40125000000012</v>
      </c>
      <c r="K545" s="33">
        <v>41806</v>
      </c>
      <c r="L545" s="29">
        <v>1650</v>
      </c>
      <c r="M545" s="27" t="s">
        <v>49</v>
      </c>
      <c r="N545" s="27" t="s">
        <v>53</v>
      </c>
      <c r="O545" s="27" t="s">
        <v>47</v>
      </c>
      <c r="P545" s="27">
        <v>7</v>
      </c>
      <c r="Q545" s="36">
        <v>1732.5</v>
      </c>
      <c r="R545" s="27">
        <v>690.40125000000012</v>
      </c>
    </row>
    <row r="546" spans="1:18">
      <c r="A546" s="25">
        <v>41807</v>
      </c>
      <c r="B546" s="29">
        <v>2015</v>
      </c>
      <c r="C546" s="27" t="s">
        <v>48</v>
      </c>
      <c r="D546" s="27" t="s">
        <v>53</v>
      </c>
      <c r="E546" s="27" t="s">
        <v>50</v>
      </c>
      <c r="F546" s="27">
        <v>7</v>
      </c>
      <c r="G546" s="30">
        <v>9828</v>
      </c>
      <c r="H546" s="27">
        <v>1585.7477999999999</v>
      </c>
      <c r="K546" s="33">
        <v>41807</v>
      </c>
      <c r="L546" s="29">
        <v>2015</v>
      </c>
      <c r="M546" s="27" t="s">
        <v>48</v>
      </c>
      <c r="N546" s="27" t="s">
        <v>53</v>
      </c>
      <c r="O546" s="27" t="s">
        <v>50</v>
      </c>
      <c r="P546" s="27">
        <v>7</v>
      </c>
      <c r="Q546" s="36">
        <v>9828</v>
      </c>
      <c r="R546" s="27">
        <v>1585.7477999999999</v>
      </c>
    </row>
    <row r="547" spans="1:18">
      <c r="A547" s="25">
        <v>41808</v>
      </c>
      <c r="B547" s="29">
        <v>1651</v>
      </c>
      <c r="C547" s="27" t="s">
        <v>45</v>
      </c>
      <c r="D547" s="27" t="s">
        <v>53</v>
      </c>
      <c r="E547" s="27" t="s">
        <v>47</v>
      </c>
      <c r="F547" s="27">
        <v>10</v>
      </c>
      <c r="G547" s="30">
        <v>9375</v>
      </c>
      <c r="H547" s="27">
        <v>647.25</v>
      </c>
      <c r="K547" s="33">
        <v>41808</v>
      </c>
      <c r="L547" s="29">
        <v>1651</v>
      </c>
      <c r="M547" s="27" t="s">
        <v>45</v>
      </c>
      <c r="N547" s="27" t="s">
        <v>53</v>
      </c>
      <c r="O547" s="27" t="s">
        <v>47</v>
      </c>
      <c r="P547" s="27">
        <v>10</v>
      </c>
      <c r="Q547" s="36">
        <v>9375</v>
      </c>
      <c r="R547" s="27">
        <v>647.25</v>
      </c>
    </row>
    <row r="548" spans="1:18">
      <c r="A548" s="25">
        <v>41809</v>
      </c>
      <c r="B548" s="29">
        <v>2016</v>
      </c>
      <c r="C548" s="27" t="s">
        <v>49</v>
      </c>
      <c r="D548" s="27" t="s">
        <v>53</v>
      </c>
      <c r="E548" s="27" t="s">
        <v>51</v>
      </c>
      <c r="F548" s="27">
        <v>10</v>
      </c>
      <c r="G548" s="30">
        <v>8560</v>
      </c>
      <c r="H548" s="27">
        <v>2731.0680000000002</v>
      </c>
      <c r="K548" s="33">
        <v>41809</v>
      </c>
      <c r="L548" s="29">
        <v>2016</v>
      </c>
      <c r="M548" s="27" t="s">
        <v>49</v>
      </c>
      <c r="N548" s="27" t="s">
        <v>53</v>
      </c>
      <c r="O548" s="27" t="s">
        <v>51</v>
      </c>
      <c r="P548" s="27">
        <v>10</v>
      </c>
      <c r="Q548" s="36">
        <v>8560</v>
      </c>
      <c r="R548" s="27">
        <v>2731.0680000000002</v>
      </c>
    </row>
    <row r="549" spans="1:18">
      <c r="A549" s="25">
        <v>41810</v>
      </c>
      <c r="B549" s="29">
        <v>1652</v>
      </c>
      <c r="C549" s="27" t="s">
        <v>48</v>
      </c>
      <c r="D549" s="27" t="s">
        <v>53</v>
      </c>
      <c r="E549" s="27" t="s">
        <v>47</v>
      </c>
      <c r="F549" s="27">
        <v>9</v>
      </c>
      <c r="G549" s="30">
        <v>2331</v>
      </c>
      <c r="H549" s="27">
        <v>3305.3579999999997</v>
      </c>
      <c r="K549" s="33">
        <v>41810</v>
      </c>
      <c r="L549" s="29">
        <v>1652</v>
      </c>
      <c r="M549" s="27" t="s">
        <v>48</v>
      </c>
      <c r="N549" s="27" t="s">
        <v>53</v>
      </c>
      <c r="O549" s="27" t="s">
        <v>47</v>
      </c>
      <c r="P549" s="27">
        <v>9</v>
      </c>
      <c r="Q549" s="36">
        <v>2331</v>
      </c>
      <c r="R549" s="27">
        <v>3305.3579999999997</v>
      </c>
    </row>
    <row r="550" spans="1:18">
      <c r="A550" s="25">
        <v>41811</v>
      </c>
      <c r="B550" s="29">
        <v>2017</v>
      </c>
      <c r="C550" s="27" t="s">
        <v>45</v>
      </c>
      <c r="D550" s="27" t="s">
        <v>53</v>
      </c>
      <c r="E550" s="27" t="s">
        <v>51</v>
      </c>
      <c r="F550" s="27">
        <v>7</v>
      </c>
      <c r="G550" s="30">
        <v>10878</v>
      </c>
      <c r="H550" s="27">
        <v>3198.9478499999996</v>
      </c>
      <c r="K550" s="33">
        <v>41811</v>
      </c>
      <c r="L550" s="29">
        <v>2017</v>
      </c>
      <c r="M550" s="27" t="s">
        <v>45</v>
      </c>
      <c r="N550" s="27" t="s">
        <v>53</v>
      </c>
      <c r="O550" s="27" t="s">
        <v>51</v>
      </c>
      <c r="P550" s="27">
        <v>7</v>
      </c>
      <c r="Q550" s="36">
        <v>10878</v>
      </c>
      <c r="R550" s="27">
        <v>3198.9478499999996</v>
      </c>
    </row>
    <row r="551" spans="1:18">
      <c r="A551" s="25">
        <v>41812</v>
      </c>
      <c r="B551" s="29">
        <v>2028</v>
      </c>
      <c r="C551" s="27" t="s">
        <v>49</v>
      </c>
      <c r="D551" s="27" t="s">
        <v>53</v>
      </c>
      <c r="E551" s="27" t="s">
        <v>47</v>
      </c>
      <c r="F551" s="27">
        <v>8</v>
      </c>
      <c r="G551" s="30">
        <v>2832</v>
      </c>
      <c r="H551" s="27">
        <v>5053.7039999999997</v>
      </c>
      <c r="K551" s="33">
        <v>41812</v>
      </c>
      <c r="L551" s="29">
        <v>2028</v>
      </c>
      <c r="M551" s="27" t="s">
        <v>49</v>
      </c>
      <c r="N551" s="27" t="s">
        <v>53</v>
      </c>
      <c r="O551" s="27" t="s">
        <v>47</v>
      </c>
      <c r="P551" s="27">
        <v>8</v>
      </c>
      <c r="Q551" s="36">
        <v>2832</v>
      </c>
      <c r="R551" s="27">
        <v>5053.7039999999997</v>
      </c>
    </row>
    <row r="552" spans="1:18">
      <c r="A552" s="25">
        <v>41813</v>
      </c>
      <c r="B552" s="29">
        <v>1664</v>
      </c>
      <c r="C552" s="27" t="s">
        <v>48</v>
      </c>
      <c r="D552" s="27" t="s">
        <v>53</v>
      </c>
      <c r="E552" s="27" t="s">
        <v>50</v>
      </c>
      <c r="F552" s="27">
        <v>7</v>
      </c>
      <c r="G552" s="30">
        <v>2425.5</v>
      </c>
      <c r="H552" s="27">
        <v>952.97894999999994</v>
      </c>
      <c r="K552" s="33">
        <v>41813</v>
      </c>
      <c r="L552" s="29">
        <v>1664</v>
      </c>
      <c r="M552" s="27" t="s">
        <v>48</v>
      </c>
      <c r="N552" s="27" t="s">
        <v>53</v>
      </c>
      <c r="O552" s="27" t="s">
        <v>50</v>
      </c>
      <c r="P552" s="27">
        <v>7</v>
      </c>
      <c r="Q552" s="36">
        <v>2425.5</v>
      </c>
      <c r="R552" s="27">
        <v>952.97894999999994</v>
      </c>
    </row>
    <row r="553" spans="1:18">
      <c r="A553" s="25">
        <v>41814</v>
      </c>
      <c r="B553" s="29">
        <v>2029</v>
      </c>
      <c r="C553" s="27" t="s">
        <v>45</v>
      </c>
      <c r="D553" s="27" t="s">
        <v>53</v>
      </c>
      <c r="E553" s="27" t="s">
        <v>47</v>
      </c>
      <c r="F553" s="27">
        <v>7</v>
      </c>
      <c r="G553" s="30">
        <v>2100</v>
      </c>
      <c r="H553" s="27">
        <v>4363.8</v>
      </c>
      <c r="K553" s="33">
        <v>41814</v>
      </c>
      <c r="L553" s="29">
        <v>2029</v>
      </c>
      <c r="M553" s="27" t="s">
        <v>45</v>
      </c>
      <c r="N553" s="27" t="s">
        <v>53</v>
      </c>
      <c r="O553" s="27" t="s">
        <v>47</v>
      </c>
      <c r="P553" s="27">
        <v>7</v>
      </c>
      <c r="Q553" s="36">
        <v>2100</v>
      </c>
      <c r="R553" s="27">
        <v>4363.8</v>
      </c>
    </row>
    <row r="554" spans="1:18">
      <c r="A554" s="25">
        <v>41815</v>
      </c>
      <c r="B554" s="29">
        <v>1665</v>
      </c>
      <c r="C554" s="27" t="s">
        <v>49</v>
      </c>
      <c r="D554" s="27" t="s">
        <v>53</v>
      </c>
      <c r="E554" s="27" t="s">
        <v>51</v>
      </c>
      <c r="F554" s="27">
        <v>10</v>
      </c>
      <c r="G554" s="30">
        <v>2740</v>
      </c>
      <c r="H554" s="27">
        <v>1167.5139999999999</v>
      </c>
      <c r="K554" s="33">
        <v>41815</v>
      </c>
      <c r="L554" s="29">
        <v>1665</v>
      </c>
      <c r="M554" s="27" t="s">
        <v>49</v>
      </c>
      <c r="N554" s="27" t="s">
        <v>53</v>
      </c>
      <c r="O554" s="27" t="s">
        <v>51</v>
      </c>
      <c r="P554" s="27">
        <v>10</v>
      </c>
      <c r="Q554" s="36">
        <v>2740</v>
      </c>
      <c r="R554" s="27">
        <v>1167.5139999999999</v>
      </c>
    </row>
    <row r="555" spans="1:18">
      <c r="A555" s="25">
        <v>41816</v>
      </c>
      <c r="B555" s="29">
        <v>2030</v>
      </c>
      <c r="C555" s="27" t="s">
        <v>48</v>
      </c>
      <c r="D555" s="27" t="s">
        <v>53</v>
      </c>
      <c r="E555" s="27" t="s">
        <v>47</v>
      </c>
      <c r="F555" s="27">
        <v>10</v>
      </c>
      <c r="G555" s="30">
        <v>7470</v>
      </c>
      <c r="H555" s="27">
        <v>4834.335</v>
      </c>
      <c r="K555" s="33">
        <v>41816</v>
      </c>
      <c r="L555" s="29">
        <v>2030</v>
      </c>
      <c r="M555" s="27" t="s">
        <v>48</v>
      </c>
      <c r="N555" s="27" t="s">
        <v>53</v>
      </c>
      <c r="O555" s="27" t="s">
        <v>47</v>
      </c>
      <c r="P555" s="27">
        <v>10</v>
      </c>
      <c r="Q555" s="36">
        <v>7470</v>
      </c>
      <c r="R555" s="27">
        <v>4834.335</v>
      </c>
    </row>
    <row r="556" spans="1:18">
      <c r="A556" s="25">
        <v>41817</v>
      </c>
      <c r="B556" s="29">
        <v>1666</v>
      </c>
      <c r="C556" s="27" t="s">
        <v>45</v>
      </c>
      <c r="D556" s="27" t="s">
        <v>53</v>
      </c>
      <c r="E556" s="27" t="s">
        <v>51</v>
      </c>
      <c r="F556" s="27">
        <v>7</v>
      </c>
      <c r="G556" s="30">
        <v>2184</v>
      </c>
      <c r="H556" s="27">
        <v>3318.5880000000002</v>
      </c>
      <c r="K556" s="33">
        <v>41817</v>
      </c>
      <c r="L556" s="29">
        <v>1666</v>
      </c>
      <c r="M556" s="27" t="s">
        <v>45</v>
      </c>
      <c r="N556" s="27" t="s">
        <v>53</v>
      </c>
      <c r="O556" s="27" t="s">
        <v>51</v>
      </c>
      <c r="P556" s="27">
        <v>7</v>
      </c>
      <c r="Q556" s="36">
        <v>2184</v>
      </c>
      <c r="R556" s="27">
        <v>3318.5880000000002</v>
      </c>
    </row>
    <row r="557" spans="1:18">
      <c r="A557" s="25">
        <v>41818</v>
      </c>
      <c r="B557" s="29">
        <v>2031</v>
      </c>
      <c r="C557" s="27" t="s">
        <v>49</v>
      </c>
      <c r="D557" s="27" t="s">
        <v>53</v>
      </c>
      <c r="E557" s="27" t="s">
        <v>50</v>
      </c>
      <c r="F557" s="27">
        <v>9</v>
      </c>
      <c r="G557" s="30">
        <v>5386.5</v>
      </c>
      <c r="H557" s="27">
        <v>3093.6464999999998</v>
      </c>
      <c r="K557" s="33">
        <v>41818</v>
      </c>
      <c r="L557" s="29">
        <v>2031</v>
      </c>
      <c r="M557" s="27" t="s">
        <v>49</v>
      </c>
      <c r="N557" s="27" t="s">
        <v>53</v>
      </c>
      <c r="O557" s="27" t="s">
        <v>50</v>
      </c>
      <c r="P557" s="27">
        <v>9</v>
      </c>
      <c r="Q557" s="36">
        <v>5386.5</v>
      </c>
      <c r="R557" s="27">
        <v>3093.6464999999998</v>
      </c>
    </row>
    <row r="558" spans="1:18">
      <c r="A558" s="25">
        <v>41819</v>
      </c>
      <c r="B558" s="29">
        <v>1667</v>
      </c>
      <c r="C558" s="27" t="s">
        <v>48</v>
      </c>
      <c r="D558" s="27" t="s">
        <v>53</v>
      </c>
      <c r="E558" s="27" t="s">
        <v>51</v>
      </c>
      <c r="F558" s="27">
        <v>6</v>
      </c>
      <c r="G558" s="30">
        <v>11295</v>
      </c>
      <c r="H558" s="27">
        <v>2857.1831999999995</v>
      </c>
      <c r="K558" s="33">
        <v>41819</v>
      </c>
      <c r="L558" s="29">
        <v>1667</v>
      </c>
      <c r="M558" s="27" t="s">
        <v>48</v>
      </c>
      <c r="N558" s="27" t="s">
        <v>53</v>
      </c>
      <c r="O558" s="27" t="s">
        <v>51</v>
      </c>
      <c r="P558" s="27">
        <v>6</v>
      </c>
      <c r="Q558" s="36">
        <v>11295</v>
      </c>
      <c r="R558" s="27">
        <v>2857.1831999999995</v>
      </c>
    </row>
    <row r="559" spans="1:18">
      <c r="A559" s="25">
        <v>41820</v>
      </c>
      <c r="B559" s="29">
        <v>2032</v>
      </c>
      <c r="C559" s="27" t="s">
        <v>45</v>
      </c>
      <c r="D559" s="27" t="s">
        <v>53</v>
      </c>
      <c r="E559" s="27" t="s">
        <v>50</v>
      </c>
      <c r="F559" s="27">
        <v>10</v>
      </c>
      <c r="G559" s="30">
        <v>10125</v>
      </c>
      <c r="H559" s="27">
        <v>4255.5374999999995</v>
      </c>
      <c r="K559" s="33">
        <v>41820</v>
      </c>
      <c r="L559" s="29">
        <v>2032</v>
      </c>
      <c r="M559" s="27" t="s">
        <v>45</v>
      </c>
      <c r="N559" s="27" t="s">
        <v>53</v>
      </c>
      <c r="O559" s="27" t="s">
        <v>50</v>
      </c>
      <c r="P559" s="27">
        <v>10</v>
      </c>
      <c r="Q559" s="36">
        <v>10125</v>
      </c>
      <c r="R559" s="27">
        <v>4255.5374999999995</v>
      </c>
    </row>
    <row r="560" spans="1:18">
      <c r="A560" s="25">
        <v>41821</v>
      </c>
      <c r="B560" s="29">
        <v>1668</v>
      </c>
      <c r="C560" s="27" t="s">
        <v>49</v>
      </c>
      <c r="D560" s="27" t="s">
        <v>53</v>
      </c>
      <c r="E560" s="27" t="s">
        <v>47</v>
      </c>
      <c r="F560" s="27">
        <v>7</v>
      </c>
      <c r="G560" s="30">
        <v>1669.5</v>
      </c>
      <c r="H560" s="27">
        <v>3289.7497500000004</v>
      </c>
      <c r="K560" s="33">
        <v>41821</v>
      </c>
      <c r="L560" s="29">
        <v>1668</v>
      </c>
      <c r="M560" s="27" t="s">
        <v>49</v>
      </c>
      <c r="N560" s="27" t="s">
        <v>53</v>
      </c>
      <c r="O560" s="27" t="s">
        <v>47</v>
      </c>
      <c r="P560" s="27">
        <v>7</v>
      </c>
      <c r="Q560" s="36">
        <v>1669.5</v>
      </c>
      <c r="R560" s="27">
        <v>3289.7497500000004</v>
      </c>
    </row>
    <row r="561" spans="1:18">
      <c r="A561" s="25">
        <v>41822</v>
      </c>
      <c r="B561" s="29">
        <v>2033</v>
      </c>
      <c r="C561" s="27" t="s">
        <v>48</v>
      </c>
      <c r="D561" s="27" t="s">
        <v>53</v>
      </c>
      <c r="E561" s="27" t="s">
        <v>50</v>
      </c>
      <c r="F561" s="27">
        <v>8</v>
      </c>
      <c r="G561" s="30">
        <v>6888</v>
      </c>
      <c r="H561" s="27">
        <v>784.77279999999996</v>
      </c>
      <c r="K561" s="33">
        <v>41822</v>
      </c>
      <c r="L561" s="29">
        <v>2033</v>
      </c>
      <c r="M561" s="27" t="s">
        <v>48</v>
      </c>
      <c r="N561" s="27" t="s">
        <v>53</v>
      </c>
      <c r="O561" s="27" t="s">
        <v>50</v>
      </c>
      <c r="P561" s="27">
        <v>8</v>
      </c>
      <c r="Q561" s="36">
        <v>6888</v>
      </c>
      <c r="R561" s="27">
        <v>784.77279999999996</v>
      </c>
    </row>
    <row r="562" spans="1:18">
      <c r="A562" s="25">
        <v>41823</v>
      </c>
      <c r="B562" s="29">
        <v>1669</v>
      </c>
      <c r="C562" s="27" t="s">
        <v>45</v>
      </c>
      <c r="D562" s="27" t="s">
        <v>53</v>
      </c>
      <c r="E562" s="27" t="s">
        <v>47</v>
      </c>
      <c r="F562" s="27">
        <v>8</v>
      </c>
      <c r="G562" s="30">
        <v>1872</v>
      </c>
      <c r="H562" s="27">
        <v>1362.816</v>
      </c>
      <c r="K562" s="33">
        <v>41823</v>
      </c>
      <c r="L562" s="29">
        <v>1669</v>
      </c>
      <c r="M562" s="27" t="s">
        <v>45</v>
      </c>
      <c r="N562" s="27" t="s">
        <v>53</v>
      </c>
      <c r="O562" s="27" t="s">
        <v>47</v>
      </c>
      <c r="P562" s="27">
        <v>8</v>
      </c>
      <c r="Q562" s="36">
        <v>1872</v>
      </c>
      <c r="R562" s="27">
        <v>1362.816</v>
      </c>
    </row>
    <row r="563" spans="1:18">
      <c r="A563" s="25">
        <v>41824</v>
      </c>
      <c r="B563" s="29">
        <v>2034</v>
      </c>
      <c r="C563" s="27" t="s">
        <v>49</v>
      </c>
      <c r="D563" s="27" t="s">
        <v>53</v>
      </c>
      <c r="E563" s="27" t="s">
        <v>51</v>
      </c>
      <c r="F563" s="27">
        <v>10</v>
      </c>
      <c r="G563" s="30">
        <v>6615</v>
      </c>
      <c r="H563" s="27">
        <v>3328.4474999999998</v>
      </c>
      <c r="K563" s="33">
        <v>41824</v>
      </c>
      <c r="L563" s="29">
        <v>2034</v>
      </c>
      <c r="M563" s="27" t="s">
        <v>49</v>
      </c>
      <c r="N563" s="27" t="s">
        <v>53</v>
      </c>
      <c r="O563" s="27" t="s">
        <v>51</v>
      </c>
      <c r="P563" s="27">
        <v>10</v>
      </c>
      <c r="Q563" s="36">
        <v>6615</v>
      </c>
      <c r="R563" s="27">
        <v>3328.4474999999998</v>
      </c>
    </row>
    <row r="564" spans="1:18">
      <c r="A564" s="25">
        <v>41825</v>
      </c>
      <c r="B564" s="29">
        <v>1670</v>
      </c>
      <c r="C564" s="27" t="s">
        <v>48</v>
      </c>
      <c r="D564" s="27" t="s">
        <v>53</v>
      </c>
      <c r="E564" s="27" t="s">
        <v>47</v>
      </c>
      <c r="F564" s="27">
        <v>8</v>
      </c>
      <c r="G564" s="30">
        <v>8960</v>
      </c>
      <c r="H564" s="27">
        <v>3458.56</v>
      </c>
      <c r="K564" s="33">
        <v>41825</v>
      </c>
      <c r="L564" s="29">
        <v>1670</v>
      </c>
      <c r="M564" s="27" t="s">
        <v>48</v>
      </c>
      <c r="N564" s="27" t="s">
        <v>53</v>
      </c>
      <c r="O564" s="27" t="s">
        <v>47</v>
      </c>
      <c r="P564" s="27">
        <v>8</v>
      </c>
      <c r="Q564" s="36">
        <v>8960</v>
      </c>
      <c r="R564" s="27">
        <v>3458.56</v>
      </c>
    </row>
    <row r="565" spans="1:18">
      <c r="A565" s="25">
        <v>41826</v>
      </c>
      <c r="B565" s="29">
        <v>2035</v>
      </c>
      <c r="C565" s="27" t="s">
        <v>45</v>
      </c>
      <c r="D565" s="27" t="s">
        <v>53</v>
      </c>
      <c r="E565" s="27" t="s">
        <v>51</v>
      </c>
      <c r="F565" s="27">
        <v>9</v>
      </c>
      <c r="G565" s="30">
        <v>6507</v>
      </c>
      <c r="H565" s="27">
        <v>935.05589999999995</v>
      </c>
      <c r="K565" s="33">
        <v>41826</v>
      </c>
      <c r="L565" s="29">
        <v>2035</v>
      </c>
      <c r="M565" s="27" t="s">
        <v>45</v>
      </c>
      <c r="N565" s="27" t="s">
        <v>53</v>
      </c>
      <c r="O565" s="27" t="s">
        <v>51</v>
      </c>
      <c r="P565" s="27">
        <v>9</v>
      </c>
      <c r="Q565" s="36">
        <v>6507</v>
      </c>
      <c r="R565" s="27">
        <v>935.05589999999995</v>
      </c>
    </row>
    <row r="566" spans="1:18">
      <c r="A566" s="25">
        <v>41827</v>
      </c>
      <c r="B566" s="29">
        <v>1671</v>
      </c>
      <c r="C566" s="27" t="s">
        <v>49</v>
      </c>
      <c r="D566" s="27" t="s">
        <v>53</v>
      </c>
      <c r="E566" s="27" t="s">
        <v>50</v>
      </c>
      <c r="F566" s="27">
        <v>6</v>
      </c>
      <c r="G566" s="30">
        <v>1764</v>
      </c>
      <c r="H566" s="27">
        <v>1461.2975999999999</v>
      </c>
      <c r="K566" s="33">
        <v>41827</v>
      </c>
      <c r="L566" s="29">
        <v>1671</v>
      </c>
      <c r="M566" s="27" t="s">
        <v>49</v>
      </c>
      <c r="N566" s="27" t="s">
        <v>53</v>
      </c>
      <c r="O566" s="27" t="s">
        <v>50</v>
      </c>
      <c r="P566" s="27">
        <v>6</v>
      </c>
      <c r="Q566" s="36">
        <v>1764</v>
      </c>
      <c r="R566" s="27">
        <v>1461.2975999999999</v>
      </c>
    </row>
    <row r="567" spans="1:18">
      <c r="A567" s="25">
        <v>41828</v>
      </c>
      <c r="B567" s="29">
        <v>2036</v>
      </c>
      <c r="C567" s="27" t="s">
        <v>48</v>
      </c>
      <c r="D567" s="27" t="s">
        <v>53</v>
      </c>
      <c r="E567" s="27" t="s">
        <v>51</v>
      </c>
      <c r="F567" s="27">
        <v>9</v>
      </c>
      <c r="G567" s="30">
        <v>1512</v>
      </c>
      <c r="H567" s="27">
        <v>2084.1408000000001</v>
      </c>
      <c r="K567" s="33">
        <v>41828</v>
      </c>
      <c r="L567" s="29">
        <v>2036</v>
      </c>
      <c r="M567" s="27" t="s">
        <v>48</v>
      </c>
      <c r="N567" s="27" t="s">
        <v>53</v>
      </c>
      <c r="O567" s="27" t="s">
        <v>51</v>
      </c>
      <c r="P567" s="27">
        <v>9</v>
      </c>
      <c r="Q567" s="36">
        <v>1512</v>
      </c>
      <c r="R567" s="27">
        <v>2084.1408000000001</v>
      </c>
    </row>
    <row r="568" spans="1:18">
      <c r="A568" s="25">
        <v>41829</v>
      </c>
      <c r="B568" s="29">
        <v>1672</v>
      </c>
      <c r="C568" s="27" t="s">
        <v>45</v>
      </c>
      <c r="D568" s="27" t="s">
        <v>53</v>
      </c>
      <c r="E568" s="27" t="s">
        <v>50</v>
      </c>
      <c r="F568" s="27">
        <v>6</v>
      </c>
      <c r="G568" s="30">
        <v>12285</v>
      </c>
      <c r="H568" s="27">
        <v>1660.932</v>
      </c>
      <c r="K568" s="33">
        <v>41829</v>
      </c>
      <c r="L568" s="29">
        <v>1672</v>
      </c>
      <c r="M568" s="27" t="s">
        <v>45</v>
      </c>
      <c r="N568" s="27" t="s">
        <v>53</v>
      </c>
      <c r="O568" s="27" t="s">
        <v>50</v>
      </c>
      <c r="P568" s="27">
        <v>6</v>
      </c>
      <c r="Q568" s="36">
        <v>12285</v>
      </c>
      <c r="R568" s="27">
        <v>1660.932</v>
      </c>
    </row>
    <row r="569" spans="1:18">
      <c r="A569" s="25">
        <v>40909</v>
      </c>
      <c r="B569" s="29">
        <v>2037</v>
      </c>
      <c r="C569" s="27" t="s">
        <v>49</v>
      </c>
      <c r="D569" s="27" t="s">
        <v>54</v>
      </c>
      <c r="E569" s="27" t="s">
        <v>47</v>
      </c>
      <c r="F569" s="27">
        <v>7</v>
      </c>
      <c r="G569" s="30">
        <v>10552.5</v>
      </c>
      <c r="H569" s="27">
        <v>2600.9802</v>
      </c>
      <c r="K569" s="33">
        <v>40909</v>
      </c>
      <c r="L569" s="29">
        <v>2037</v>
      </c>
      <c r="M569" s="27" t="s">
        <v>49</v>
      </c>
      <c r="N569" s="27" t="s">
        <v>54</v>
      </c>
      <c r="O569" s="27" t="s">
        <v>47</v>
      </c>
      <c r="P569" s="27">
        <v>7</v>
      </c>
      <c r="Q569" s="36">
        <v>10552.5</v>
      </c>
      <c r="R569" s="27">
        <v>2600.9802</v>
      </c>
    </row>
    <row r="570" spans="1:18">
      <c r="A570" s="25">
        <v>40910</v>
      </c>
      <c r="B570" s="29">
        <v>1673</v>
      </c>
      <c r="C570" s="27" t="s">
        <v>48</v>
      </c>
      <c r="D570" s="27" t="s">
        <v>54</v>
      </c>
      <c r="E570" s="27" t="s">
        <v>50</v>
      </c>
      <c r="F570" s="27">
        <v>8</v>
      </c>
      <c r="G570" s="30">
        <v>6528</v>
      </c>
      <c r="H570" s="27">
        <v>3850.4320000000002</v>
      </c>
      <c r="K570" s="33">
        <v>40910</v>
      </c>
      <c r="L570" s="29">
        <v>1673</v>
      </c>
      <c r="M570" s="27" t="s">
        <v>48</v>
      </c>
      <c r="N570" s="27" t="s">
        <v>54</v>
      </c>
      <c r="O570" s="27" t="s">
        <v>50</v>
      </c>
      <c r="P570" s="27">
        <v>8</v>
      </c>
      <c r="Q570" s="36">
        <v>6528</v>
      </c>
      <c r="R570" s="27">
        <v>3850.4320000000002</v>
      </c>
    </row>
    <row r="571" spans="1:18">
      <c r="A571" s="25">
        <v>40911</v>
      </c>
      <c r="B571" s="29">
        <v>2038</v>
      </c>
      <c r="C571" s="27" t="s">
        <v>45</v>
      </c>
      <c r="D571" s="27" t="s">
        <v>54</v>
      </c>
      <c r="E571" s="27" t="s">
        <v>47</v>
      </c>
      <c r="F571" s="27">
        <v>7</v>
      </c>
      <c r="G571" s="30">
        <v>10710</v>
      </c>
      <c r="H571" s="27">
        <v>1105.5397499999999</v>
      </c>
      <c r="K571" s="33">
        <v>40911</v>
      </c>
      <c r="L571" s="29">
        <v>2038</v>
      </c>
      <c r="M571" s="27" t="s">
        <v>45</v>
      </c>
      <c r="N571" s="27" t="s">
        <v>54</v>
      </c>
      <c r="O571" s="27" t="s">
        <v>47</v>
      </c>
      <c r="P571" s="27">
        <v>7</v>
      </c>
      <c r="Q571" s="36">
        <v>10710</v>
      </c>
      <c r="R571" s="27">
        <v>1105.5397499999999</v>
      </c>
    </row>
    <row r="572" spans="1:18">
      <c r="A572" s="25">
        <v>40913</v>
      </c>
      <c r="B572" s="29">
        <v>1674</v>
      </c>
      <c r="C572" s="27" t="s">
        <v>49</v>
      </c>
      <c r="D572" s="27" t="s">
        <v>54</v>
      </c>
      <c r="E572" s="27" t="s">
        <v>51</v>
      </c>
      <c r="F572" s="27">
        <v>10</v>
      </c>
      <c r="G572" s="30">
        <v>10000</v>
      </c>
      <c r="H572" s="27">
        <v>1871.4</v>
      </c>
      <c r="K572" s="33">
        <v>40913</v>
      </c>
      <c r="L572" s="29">
        <v>1674</v>
      </c>
      <c r="M572" s="27" t="s">
        <v>49</v>
      </c>
      <c r="N572" s="27" t="s">
        <v>54</v>
      </c>
      <c r="O572" s="27" t="s">
        <v>51</v>
      </c>
      <c r="P572" s="27">
        <v>10</v>
      </c>
      <c r="Q572" s="36">
        <v>10000</v>
      </c>
      <c r="R572" s="27">
        <v>1871.4</v>
      </c>
    </row>
    <row r="573" spans="1:18">
      <c r="A573" s="25">
        <v>40914</v>
      </c>
      <c r="B573" s="29">
        <v>2039</v>
      </c>
      <c r="C573" s="27" t="s">
        <v>48</v>
      </c>
      <c r="D573" s="27" t="s">
        <v>54</v>
      </c>
      <c r="E573" s="27" t="s">
        <v>47</v>
      </c>
      <c r="F573" s="27">
        <v>9</v>
      </c>
      <c r="G573" s="30">
        <v>9045</v>
      </c>
      <c r="H573" s="27">
        <v>545.95619999999997</v>
      </c>
      <c r="K573" s="33">
        <v>40914</v>
      </c>
      <c r="L573" s="29">
        <v>2039</v>
      </c>
      <c r="M573" s="27" t="s">
        <v>48</v>
      </c>
      <c r="N573" s="27" t="s">
        <v>54</v>
      </c>
      <c r="O573" s="27" t="s">
        <v>47</v>
      </c>
      <c r="P573" s="27">
        <v>9</v>
      </c>
      <c r="Q573" s="36">
        <v>9045</v>
      </c>
      <c r="R573" s="27">
        <v>545.95619999999997</v>
      </c>
    </row>
    <row r="574" spans="1:18">
      <c r="A574" s="25">
        <v>40915</v>
      </c>
      <c r="B574" s="29">
        <v>1675</v>
      </c>
      <c r="C574" s="27" t="s">
        <v>45</v>
      </c>
      <c r="D574" s="27" t="s">
        <v>54</v>
      </c>
      <c r="E574" s="27" t="s">
        <v>51</v>
      </c>
      <c r="F574" s="27">
        <v>10</v>
      </c>
      <c r="G574" s="30">
        <v>10800</v>
      </c>
      <c r="H574" s="27">
        <v>5366.25</v>
      </c>
      <c r="K574" s="33">
        <v>40915</v>
      </c>
      <c r="L574" s="29">
        <v>1675</v>
      </c>
      <c r="M574" s="27" t="s">
        <v>45</v>
      </c>
      <c r="N574" s="27" t="s">
        <v>54</v>
      </c>
      <c r="O574" s="27" t="s">
        <v>51</v>
      </c>
      <c r="P574" s="27">
        <v>10</v>
      </c>
      <c r="Q574" s="36">
        <v>10800</v>
      </c>
      <c r="R574" s="27">
        <v>5366.25</v>
      </c>
    </row>
    <row r="575" spans="1:18">
      <c r="A575" s="25">
        <v>40916</v>
      </c>
      <c r="B575" s="29">
        <v>2040</v>
      </c>
      <c r="C575" s="27" t="s">
        <v>49</v>
      </c>
      <c r="D575" s="27" t="s">
        <v>54</v>
      </c>
      <c r="E575" s="27" t="s">
        <v>50</v>
      </c>
      <c r="F575" s="27">
        <v>8</v>
      </c>
      <c r="G575" s="30">
        <v>9248</v>
      </c>
      <c r="H575" s="27">
        <v>985.14319999999998</v>
      </c>
      <c r="K575" s="33">
        <v>40916</v>
      </c>
      <c r="L575" s="29">
        <v>2040</v>
      </c>
      <c r="M575" s="27" t="s">
        <v>49</v>
      </c>
      <c r="N575" s="27" t="s">
        <v>54</v>
      </c>
      <c r="O575" s="27" t="s">
        <v>50</v>
      </c>
      <c r="P575" s="27">
        <v>8</v>
      </c>
      <c r="Q575" s="36">
        <v>9248</v>
      </c>
      <c r="R575" s="27">
        <v>985.14319999999998</v>
      </c>
    </row>
    <row r="576" spans="1:18">
      <c r="A576" s="25">
        <v>40917</v>
      </c>
      <c r="B576" s="29">
        <v>1676</v>
      </c>
      <c r="C576" s="27" t="s">
        <v>48</v>
      </c>
      <c r="D576" s="27" t="s">
        <v>54</v>
      </c>
      <c r="E576" s="27" t="s">
        <v>51</v>
      </c>
      <c r="F576" s="27">
        <v>8</v>
      </c>
      <c r="G576" s="30">
        <v>4496</v>
      </c>
      <c r="H576" s="27">
        <v>2526.9767999999995</v>
      </c>
      <c r="K576" s="33">
        <v>40917</v>
      </c>
      <c r="L576" s="29">
        <v>1676</v>
      </c>
      <c r="M576" s="27" t="s">
        <v>48</v>
      </c>
      <c r="N576" s="27" t="s">
        <v>54</v>
      </c>
      <c r="O576" s="27" t="s">
        <v>51</v>
      </c>
      <c r="P576" s="27">
        <v>8</v>
      </c>
      <c r="Q576" s="36">
        <v>4496</v>
      </c>
      <c r="R576" s="27">
        <v>2526.9767999999995</v>
      </c>
    </row>
    <row r="577" spans="1:18">
      <c r="A577" s="25">
        <v>40918</v>
      </c>
      <c r="B577" s="29">
        <v>2041</v>
      </c>
      <c r="C577" s="27" t="s">
        <v>45</v>
      </c>
      <c r="D577" s="27" t="s">
        <v>54</v>
      </c>
      <c r="E577" s="27" t="s">
        <v>50</v>
      </c>
      <c r="F577" s="27">
        <v>9</v>
      </c>
      <c r="G577" s="30">
        <v>7074</v>
      </c>
      <c r="H577" s="27">
        <v>3631.6147499999997</v>
      </c>
      <c r="K577" s="33">
        <v>40918</v>
      </c>
      <c r="L577" s="29">
        <v>2041</v>
      </c>
      <c r="M577" s="27" t="s">
        <v>45</v>
      </c>
      <c r="N577" s="27" t="s">
        <v>54</v>
      </c>
      <c r="O577" s="27" t="s">
        <v>50</v>
      </c>
      <c r="P577" s="27">
        <v>9</v>
      </c>
      <c r="Q577" s="36">
        <v>7074</v>
      </c>
      <c r="R577" s="27">
        <v>3631.6147499999997</v>
      </c>
    </row>
    <row r="578" spans="1:18">
      <c r="A578" s="25">
        <v>40919</v>
      </c>
      <c r="B578" s="29">
        <v>1677</v>
      </c>
      <c r="C578" s="27" t="s">
        <v>49</v>
      </c>
      <c r="D578" s="27" t="s">
        <v>54</v>
      </c>
      <c r="E578" s="27" t="s">
        <v>47</v>
      </c>
      <c r="F578" s="27">
        <v>6</v>
      </c>
      <c r="G578" s="30">
        <v>2223</v>
      </c>
      <c r="H578" s="27">
        <v>1443.1716000000001</v>
      </c>
      <c r="K578" s="33">
        <v>40919</v>
      </c>
      <c r="L578" s="29">
        <v>1677</v>
      </c>
      <c r="M578" s="27" t="s">
        <v>49</v>
      </c>
      <c r="N578" s="27" t="s">
        <v>54</v>
      </c>
      <c r="O578" s="27" t="s">
        <v>47</v>
      </c>
      <c r="P578" s="27">
        <v>6</v>
      </c>
      <c r="Q578" s="36">
        <v>2223</v>
      </c>
      <c r="R578" s="27">
        <v>1443.1716000000001</v>
      </c>
    </row>
    <row r="579" spans="1:18">
      <c r="A579" s="25">
        <v>40920</v>
      </c>
      <c r="B579" s="29">
        <v>2042</v>
      </c>
      <c r="C579" s="27" t="s">
        <v>48</v>
      </c>
      <c r="D579" s="27" t="s">
        <v>54</v>
      </c>
      <c r="E579" s="27" t="s">
        <v>50</v>
      </c>
      <c r="F579" s="27">
        <v>10</v>
      </c>
      <c r="G579" s="30">
        <v>1920</v>
      </c>
      <c r="H579" s="27">
        <v>1381.248</v>
      </c>
      <c r="K579" s="33">
        <v>40920</v>
      </c>
      <c r="L579" s="29">
        <v>2042</v>
      </c>
      <c r="M579" s="27" t="s">
        <v>48</v>
      </c>
      <c r="N579" s="27" t="s">
        <v>54</v>
      </c>
      <c r="O579" s="27" t="s">
        <v>50</v>
      </c>
      <c r="P579" s="27">
        <v>10</v>
      </c>
      <c r="Q579" s="36">
        <v>1920</v>
      </c>
      <c r="R579" s="27">
        <v>1381.248</v>
      </c>
    </row>
    <row r="580" spans="1:18">
      <c r="A580" s="25">
        <v>40921</v>
      </c>
      <c r="B580" s="29">
        <v>1678</v>
      </c>
      <c r="C580" s="27" t="s">
        <v>45</v>
      </c>
      <c r="D580" s="27" t="s">
        <v>54</v>
      </c>
      <c r="E580" s="27" t="s">
        <v>47</v>
      </c>
      <c r="F580" s="27">
        <v>9</v>
      </c>
      <c r="G580" s="30">
        <v>4428</v>
      </c>
      <c r="H580" s="27">
        <v>2357.2458000000001</v>
      </c>
      <c r="K580" s="33">
        <v>40921</v>
      </c>
      <c r="L580" s="29">
        <v>1678</v>
      </c>
      <c r="M580" s="27" t="s">
        <v>45</v>
      </c>
      <c r="N580" s="27" t="s">
        <v>54</v>
      </c>
      <c r="O580" s="27" t="s">
        <v>47</v>
      </c>
      <c r="P580" s="27">
        <v>9</v>
      </c>
      <c r="Q580" s="36">
        <v>4428</v>
      </c>
      <c r="R580" s="27">
        <v>2357.2458000000001</v>
      </c>
    </row>
    <row r="581" spans="1:18">
      <c r="A581" s="25">
        <v>40922</v>
      </c>
      <c r="B581" s="29">
        <v>2043</v>
      </c>
      <c r="C581" s="27" t="s">
        <v>49</v>
      </c>
      <c r="D581" s="27" t="s">
        <v>54</v>
      </c>
      <c r="E581" s="27" t="s">
        <v>51</v>
      </c>
      <c r="F581" s="27">
        <v>9</v>
      </c>
      <c r="G581" s="30">
        <v>3834</v>
      </c>
      <c r="H581" s="27">
        <v>2080.7118</v>
      </c>
      <c r="K581" s="33">
        <v>40922</v>
      </c>
      <c r="L581" s="29">
        <v>2043</v>
      </c>
      <c r="M581" s="27" t="s">
        <v>49</v>
      </c>
      <c r="N581" s="27" t="s">
        <v>54</v>
      </c>
      <c r="O581" s="27" t="s">
        <v>51</v>
      </c>
      <c r="P581" s="27">
        <v>9</v>
      </c>
      <c r="Q581" s="36">
        <v>3834</v>
      </c>
      <c r="R581" s="27">
        <v>2080.7118</v>
      </c>
    </row>
    <row r="582" spans="1:18">
      <c r="A582" s="25">
        <v>40923</v>
      </c>
      <c r="B582" s="29">
        <v>1679</v>
      </c>
      <c r="C582" s="27" t="s">
        <v>48</v>
      </c>
      <c r="D582" s="27" t="s">
        <v>54</v>
      </c>
      <c r="E582" s="27" t="s">
        <v>47</v>
      </c>
      <c r="F582" s="27">
        <v>8</v>
      </c>
      <c r="G582" s="30">
        <v>7704</v>
      </c>
      <c r="H582" s="27">
        <v>1808.5139999999999</v>
      </c>
      <c r="K582" s="33">
        <v>40923</v>
      </c>
      <c r="L582" s="29">
        <v>1679</v>
      </c>
      <c r="M582" s="27" t="s">
        <v>48</v>
      </c>
      <c r="N582" s="27" t="s">
        <v>54</v>
      </c>
      <c r="O582" s="27" t="s">
        <v>47</v>
      </c>
      <c r="P582" s="27">
        <v>8</v>
      </c>
      <c r="Q582" s="36">
        <v>7704</v>
      </c>
      <c r="R582" s="27">
        <v>1808.5139999999999</v>
      </c>
    </row>
    <row r="583" spans="1:18">
      <c r="A583" s="25">
        <v>40924</v>
      </c>
      <c r="B583" s="29">
        <v>2044</v>
      </c>
      <c r="C583" s="27" t="s">
        <v>45</v>
      </c>
      <c r="D583" s="27" t="s">
        <v>54</v>
      </c>
      <c r="E583" s="27" t="s">
        <v>51</v>
      </c>
      <c r="F583" s="27">
        <v>7</v>
      </c>
      <c r="G583" s="30">
        <v>4788</v>
      </c>
      <c r="H583" s="27">
        <v>3173.6459999999997</v>
      </c>
      <c r="K583" s="33">
        <v>40924</v>
      </c>
      <c r="L583" s="29">
        <v>2044</v>
      </c>
      <c r="M583" s="27" t="s">
        <v>45</v>
      </c>
      <c r="N583" s="27" t="s">
        <v>54</v>
      </c>
      <c r="O583" s="27" t="s">
        <v>51</v>
      </c>
      <c r="P583" s="27">
        <v>7</v>
      </c>
      <c r="Q583" s="36">
        <v>4788</v>
      </c>
      <c r="R583" s="27">
        <v>3173.6459999999997</v>
      </c>
    </row>
    <row r="584" spans="1:18">
      <c r="A584" s="25">
        <v>40925</v>
      </c>
      <c r="B584" s="29">
        <v>1680</v>
      </c>
      <c r="C584" s="27" t="s">
        <v>49</v>
      </c>
      <c r="D584" s="27" t="s">
        <v>54</v>
      </c>
      <c r="E584" s="27" t="s">
        <v>50</v>
      </c>
      <c r="F584" s="27">
        <v>8</v>
      </c>
      <c r="G584" s="30">
        <v>6696</v>
      </c>
      <c r="H584" s="27">
        <v>1755.2447999999999</v>
      </c>
      <c r="K584" s="33">
        <v>40925</v>
      </c>
      <c r="L584" s="29">
        <v>1680</v>
      </c>
      <c r="M584" s="27" t="s">
        <v>49</v>
      </c>
      <c r="N584" s="27" t="s">
        <v>54</v>
      </c>
      <c r="O584" s="27" t="s">
        <v>50</v>
      </c>
      <c r="P584" s="27">
        <v>8</v>
      </c>
      <c r="Q584" s="36">
        <v>6696</v>
      </c>
      <c r="R584" s="27">
        <v>1755.2447999999999</v>
      </c>
    </row>
    <row r="585" spans="1:18">
      <c r="A585" s="25">
        <v>40926</v>
      </c>
      <c r="B585" s="29">
        <v>2045</v>
      </c>
      <c r="C585" s="27" t="s">
        <v>48</v>
      </c>
      <c r="D585" s="27" t="s">
        <v>54</v>
      </c>
      <c r="E585" s="27" t="s">
        <v>51</v>
      </c>
      <c r="F585" s="27">
        <v>10</v>
      </c>
      <c r="G585" s="30">
        <v>4500</v>
      </c>
      <c r="H585" s="27">
        <v>1598.4</v>
      </c>
      <c r="K585" s="33">
        <v>40926</v>
      </c>
      <c r="L585" s="29">
        <v>2045</v>
      </c>
      <c r="M585" s="27" t="s">
        <v>48</v>
      </c>
      <c r="N585" s="27" t="s">
        <v>54</v>
      </c>
      <c r="O585" s="27" t="s">
        <v>51</v>
      </c>
      <c r="P585" s="27">
        <v>10</v>
      </c>
      <c r="Q585" s="36">
        <v>4500</v>
      </c>
      <c r="R585" s="27">
        <v>1598.4</v>
      </c>
    </row>
    <row r="586" spans="1:18">
      <c r="A586" s="25">
        <v>40927</v>
      </c>
      <c r="B586" s="29">
        <v>1681</v>
      </c>
      <c r="C586" s="27" t="s">
        <v>45</v>
      </c>
      <c r="D586" s="27" t="s">
        <v>54</v>
      </c>
      <c r="E586" s="27" t="s">
        <v>50</v>
      </c>
      <c r="F586" s="27">
        <v>8</v>
      </c>
      <c r="G586" s="30">
        <v>11280</v>
      </c>
      <c r="H586" s="27">
        <v>3959.2799999999997</v>
      </c>
      <c r="K586" s="33">
        <v>40927</v>
      </c>
      <c r="L586" s="29">
        <v>1681</v>
      </c>
      <c r="M586" s="27" t="s">
        <v>45</v>
      </c>
      <c r="N586" s="27" t="s">
        <v>54</v>
      </c>
      <c r="O586" s="27" t="s">
        <v>50</v>
      </c>
      <c r="P586" s="27">
        <v>8</v>
      </c>
      <c r="Q586" s="36">
        <v>11280</v>
      </c>
      <c r="R586" s="27">
        <v>3959.2799999999997</v>
      </c>
    </row>
    <row r="587" spans="1:18">
      <c r="A587" s="25">
        <v>40928</v>
      </c>
      <c r="B587" s="29">
        <v>1682</v>
      </c>
      <c r="C587" s="27" t="s">
        <v>48</v>
      </c>
      <c r="D587" s="27" t="s">
        <v>54</v>
      </c>
      <c r="E587" s="27" t="s">
        <v>50</v>
      </c>
      <c r="F587" s="27">
        <v>10</v>
      </c>
      <c r="G587" s="30">
        <v>8175</v>
      </c>
      <c r="H587" s="27">
        <v>2451.846</v>
      </c>
      <c r="K587" s="33">
        <v>40928</v>
      </c>
      <c r="L587" s="29">
        <v>1682</v>
      </c>
      <c r="M587" s="27" t="s">
        <v>48</v>
      </c>
      <c r="N587" s="27" t="s">
        <v>54</v>
      </c>
      <c r="O587" s="27" t="s">
        <v>50</v>
      </c>
      <c r="P587" s="27">
        <v>10</v>
      </c>
      <c r="Q587" s="36">
        <v>8175</v>
      </c>
      <c r="R587" s="27">
        <v>2451.846</v>
      </c>
    </row>
    <row r="588" spans="1:18">
      <c r="A588" s="25">
        <v>40929</v>
      </c>
      <c r="B588" s="29">
        <v>1683</v>
      </c>
      <c r="C588" s="27" t="s">
        <v>49</v>
      </c>
      <c r="D588" s="27" t="s">
        <v>54</v>
      </c>
      <c r="E588" s="27" t="s">
        <v>51</v>
      </c>
      <c r="F588" s="27">
        <v>8</v>
      </c>
      <c r="G588" s="30">
        <v>6912</v>
      </c>
      <c r="H588" s="27">
        <v>3209.0111999999999</v>
      </c>
      <c r="K588" s="33">
        <v>40929</v>
      </c>
      <c r="L588" s="29">
        <v>1683</v>
      </c>
      <c r="M588" s="27" t="s">
        <v>49</v>
      </c>
      <c r="N588" s="27" t="s">
        <v>54</v>
      </c>
      <c r="O588" s="27" t="s">
        <v>51</v>
      </c>
      <c r="P588" s="27">
        <v>8</v>
      </c>
      <c r="Q588" s="36">
        <v>6912</v>
      </c>
      <c r="R588" s="27">
        <v>3209.0111999999999</v>
      </c>
    </row>
    <row r="589" spans="1:18">
      <c r="A589" s="25">
        <v>40930</v>
      </c>
      <c r="B589" s="29">
        <v>1684</v>
      </c>
      <c r="C589" s="27" t="s">
        <v>45</v>
      </c>
      <c r="D589" s="27" t="s">
        <v>54</v>
      </c>
      <c r="E589" s="27" t="s">
        <v>51</v>
      </c>
      <c r="F589" s="27">
        <v>10</v>
      </c>
      <c r="G589" s="30">
        <v>9525</v>
      </c>
      <c r="H589" s="27">
        <v>3088.9575000000004</v>
      </c>
      <c r="K589" s="33">
        <v>40930</v>
      </c>
      <c r="L589" s="29">
        <v>1684</v>
      </c>
      <c r="M589" s="27" t="s">
        <v>45</v>
      </c>
      <c r="N589" s="27" t="s">
        <v>54</v>
      </c>
      <c r="O589" s="27" t="s">
        <v>51</v>
      </c>
      <c r="P589" s="27">
        <v>10</v>
      </c>
      <c r="Q589" s="36">
        <v>9525</v>
      </c>
      <c r="R589" s="27">
        <v>3088.9575000000004</v>
      </c>
    </row>
    <row r="590" spans="1:18">
      <c r="A590" s="25">
        <v>40931</v>
      </c>
      <c r="B590" s="29">
        <v>1685</v>
      </c>
      <c r="C590" s="27" t="s">
        <v>48</v>
      </c>
      <c r="D590" s="27" t="s">
        <v>54</v>
      </c>
      <c r="E590" s="27" t="s">
        <v>51</v>
      </c>
      <c r="F590" s="27">
        <v>10</v>
      </c>
      <c r="G590" s="30">
        <v>8955</v>
      </c>
      <c r="H590" s="27">
        <v>1049.2275</v>
      </c>
      <c r="K590" s="33">
        <v>40931</v>
      </c>
      <c r="L590" s="29">
        <v>1685</v>
      </c>
      <c r="M590" s="27" t="s">
        <v>48</v>
      </c>
      <c r="N590" s="27" t="s">
        <v>54</v>
      </c>
      <c r="O590" s="27" t="s">
        <v>51</v>
      </c>
      <c r="P590" s="27">
        <v>10</v>
      </c>
      <c r="Q590" s="36">
        <v>8955</v>
      </c>
      <c r="R590" s="27">
        <v>1049.2275</v>
      </c>
    </row>
    <row r="591" spans="1:18">
      <c r="A591" s="25">
        <v>40932</v>
      </c>
      <c r="B591" s="29">
        <v>2055</v>
      </c>
      <c r="C591" s="27" t="s">
        <v>49</v>
      </c>
      <c r="D591" s="27" t="s">
        <v>54</v>
      </c>
      <c r="E591" s="27" t="s">
        <v>47</v>
      </c>
      <c r="F591" s="27">
        <v>10</v>
      </c>
      <c r="G591" s="30">
        <v>10100</v>
      </c>
      <c r="H591" s="27">
        <v>1452.7839999999999</v>
      </c>
      <c r="K591" s="33">
        <v>40932</v>
      </c>
      <c r="L591" s="29">
        <v>2055</v>
      </c>
      <c r="M591" s="27" t="s">
        <v>49</v>
      </c>
      <c r="N591" s="27" t="s">
        <v>54</v>
      </c>
      <c r="O591" s="27" t="s">
        <v>47</v>
      </c>
      <c r="P591" s="27">
        <v>10</v>
      </c>
      <c r="Q591" s="36">
        <v>10100</v>
      </c>
      <c r="R591" s="27">
        <v>1452.7839999999999</v>
      </c>
    </row>
    <row r="592" spans="1:18">
      <c r="A592" s="25">
        <v>40933</v>
      </c>
      <c r="B592" s="29">
        <v>2056</v>
      </c>
      <c r="C592" s="27" t="s">
        <v>45</v>
      </c>
      <c r="D592" s="27" t="s">
        <v>54</v>
      </c>
      <c r="E592" s="27" t="s">
        <v>47</v>
      </c>
      <c r="F592" s="27">
        <v>10</v>
      </c>
      <c r="G592" s="30">
        <v>8280</v>
      </c>
      <c r="H592" s="27">
        <v>3417.57</v>
      </c>
      <c r="K592" s="33">
        <v>40933</v>
      </c>
      <c r="L592" s="29">
        <v>2056</v>
      </c>
      <c r="M592" s="27" t="s">
        <v>45</v>
      </c>
      <c r="N592" s="27" t="s">
        <v>54</v>
      </c>
      <c r="O592" s="27" t="s">
        <v>47</v>
      </c>
      <c r="P592" s="27">
        <v>10</v>
      </c>
      <c r="Q592" s="36">
        <v>8280</v>
      </c>
      <c r="R592" s="27">
        <v>3417.57</v>
      </c>
    </row>
    <row r="593" spans="1:18">
      <c r="A593" s="25">
        <v>40934</v>
      </c>
      <c r="B593" s="29">
        <v>2057</v>
      </c>
      <c r="C593" s="27" t="s">
        <v>48</v>
      </c>
      <c r="D593" s="27" t="s">
        <v>54</v>
      </c>
      <c r="E593" s="27" t="s">
        <v>47</v>
      </c>
      <c r="F593" s="27">
        <v>9</v>
      </c>
      <c r="G593" s="30">
        <v>6831</v>
      </c>
      <c r="H593" s="27">
        <v>4264.8209999999999</v>
      </c>
      <c r="K593" s="33">
        <v>40934</v>
      </c>
      <c r="L593" s="29">
        <v>2057</v>
      </c>
      <c r="M593" s="27" t="s">
        <v>48</v>
      </c>
      <c r="N593" s="27" t="s">
        <v>54</v>
      </c>
      <c r="O593" s="27" t="s">
        <v>47</v>
      </c>
      <c r="P593" s="27">
        <v>9</v>
      </c>
      <c r="Q593" s="36">
        <v>6831</v>
      </c>
      <c r="R593" s="27">
        <v>4264.8209999999999</v>
      </c>
    </row>
    <row r="594" spans="1:18">
      <c r="A594" s="25">
        <v>40935</v>
      </c>
      <c r="B594" s="29">
        <v>2058</v>
      </c>
      <c r="C594" s="27" t="s">
        <v>49</v>
      </c>
      <c r="D594" s="27" t="s">
        <v>54</v>
      </c>
      <c r="E594" s="27" t="s">
        <v>50</v>
      </c>
      <c r="F594" s="27">
        <v>6</v>
      </c>
      <c r="G594" s="30">
        <v>1444.5</v>
      </c>
      <c r="H594" s="27">
        <v>1412.721</v>
      </c>
      <c r="K594" s="33">
        <v>40935</v>
      </c>
      <c r="L594" s="29">
        <v>2058</v>
      </c>
      <c r="M594" s="27" t="s">
        <v>49</v>
      </c>
      <c r="N594" s="27" t="s">
        <v>54</v>
      </c>
      <c r="O594" s="27" t="s">
        <v>50</v>
      </c>
      <c r="P594" s="27">
        <v>6</v>
      </c>
      <c r="Q594" s="36">
        <v>1444.5</v>
      </c>
      <c r="R594" s="27">
        <v>1412.721</v>
      </c>
    </row>
    <row r="595" spans="1:18">
      <c r="A595" s="25">
        <v>40936</v>
      </c>
      <c r="B595" s="29">
        <v>2059</v>
      </c>
      <c r="C595" s="27" t="s">
        <v>45</v>
      </c>
      <c r="D595" s="27" t="s">
        <v>54</v>
      </c>
      <c r="E595" s="27" t="s">
        <v>50</v>
      </c>
      <c r="F595" s="27">
        <v>8</v>
      </c>
      <c r="G595" s="30">
        <v>8688</v>
      </c>
      <c r="H595" s="27">
        <v>1366.6224</v>
      </c>
      <c r="K595" s="33">
        <v>40936</v>
      </c>
      <c r="L595" s="29">
        <v>2059</v>
      </c>
      <c r="M595" s="27" t="s">
        <v>45</v>
      </c>
      <c r="N595" s="27" t="s">
        <v>54</v>
      </c>
      <c r="O595" s="27" t="s">
        <v>50</v>
      </c>
      <c r="P595" s="27">
        <v>8</v>
      </c>
      <c r="Q595" s="36">
        <v>8688</v>
      </c>
      <c r="R595" s="27">
        <v>1366.6224</v>
      </c>
    </row>
    <row r="596" spans="1:18">
      <c r="A596" s="25">
        <v>40937</v>
      </c>
      <c r="B596" s="29">
        <v>1695</v>
      </c>
      <c r="C596" s="27" t="s">
        <v>49</v>
      </c>
      <c r="D596" s="27" t="s">
        <v>54</v>
      </c>
      <c r="E596" s="27" t="s">
        <v>47</v>
      </c>
      <c r="F596" s="27">
        <v>10</v>
      </c>
      <c r="G596" s="30">
        <v>4545</v>
      </c>
      <c r="H596" s="27">
        <v>1736.19</v>
      </c>
      <c r="K596" s="33">
        <v>40937</v>
      </c>
      <c r="L596" s="29">
        <v>1695</v>
      </c>
      <c r="M596" s="27" t="s">
        <v>49</v>
      </c>
      <c r="N596" s="27" t="s">
        <v>54</v>
      </c>
      <c r="O596" s="27" t="s">
        <v>47</v>
      </c>
      <c r="P596" s="27">
        <v>10</v>
      </c>
      <c r="Q596" s="36">
        <v>4545</v>
      </c>
      <c r="R596" s="27">
        <v>1736.19</v>
      </c>
    </row>
    <row r="597" spans="1:18">
      <c r="A597" s="25">
        <v>40938</v>
      </c>
      <c r="B597" s="29">
        <v>2060</v>
      </c>
      <c r="C597" s="27" t="s">
        <v>48</v>
      </c>
      <c r="D597" s="27" t="s">
        <v>54</v>
      </c>
      <c r="E597" s="27" t="s">
        <v>50</v>
      </c>
      <c r="F597" s="27">
        <v>6</v>
      </c>
      <c r="G597" s="30">
        <v>7605</v>
      </c>
      <c r="H597" s="27">
        <v>948.7998</v>
      </c>
      <c r="K597" s="33">
        <v>40938</v>
      </c>
      <c r="L597" s="29">
        <v>2060</v>
      </c>
      <c r="M597" s="27" t="s">
        <v>48</v>
      </c>
      <c r="N597" s="27" t="s">
        <v>54</v>
      </c>
      <c r="O597" s="27" t="s">
        <v>50</v>
      </c>
      <c r="P597" s="27">
        <v>6</v>
      </c>
      <c r="Q597" s="36">
        <v>7605</v>
      </c>
      <c r="R597" s="27">
        <v>948.7998</v>
      </c>
    </row>
    <row r="598" spans="1:18">
      <c r="A598" s="25">
        <v>40939</v>
      </c>
      <c r="B598" s="29">
        <v>1696</v>
      </c>
      <c r="C598" s="27" t="s">
        <v>45</v>
      </c>
      <c r="D598" s="27" t="s">
        <v>54</v>
      </c>
      <c r="E598" s="27" t="s">
        <v>47</v>
      </c>
      <c r="F598" s="27">
        <v>9</v>
      </c>
      <c r="G598" s="30">
        <v>2497.5</v>
      </c>
      <c r="H598" s="27">
        <v>1824.6735000000001</v>
      </c>
      <c r="K598" s="33">
        <v>40939</v>
      </c>
      <c r="L598" s="29">
        <v>1696</v>
      </c>
      <c r="M598" s="27" t="s">
        <v>45</v>
      </c>
      <c r="N598" s="27" t="s">
        <v>54</v>
      </c>
      <c r="O598" s="27" t="s">
        <v>47</v>
      </c>
      <c r="P598" s="27">
        <v>9</v>
      </c>
      <c r="Q598" s="36">
        <v>2497.5</v>
      </c>
      <c r="R598" s="27">
        <v>1824.6735000000001</v>
      </c>
    </row>
    <row r="599" spans="1:18">
      <c r="A599" s="25">
        <v>40940</v>
      </c>
      <c r="B599" s="29">
        <v>2061</v>
      </c>
      <c r="C599" s="27" t="s">
        <v>49</v>
      </c>
      <c r="D599" s="27" t="s">
        <v>54</v>
      </c>
      <c r="E599" s="27" t="s">
        <v>51</v>
      </c>
      <c r="F599" s="27">
        <v>9</v>
      </c>
      <c r="G599" s="30">
        <v>12510</v>
      </c>
      <c r="H599" s="27">
        <v>754.35299999999995</v>
      </c>
      <c r="K599" s="33">
        <v>40940</v>
      </c>
      <c r="L599" s="29">
        <v>2061</v>
      </c>
      <c r="M599" s="27" t="s">
        <v>49</v>
      </c>
      <c r="N599" s="27" t="s">
        <v>54</v>
      </c>
      <c r="O599" s="27" t="s">
        <v>51</v>
      </c>
      <c r="P599" s="27">
        <v>9</v>
      </c>
      <c r="Q599" s="36">
        <v>12510</v>
      </c>
      <c r="R599" s="27">
        <v>754.35299999999995</v>
      </c>
    </row>
    <row r="600" spans="1:18">
      <c r="A600" s="25">
        <v>40941</v>
      </c>
      <c r="B600" s="29">
        <v>1697</v>
      </c>
      <c r="C600" s="27" t="s">
        <v>48</v>
      </c>
      <c r="D600" s="27" t="s">
        <v>54</v>
      </c>
      <c r="E600" s="27" t="s">
        <v>47</v>
      </c>
      <c r="F600" s="27">
        <v>7</v>
      </c>
      <c r="G600" s="30">
        <v>2404.5</v>
      </c>
      <c r="H600" s="27">
        <v>1045.4766</v>
      </c>
      <c r="K600" s="33">
        <v>40941</v>
      </c>
      <c r="L600" s="29">
        <v>1697</v>
      </c>
      <c r="M600" s="27" t="s">
        <v>48</v>
      </c>
      <c r="N600" s="27" t="s">
        <v>54</v>
      </c>
      <c r="O600" s="27" t="s">
        <v>47</v>
      </c>
      <c r="P600" s="27">
        <v>7</v>
      </c>
      <c r="Q600" s="36">
        <v>2404.5</v>
      </c>
      <c r="R600" s="27">
        <v>1045.4766</v>
      </c>
    </row>
    <row r="601" spans="1:18">
      <c r="A601" s="25">
        <v>40942</v>
      </c>
      <c r="B601" s="29">
        <v>2062</v>
      </c>
      <c r="C601" s="27" t="s">
        <v>45</v>
      </c>
      <c r="D601" s="27" t="s">
        <v>54</v>
      </c>
      <c r="E601" s="27" t="s">
        <v>51</v>
      </c>
      <c r="F601" s="27">
        <v>9</v>
      </c>
      <c r="G601" s="30">
        <v>10665</v>
      </c>
      <c r="H601" s="27">
        <v>868.13099999999986</v>
      </c>
      <c r="K601" s="33">
        <v>40942</v>
      </c>
      <c r="L601" s="29">
        <v>2062</v>
      </c>
      <c r="M601" s="27" t="s">
        <v>45</v>
      </c>
      <c r="N601" s="27" t="s">
        <v>54</v>
      </c>
      <c r="O601" s="27" t="s">
        <v>51</v>
      </c>
      <c r="P601" s="27">
        <v>9</v>
      </c>
      <c r="Q601" s="36">
        <v>10665</v>
      </c>
      <c r="R601" s="27">
        <v>868.13099999999986</v>
      </c>
    </row>
    <row r="602" spans="1:18">
      <c r="A602" s="25">
        <v>40943</v>
      </c>
      <c r="B602" s="29">
        <v>1698</v>
      </c>
      <c r="C602" s="27" t="s">
        <v>49</v>
      </c>
      <c r="D602" s="27" t="s">
        <v>54</v>
      </c>
      <c r="E602" s="27" t="s">
        <v>50</v>
      </c>
      <c r="F602" s="27">
        <v>7</v>
      </c>
      <c r="G602" s="30">
        <v>1685.25</v>
      </c>
      <c r="H602" s="27">
        <v>1372.4675999999999</v>
      </c>
      <c r="K602" s="33">
        <v>40943</v>
      </c>
      <c r="L602" s="29">
        <v>1698</v>
      </c>
      <c r="M602" s="27" t="s">
        <v>49</v>
      </c>
      <c r="N602" s="27" t="s">
        <v>54</v>
      </c>
      <c r="O602" s="27" t="s">
        <v>50</v>
      </c>
      <c r="P602" s="27">
        <v>7</v>
      </c>
      <c r="Q602" s="36">
        <v>1685.25</v>
      </c>
      <c r="R602" s="27">
        <v>1372.4675999999999</v>
      </c>
    </row>
    <row r="603" spans="1:18">
      <c r="A603" s="25">
        <v>40944</v>
      </c>
      <c r="B603" s="29">
        <v>2063</v>
      </c>
      <c r="C603" s="27" t="s">
        <v>48</v>
      </c>
      <c r="D603" s="27" t="s">
        <v>54</v>
      </c>
      <c r="E603" s="27" t="s">
        <v>51</v>
      </c>
      <c r="F603" s="27">
        <v>9</v>
      </c>
      <c r="G603" s="30">
        <v>10692</v>
      </c>
      <c r="H603" s="27">
        <v>2301.453</v>
      </c>
      <c r="K603" s="33">
        <v>40944</v>
      </c>
      <c r="L603" s="29">
        <v>2063</v>
      </c>
      <c r="M603" s="27" t="s">
        <v>48</v>
      </c>
      <c r="N603" s="27" t="s">
        <v>54</v>
      </c>
      <c r="O603" s="27" t="s">
        <v>51</v>
      </c>
      <c r="P603" s="27">
        <v>9</v>
      </c>
      <c r="Q603" s="36">
        <v>10692</v>
      </c>
      <c r="R603" s="27">
        <v>2301.453</v>
      </c>
    </row>
    <row r="604" spans="1:18">
      <c r="A604" s="25">
        <v>40945</v>
      </c>
      <c r="B604" s="29">
        <v>1699</v>
      </c>
      <c r="C604" s="27" t="s">
        <v>45</v>
      </c>
      <c r="D604" s="27" t="s">
        <v>54</v>
      </c>
      <c r="E604" s="27" t="s">
        <v>50</v>
      </c>
      <c r="F604" s="27">
        <v>8</v>
      </c>
      <c r="G604" s="30">
        <v>1512</v>
      </c>
      <c r="H604" s="27">
        <v>1312.4159999999999</v>
      </c>
      <c r="K604" s="33">
        <v>40945</v>
      </c>
      <c r="L604" s="29">
        <v>1699</v>
      </c>
      <c r="M604" s="27" t="s">
        <v>45</v>
      </c>
      <c r="N604" s="27" t="s">
        <v>54</v>
      </c>
      <c r="O604" s="27" t="s">
        <v>50</v>
      </c>
      <c r="P604" s="27">
        <v>8</v>
      </c>
      <c r="Q604" s="36">
        <v>1512</v>
      </c>
      <c r="R604" s="27">
        <v>1312.4159999999999</v>
      </c>
    </row>
    <row r="605" spans="1:18">
      <c r="A605" s="25">
        <v>40946</v>
      </c>
      <c r="B605" s="29">
        <v>2064</v>
      </c>
      <c r="C605" s="27" t="s">
        <v>49</v>
      </c>
      <c r="D605" s="27" t="s">
        <v>54</v>
      </c>
      <c r="E605" s="27" t="s">
        <v>47</v>
      </c>
      <c r="F605" s="27">
        <v>8</v>
      </c>
      <c r="G605" s="30">
        <v>4428</v>
      </c>
      <c r="H605" s="27">
        <v>3605.4989999999998</v>
      </c>
      <c r="K605" s="33">
        <v>40946</v>
      </c>
      <c r="L605" s="29">
        <v>2064</v>
      </c>
      <c r="M605" s="27" t="s">
        <v>49</v>
      </c>
      <c r="N605" s="27" t="s">
        <v>54</v>
      </c>
      <c r="O605" s="27" t="s">
        <v>47</v>
      </c>
      <c r="P605" s="27">
        <v>8</v>
      </c>
      <c r="Q605" s="36">
        <v>4428</v>
      </c>
      <c r="R605" s="27">
        <v>3605.4989999999998</v>
      </c>
    </row>
    <row r="606" spans="1:18">
      <c r="A606" s="25">
        <v>40947</v>
      </c>
      <c r="B606" s="29">
        <v>1700</v>
      </c>
      <c r="C606" s="27" t="s">
        <v>48</v>
      </c>
      <c r="D606" s="27" t="s">
        <v>54</v>
      </c>
      <c r="E606" s="27" t="s">
        <v>50</v>
      </c>
      <c r="F606" s="27">
        <v>10</v>
      </c>
      <c r="G606" s="30">
        <v>2580</v>
      </c>
      <c r="H606" s="27">
        <v>2085.1559999999999</v>
      </c>
      <c r="K606" s="33">
        <v>40947</v>
      </c>
      <c r="L606" s="29">
        <v>1700</v>
      </c>
      <c r="M606" s="27" t="s">
        <v>48</v>
      </c>
      <c r="N606" s="27" t="s">
        <v>54</v>
      </c>
      <c r="O606" s="27" t="s">
        <v>50</v>
      </c>
      <c r="P606" s="27">
        <v>10</v>
      </c>
      <c r="Q606" s="36">
        <v>2580</v>
      </c>
      <c r="R606" s="27">
        <v>2085.1559999999999</v>
      </c>
    </row>
    <row r="607" spans="1:18">
      <c r="A607" s="25">
        <v>40948</v>
      </c>
      <c r="B607" s="29">
        <v>2065</v>
      </c>
      <c r="C607" s="27" t="s">
        <v>45</v>
      </c>
      <c r="D607" s="27" t="s">
        <v>54</v>
      </c>
      <c r="E607" s="27" t="s">
        <v>47</v>
      </c>
      <c r="F607" s="27">
        <v>7</v>
      </c>
      <c r="G607" s="30">
        <v>5712</v>
      </c>
      <c r="H607" s="27">
        <v>1753.0128000000002</v>
      </c>
      <c r="K607" s="33">
        <v>40948</v>
      </c>
      <c r="L607" s="29">
        <v>2065</v>
      </c>
      <c r="M607" s="27" t="s">
        <v>45</v>
      </c>
      <c r="N607" s="27" t="s">
        <v>54</v>
      </c>
      <c r="O607" s="27" t="s">
        <v>47</v>
      </c>
      <c r="P607" s="27">
        <v>7</v>
      </c>
      <c r="Q607" s="36">
        <v>5712</v>
      </c>
      <c r="R607" s="27">
        <v>1753.0128000000002</v>
      </c>
    </row>
    <row r="608" spans="1:18">
      <c r="A608" s="25">
        <v>40949</v>
      </c>
      <c r="B608" s="29">
        <v>1701</v>
      </c>
      <c r="C608" s="27" t="s">
        <v>49</v>
      </c>
      <c r="D608" s="27" t="s">
        <v>54</v>
      </c>
      <c r="E608" s="27" t="s">
        <v>51</v>
      </c>
      <c r="F608" s="27">
        <v>7</v>
      </c>
      <c r="G608" s="30">
        <v>8379</v>
      </c>
      <c r="H608" s="27">
        <v>4282.2275999999993</v>
      </c>
      <c r="K608" s="33">
        <v>40949</v>
      </c>
      <c r="L608" s="29">
        <v>1701</v>
      </c>
      <c r="M608" s="27" t="s">
        <v>49</v>
      </c>
      <c r="N608" s="27" t="s">
        <v>54</v>
      </c>
      <c r="O608" s="27" t="s">
        <v>51</v>
      </c>
      <c r="P608" s="27">
        <v>7</v>
      </c>
      <c r="Q608" s="36">
        <v>8379</v>
      </c>
      <c r="R608" s="27">
        <v>4282.2275999999993</v>
      </c>
    </row>
    <row r="609" spans="1:18">
      <c r="A609" s="25">
        <v>40950</v>
      </c>
      <c r="B609" s="29">
        <v>2066</v>
      </c>
      <c r="C609" s="27" t="s">
        <v>48</v>
      </c>
      <c r="D609" s="27" t="s">
        <v>54</v>
      </c>
      <c r="E609" s="27" t="s">
        <v>47</v>
      </c>
      <c r="F609" s="27">
        <v>7</v>
      </c>
      <c r="G609" s="30">
        <v>8662.5</v>
      </c>
      <c r="H609" s="27">
        <v>5223.4875000000002</v>
      </c>
      <c r="K609" s="33">
        <v>40950</v>
      </c>
      <c r="L609" s="29">
        <v>2066</v>
      </c>
      <c r="M609" s="27" t="s">
        <v>48</v>
      </c>
      <c r="N609" s="27" t="s">
        <v>54</v>
      </c>
      <c r="O609" s="27" t="s">
        <v>47</v>
      </c>
      <c r="P609" s="27">
        <v>7</v>
      </c>
      <c r="Q609" s="36">
        <v>8662.5</v>
      </c>
      <c r="R609" s="27">
        <v>5223.4875000000002</v>
      </c>
    </row>
    <row r="610" spans="1:18">
      <c r="A610" s="25">
        <v>40951</v>
      </c>
      <c r="B610" s="29">
        <v>1702</v>
      </c>
      <c r="C610" s="27" t="s">
        <v>45</v>
      </c>
      <c r="D610" s="27" t="s">
        <v>54</v>
      </c>
      <c r="E610" s="27" t="s">
        <v>51</v>
      </c>
      <c r="F610" s="27">
        <v>6</v>
      </c>
      <c r="G610" s="30">
        <v>12285</v>
      </c>
      <c r="H610" s="27">
        <v>4660.9290000000001</v>
      </c>
      <c r="K610" s="33">
        <v>40951</v>
      </c>
      <c r="L610" s="29">
        <v>1702</v>
      </c>
      <c r="M610" s="27" t="s">
        <v>45</v>
      </c>
      <c r="N610" s="27" t="s">
        <v>54</v>
      </c>
      <c r="O610" s="27" t="s">
        <v>51</v>
      </c>
      <c r="P610" s="27">
        <v>6</v>
      </c>
      <c r="Q610" s="36">
        <v>12285</v>
      </c>
      <c r="R610" s="27">
        <v>4660.9290000000001</v>
      </c>
    </row>
    <row r="611" spans="1:18">
      <c r="A611" s="25">
        <v>40952</v>
      </c>
      <c r="B611" s="29">
        <v>2067</v>
      </c>
      <c r="C611" s="27" t="s">
        <v>49</v>
      </c>
      <c r="D611" s="27" t="s">
        <v>54</v>
      </c>
      <c r="E611" s="27" t="s">
        <v>50</v>
      </c>
      <c r="F611" s="27">
        <v>8</v>
      </c>
      <c r="G611" s="30">
        <v>9600</v>
      </c>
      <c r="H611" s="27">
        <v>739.92000000000007</v>
      </c>
      <c r="K611" s="33">
        <v>40952</v>
      </c>
      <c r="L611" s="29">
        <v>2067</v>
      </c>
      <c r="M611" s="27" t="s">
        <v>49</v>
      </c>
      <c r="N611" s="27" t="s">
        <v>54</v>
      </c>
      <c r="O611" s="27" t="s">
        <v>50</v>
      </c>
      <c r="P611" s="27">
        <v>8</v>
      </c>
      <c r="Q611" s="36">
        <v>9600</v>
      </c>
      <c r="R611" s="27">
        <v>739.92000000000007</v>
      </c>
    </row>
    <row r="612" spans="1:18">
      <c r="A612" s="25">
        <v>40953</v>
      </c>
      <c r="B612" s="29">
        <v>1703</v>
      </c>
      <c r="C612" s="27" t="s">
        <v>48</v>
      </c>
      <c r="D612" s="27" t="s">
        <v>54</v>
      </c>
      <c r="E612" s="27" t="s">
        <v>51</v>
      </c>
      <c r="F612" s="27">
        <v>10</v>
      </c>
      <c r="G612" s="30">
        <v>12825</v>
      </c>
      <c r="H612" s="27">
        <v>2907.9405000000002</v>
      </c>
      <c r="K612" s="33">
        <v>40953</v>
      </c>
      <c r="L612" s="29">
        <v>1703</v>
      </c>
      <c r="M612" s="27" t="s">
        <v>48</v>
      </c>
      <c r="N612" s="27" t="s">
        <v>54</v>
      </c>
      <c r="O612" s="27" t="s">
        <v>51</v>
      </c>
      <c r="P612" s="27">
        <v>10</v>
      </c>
      <c r="Q612" s="36">
        <v>12825</v>
      </c>
      <c r="R612" s="27">
        <v>2907.9405000000002</v>
      </c>
    </row>
    <row r="613" spans="1:18">
      <c r="A613" s="25">
        <v>40954</v>
      </c>
      <c r="B613" s="29">
        <v>2068</v>
      </c>
      <c r="C613" s="27" t="s">
        <v>45</v>
      </c>
      <c r="D613" s="27" t="s">
        <v>54</v>
      </c>
      <c r="E613" s="27" t="s">
        <v>50</v>
      </c>
      <c r="F613" s="27">
        <v>10</v>
      </c>
      <c r="G613" s="30">
        <v>6780</v>
      </c>
      <c r="H613" s="27">
        <v>2981.8440000000001</v>
      </c>
      <c r="K613" s="33">
        <v>40954</v>
      </c>
      <c r="L613" s="29">
        <v>2068</v>
      </c>
      <c r="M613" s="27" t="s">
        <v>45</v>
      </c>
      <c r="N613" s="27" t="s">
        <v>54</v>
      </c>
      <c r="O613" s="27" t="s">
        <v>50</v>
      </c>
      <c r="P613" s="27">
        <v>10</v>
      </c>
      <c r="Q613" s="36">
        <v>6780</v>
      </c>
      <c r="R613" s="27">
        <v>2981.8440000000001</v>
      </c>
    </row>
    <row r="614" spans="1:18">
      <c r="A614" s="25">
        <v>40955</v>
      </c>
      <c r="B614" s="29">
        <v>1704</v>
      </c>
      <c r="C614" s="27" t="s">
        <v>49</v>
      </c>
      <c r="D614" s="27" t="s">
        <v>54</v>
      </c>
      <c r="E614" s="27" t="s">
        <v>47</v>
      </c>
      <c r="F614" s="27">
        <v>10</v>
      </c>
      <c r="G614" s="30">
        <v>4420</v>
      </c>
      <c r="H614" s="27">
        <v>1985.9059999999999</v>
      </c>
      <c r="K614" s="33">
        <v>40955</v>
      </c>
      <c r="L614" s="29">
        <v>1704</v>
      </c>
      <c r="M614" s="27" t="s">
        <v>49</v>
      </c>
      <c r="N614" s="27" t="s">
        <v>54</v>
      </c>
      <c r="O614" s="27" t="s">
        <v>47</v>
      </c>
      <c r="P614" s="27">
        <v>10</v>
      </c>
      <c r="Q614" s="36">
        <v>4420</v>
      </c>
      <c r="R614" s="27">
        <v>1985.9059999999999</v>
      </c>
    </row>
    <row r="615" spans="1:18">
      <c r="A615" s="25">
        <v>40956</v>
      </c>
      <c r="B615" s="29">
        <v>2069</v>
      </c>
      <c r="C615" s="27" t="s">
        <v>48</v>
      </c>
      <c r="D615" s="27" t="s">
        <v>54</v>
      </c>
      <c r="E615" s="27" t="s">
        <v>50</v>
      </c>
      <c r="F615" s="27">
        <v>7</v>
      </c>
      <c r="G615" s="30">
        <v>8925</v>
      </c>
      <c r="H615" s="27">
        <v>3200.5050000000001</v>
      </c>
      <c r="K615" s="33">
        <v>40956</v>
      </c>
      <c r="L615" s="29">
        <v>2069</v>
      </c>
      <c r="M615" s="27" t="s">
        <v>48</v>
      </c>
      <c r="N615" s="27" t="s">
        <v>54</v>
      </c>
      <c r="O615" s="27" t="s">
        <v>50</v>
      </c>
      <c r="P615" s="27">
        <v>7</v>
      </c>
      <c r="Q615" s="36">
        <v>8925</v>
      </c>
      <c r="R615" s="27">
        <v>3200.5050000000001</v>
      </c>
    </row>
    <row r="616" spans="1:18">
      <c r="A616" s="25">
        <v>40957</v>
      </c>
      <c r="B616" s="29">
        <v>1705</v>
      </c>
      <c r="C616" s="27" t="s">
        <v>45</v>
      </c>
      <c r="D616" s="27" t="s">
        <v>54</v>
      </c>
      <c r="E616" s="27" t="s">
        <v>47</v>
      </c>
      <c r="F616" s="27">
        <v>6</v>
      </c>
      <c r="G616" s="30">
        <v>5643</v>
      </c>
      <c r="H616" s="27">
        <v>3086.3447999999999</v>
      </c>
      <c r="K616" s="33">
        <v>40957</v>
      </c>
      <c r="L616" s="29">
        <v>1705</v>
      </c>
      <c r="M616" s="27" t="s">
        <v>45</v>
      </c>
      <c r="N616" s="27" t="s">
        <v>54</v>
      </c>
      <c r="O616" s="27" t="s">
        <v>47</v>
      </c>
      <c r="P616" s="27">
        <v>6</v>
      </c>
      <c r="Q616" s="36">
        <v>5643</v>
      </c>
      <c r="R616" s="27">
        <v>3086.3447999999999</v>
      </c>
    </row>
    <row r="617" spans="1:18">
      <c r="A617" s="25">
        <v>40958</v>
      </c>
      <c r="B617" s="29">
        <v>2070</v>
      </c>
      <c r="C617" s="27" t="s">
        <v>49</v>
      </c>
      <c r="D617" s="27" t="s">
        <v>54</v>
      </c>
      <c r="E617" s="27" t="s">
        <v>51</v>
      </c>
      <c r="F617" s="27">
        <v>6</v>
      </c>
      <c r="G617" s="30">
        <v>3132</v>
      </c>
      <c r="H617" s="27">
        <v>1762.2197999999999</v>
      </c>
      <c r="K617" s="33">
        <v>40958</v>
      </c>
      <c r="L617" s="29">
        <v>2070</v>
      </c>
      <c r="M617" s="27" t="s">
        <v>49</v>
      </c>
      <c r="N617" s="27" t="s">
        <v>54</v>
      </c>
      <c r="O617" s="27" t="s">
        <v>51</v>
      </c>
      <c r="P617" s="27">
        <v>6</v>
      </c>
      <c r="Q617" s="36">
        <v>3132</v>
      </c>
      <c r="R617" s="27">
        <v>1762.2197999999999</v>
      </c>
    </row>
    <row r="618" spans="1:18">
      <c r="A618" s="25">
        <v>40959</v>
      </c>
      <c r="B618" s="29">
        <v>1706</v>
      </c>
      <c r="C618" s="27" t="s">
        <v>48</v>
      </c>
      <c r="D618" s="27" t="s">
        <v>54</v>
      </c>
      <c r="E618" s="27" t="s">
        <v>47</v>
      </c>
      <c r="F618" s="27">
        <v>10</v>
      </c>
      <c r="G618" s="30">
        <v>1830</v>
      </c>
      <c r="H618" s="27">
        <v>2663.0160000000001</v>
      </c>
      <c r="K618" s="33">
        <v>40959</v>
      </c>
      <c r="L618" s="29">
        <v>1706</v>
      </c>
      <c r="M618" s="27" t="s">
        <v>48</v>
      </c>
      <c r="N618" s="27" t="s">
        <v>54</v>
      </c>
      <c r="O618" s="27" t="s">
        <v>47</v>
      </c>
      <c r="P618" s="27">
        <v>10</v>
      </c>
      <c r="Q618" s="36">
        <v>1830</v>
      </c>
      <c r="R618" s="27">
        <v>2663.0160000000001</v>
      </c>
    </row>
    <row r="619" spans="1:18">
      <c r="A619" s="25">
        <v>40960</v>
      </c>
      <c r="B619" s="29">
        <v>2071</v>
      </c>
      <c r="C619" s="27" t="s">
        <v>45</v>
      </c>
      <c r="D619" s="27" t="s">
        <v>54</v>
      </c>
      <c r="E619" s="27" t="s">
        <v>51</v>
      </c>
      <c r="F619" s="27">
        <v>8</v>
      </c>
      <c r="G619" s="30">
        <v>1608</v>
      </c>
      <c r="H619" s="27">
        <v>1651.2552000000001</v>
      </c>
      <c r="K619" s="33">
        <v>40960</v>
      </c>
      <c r="L619" s="29">
        <v>2071</v>
      </c>
      <c r="M619" s="27" t="s">
        <v>45</v>
      </c>
      <c r="N619" s="27" t="s">
        <v>54</v>
      </c>
      <c r="O619" s="27" t="s">
        <v>51</v>
      </c>
      <c r="P619" s="27">
        <v>8</v>
      </c>
      <c r="Q619" s="36">
        <v>1608</v>
      </c>
      <c r="R619" s="27">
        <v>1651.2552000000001</v>
      </c>
    </row>
    <row r="620" spans="1:18">
      <c r="A620" s="25">
        <v>40961</v>
      </c>
      <c r="B620" s="29">
        <v>1707</v>
      </c>
      <c r="C620" s="27" t="s">
        <v>49</v>
      </c>
      <c r="D620" s="27" t="s">
        <v>54</v>
      </c>
      <c r="E620" s="27" t="s">
        <v>50</v>
      </c>
      <c r="F620" s="27">
        <v>10</v>
      </c>
      <c r="G620" s="30">
        <v>4160</v>
      </c>
      <c r="H620" s="27">
        <v>1432.288</v>
      </c>
      <c r="K620" s="33">
        <v>40961</v>
      </c>
      <c r="L620" s="29">
        <v>1707</v>
      </c>
      <c r="M620" s="27" t="s">
        <v>49</v>
      </c>
      <c r="N620" s="27" t="s">
        <v>54</v>
      </c>
      <c r="O620" s="27" t="s">
        <v>50</v>
      </c>
      <c r="P620" s="27">
        <v>10</v>
      </c>
      <c r="Q620" s="36">
        <v>4160</v>
      </c>
      <c r="R620" s="27">
        <v>1432.288</v>
      </c>
    </row>
    <row r="621" spans="1:18">
      <c r="A621" s="25">
        <v>40962</v>
      </c>
      <c r="B621" s="29">
        <v>2072</v>
      </c>
      <c r="C621" s="27" t="s">
        <v>48</v>
      </c>
      <c r="D621" s="27" t="s">
        <v>54</v>
      </c>
      <c r="E621" s="27" t="s">
        <v>51</v>
      </c>
      <c r="F621" s="27">
        <v>10</v>
      </c>
      <c r="G621" s="30">
        <v>8240</v>
      </c>
      <c r="H621" s="27">
        <v>1837.52</v>
      </c>
      <c r="K621" s="33">
        <v>40962</v>
      </c>
      <c r="L621" s="29">
        <v>2072</v>
      </c>
      <c r="M621" s="27" t="s">
        <v>48</v>
      </c>
      <c r="N621" s="27" t="s">
        <v>54</v>
      </c>
      <c r="O621" s="27" t="s">
        <v>51</v>
      </c>
      <c r="P621" s="27">
        <v>10</v>
      </c>
      <c r="Q621" s="36">
        <v>8240</v>
      </c>
      <c r="R621" s="27">
        <v>1837.52</v>
      </c>
    </row>
    <row r="622" spans="1:18">
      <c r="A622" s="25">
        <v>40963</v>
      </c>
      <c r="B622" s="29">
        <v>1708</v>
      </c>
      <c r="C622" s="27" t="s">
        <v>45</v>
      </c>
      <c r="D622" s="27" t="s">
        <v>54</v>
      </c>
      <c r="E622" s="27" t="s">
        <v>50</v>
      </c>
      <c r="F622" s="27">
        <v>8</v>
      </c>
      <c r="G622" s="30">
        <v>11040</v>
      </c>
      <c r="H622" s="27">
        <v>2812.1088</v>
      </c>
      <c r="K622" s="33">
        <v>40963</v>
      </c>
      <c r="L622" s="29">
        <v>1708</v>
      </c>
      <c r="M622" s="27" t="s">
        <v>45</v>
      </c>
      <c r="N622" s="27" t="s">
        <v>54</v>
      </c>
      <c r="O622" s="27" t="s">
        <v>50</v>
      </c>
      <c r="P622" s="27">
        <v>8</v>
      </c>
      <c r="Q622" s="36">
        <v>11040</v>
      </c>
      <c r="R622" s="27">
        <v>2812.1088</v>
      </c>
    </row>
    <row r="623" spans="1:18">
      <c r="A623" s="25">
        <v>40964</v>
      </c>
      <c r="B623" s="29">
        <v>2073</v>
      </c>
      <c r="C623" s="27" t="s">
        <v>49</v>
      </c>
      <c r="D623" s="27" t="s">
        <v>54</v>
      </c>
      <c r="E623" s="27" t="s">
        <v>47</v>
      </c>
      <c r="F623" s="27">
        <v>6</v>
      </c>
      <c r="G623" s="30">
        <v>10890</v>
      </c>
      <c r="H623" s="27">
        <v>4779.621000000001</v>
      </c>
      <c r="K623" s="33">
        <v>40964</v>
      </c>
      <c r="L623" s="29">
        <v>2073</v>
      </c>
      <c r="M623" s="27" t="s">
        <v>49</v>
      </c>
      <c r="N623" s="27" t="s">
        <v>54</v>
      </c>
      <c r="O623" s="27" t="s">
        <v>47</v>
      </c>
      <c r="P623" s="27">
        <v>6</v>
      </c>
      <c r="Q623" s="36">
        <v>10890</v>
      </c>
      <c r="R623" s="27">
        <v>4779.621000000001</v>
      </c>
    </row>
    <row r="624" spans="1:18">
      <c r="A624" s="25">
        <v>40965</v>
      </c>
      <c r="B624" s="29">
        <v>1709</v>
      </c>
      <c r="C624" s="27" t="s">
        <v>48</v>
      </c>
      <c r="D624" s="27" t="s">
        <v>54</v>
      </c>
      <c r="E624" s="27" t="s">
        <v>50</v>
      </c>
      <c r="F624" s="27">
        <v>8</v>
      </c>
      <c r="G624" s="30">
        <v>12480</v>
      </c>
      <c r="H624" s="27">
        <v>2013.2736</v>
      </c>
      <c r="K624" s="33">
        <v>40965</v>
      </c>
      <c r="L624" s="29">
        <v>1709</v>
      </c>
      <c r="M624" s="27" t="s">
        <v>48</v>
      </c>
      <c r="N624" s="27" t="s">
        <v>54</v>
      </c>
      <c r="O624" s="27" t="s">
        <v>50</v>
      </c>
      <c r="P624" s="27">
        <v>8</v>
      </c>
      <c r="Q624" s="36">
        <v>12480</v>
      </c>
      <c r="R624" s="27">
        <v>2013.2736</v>
      </c>
    </row>
    <row r="625" spans="1:18">
      <c r="A625" s="25">
        <v>40966</v>
      </c>
      <c r="B625" s="29">
        <v>2074</v>
      </c>
      <c r="C625" s="27" t="s">
        <v>45</v>
      </c>
      <c r="D625" s="27" t="s">
        <v>54</v>
      </c>
      <c r="E625" s="27" t="s">
        <v>47</v>
      </c>
      <c r="F625" s="27">
        <v>6</v>
      </c>
      <c r="G625" s="30">
        <v>2196</v>
      </c>
      <c r="H625" s="27">
        <v>927.37080000000003</v>
      </c>
      <c r="K625" s="33">
        <v>40966</v>
      </c>
      <c r="L625" s="29">
        <v>2074</v>
      </c>
      <c r="M625" s="27" t="s">
        <v>45</v>
      </c>
      <c r="N625" s="27" t="s">
        <v>54</v>
      </c>
      <c r="O625" s="27" t="s">
        <v>47</v>
      </c>
      <c r="P625" s="27">
        <v>6</v>
      </c>
      <c r="Q625" s="36">
        <v>2196</v>
      </c>
      <c r="R625" s="27">
        <v>927.37080000000003</v>
      </c>
    </row>
    <row r="626" spans="1:18">
      <c r="A626" s="25">
        <v>40967</v>
      </c>
      <c r="B626" s="29">
        <v>1710</v>
      </c>
      <c r="C626" s="27" t="s">
        <v>49</v>
      </c>
      <c r="D626" s="27" t="s">
        <v>54</v>
      </c>
      <c r="E626" s="27" t="s">
        <v>51</v>
      </c>
      <c r="F626" s="27">
        <v>9</v>
      </c>
      <c r="G626" s="30">
        <v>11655</v>
      </c>
      <c r="H626" s="27">
        <v>2583.2142000000003</v>
      </c>
      <c r="K626" s="33">
        <v>40967</v>
      </c>
      <c r="L626" s="29">
        <v>1710</v>
      </c>
      <c r="M626" s="27" t="s">
        <v>49</v>
      </c>
      <c r="N626" s="27" t="s">
        <v>54</v>
      </c>
      <c r="O626" s="27" t="s">
        <v>51</v>
      </c>
      <c r="P626" s="27">
        <v>9</v>
      </c>
      <c r="Q626" s="36">
        <v>11655</v>
      </c>
      <c r="R626" s="27">
        <v>2583.2142000000003</v>
      </c>
    </row>
    <row r="627" spans="1:18">
      <c r="A627" s="25">
        <v>40969</v>
      </c>
      <c r="B627" s="29">
        <v>2075</v>
      </c>
      <c r="C627" s="27" t="s">
        <v>48</v>
      </c>
      <c r="D627" s="27" t="s">
        <v>54</v>
      </c>
      <c r="E627" s="27" t="s">
        <v>47</v>
      </c>
      <c r="F627" s="27">
        <v>10</v>
      </c>
      <c r="G627" s="30">
        <v>8520</v>
      </c>
      <c r="H627" s="27">
        <v>2055.0239999999999</v>
      </c>
      <c r="K627" s="33">
        <v>40969</v>
      </c>
      <c r="L627" s="29">
        <v>2075</v>
      </c>
      <c r="M627" s="27" t="s">
        <v>48</v>
      </c>
      <c r="N627" s="27" t="s">
        <v>54</v>
      </c>
      <c r="O627" s="27" t="s">
        <v>47</v>
      </c>
      <c r="P627" s="27">
        <v>10</v>
      </c>
      <c r="Q627" s="36">
        <v>8520</v>
      </c>
      <c r="R627" s="27">
        <v>2055.0239999999999</v>
      </c>
    </row>
    <row r="628" spans="1:18">
      <c r="A628" s="25">
        <v>40970</v>
      </c>
      <c r="B628" s="29">
        <v>1711</v>
      </c>
      <c r="C628" s="27" t="s">
        <v>45</v>
      </c>
      <c r="D628" s="27" t="s">
        <v>54</v>
      </c>
      <c r="E628" s="27" t="s">
        <v>51</v>
      </c>
      <c r="F628" s="27">
        <v>8</v>
      </c>
      <c r="G628" s="30">
        <v>7680</v>
      </c>
      <c r="H628" s="27">
        <v>713.08799999999997</v>
      </c>
      <c r="K628" s="33">
        <v>40970</v>
      </c>
      <c r="L628" s="29">
        <v>1711</v>
      </c>
      <c r="M628" s="27" t="s">
        <v>45</v>
      </c>
      <c r="N628" s="27" t="s">
        <v>54</v>
      </c>
      <c r="O628" s="27" t="s">
        <v>51</v>
      </c>
      <c r="P628" s="27">
        <v>8</v>
      </c>
      <c r="Q628" s="36">
        <v>7680</v>
      </c>
      <c r="R628" s="27">
        <v>713.08799999999997</v>
      </c>
    </row>
    <row r="629" spans="1:18">
      <c r="A629" s="25">
        <v>40971</v>
      </c>
      <c r="B629" s="29">
        <v>2076</v>
      </c>
      <c r="C629" s="27" t="s">
        <v>49</v>
      </c>
      <c r="D629" s="27" t="s">
        <v>54</v>
      </c>
      <c r="E629" s="27" t="s">
        <v>50</v>
      </c>
      <c r="F629" s="27">
        <v>9</v>
      </c>
      <c r="G629" s="30">
        <v>13050</v>
      </c>
      <c r="H629" s="27">
        <v>2082.7800000000002</v>
      </c>
      <c r="K629" s="33">
        <v>40971</v>
      </c>
      <c r="L629" s="29">
        <v>2076</v>
      </c>
      <c r="M629" s="27" t="s">
        <v>49</v>
      </c>
      <c r="N629" s="27" t="s">
        <v>54</v>
      </c>
      <c r="O629" s="27" t="s">
        <v>50</v>
      </c>
      <c r="P629" s="27">
        <v>9</v>
      </c>
      <c r="Q629" s="36">
        <v>13050</v>
      </c>
      <c r="R629" s="27">
        <v>2082.7800000000002</v>
      </c>
    </row>
    <row r="630" spans="1:18">
      <c r="A630" s="25">
        <v>40972</v>
      </c>
      <c r="B630" s="29">
        <v>1712</v>
      </c>
      <c r="C630" s="27" t="s">
        <v>48</v>
      </c>
      <c r="D630" s="27" t="s">
        <v>54</v>
      </c>
      <c r="E630" s="27" t="s">
        <v>51</v>
      </c>
      <c r="F630" s="27">
        <v>9</v>
      </c>
      <c r="G630" s="30">
        <v>11745</v>
      </c>
      <c r="H630" s="27">
        <v>871.24409999999989</v>
      </c>
      <c r="K630" s="33">
        <v>40972</v>
      </c>
      <c r="L630" s="29">
        <v>1712</v>
      </c>
      <c r="M630" s="27" t="s">
        <v>48</v>
      </c>
      <c r="N630" s="27" t="s">
        <v>54</v>
      </c>
      <c r="O630" s="27" t="s">
        <v>51</v>
      </c>
      <c r="P630" s="27">
        <v>9</v>
      </c>
      <c r="Q630" s="36">
        <v>11745</v>
      </c>
      <c r="R630" s="27">
        <v>871.24409999999989</v>
      </c>
    </row>
    <row r="631" spans="1:18">
      <c r="A631" s="25">
        <v>40973</v>
      </c>
      <c r="B631" s="29">
        <v>2077</v>
      </c>
      <c r="C631" s="27" t="s">
        <v>45</v>
      </c>
      <c r="D631" s="27" t="s">
        <v>54</v>
      </c>
      <c r="E631" s="27" t="s">
        <v>50</v>
      </c>
      <c r="F631" s="27">
        <v>6</v>
      </c>
      <c r="G631" s="30">
        <v>13005</v>
      </c>
      <c r="H631" s="27">
        <v>2521.9295999999999</v>
      </c>
      <c r="K631" s="33">
        <v>40973</v>
      </c>
      <c r="L631" s="29">
        <v>2077</v>
      </c>
      <c r="M631" s="27" t="s">
        <v>45</v>
      </c>
      <c r="N631" s="27" t="s">
        <v>54</v>
      </c>
      <c r="O631" s="27" t="s">
        <v>50</v>
      </c>
      <c r="P631" s="27">
        <v>6</v>
      </c>
      <c r="Q631" s="36">
        <v>13005</v>
      </c>
      <c r="R631" s="27">
        <v>2521.9295999999999</v>
      </c>
    </row>
    <row r="632" spans="1:18">
      <c r="A632" s="25">
        <v>41339</v>
      </c>
      <c r="B632" s="29">
        <v>1713</v>
      </c>
      <c r="C632" s="27" t="s">
        <v>49</v>
      </c>
      <c r="D632" s="27" t="s">
        <v>54</v>
      </c>
      <c r="E632" s="27" t="s">
        <v>47</v>
      </c>
      <c r="F632" s="27">
        <v>10</v>
      </c>
      <c r="G632" s="30">
        <v>10640</v>
      </c>
      <c r="H632" s="27">
        <v>2523.2759999999998</v>
      </c>
      <c r="K632" s="33">
        <v>41339</v>
      </c>
      <c r="L632" s="29">
        <v>1713</v>
      </c>
      <c r="M632" s="27" t="s">
        <v>49</v>
      </c>
      <c r="N632" s="27" t="s">
        <v>54</v>
      </c>
      <c r="O632" s="27" t="s">
        <v>47</v>
      </c>
      <c r="P632" s="27">
        <v>10</v>
      </c>
      <c r="Q632" s="36">
        <v>10640</v>
      </c>
      <c r="R632" s="27">
        <v>2523.2759999999998</v>
      </c>
    </row>
    <row r="633" spans="1:18">
      <c r="A633" s="25">
        <v>41340</v>
      </c>
      <c r="B633" s="29">
        <v>2078</v>
      </c>
      <c r="C633" s="27" t="s">
        <v>48</v>
      </c>
      <c r="D633" s="27" t="s">
        <v>54</v>
      </c>
      <c r="E633" s="27" t="s">
        <v>50</v>
      </c>
      <c r="F633" s="27">
        <v>9</v>
      </c>
      <c r="G633" s="30">
        <v>12375</v>
      </c>
      <c r="H633" s="27">
        <v>2340.36</v>
      </c>
      <c r="K633" s="33">
        <v>41340</v>
      </c>
      <c r="L633" s="29">
        <v>2078</v>
      </c>
      <c r="M633" s="27" t="s">
        <v>48</v>
      </c>
      <c r="N633" s="27" t="s">
        <v>54</v>
      </c>
      <c r="O633" s="27" t="s">
        <v>50</v>
      </c>
      <c r="P633" s="27">
        <v>9</v>
      </c>
      <c r="Q633" s="36">
        <v>12375</v>
      </c>
      <c r="R633" s="27">
        <v>2340.36</v>
      </c>
    </row>
    <row r="634" spans="1:18">
      <c r="A634" s="25">
        <v>41341</v>
      </c>
      <c r="B634" s="29">
        <v>1714</v>
      </c>
      <c r="C634" s="27" t="s">
        <v>45</v>
      </c>
      <c r="D634" s="27" t="s">
        <v>54</v>
      </c>
      <c r="E634" s="27" t="s">
        <v>47</v>
      </c>
      <c r="F634" s="27">
        <v>10</v>
      </c>
      <c r="G634" s="30">
        <v>11280</v>
      </c>
      <c r="H634" s="27">
        <v>5097.1500000000005</v>
      </c>
      <c r="K634" s="33">
        <v>41341</v>
      </c>
      <c r="L634" s="29">
        <v>1714</v>
      </c>
      <c r="M634" s="27" t="s">
        <v>45</v>
      </c>
      <c r="N634" s="27" t="s">
        <v>54</v>
      </c>
      <c r="O634" s="27" t="s">
        <v>47</v>
      </c>
      <c r="P634" s="27">
        <v>10</v>
      </c>
      <c r="Q634" s="36">
        <v>11280</v>
      </c>
      <c r="R634" s="27">
        <v>5097.1500000000005</v>
      </c>
    </row>
    <row r="635" spans="1:18">
      <c r="A635" s="25">
        <v>41342</v>
      </c>
      <c r="B635" s="29">
        <v>2079</v>
      </c>
      <c r="C635" s="27" t="s">
        <v>49</v>
      </c>
      <c r="D635" s="27" t="s">
        <v>54</v>
      </c>
      <c r="E635" s="27" t="s">
        <v>51</v>
      </c>
      <c r="F635" s="27">
        <v>10</v>
      </c>
      <c r="G635" s="30">
        <v>5220</v>
      </c>
      <c r="H635" s="27">
        <v>2862.6480000000001</v>
      </c>
      <c r="K635" s="33">
        <v>41342</v>
      </c>
      <c r="L635" s="29">
        <v>2079</v>
      </c>
      <c r="M635" s="27" t="s">
        <v>49</v>
      </c>
      <c r="N635" s="27" t="s">
        <v>54</v>
      </c>
      <c r="O635" s="27" t="s">
        <v>51</v>
      </c>
      <c r="P635" s="27">
        <v>10</v>
      </c>
      <c r="Q635" s="36">
        <v>5220</v>
      </c>
      <c r="R635" s="27">
        <v>2862.6480000000001</v>
      </c>
    </row>
    <row r="636" spans="1:18">
      <c r="A636" s="25">
        <v>41343</v>
      </c>
      <c r="B636" s="29">
        <v>1715</v>
      </c>
      <c r="C636" s="27" t="s">
        <v>48</v>
      </c>
      <c r="D636" s="27" t="s">
        <v>54</v>
      </c>
      <c r="E636" s="27" t="s">
        <v>47</v>
      </c>
      <c r="F636" s="27">
        <v>9</v>
      </c>
      <c r="G636" s="30">
        <v>9108</v>
      </c>
      <c r="H636" s="27">
        <v>4848.8715000000002</v>
      </c>
      <c r="K636" s="33">
        <v>41343</v>
      </c>
      <c r="L636" s="29">
        <v>1715</v>
      </c>
      <c r="M636" s="27" t="s">
        <v>48</v>
      </c>
      <c r="N636" s="27" t="s">
        <v>54</v>
      </c>
      <c r="O636" s="27" t="s">
        <v>47</v>
      </c>
      <c r="P636" s="27">
        <v>9</v>
      </c>
      <c r="Q636" s="36">
        <v>9108</v>
      </c>
      <c r="R636" s="27">
        <v>4848.8715000000002</v>
      </c>
    </row>
    <row r="637" spans="1:18">
      <c r="A637" s="25">
        <v>41344</v>
      </c>
      <c r="B637" s="29">
        <v>2080</v>
      </c>
      <c r="C637" s="27" t="s">
        <v>45</v>
      </c>
      <c r="D637" s="27" t="s">
        <v>54</v>
      </c>
      <c r="E637" s="27" t="s">
        <v>51</v>
      </c>
      <c r="F637" s="27">
        <v>8</v>
      </c>
      <c r="G637" s="30">
        <v>7176</v>
      </c>
      <c r="H637" s="27">
        <v>834.80799999999999</v>
      </c>
      <c r="K637" s="33">
        <v>41344</v>
      </c>
      <c r="L637" s="29">
        <v>2080</v>
      </c>
      <c r="M637" s="27" t="s">
        <v>45</v>
      </c>
      <c r="N637" s="27" t="s">
        <v>54</v>
      </c>
      <c r="O637" s="27" t="s">
        <v>51</v>
      </c>
      <c r="P637" s="27">
        <v>8</v>
      </c>
      <c r="Q637" s="36">
        <v>7176</v>
      </c>
      <c r="R637" s="27">
        <v>834.80799999999999</v>
      </c>
    </row>
    <row r="638" spans="1:18">
      <c r="A638" s="25">
        <v>41345</v>
      </c>
      <c r="B638" s="29">
        <v>1716</v>
      </c>
      <c r="C638" s="27" t="s">
        <v>49</v>
      </c>
      <c r="D638" s="27" t="s">
        <v>54</v>
      </c>
      <c r="E638" s="27" t="s">
        <v>50</v>
      </c>
      <c r="F638" s="27">
        <v>9</v>
      </c>
      <c r="G638" s="30">
        <v>2605.5</v>
      </c>
      <c r="H638" s="27">
        <v>794.93804999999998</v>
      </c>
      <c r="K638" s="33">
        <v>41345</v>
      </c>
      <c r="L638" s="29">
        <v>1716</v>
      </c>
      <c r="M638" s="27" t="s">
        <v>49</v>
      </c>
      <c r="N638" s="27" t="s">
        <v>54</v>
      </c>
      <c r="O638" s="27" t="s">
        <v>50</v>
      </c>
      <c r="P638" s="27">
        <v>9</v>
      </c>
      <c r="Q638" s="36">
        <v>2605.5</v>
      </c>
      <c r="R638" s="27">
        <v>794.93804999999998</v>
      </c>
    </row>
    <row r="639" spans="1:18">
      <c r="A639" s="25">
        <v>41346</v>
      </c>
      <c r="B639" s="29">
        <v>2081</v>
      </c>
      <c r="C639" s="27" t="s">
        <v>48</v>
      </c>
      <c r="D639" s="27" t="s">
        <v>54</v>
      </c>
      <c r="E639" s="27" t="s">
        <v>51</v>
      </c>
      <c r="F639" s="27">
        <v>10</v>
      </c>
      <c r="G639" s="30">
        <v>10600</v>
      </c>
      <c r="H639" s="27">
        <v>4454.12</v>
      </c>
      <c r="K639" s="33">
        <v>41346</v>
      </c>
      <c r="L639" s="29">
        <v>2081</v>
      </c>
      <c r="M639" s="27" t="s">
        <v>48</v>
      </c>
      <c r="N639" s="27" t="s">
        <v>54</v>
      </c>
      <c r="O639" s="27" t="s">
        <v>51</v>
      </c>
      <c r="P639" s="27">
        <v>10</v>
      </c>
      <c r="Q639" s="36">
        <v>10600</v>
      </c>
      <c r="R639" s="27">
        <v>4454.12</v>
      </c>
    </row>
    <row r="640" spans="1:18">
      <c r="A640" s="25">
        <v>41347</v>
      </c>
      <c r="B640" s="29">
        <v>1717</v>
      </c>
      <c r="C640" s="27" t="s">
        <v>45</v>
      </c>
      <c r="D640" s="27" t="s">
        <v>54</v>
      </c>
      <c r="E640" s="27" t="s">
        <v>50</v>
      </c>
      <c r="F640" s="27">
        <v>7</v>
      </c>
      <c r="G640" s="30">
        <v>2415</v>
      </c>
      <c r="H640" s="27">
        <v>724.74149999999986</v>
      </c>
      <c r="K640" s="33">
        <v>41347</v>
      </c>
      <c r="L640" s="29">
        <v>1717</v>
      </c>
      <c r="M640" s="27" t="s">
        <v>45</v>
      </c>
      <c r="N640" s="27" t="s">
        <v>54</v>
      </c>
      <c r="O640" s="27" t="s">
        <v>50</v>
      </c>
      <c r="P640" s="27">
        <v>7</v>
      </c>
      <c r="Q640" s="36">
        <v>2415</v>
      </c>
      <c r="R640" s="27">
        <v>724.74149999999986</v>
      </c>
    </row>
    <row r="641" spans="1:18">
      <c r="A641" s="25">
        <v>41348</v>
      </c>
      <c r="B641" s="29">
        <v>1718</v>
      </c>
      <c r="C641" s="27" t="s">
        <v>48</v>
      </c>
      <c r="D641" s="27" t="s">
        <v>54</v>
      </c>
      <c r="E641" s="27" t="s">
        <v>50</v>
      </c>
      <c r="F641" s="27">
        <v>9</v>
      </c>
      <c r="G641" s="30">
        <v>6588</v>
      </c>
      <c r="H641" s="27">
        <v>2554.8263999999999</v>
      </c>
      <c r="K641" s="33">
        <v>41348</v>
      </c>
      <c r="L641" s="29">
        <v>1718</v>
      </c>
      <c r="M641" s="27" t="s">
        <v>48</v>
      </c>
      <c r="N641" s="27" t="s">
        <v>54</v>
      </c>
      <c r="O641" s="27" t="s">
        <v>50</v>
      </c>
      <c r="P641" s="27">
        <v>9</v>
      </c>
      <c r="Q641" s="36">
        <v>6588</v>
      </c>
      <c r="R641" s="27">
        <v>2554.8263999999999</v>
      </c>
    </row>
    <row r="642" spans="1:18">
      <c r="A642" s="25">
        <v>41349</v>
      </c>
      <c r="B642" s="29">
        <v>1719</v>
      </c>
      <c r="C642" s="27" t="s">
        <v>49</v>
      </c>
      <c r="D642" s="27" t="s">
        <v>54</v>
      </c>
      <c r="E642" s="27" t="s">
        <v>51</v>
      </c>
      <c r="F642" s="27">
        <v>7</v>
      </c>
      <c r="G642" s="30">
        <v>4063.5</v>
      </c>
      <c r="H642" s="27">
        <v>1466.1108000000002</v>
      </c>
      <c r="K642" s="33">
        <v>41349</v>
      </c>
      <c r="L642" s="29">
        <v>1719</v>
      </c>
      <c r="M642" s="27" t="s">
        <v>49</v>
      </c>
      <c r="N642" s="27" t="s">
        <v>54</v>
      </c>
      <c r="O642" s="27" t="s">
        <v>51</v>
      </c>
      <c r="P642" s="27">
        <v>7</v>
      </c>
      <c r="Q642" s="36">
        <v>4063.5</v>
      </c>
      <c r="R642" s="27">
        <v>1466.1108000000002</v>
      </c>
    </row>
    <row r="643" spans="1:18">
      <c r="A643" s="25">
        <v>41350</v>
      </c>
      <c r="B643" s="29">
        <v>1720</v>
      </c>
      <c r="C643" s="27" t="s">
        <v>45</v>
      </c>
      <c r="D643" s="27" t="s">
        <v>54</v>
      </c>
      <c r="E643" s="27" t="s">
        <v>51</v>
      </c>
      <c r="F643" s="27">
        <v>10</v>
      </c>
      <c r="G643" s="30">
        <v>14850</v>
      </c>
      <c r="H643" s="27">
        <v>5103.9450000000006</v>
      </c>
      <c r="K643" s="33">
        <v>41350</v>
      </c>
      <c r="L643" s="29">
        <v>1720</v>
      </c>
      <c r="M643" s="27" t="s">
        <v>45</v>
      </c>
      <c r="N643" s="27" t="s">
        <v>54</v>
      </c>
      <c r="O643" s="27" t="s">
        <v>51</v>
      </c>
      <c r="P643" s="27">
        <v>10</v>
      </c>
      <c r="Q643" s="36">
        <v>14850</v>
      </c>
      <c r="R643" s="27">
        <v>5103.9450000000006</v>
      </c>
    </row>
    <row r="644" spans="1:18">
      <c r="A644" s="25">
        <v>41351</v>
      </c>
      <c r="B644" s="29">
        <v>1721</v>
      </c>
      <c r="C644" s="27" t="s">
        <v>48</v>
      </c>
      <c r="D644" s="27" t="s">
        <v>54</v>
      </c>
      <c r="E644" s="27" t="s">
        <v>51</v>
      </c>
      <c r="F644" s="27">
        <v>10</v>
      </c>
      <c r="G644" s="30">
        <v>4560</v>
      </c>
      <c r="H644" s="27">
        <v>2971.2960000000003</v>
      </c>
      <c r="K644" s="33">
        <v>41351</v>
      </c>
      <c r="L644" s="29">
        <v>1721</v>
      </c>
      <c r="M644" s="27" t="s">
        <v>48</v>
      </c>
      <c r="N644" s="27" t="s">
        <v>54</v>
      </c>
      <c r="O644" s="27" t="s">
        <v>51</v>
      </c>
      <c r="P644" s="27">
        <v>10</v>
      </c>
      <c r="Q644" s="36">
        <v>4560</v>
      </c>
      <c r="R644" s="27">
        <v>2971.2960000000003</v>
      </c>
    </row>
    <row r="645" spans="1:18">
      <c r="A645" s="25">
        <v>41352</v>
      </c>
      <c r="B645" s="29">
        <v>2091</v>
      </c>
      <c r="C645" s="27" t="s">
        <v>49</v>
      </c>
      <c r="D645" s="27" t="s">
        <v>54</v>
      </c>
      <c r="E645" s="27" t="s">
        <v>47</v>
      </c>
      <c r="F645" s="27">
        <v>6</v>
      </c>
      <c r="G645" s="30">
        <v>6642</v>
      </c>
      <c r="H645" s="27">
        <v>3599.9639999999995</v>
      </c>
      <c r="K645" s="33">
        <v>41352</v>
      </c>
      <c r="L645" s="29">
        <v>2091</v>
      </c>
      <c r="M645" s="27" t="s">
        <v>49</v>
      </c>
      <c r="N645" s="27" t="s">
        <v>54</v>
      </c>
      <c r="O645" s="27" t="s">
        <v>47</v>
      </c>
      <c r="P645" s="27">
        <v>6</v>
      </c>
      <c r="Q645" s="36">
        <v>6642</v>
      </c>
      <c r="R645" s="27">
        <v>3599.9639999999995</v>
      </c>
    </row>
    <row r="646" spans="1:18">
      <c r="A646" s="25">
        <v>41353</v>
      </c>
      <c r="B646" s="29">
        <v>2092</v>
      </c>
      <c r="C646" s="27" t="s">
        <v>45</v>
      </c>
      <c r="D646" s="27" t="s">
        <v>54</v>
      </c>
      <c r="E646" s="27" t="s">
        <v>47</v>
      </c>
      <c r="F646" s="27">
        <v>6</v>
      </c>
      <c r="G646" s="30">
        <v>4428</v>
      </c>
      <c r="H646" s="27">
        <v>973.93860000000006</v>
      </c>
      <c r="K646" s="33">
        <v>41353</v>
      </c>
      <c r="L646" s="29">
        <v>2092</v>
      </c>
      <c r="M646" s="27" t="s">
        <v>45</v>
      </c>
      <c r="N646" s="27" t="s">
        <v>54</v>
      </c>
      <c r="O646" s="27" t="s">
        <v>47</v>
      </c>
      <c r="P646" s="27">
        <v>6</v>
      </c>
      <c r="Q646" s="36">
        <v>4428</v>
      </c>
      <c r="R646" s="27">
        <v>973.93860000000006</v>
      </c>
    </row>
    <row r="647" spans="1:18">
      <c r="A647" s="25">
        <v>41354</v>
      </c>
      <c r="B647" s="29">
        <v>2093</v>
      </c>
      <c r="C647" s="27" t="s">
        <v>48</v>
      </c>
      <c r="D647" s="27" t="s">
        <v>54</v>
      </c>
      <c r="E647" s="27" t="s">
        <v>47</v>
      </c>
      <c r="F647" s="27">
        <v>8</v>
      </c>
      <c r="G647" s="30">
        <v>1812</v>
      </c>
      <c r="H647" s="27">
        <v>578.75280000000009</v>
      </c>
      <c r="K647" s="33">
        <v>41354</v>
      </c>
      <c r="L647" s="29">
        <v>2093</v>
      </c>
      <c r="M647" s="27" t="s">
        <v>48</v>
      </c>
      <c r="N647" s="27" t="s">
        <v>54</v>
      </c>
      <c r="O647" s="27" t="s">
        <v>47</v>
      </c>
      <c r="P647" s="27">
        <v>8</v>
      </c>
      <c r="Q647" s="36">
        <v>1812</v>
      </c>
      <c r="R647" s="27">
        <v>578.75280000000009</v>
      </c>
    </row>
    <row r="648" spans="1:18">
      <c r="A648" s="25">
        <v>41355</v>
      </c>
      <c r="B648" s="29">
        <v>2094</v>
      </c>
      <c r="C648" s="27" t="s">
        <v>49</v>
      </c>
      <c r="D648" s="27" t="s">
        <v>54</v>
      </c>
      <c r="E648" s="27" t="s">
        <v>50</v>
      </c>
      <c r="F648" s="27">
        <v>7</v>
      </c>
      <c r="G648" s="30">
        <v>5544</v>
      </c>
      <c r="H648" s="27">
        <v>1490.2271999999998</v>
      </c>
      <c r="K648" s="33">
        <v>41355</v>
      </c>
      <c r="L648" s="29">
        <v>2094</v>
      </c>
      <c r="M648" s="27" t="s">
        <v>49</v>
      </c>
      <c r="N648" s="27" t="s">
        <v>54</v>
      </c>
      <c r="O648" s="27" t="s">
        <v>50</v>
      </c>
      <c r="P648" s="27">
        <v>7</v>
      </c>
      <c r="Q648" s="36">
        <v>5544</v>
      </c>
      <c r="R648" s="27">
        <v>1490.2271999999998</v>
      </c>
    </row>
    <row r="649" spans="1:18">
      <c r="A649" s="25">
        <v>41356</v>
      </c>
      <c r="B649" s="29">
        <v>2095</v>
      </c>
      <c r="C649" s="27" t="s">
        <v>45</v>
      </c>
      <c r="D649" s="27" t="s">
        <v>54</v>
      </c>
      <c r="E649" s="27" t="s">
        <v>50</v>
      </c>
      <c r="F649" s="27">
        <v>8</v>
      </c>
      <c r="G649" s="30">
        <v>4688</v>
      </c>
      <c r="H649" s="27">
        <v>2016.7776000000001</v>
      </c>
      <c r="K649" s="33">
        <v>41356</v>
      </c>
      <c r="L649" s="29">
        <v>2095</v>
      </c>
      <c r="M649" s="27" t="s">
        <v>45</v>
      </c>
      <c r="N649" s="27" t="s">
        <v>54</v>
      </c>
      <c r="O649" s="27" t="s">
        <v>50</v>
      </c>
      <c r="P649" s="27">
        <v>8</v>
      </c>
      <c r="Q649" s="36">
        <v>4688</v>
      </c>
      <c r="R649" s="27">
        <v>2016.7776000000001</v>
      </c>
    </row>
    <row r="650" spans="1:18">
      <c r="A650" s="25">
        <v>41357</v>
      </c>
      <c r="B650" s="29">
        <v>1731</v>
      </c>
      <c r="C650" s="27" t="s">
        <v>49</v>
      </c>
      <c r="D650" s="27" t="s">
        <v>54</v>
      </c>
      <c r="E650" s="27" t="s">
        <v>47</v>
      </c>
      <c r="F650" s="27">
        <v>9</v>
      </c>
      <c r="G650" s="30">
        <v>7128</v>
      </c>
      <c r="H650" s="27">
        <v>1762.5168000000001</v>
      </c>
      <c r="K650" s="33">
        <v>41357</v>
      </c>
      <c r="L650" s="29">
        <v>1731</v>
      </c>
      <c r="M650" s="27" t="s">
        <v>49</v>
      </c>
      <c r="N650" s="27" t="s">
        <v>54</v>
      </c>
      <c r="O650" s="27" t="s">
        <v>47</v>
      </c>
      <c r="P650" s="27">
        <v>9</v>
      </c>
      <c r="Q650" s="36">
        <v>7128</v>
      </c>
      <c r="R650" s="27">
        <v>1762.5168000000001</v>
      </c>
    </row>
    <row r="651" spans="1:18">
      <c r="A651" s="25">
        <v>41358</v>
      </c>
      <c r="B651" s="29">
        <v>2096</v>
      </c>
      <c r="C651" s="27" t="s">
        <v>48</v>
      </c>
      <c r="D651" s="27" t="s">
        <v>54</v>
      </c>
      <c r="E651" s="27" t="s">
        <v>50</v>
      </c>
      <c r="F651" s="27">
        <v>6</v>
      </c>
      <c r="G651" s="30">
        <v>7344</v>
      </c>
      <c r="H651" s="27">
        <v>2931.174</v>
      </c>
      <c r="K651" s="33">
        <v>41358</v>
      </c>
      <c r="L651" s="29">
        <v>2096</v>
      </c>
      <c r="M651" s="27" t="s">
        <v>48</v>
      </c>
      <c r="N651" s="27" t="s">
        <v>54</v>
      </c>
      <c r="O651" s="27" t="s">
        <v>50</v>
      </c>
      <c r="P651" s="27">
        <v>6</v>
      </c>
      <c r="Q651" s="36">
        <v>7344</v>
      </c>
      <c r="R651" s="27">
        <v>2931.174</v>
      </c>
    </row>
    <row r="652" spans="1:18">
      <c r="A652" s="25">
        <v>41359</v>
      </c>
      <c r="B652" s="29">
        <v>1732</v>
      </c>
      <c r="C652" s="27" t="s">
        <v>45</v>
      </c>
      <c r="D652" s="27" t="s">
        <v>54</v>
      </c>
      <c r="E652" s="27" t="s">
        <v>47</v>
      </c>
      <c r="F652" s="27">
        <v>6</v>
      </c>
      <c r="G652" s="30">
        <v>4698</v>
      </c>
      <c r="H652" s="27">
        <v>676.19880000000012</v>
      </c>
      <c r="K652" s="33">
        <v>41359</v>
      </c>
      <c r="L652" s="29">
        <v>1732</v>
      </c>
      <c r="M652" s="27" t="s">
        <v>45</v>
      </c>
      <c r="N652" s="27" t="s">
        <v>54</v>
      </c>
      <c r="O652" s="27" t="s">
        <v>47</v>
      </c>
      <c r="P652" s="27">
        <v>6</v>
      </c>
      <c r="Q652" s="36">
        <v>4698</v>
      </c>
      <c r="R652" s="27">
        <v>676.19880000000012</v>
      </c>
    </row>
    <row r="653" spans="1:18">
      <c r="A653" s="25">
        <v>41360</v>
      </c>
      <c r="B653" s="29">
        <v>2097</v>
      </c>
      <c r="C653" s="27" t="s">
        <v>49</v>
      </c>
      <c r="D653" s="27" t="s">
        <v>54</v>
      </c>
      <c r="E653" s="27" t="s">
        <v>51</v>
      </c>
      <c r="F653" s="27">
        <v>9</v>
      </c>
      <c r="G653" s="30">
        <v>3294</v>
      </c>
      <c r="H653" s="27">
        <v>3128.4764999999998</v>
      </c>
      <c r="K653" s="33">
        <v>41360</v>
      </c>
      <c r="L653" s="29">
        <v>2097</v>
      </c>
      <c r="M653" s="27" t="s">
        <v>49</v>
      </c>
      <c r="N653" s="27" t="s">
        <v>54</v>
      </c>
      <c r="O653" s="27" t="s">
        <v>51</v>
      </c>
      <c r="P653" s="27">
        <v>9</v>
      </c>
      <c r="Q653" s="36">
        <v>3294</v>
      </c>
      <c r="R653" s="27">
        <v>3128.4764999999998</v>
      </c>
    </row>
    <row r="654" spans="1:18">
      <c r="A654" s="25">
        <v>41361</v>
      </c>
      <c r="B654" s="29">
        <v>1733</v>
      </c>
      <c r="C654" s="27" t="s">
        <v>48</v>
      </c>
      <c r="D654" s="27" t="s">
        <v>54</v>
      </c>
      <c r="E654" s="27" t="s">
        <v>47</v>
      </c>
      <c r="F654" s="27">
        <v>9</v>
      </c>
      <c r="G654" s="30">
        <v>5832</v>
      </c>
      <c r="H654" s="27">
        <v>3346.7903999999999</v>
      </c>
      <c r="K654" s="33">
        <v>41361</v>
      </c>
      <c r="L654" s="29">
        <v>1733</v>
      </c>
      <c r="M654" s="27" t="s">
        <v>48</v>
      </c>
      <c r="N654" s="27" t="s">
        <v>54</v>
      </c>
      <c r="O654" s="27" t="s">
        <v>47</v>
      </c>
      <c r="P654" s="27">
        <v>9</v>
      </c>
      <c r="Q654" s="36">
        <v>5832</v>
      </c>
      <c r="R654" s="27">
        <v>3346.7903999999999</v>
      </c>
    </row>
    <row r="655" spans="1:18">
      <c r="A655" s="25">
        <v>41362</v>
      </c>
      <c r="B655" s="29">
        <v>2098</v>
      </c>
      <c r="C655" s="27" t="s">
        <v>45</v>
      </c>
      <c r="D655" s="27" t="s">
        <v>54</v>
      </c>
      <c r="E655" s="27" t="s">
        <v>51</v>
      </c>
      <c r="F655" s="27">
        <v>8</v>
      </c>
      <c r="G655" s="30">
        <v>2508</v>
      </c>
      <c r="H655" s="27">
        <v>3452.0111999999999</v>
      </c>
      <c r="K655" s="33">
        <v>41362</v>
      </c>
      <c r="L655" s="29">
        <v>2098</v>
      </c>
      <c r="M655" s="27" t="s">
        <v>45</v>
      </c>
      <c r="N655" s="27" t="s">
        <v>54</v>
      </c>
      <c r="O655" s="27" t="s">
        <v>51</v>
      </c>
      <c r="P655" s="27">
        <v>8</v>
      </c>
      <c r="Q655" s="36">
        <v>2508</v>
      </c>
      <c r="R655" s="27">
        <v>3452.0111999999999</v>
      </c>
    </row>
    <row r="656" spans="1:18">
      <c r="A656" s="25">
        <v>41363</v>
      </c>
      <c r="B656" s="29">
        <v>1734</v>
      </c>
      <c r="C656" s="27" t="s">
        <v>49</v>
      </c>
      <c r="D656" s="27" t="s">
        <v>54</v>
      </c>
      <c r="E656" s="27" t="s">
        <v>50</v>
      </c>
      <c r="F656" s="27">
        <v>6</v>
      </c>
      <c r="G656" s="30">
        <v>5265</v>
      </c>
      <c r="H656" s="27">
        <v>544.92750000000001</v>
      </c>
      <c r="K656" s="33">
        <v>41363</v>
      </c>
      <c r="L656" s="29">
        <v>1734</v>
      </c>
      <c r="M656" s="27" t="s">
        <v>49</v>
      </c>
      <c r="N656" s="27" t="s">
        <v>54</v>
      </c>
      <c r="O656" s="27" t="s">
        <v>50</v>
      </c>
      <c r="P656" s="27">
        <v>6</v>
      </c>
      <c r="Q656" s="36">
        <v>5265</v>
      </c>
      <c r="R656" s="27">
        <v>544.92750000000001</v>
      </c>
    </row>
    <row r="657" spans="1:18">
      <c r="A657" s="25">
        <v>41364</v>
      </c>
      <c r="B657" s="29">
        <v>2099</v>
      </c>
      <c r="C657" s="27" t="s">
        <v>48</v>
      </c>
      <c r="D657" s="27" t="s">
        <v>54</v>
      </c>
      <c r="E657" s="27" t="s">
        <v>51</v>
      </c>
      <c r="F657" s="27">
        <v>7</v>
      </c>
      <c r="G657" s="30">
        <v>1533</v>
      </c>
      <c r="H657" s="27">
        <v>673.75350000000003</v>
      </c>
      <c r="K657" s="33">
        <v>41364</v>
      </c>
      <c r="L657" s="29">
        <v>2099</v>
      </c>
      <c r="M657" s="27" t="s">
        <v>48</v>
      </c>
      <c r="N657" s="27" t="s">
        <v>54</v>
      </c>
      <c r="O657" s="27" t="s">
        <v>51</v>
      </c>
      <c r="P657" s="27">
        <v>7</v>
      </c>
      <c r="Q657" s="36">
        <v>1533</v>
      </c>
      <c r="R657" s="27">
        <v>673.75350000000003</v>
      </c>
    </row>
    <row r="658" spans="1:18">
      <c r="A658" s="25">
        <v>41365</v>
      </c>
      <c r="B658" s="29">
        <v>1735</v>
      </c>
      <c r="C658" s="27" t="s">
        <v>45</v>
      </c>
      <c r="D658" s="27" t="s">
        <v>54</v>
      </c>
      <c r="E658" s="27" t="s">
        <v>50</v>
      </c>
      <c r="F658" s="27">
        <v>7</v>
      </c>
      <c r="G658" s="30">
        <v>7770</v>
      </c>
      <c r="H658" s="27">
        <v>2367.1305000000002</v>
      </c>
      <c r="K658" s="33">
        <v>41365</v>
      </c>
      <c r="L658" s="29">
        <v>1735</v>
      </c>
      <c r="M658" s="27" t="s">
        <v>45</v>
      </c>
      <c r="N658" s="27" t="s">
        <v>54</v>
      </c>
      <c r="O658" s="27" t="s">
        <v>50</v>
      </c>
      <c r="P658" s="27">
        <v>7</v>
      </c>
      <c r="Q658" s="36">
        <v>7770</v>
      </c>
      <c r="R658" s="27">
        <v>2367.1305000000002</v>
      </c>
    </row>
    <row r="659" spans="1:18">
      <c r="A659" s="25">
        <v>41366</v>
      </c>
      <c r="B659" s="29">
        <v>2100</v>
      </c>
      <c r="C659" s="27" t="s">
        <v>49</v>
      </c>
      <c r="D659" s="27" t="s">
        <v>54</v>
      </c>
      <c r="E659" s="27" t="s">
        <v>47</v>
      </c>
      <c r="F659" s="27">
        <v>6</v>
      </c>
      <c r="G659" s="30">
        <v>1719</v>
      </c>
      <c r="H659" s="27">
        <v>1526.8158000000001</v>
      </c>
      <c r="K659" s="33">
        <v>41366</v>
      </c>
      <c r="L659" s="29">
        <v>2100</v>
      </c>
      <c r="M659" s="27" t="s">
        <v>49</v>
      </c>
      <c r="N659" s="27" t="s">
        <v>54</v>
      </c>
      <c r="O659" s="27" t="s">
        <v>47</v>
      </c>
      <c r="P659" s="27">
        <v>6</v>
      </c>
      <c r="Q659" s="36">
        <v>1719</v>
      </c>
      <c r="R659" s="27">
        <v>1526.8158000000001</v>
      </c>
    </row>
    <row r="660" spans="1:18">
      <c r="A660" s="25">
        <v>41367</v>
      </c>
      <c r="B660" s="29">
        <v>1736</v>
      </c>
      <c r="C660" s="27" t="s">
        <v>48</v>
      </c>
      <c r="D660" s="27" t="s">
        <v>54</v>
      </c>
      <c r="E660" s="27" t="s">
        <v>50</v>
      </c>
      <c r="F660" s="27">
        <v>7</v>
      </c>
      <c r="G660" s="30">
        <v>4018</v>
      </c>
      <c r="H660" s="27">
        <v>772.8623</v>
      </c>
      <c r="K660" s="33">
        <v>41367</v>
      </c>
      <c r="L660" s="29">
        <v>1736</v>
      </c>
      <c r="M660" s="27" t="s">
        <v>48</v>
      </c>
      <c r="N660" s="27" t="s">
        <v>54</v>
      </c>
      <c r="O660" s="27" t="s">
        <v>50</v>
      </c>
      <c r="P660" s="27">
        <v>7</v>
      </c>
      <c r="Q660" s="36">
        <v>4018</v>
      </c>
      <c r="R660" s="27">
        <v>772.8623</v>
      </c>
    </row>
    <row r="661" spans="1:18">
      <c r="A661" s="25">
        <v>41368</v>
      </c>
      <c r="B661" s="29">
        <v>2101</v>
      </c>
      <c r="C661" s="27" t="s">
        <v>45</v>
      </c>
      <c r="D661" s="27" t="s">
        <v>54</v>
      </c>
      <c r="E661" s="27" t="s">
        <v>47</v>
      </c>
      <c r="F661" s="27">
        <v>9</v>
      </c>
      <c r="G661" s="30">
        <v>10395</v>
      </c>
      <c r="H661" s="27">
        <v>922.66019999999992</v>
      </c>
      <c r="K661" s="33">
        <v>41368</v>
      </c>
      <c r="L661" s="29">
        <v>2101</v>
      </c>
      <c r="M661" s="27" t="s">
        <v>45</v>
      </c>
      <c r="N661" s="27" t="s">
        <v>54</v>
      </c>
      <c r="O661" s="27" t="s">
        <v>47</v>
      </c>
      <c r="P661" s="27">
        <v>9</v>
      </c>
      <c r="Q661" s="36">
        <v>10395</v>
      </c>
      <c r="R661" s="27">
        <v>922.66019999999992</v>
      </c>
    </row>
    <row r="662" spans="1:18">
      <c r="A662" s="25">
        <v>41369</v>
      </c>
      <c r="B662" s="29">
        <v>1737</v>
      </c>
      <c r="C662" s="27" t="s">
        <v>49</v>
      </c>
      <c r="D662" s="27" t="s">
        <v>54</v>
      </c>
      <c r="E662" s="27" t="s">
        <v>51</v>
      </c>
      <c r="F662" s="27">
        <v>10</v>
      </c>
      <c r="G662" s="30">
        <v>11100</v>
      </c>
      <c r="H662" s="27">
        <v>4928.3999999999996</v>
      </c>
      <c r="K662" s="33">
        <v>41369</v>
      </c>
      <c r="L662" s="29">
        <v>1737</v>
      </c>
      <c r="M662" s="27" t="s">
        <v>49</v>
      </c>
      <c r="N662" s="27" t="s">
        <v>54</v>
      </c>
      <c r="O662" s="27" t="s">
        <v>51</v>
      </c>
      <c r="P662" s="27">
        <v>10</v>
      </c>
      <c r="Q662" s="36">
        <v>11100</v>
      </c>
      <c r="R662" s="27">
        <v>4928.3999999999996</v>
      </c>
    </row>
    <row r="663" spans="1:18">
      <c r="A663" s="25">
        <v>41370</v>
      </c>
      <c r="B663" s="29">
        <v>2102</v>
      </c>
      <c r="C663" s="27" t="s">
        <v>48</v>
      </c>
      <c r="D663" s="27" t="s">
        <v>54</v>
      </c>
      <c r="E663" s="27" t="s">
        <v>47</v>
      </c>
      <c r="F663" s="27">
        <v>9</v>
      </c>
      <c r="G663" s="30">
        <v>5940</v>
      </c>
      <c r="H663" s="27">
        <v>1273.8330000000001</v>
      </c>
      <c r="K663" s="33">
        <v>41370</v>
      </c>
      <c r="L663" s="29">
        <v>2102</v>
      </c>
      <c r="M663" s="27" t="s">
        <v>48</v>
      </c>
      <c r="N663" s="27" t="s">
        <v>54</v>
      </c>
      <c r="O663" s="27" t="s">
        <v>47</v>
      </c>
      <c r="P663" s="27">
        <v>9</v>
      </c>
      <c r="Q663" s="36">
        <v>5940</v>
      </c>
      <c r="R663" s="27">
        <v>1273.8330000000001</v>
      </c>
    </row>
    <row r="664" spans="1:18">
      <c r="A664" s="25">
        <v>41371</v>
      </c>
      <c r="B664" s="29">
        <v>1738</v>
      </c>
      <c r="C664" s="27" t="s">
        <v>45</v>
      </c>
      <c r="D664" s="27" t="s">
        <v>54</v>
      </c>
      <c r="E664" s="27" t="s">
        <v>51</v>
      </c>
      <c r="F664" s="27">
        <v>7</v>
      </c>
      <c r="G664" s="30">
        <v>12442.5</v>
      </c>
      <c r="H664" s="27">
        <v>4404.6449999999995</v>
      </c>
      <c r="K664" s="33">
        <v>41371</v>
      </c>
      <c r="L664" s="29">
        <v>1738</v>
      </c>
      <c r="M664" s="27" t="s">
        <v>45</v>
      </c>
      <c r="N664" s="27" t="s">
        <v>54</v>
      </c>
      <c r="O664" s="27" t="s">
        <v>51</v>
      </c>
      <c r="P664" s="27">
        <v>7</v>
      </c>
      <c r="Q664" s="36">
        <v>12442.5</v>
      </c>
      <c r="R664" s="27">
        <v>4404.6449999999995</v>
      </c>
    </row>
    <row r="665" spans="1:18">
      <c r="A665" s="25">
        <v>41372</v>
      </c>
      <c r="B665" s="29">
        <v>2103</v>
      </c>
      <c r="C665" s="27" t="s">
        <v>49</v>
      </c>
      <c r="D665" s="27" t="s">
        <v>54</v>
      </c>
      <c r="E665" s="27" t="s">
        <v>50</v>
      </c>
      <c r="F665" s="27">
        <v>7</v>
      </c>
      <c r="G665" s="30">
        <v>6132</v>
      </c>
      <c r="H665" s="27">
        <v>3357.2700000000004</v>
      </c>
      <c r="K665" s="33">
        <v>41372</v>
      </c>
      <c r="L665" s="29">
        <v>2103</v>
      </c>
      <c r="M665" s="27" t="s">
        <v>49</v>
      </c>
      <c r="N665" s="27" t="s">
        <v>54</v>
      </c>
      <c r="O665" s="27" t="s">
        <v>50</v>
      </c>
      <c r="P665" s="27">
        <v>7</v>
      </c>
      <c r="Q665" s="36">
        <v>6132</v>
      </c>
      <c r="R665" s="27">
        <v>3357.2700000000004</v>
      </c>
    </row>
    <row r="666" spans="1:18">
      <c r="A666" s="25">
        <v>41373</v>
      </c>
      <c r="B666" s="29">
        <v>1739</v>
      </c>
      <c r="C666" s="27" t="s">
        <v>48</v>
      </c>
      <c r="D666" s="27" t="s">
        <v>54</v>
      </c>
      <c r="E666" s="27" t="s">
        <v>51</v>
      </c>
      <c r="F666" s="27">
        <v>7</v>
      </c>
      <c r="G666" s="30">
        <v>10500</v>
      </c>
      <c r="H666" s="27">
        <v>1850.1</v>
      </c>
      <c r="K666" s="33">
        <v>41373</v>
      </c>
      <c r="L666" s="29">
        <v>1739</v>
      </c>
      <c r="M666" s="27" t="s">
        <v>48</v>
      </c>
      <c r="N666" s="27" t="s">
        <v>54</v>
      </c>
      <c r="O666" s="27" t="s">
        <v>51</v>
      </c>
      <c r="P666" s="27">
        <v>7</v>
      </c>
      <c r="Q666" s="36">
        <v>10500</v>
      </c>
      <c r="R666" s="27">
        <v>1850.1</v>
      </c>
    </row>
    <row r="667" spans="1:18">
      <c r="A667" s="25">
        <v>41374</v>
      </c>
      <c r="B667" s="29">
        <v>2104</v>
      </c>
      <c r="C667" s="27" t="s">
        <v>45</v>
      </c>
      <c r="D667" s="27" t="s">
        <v>54</v>
      </c>
      <c r="E667" s="27" t="s">
        <v>50</v>
      </c>
      <c r="F667" s="27">
        <v>10</v>
      </c>
      <c r="G667" s="30">
        <v>14650</v>
      </c>
      <c r="H667" s="27">
        <v>5070.3650000000007</v>
      </c>
      <c r="K667" s="33">
        <v>41374</v>
      </c>
      <c r="L667" s="29">
        <v>2104</v>
      </c>
      <c r="M667" s="27" t="s">
        <v>45</v>
      </c>
      <c r="N667" s="27" t="s">
        <v>54</v>
      </c>
      <c r="O667" s="27" t="s">
        <v>50</v>
      </c>
      <c r="P667" s="27">
        <v>10</v>
      </c>
      <c r="Q667" s="36">
        <v>14650</v>
      </c>
      <c r="R667" s="27">
        <v>5070.3650000000007</v>
      </c>
    </row>
    <row r="668" spans="1:18">
      <c r="A668" s="25">
        <v>41375</v>
      </c>
      <c r="B668" s="29">
        <v>1740</v>
      </c>
      <c r="C668" s="27" t="s">
        <v>49</v>
      </c>
      <c r="D668" s="27" t="s">
        <v>54</v>
      </c>
      <c r="E668" s="27" t="s">
        <v>47</v>
      </c>
      <c r="F668" s="27">
        <v>9</v>
      </c>
      <c r="G668" s="30">
        <v>14985</v>
      </c>
      <c r="H668" s="27">
        <v>4501.4940000000006</v>
      </c>
      <c r="K668" s="33">
        <v>41375</v>
      </c>
      <c r="L668" s="29">
        <v>1740</v>
      </c>
      <c r="M668" s="27" t="s">
        <v>49</v>
      </c>
      <c r="N668" s="27" t="s">
        <v>54</v>
      </c>
      <c r="O668" s="27" t="s">
        <v>47</v>
      </c>
      <c r="P668" s="27">
        <v>9</v>
      </c>
      <c r="Q668" s="36">
        <v>14985</v>
      </c>
      <c r="R668" s="27">
        <v>4501.4940000000006</v>
      </c>
    </row>
    <row r="669" spans="1:18">
      <c r="A669" s="25">
        <v>41376</v>
      </c>
      <c r="B669" s="29">
        <v>2105</v>
      </c>
      <c r="C669" s="27" t="s">
        <v>48</v>
      </c>
      <c r="D669" s="27" t="s">
        <v>54</v>
      </c>
      <c r="E669" s="27" t="s">
        <v>50</v>
      </c>
      <c r="F669" s="27">
        <v>8</v>
      </c>
      <c r="G669" s="30">
        <v>2214</v>
      </c>
      <c r="H669" s="27">
        <v>4702.5359999999991</v>
      </c>
      <c r="K669" s="33">
        <v>41376</v>
      </c>
      <c r="L669" s="29">
        <v>2105</v>
      </c>
      <c r="M669" s="27" t="s">
        <v>48</v>
      </c>
      <c r="N669" s="27" t="s">
        <v>54</v>
      </c>
      <c r="O669" s="27" t="s">
        <v>50</v>
      </c>
      <c r="P669" s="27">
        <v>8</v>
      </c>
      <c r="Q669" s="36">
        <v>2214</v>
      </c>
      <c r="R669" s="27">
        <v>4702.5359999999991</v>
      </c>
    </row>
    <row r="670" spans="1:18">
      <c r="A670" s="25">
        <v>41377</v>
      </c>
      <c r="B670" s="29">
        <v>1741</v>
      </c>
      <c r="C670" s="27" t="s">
        <v>45</v>
      </c>
      <c r="D670" s="27" t="s">
        <v>54</v>
      </c>
      <c r="E670" s="27" t="s">
        <v>47</v>
      </c>
      <c r="F670" s="27">
        <v>10</v>
      </c>
      <c r="G670" s="30">
        <v>8370</v>
      </c>
      <c r="H670" s="27">
        <v>1086.9839999999999</v>
      </c>
      <c r="K670" s="33">
        <v>41377</v>
      </c>
      <c r="L670" s="29">
        <v>1741</v>
      </c>
      <c r="M670" s="27" t="s">
        <v>45</v>
      </c>
      <c r="N670" s="27" t="s">
        <v>54</v>
      </c>
      <c r="O670" s="27" t="s">
        <v>47</v>
      </c>
      <c r="P670" s="27">
        <v>10</v>
      </c>
      <c r="Q670" s="36">
        <v>8370</v>
      </c>
      <c r="R670" s="27">
        <v>1086.9839999999999</v>
      </c>
    </row>
    <row r="671" spans="1:18">
      <c r="A671" s="25">
        <v>41378</v>
      </c>
      <c r="B671" s="29">
        <v>2106</v>
      </c>
      <c r="C671" s="27" t="s">
        <v>49</v>
      </c>
      <c r="D671" s="27" t="s">
        <v>54</v>
      </c>
      <c r="E671" s="27" t="s">
        <v>51</v>
      </c>
      <c r="F671" s="27">
        <v>6</v>
      </c>
      <c r="G671" s="30">
        <v>7560</v>
      </c>
      <c r="H671" s="27">
        <v>4897.619999999999</v>
      </c>
      <c r="K671" s="33">
        <v>41378</v>
      </c>
      <c r="L671" s="29">
        <v>2106</v>
      </c>
      <c r="M671" s="27" t="s">
        <v>49</v>
      </c>
      <c r="N671" s="27" t="s">
        <v>54</v>
      </c>
      <c r="O671" s="27" t="s">
        <v>51</v>
      </c>
      <c r="P671" s="27">
        <v>6</v>
      </c>
      <c r="Q671" s="36">
        <v>7560</v>
      </c>
      <c r="R671" s="27">
        <v>4897.619999999999</v>
      </c>
    </row>
    <row r="672" spans="1:18">
      <c r="A672" s="25">
        <v>41379</v>
      </c>
      <c r="B672" s="29">
        <v>1742</v>
      </c>
      <c r="C672" s="27" t="s">
        <v>48</v>
      </c>
      <c r="D672" s="27" t="s">
        <v>54</v>
      </c>
      <c r="E672" s="27" t="s">
        <v>47</v>
      </c>
      <c r="F672" s="27">
        <v>6</v>
      </c>
      <c r="G672" s="30">
        <v>1512</v>
      </c>
      <c r="H672" s="27">
        <v>1825.2864</v>
      </c>
      <c r="K672" s="33">
        <v>41379</v>
      </c>
      <c r="L672" s="29">
        <v>1742</v>
      </c>
      <c r="M672" s="27" t="s">
        <v>48</v>
      </c>
      <c r="N672" s="27" t="s">
        <v>54</v>
      </c>
      <c r="O672" s="27" t="s">
        <v>47</v>
      </c>
      <c r="P672" s="27">
        <v>6</v>
      </c>
      <c r="Q672" s="36">
        <v>1512</v>
      </c>
      <c r="R672" s="27">
        <v>1825.2864</v>
      </c>
    </row>
    <row r="673" spans="1:18">
      <c r="A673" s="25">
        <v>41380</v>
      </c>
      <c r="B673" s="29">
        <v>2107</v>
      </c>
      <c r="C673" s="27" t="s">
        <v>45</v>
      </c>
      <c r="D673" s="27" t="s">
        <v>54</v>
      </c>
      <c r="E673" s="27" t="s">
        <v>51</v>
      </c>
      <c r="F673" s="27">
        <v>8</v>
      </c>
      <c r="G673" s="30">
        <v>1812</v>
      </c>
      <c r="H673" s="27">
        <v>2564.3424</v>
      </c>
      <c r="K673" s="33">
        <v>41380</v>
      </c>
      <c r="L673" s="29">
        <v>2107</v>
      </c>
      <c r="M673" s="27" t="s">
        <v>45</v>
      </c>
      <c r="N673" s="27" t="s">
        <v>54</v>
      </c>
      <c r="O673" s="27" t="s">
        <v>51</v>
      </c>
      <c r="P673" s="27">
        <v>8</v>
      </c>
      <c r="Q673" s="36">
        <v>1812</v>
      </c>
      <c r="R673" s="27">
        <v>2564.3424</v>
      </c>
    </row>
    <row r="674" spans="1:18">
      <c r="A674" s="25">
        <v>41381</v>
      </c>
      <c r="B674" s="29">
        <v>1743</v>
      </c>
      <c r="C674" s="27" t="s">
        <v>49</v>
      </c>
      <c r="D674" s="27" t="s">
        <v>54</v>
      </c>
      <c r="E674" s="27" t="s">
        <v>50</v>
      </c>
      <c r="F674" s="27">
        <v>10</v>
      </c>
      <c r="G674" s="30">
        <v>11220</v>
      </c>
      <c r="H674" s="27">
        <v>924.24750000000017</v>
      </c>
      <c r="K674" s="33">
        <v>41381</v>
      </c>
      <c r="L674" s="29">
        <v>1743</v>
      </c>
      <c r="M674" s="27" t="s">
        <v>49</v>
      </c>
      <c r="N674" s="27" t="s">
        <v>54</v>
      </c>
      <c r="O674" s="27" t="s">
        <v>50</v>
      </c>
      <c r="P674" s="27">
        <v>10</v>
      </c>
      <c r="Q674" s="36">
        <v>11220</v>
      </c>
      <c r="R674" s="27">
        <v>924.24750000000017</v>
      </c>
    </row>
    <row r="675" spans="1:18">
      <c r="A675" s="25">
        <v>41382</v>
      </c>
      <c r="B675" s="29">
        <v>2108</v>
      </c>
      <c r="C675" s="27" t="s">
        <v>48</v>
      </c>
      <c r="D675" s="27" t="s">
        <v>54</v>
      </c>
      <c r="E675" s="27" t="s">
        <v>51</v>
      </c>
      <c r="F675" s="27">
        <v>8</v>
      </c>
      <c r="G675" s="30">
        <v>6768</v>
      </c>
      <c r="H675" s="27">
        <v>983.61599999999999</v>
      </c>
      <c r="K675" s="33">
        <v>41382</v>
      </c>
      <c r="L675" s="29">
        <v>2108</v>
      </c>
      <c r="M675" s="27" t="s">
        <v>48</v>
      </c>
      <c r="N675" s="27" t="s">
        <v>54</v>
      </c>
      <c r="O675" s="27" t="s">
        <v>51</v>
      </c>
      <c r="P675" s="27">
        <v>8</v>
      </c>
      <c r="Q675" s="36">
        <v>6768</v>
      </c>
      <c r="R675" s="27">
        <v>983.61599999999999</v>
      </c>
    </row>
    <row r="676" spans="1:18">
      <c r="A676" s="25">
        <v>41383</v>
      </c>
      <c r="B676" s="29">
        <v>1744</v>
      </c>
      <c r="C676" s="27" t="s">
        <v>45</v>
      </c>
      <c r="D676" s="27" t="s">
        <v>54</v>
      </c>
      <c r="E676" s="27" t="s">
        <v>50</v>
      </c>
      <c r="F676" s="27">
        <v>6</v>
      </c>
      <c r="G676" s="30">
        <v>11002.5</v>
      </c>
      <c r="H676" s="27">
        <v>1825.0947000000001</v>
      </c>
      <c r="K676" s="33">
        <v>41383</v>
      </c>
      <c r="L676" s="29">
        <v>1744</v>
      </c>
      <c r="M676" s="27" t="s">
        <v>45</v>
      </c>
      <c r="N676" s="27" t="s">
        <v>54</v>
      </c>
      <c r="O676" s="27" t="s">
        <v>50</v>
      </c>
      <c r="P676" s="27">
        <v>6</v>
      </c>
      <c r="Q676" s="36">
        <v>11002.5</v>
      </c>
      <c r="R676" s="27">
        <v>1825.0947000000001</v>
      </c>
    </row>
    <row r="677" spans="1:18">
      <c r="A677" s="25">
        <v>41384</v>
      </c>
      <c r="B677" s="29">
        <v>2109</v>
      </c>
      <c r="C677" s="27" t="s">
        <v>49</v>
      </c>
      <c r="D677" s="27" t="s">
        <v>54</v>
      </c>
      <c r="E677" s="27" t="s">
        <v>47</v>
      </c>
      <c r="F677" s="27">
        <v>10</v>
      </c>
      <c r="G677" s="30">
        <v>4120</v>
      </c>
      <c r="H677" s="27">
        <v>1626.9879999999998</v>
      </c>
      <c r="K677" s="33">
        <v>41384</v>
      </c>
      <c r="L677" s="29">
        <v>2109</v>
      </c>
      <c r="M677" s="27" t="s">
        <v>49</v>
      </c>
      <c r="N677" s="27" t="s">
        <v>54</v>
      </c>
      <c r="O677" s="27" t="s">
        <v>47</v>
      </c>
      <c r="P677" s="27">
        <v>10</v>
      </c>
      <c r="Q677" s="36">
        <v>4120</v>
      </c>
      <c r="R677" s="27">
        <v>1626.9879999999998</v>
      </c>
    </row>
    <row r="678" spans="1:18">
      <c r="A678" s="25">
        <v>41385</v>
      </c>
      <c r="B678" s="29">
        <v>1745</v>
      </c>
      <c r="C678" s="27" t="s">
        <v>48</v>
      </c>
      <c r="D678" s="27" t="s">
        <v>54</v>
      </c>
      <c r="E678" s="27" t="s">
        <v>50</v>
      </c>
      <c r="F678" s="27">
        <v>8</v>
      </c>
      <c r="G678" s="30">
        <v>14580</v>
      </c>
      <c r="H678" s="27">
        <v>6256.2780000000002</v>
      </c>
      <c r="K678" s="33">
        <v>41385</v>
      </c>
      <c r="L678" s="29">
        <v>1745</v>
      </c>
      <c r="M678" s="27" t="s">
        <v>48</v>
      </c>
      <c r="N678" s="27" t="s">
        <v>54</v>
      </c>
      <c r="O678" s="27" t="s">
        <v>50</v>
      </c>
      <c r="P678" s="27">
        <v>8</v>
      </c>
      <c r="Q678" s="36">
        <v>14580</v>
      </c>
      <c r="R678" s="27">
        <v>6256.2780000000002</v>
      </c>
    </row>
    <row r="679" spans="1:18">
      <c r="A679" s="25">
        <v>41386</v>
      </c>
      <c r="B679" s="29">
        <v>2110</v>
      </c>
      <c r="C679" s="27" t="s">
        <v>45</v>
      </c>
      <c r="D679" s="27" t="s">
        <v>54</v>
      </c>
      <c r="E679" s="27" t="s">
        <v>47</v>
      </c>
      <c r="F679" s="27">
        <v>7</v>
      </c>
      <c r="G679" s="30">
        <v>10867.5</v>
      </c>
      <c r="H679" s="27">
        <v>4205.7224999999999</v>
      </c>
      <c r="K679" s="33">
        <v>41386</v>
      </c>
      <c r="L679" s="29">
        <v>2110</v>
      </c>
      <c r="M679" s="27" t="s">
        <v>45</v>
      </c>
      <c r="N679" s="27" t="s">
        <v>54</v>
      </c>
      <c r="O679" s="27" t="s">
        <v>47</v>
      </c>
      <c r="P679" s="27">
        <v>7</v>
      </c>
      <c r="Q679" s="36">
        <v>10867.5</v>
      </c>
      <c r="R679" s="27">
        <v>4205.7224999999999</v>
      </c>
    </row>
    <row r="680" spans="1:18">
      <c r="A680" s="25">
        <v>41387</v>
      </c>
      <c r="B680" s="29">
        <v>1746</v>
      </c>
      <c r="C680" s="27" t="s">
        <v>49</v>
      </c>
      <c r="D680" s="27" t="s">
        <v>54</v>
      </c>
      <c r="E680" s="27" t="s">
        <v>51</v>
      </c>
      <c r="F680" s="27">
        <v>6</v>
      </c>
      <c r="G680" s="30">
        <v>7092</v>
      </c>
      <c r="H680" s="27">
        <v>2235.5757000000003</v>
      </c>
      <c r="K680" s="33">
        <v>41387</v>
      </c>
      <c r="L680" s="29">
        <v>1746</v>
      </c>
      <c r="M680" s="27" t="s">
        <v>49</v>
      </c>
      <c r="N680" s="27" t="s">
        <v>54</v>
      </c>
      <c r="O680" s="27" t="s">
        <v>51</v>
      </c>
      <c r="P680" s="27">
        <v>6</v>
      </c>
      <c r="Q680" s="36">
        <v>7092</v>
      </c>
      <c r="R680" s="27">
        <v>2235.5757000000003</v>
      </c>
    </row>
    <row r="681" spans="1:18">
      <c r="A681" s="25">
        <v>41388</v>
      </c>
      <c r="B681" s="29">
        <v>2111</v>
      </c>
      <c r="C681" s="27" t="s">
        <v>48</v>
      </c>
      <c r="D681" s="27" t="s">
        <v>54</v>
      </c>
      <c r="E681" s="27" t="s">
        <v>47</v>
      </c>
      <c r="F681" s="27">
        <v>6</v>
      </c>
      <c r="G681" s="30">
        <v>10732.5</v>
      </c>
      <c r="H681" s="27">
        <v>3605.2613999999999</v>
      </c>
      <c r="K681" s="33">
        <v>41388</v>
      </c>
      <c r="L681" s="29">
        <v>2111</v>
      </c>
      <c r="M681" s="27" t="s">
        <v>48</v>
      </c>
      <c r="N681" s="27" t="s">
        <v>54</v>
      </c>
      <c r="O681" s="27" t="s">
        <v>47</v>
      </c>
      <c r="P681" s="27">
        <v>6</v>
      </c>
      <c r="Q681" s="36">
        <v>10732.5</v>
      </c>
      <c r="R681" s="27">
        <v>3605.2613999999999</v>
      </c>
    </row>
    <row r="682" spans="1:18">
      <c r="A682" s="25">
        <v>41389</v>
      </c>
      <c r="B682" s="29">
        <v>1747</v>
      </c>
      <c r="C682" s="27" t="s">
        <v>45</v>
      </c>
      <c r="D682" s="27" t="s">
        <v>54</v>
      </c>
      <c r="E682" s="27" t="s">
        <v>51</v>
      </c>
      <c r="F682" s="27">
        <v>10</v>
      </c>
      <c r="G682" s="30">
        <v>8580</v>
      </c>
      <c r="H682" s="27">
        <v>1138.8520000000001</v>
      </c>
      <c r="K682" s="33">
        <v>41389</v>
      </c>
      <c r="L682" s="29">
        <v>1747</v>
      </c>
      <c r="M682" s="27" t="s">
        <v>45</v>
      </c>
      <c r="N682" s="27" t="s">
        <v>54</v>
      </c>
      <c r="O682" s="27" t="s">
        <v>51</v>
      </c>
      <c r="P682" s="27">
        <v>10</v>
      </c>
      <c r="Q682" s="36">
        <v>8580</v>
      </c>
      <c r="R682" s="27">
        <v>1138.8520000000001</v>
      </c>
    </row>
    <row r="683" spans="1:18">
      <c r="A683" s="25">
        <v>41390</v>
      </c>
      <c r="B683" s="29">
        <v>2112</v>
      </c>
      <c r="C683" s="27" t="s">
        <v>49</v>
      </c>
      <c r="D683" s="27" t="s">
        <v>54</v>
      </c>
      <c r="E683" s="27" t="s">
        <v>50</v>
      </c>
      <c r="F683" s="27">
        <v>8</v>
      </c>
      <c r="G683" s="30">
        <v>4824</v>
      </c>
      <c r="H683" s="27">
        <v>2411.0352000000003</v>
      </c>
      <c r="K683" s="33">
        <v>41390</v>
      </c>
      <c r="L683" s="29">
        <v>2112</v>
      </c>
      <c r="M683" s="27" t="s">
        <v>49</v>
      </c>
      <c r="N683" s="27" t="s">
        <v>54</v>
      </c>
      <c r="O683" s="27" t="s">
        <v>50</v>
      </c>
      <c r="P683" s="27">
        <v>8</v>
      </c>
      <c r="Q683" s="36">
        <v>4824</v>
      </c>
      <c r="R683" s="27">
        <v>2411.0352000000003</v>
      </c>
    </row>
    <row r="684" spans="1:18">
      <c r="A684" s="25">
        <v>41391</v>
      </c>
      <c r="B684" s="29">
        <v>1748</v>
      </c>
      <c r="C684" s="27" t="s">
        <v>48</v>
      </c>
      <c r="D684" s="27" t="s">
        <v>54</v>
      </c>
      <c r="E684" s="27" t="s">
        <v>51</v>
      </c>
      <c r="F684" s="27">
        <v>9</v>
      </c>
      <c r="G684" s="30">
        <v>8208</v>
      </c>
      <c r="H684" s="27">
        <v>1264.4423999999999</v>
      </c>
      <c r="K684" s="33">
        <v>41391</v>
      </c>
      <c r="L684" s="29">
        <v>1748</v>
      </c>
      <c r="M684" s="27" t="s">
        <v>48</v>
      </c>
      <c r="N684" s="27" t="s">
        <v>54</v>
      </c>
      <c r="O684" s="27" t="s">
        <v>51</v>
      </c>
      <c r="P684" s="27">
        <v>9</v>
      </c>
      <c r="Q684" s="36">
        <v>8208</v>
      </c>
      <c r="R684" s="27">
        <v>1264.4423999999999</v>
      </c>
    </row>
    <row r="685" spans="1:18">
      <c r="A685" s="25">
        <v>41392</v>
      </c>
      <c r="B685" s="29">
        <v>2113</v>
      </c>
      <c r="C685" s="27" t="s">
        <v>45</v>
      </c>
      <c r="D685" s="27" t="s">
        <v>54</v>
      </c>
      <c r="E685" s="27" t="s">
        <v>50</v>
      </c>
      <c r="F685" s="27">
        <v>8</v>
      </c>
      <c r="G685" s="30">
        <v>4256</v>
      </c>
      <c r="H685" s="27">
        <v>2694.0480000000002</v>
      </c>
      <c r="K685" s="33">
        <v>41392</v>
      </c>
      <c r="L685" s="29">
        <v>2113</v>
      </c>
      <c r="M685" s="27" t="s">
        <v>45</v>
      </c>
      <c r="N685" s="27" t="s">
        <v>54</v>
      </c>
      <c r="O685" s="27" t="s">
        <v>50</v>
      </c>
      <c r="P685" s="27">
        <v>8</v>
      </c>
      <c r="Q685" s="36">
        <v>4256</v>
      </c>
      <c r="R685" s="27">
        <v>2694.0480000000002</v>
      </c>
    </row>
    <row r="686" spans="1:18">
      <c r="A686" s="25">
        <v>41393</v>
      </c>
      <c r="B686" s="29">
        <v>1749</v>
      </c>
      <c r="C686" s="27" t="s">
        <v>49</v>
      </c>
      <c r="D686" s="27" t="s">
        <v>54</v>
      </c>
      <c r="E686" s="27" t="s">
        <v>47</v>
      </c>
      <c r="F686" s="27">
        <v>6</v>
      </c>
      <c r="G686" s="30">
        <v>7308</v>
      </c>
      <c r="H686" s="27">
        <v>1987.4105999999999</v>
      </c>
      <c r="K686" s="33">
        <v>41393</v>
      </c>
      <c r="L686" s="29">
        <v>1749</v>
      </c>
      <c r="M686" s="27" t="s">
        <v>49</v>
      </c>
      <c r="N686" s="27" t="s">
        <v>54</v>
      </c>
      <c r="O686" s="27" t="s">
        <v>47</v>
      </c>
      <c r="P686" s="27">
        <v>6</v>
      </c>
      <c r="Q686" s="36">
        <v>7308</v>
      </c>
      <c r="R686" s="27">
        <v>1987.4105999999999</v>
      </c>
    </row>
    <row r="687" spans="1:18">
      <c r="A687" s="25">
        <v>41394</v>
      </c>
      <c r="B687" s="29">
        <v>2114</v>
      </c>
      <c r="C687" s="27" t="s">
        <v>48</v>
      </c>
      <c r="D687" s="27" t="s">
        <v>54</v>
      </c>
      <c r="E687" s="27" t="s">
        <v>50</v>
      </c>
      <c r="F687" s="27">
        <v>8</v>
      </c>
      <c r="G687" s="30">
        <v>9300</v>
      </c>
      <c r="H687" s="27">
        <v>2842.08</v>
      </c>
      <c r="K687" s="33">
        <v>41394</v>
      </c>
      <c r="L687" s="29">
        <v>2114</v>
      </c>
      <c r="M687" s="27" t="s">
        <v>48</v>
      </c>
      <c r="N687" s="27" t="s">
        <v>54</v>
      </c>
      <c r="O687" s="27" t="s">
        <v>50</v>
      </c>
      <c r="P687" s="27">
        <v>8</v>
      </c>
      <c r="Q687" s="36">
        <v>9300</v>
      </c>
      <c r="R687" s="27">
        <v>2842.08</v>
      </c>
    </row>
    <row r="688" spans="1:18">
      <c r="A688" s="25">
        <v>41395</v>
      </c>
      <c r="B688" s="29">
        <v>1750</v>
      </c>
      <c r="C688" s="27" t="s">
        <v>45</v>
      </c>
      <c r="D688" s="27" t="s">
        <v>54</v>
      </c>
      <c r="E688" s="27" t="s">
        <v>47</v>
      </c>
      <c r="F688" s="27">
        <v>10</v>
      </c>
      <c r="G688" s="30">
        <v>9840</v>
      </c>
      <c r="H688" s="27">
        <v>1549.8</v>
      </c>
      <c r="K688" s="33">
        <v>41395</v>
      </c>
      <c r="L688" s="29">
        <v>1750</v>
      </c>
      <c r="M688" s="27" t="s">
        <v>45</v>
      </c>
      <c r="N688" s="27" t="s">
        <v>54</v>
      </c>
      <c r="O688" s="27" t="s">
        <v>47</v>
      </c>
      <c r="P688" s="27">
        <v>10</v>
      </c>
      <c r="Q688" s="36">
        <v>9840</v>
      </c>
      <c r="R688" s="27">
        <v>1549.8</v>
      </c>
    </row>
    <row r="689" spans="1:18">
      <c r="A689" s="25">
        <v>41396</v>
      </c>
      <c r="B689" s="29">
        <v>2115</v>
      </c>
      <c r="C689" s="27" t="s">
        <v>49</v>
      </c>
      <c r="D689" s="27" t="s">
        <v>54</v>
      </c>
      <c r="E689" s="27" t="s">
        <v>51</v>
      </c>
      <c r="F689" s="27">
        <v>6</v>
      </c>
      <c r="G689" s="30">
        <v>5346</v>
      </c>
      <c r="H689" s="27">
        <v>2876.8608000000004</v>
      </c>
      <c r="K689" s="33">
        <v>41396</v>
      </c>
      <c r="L689" s="29">
        <v>2115</v>
      </c>
      <c r="M689" s="27" t="s">
        <v>49</v>
      </c>
      <c r="N689" s="27" t="s">
        <v>54</v>
      </c>
      <c r="O689" s="27" t="s">
        <v>51</v>
      </c>
      <c r="P689" s="27">
        <v>6</v>
      </c>
      <c r="Q689" s="36">
        <v>5346</v>
      </c>
      <c r="R689" s="27">
        <v>2876.8608000000004</v>
      </c>
    </row>
    <row r="690" spans="1:18">
      <c r="A690" s="25">
        <v>41397</v>
      </c>
      <c r="B690" s="29">
        <v>1751</v>
      </c>
      <c r="C690" s="27" t="s">
        <v>48</v>
      </c>
      <c r="D690" s="27" t="s">
        <v>54</v>
      </c>
      <c r="E690" s="27" t="s">
        <v>47</v>
      </c>
      <c r="F690" s="27">
        <v>9</v>
      </c>
      <c r="G690" s="30">
        <v>10440</v>
      </c>
      <c r="H690" s="27">
        <v>1611.4139999999998</v>
      </c>
      <c r="K690" s="33">
        <v>41397</v>
      </c>
      <c r="L690" s="29">
        <v>1751</v>
      </c>
      <c r="M690" s="27" t="s">
        <v>48</v>
      </c>
      <c r="N690" s="27" t="s">
        <v>54</v>
      </c>
      <c r="O690" s="27" t="s">
        <v>47</v>
      </c>
      <c r="P690" s="27">
        <v>9</v>
      </c>
      <c r="Q690" s="36">
        <v>10440</v>
      </c>
      <c r="R690" s="27">
        <v>1611.4139999999998</v>
      </c>
    </row>
    <row r="691" spans="1:18">
      <c r="A691" s="25">
        <v>41398</v>
      </c>
      <c r="B691" s="29">
        <v>2116</v>
      </c>
      <c r="C691" s="27" t="s">
        <v>45</v>
      </c>
      <c r="D691" s="27" t="s">
        <v>54</v>
      </c>
      <c r="E691" s="27" t="s">
        <v>51</v>
      </c>
      <c r="F691" s="27">
        <v>6</v>
      </c>
      <c r="G691" s="30">
        <v>12060</v>
      </c>
      <c r="H691" s="27">
        <v>3905.5104000000001</v>
      </c>
      <c r="K691" s="33">
        <v>41398</v>
      </c>
      <c r="L691" s="29">
        <v>2116</v>
      </c>
      <c r="M691" s="27" t="s">
        <v>45</v>
      </c>
      <c r="N691" s="27" t="s">
        <v>54</v>
      </c>
      <c r="O691" s="27" t="s">
        <v>51</v>
      </c>
      <c r="P691" s="27">
        <v>6</v>
      </c>
      <c r="Q691" s="36">
        <v>12060</v>
      </c>
      <c r="R691" s="27">
        <v>3905.5104000000001</v>
      </c>
    </row>
    <row r="692" spans="1:18">
      <c r="A692" s="25">
        <v>41399</v>
      </c>
      <c r="B692" s="29">
        <v>1752</v>
      </c>
      <c r="C692" s="27" t="s">
        <v>49</v>
      </c>
      <c r="D692" s="27" t="s">
        <v>54</v>
      </c>
      <c r="E692" s="27" t="s">
        <v>50</v>
      </c>
      <c r="F692" s="27">
        <v>9</v>
      </c>
      <c r="G692" s="30">
        <v>8383.5</v>
      </c>
      <c r="H692" s="27">
        <v>3595.6831499999998</v>
      </c>
      <c r="K692" s="33">
        <v>41399</v>
      </c>
      <c r="L692" s="29">
        <v>1752</v>
      </c>
      <c r="M692" s="27" t="s">
        <v>49</v>
      </c>
      <c r="N692" s="27" t="s">
        <v>54</v>
      </c>
      <c r="O692" s="27" t="s">
        <v>50</v>
      </c>
      <c r="P692" s="27">
        <v>9</v>
      </c>
      <c r="Q692" s="36">
        <v>8383.5</v>
      </c>
      <c r="R692" s="27">
        <v>3595.6831499999998</v>
      </c>
    </row>
    <row r="693" spans="1:18">
      <c r="A693" s="25">
        <v>41400</v>
      </c>
      <c r="B693" s="29">
        <v>2117</v>
      </c>
      <c r="C693" s="27" t="s">
        <v>48</v>
      </c>
      <c r="D693" s="27" t="s">
        <v>54</v>
      </c>
      <c r="E693" s="27" t="s">
        <v>51</v>
      </c>
      <c r="F693" s="27">
        <v>8</v>
      </c>
      <c r="G693" s="30">
        <v>2988</v>
      </c>
      <c r="H693" s="27">
        <v>5837.0579999999991</v>
      </c>
      <c r="K693" s="33">
        <v>41400</v>
      </c>
      <c r="L693" s="29">
        <v>2117</v>
      </c>
      <c r="M693" s="27" t="s">
        <v>48</v>
      </c>
      <c r="N693" s="27" t="s">
        <v>54</v>
      </c>
      <c r="O693" s="27" t="s">
        <v>51</v>
      </c>
      <c r="P693" s="27">
        <v>8</v>
      </c>
      <c r="Q693" s="36">
        <v>2988</v>
      </c>
      <c r="R693" s="27">
        <v>5837.0579999999991</v>
      </c>
    </row>
    <row r="694" spans="1:18">
      <c r="A694" s="25">
        <v>41401</v>
      </c>
      <c r="B694" s="29">
        <v>1753</v>
      </c>
      <c r="C694" s="27" t="s">
        <v>45</v>
      </c>
      <c r="D694" s="27" t="s">
        <v>54</v>
      </c>
      <c r="E694" s="27" t="s">
        <v>50</v>
      </c>
      <c r="F694" s="27">
        <v>7</v>
      </c>
      <c r="G694" s="30">
        <v>12075</v>
      </c>
      <c r="H694" s="27">
        <v>1492.47</v>
      </c>
      <c r="K694" s="33">
        <v>41401</v>
      </c>
      <c r="L694" s="29">
        <v>1753</v>
      </c>
      <c r="M694" s="27" t="s">
        <v>45</v>
      </c>
      <c r="N694" s="27" t="s">
        <v>54</v>
      </c>
      <c r="O694" s="27" t="s">
        <v>50</v>
      </c>
      <c r="P694" s="27">
        <v>7</v>
      </c>
      <c r="Q694" s="36">
        <v>12075</v>
      </c>
      <c r="R694" s="27">
        <v>1492.47</v>
      </c>
    </row>
    <row r="695" spans="1:18">
      <c r="A695" s="25">
        <v>41767</v>
      </c>
      <c r="B695" s="29">
        <v>1754</v>
      </c>
      <c r="C695" s="27" t="s">
        <v>48</v>
      </c>
      <c r="D695" s="27" t="s">
        <v>54</v>
      </c>
      <c r="E695" s="27" t="s">
        <v>50</v>
      </c>
      <c r="F695" s="27">
        <v>6</v>
      </c>
      <c r="G695" s="30">
        <v>6885</v>
      </c>
      <c r="H695" s="27">
        <v>2666.5604999999996</v>
      </c>
      <c r="K695" s="33">
        <v>41767</v>
      </c>
      <c r="L695" s="29">
        <v>1754</v>
      </c>
      <c r="M695" s="27" t="s">
        <v>48</v>
      </c>
      <c r="N695" s="27" t="s">
        <v>54</v>
      </c>
      <c r="O695" s="27" t="s">
        <v>50</v>
      </c>
      <c r="P695" s="27">
        <v>6</v>
      </c>
      <c r="Q695" s="36">
        <v>6885</v>
      </c>
      <c r="R695" s="27">
        <v>2666.5604999999996</v>
      </c>
    </row>
    <row r="696" spans="1:18">
      <c r="A696" s="25">
        <v>41768</v>
      </c>
      <c r="B696" s="29">
        <v>1755</v>
      </c>
      <c r="C696" s="27" t="s">
        <v>49</v>
      </c>
      <c r="D696" s="27" t="s">
        <v>54</v>
      </c>
      <c r="E696" s="27" t="s">
        <v>51</v>
      </c>
      <c r="F696" s="27">
        <v>7</v>
      </c>
      <c r="G696" s="30">
        <v>12075</v>
      </c>
      <c r="H696" s="27">
        <v>3560.6760000000004</v>
      </c>
      <c r="K696" s="33">
        <v>41768</v>
      </c>
      <c r="L696" s="29">
        <v>1755</v>
      </c>
      <c r="M696" s="27" t="s">
        <v>49</v>
      </c>
      <c r="N696" s="27" t="s">
        <v>54</v>
      </c>
      <c r="O696" s="27" t="s">
        <v>51</v>
      </c>
      <c r="P696" s="27">
        <v>7</v>
      </c>
      <c r="Q696" s="36">
        <v>12075</v>
      </c>
      <c r="R696" s="27">
        <v>3560.6760000000004</v>
      </c>
    </row>
    <row r="697" spans="1:18">
      <c r="A697" s="25">
        <v>41769</v>
      </c>
      <c r="B697" s="29">
        <v>1756</v>
      </c>
      <c r="C697" s="27" t="s">
        <v>45</v>
      </c>
      <c r="D697" s="27" t="s">
        <v>54</v>
      </c>
      <c r="E697" s="27" t="s">
        <v>51</v>
      </c>
      <c r="F697" s="27">
        <v>8</v>
      </c>
      <c r="G697" s="30">
        <v>9312</v>
      </c>
      <c r="H697" s="27">
        <v>2769.1560000000004</v>
      </c>
      <c r="K697" s="33">
        <v>41769</v>
      </c>
      <c r="L697" s="29">
        <v>1756</v>
      </c>
      <c r="M697" s="27" t="s">
        <v>45</v>
      </c>
      <c r="N697" s="27" t="s">
        <v>54</v>
      </c>
      <c r="O697" s="27" t="s">
        <v>51</v>
      </c>
      <c r="P697" s="27">
        <v>8</v>
      </c>
      <c r="Q697" s="36">
        <v>9312</v>
      </c>
      <c r="R697" s="27">
        <v>2769.1560000000004</v>
      </c>
    </row>
    <row r="698" spans="1:18">
      <c r="A698" s="25">
        <v>41770</v>
      </c>
      <c r="B698" s="29">
        <v>1757</v>
      </c>
      <c r="C698" s="27" t="s">
        <v>48</v>
      </c>
      <c r="D698" s="27" t="s">
        <v>54</v>
      </c>
      <c r="E698" s="27" t="s">
        <v>51</v>
      </c>
      <c r="F698" s="27">
        <v>10</v>
      </c>
      <c r="G698" s="30">
        <v>1515</v>
      </c>
      <c r="H698" s="27">
        <v>1805.2740000000001</v>
      </c>
      <c r="K698" s="33">
        <v>41770</v>
      </c>
      <c r="L698" s="29">
        <v>1757</v>
      </c>
      <c r="M698" s="27" t="s">
        <v>48</v>
      </c>
      <c r="N698" s="27" t="s">
        <v>54</v>
      </c>
      <c r="O698" s="27" t="s">
        <v>51</v>
      </c>
      <c r="P698" s="27">
        <v>10</v>
      </c>
      <c r="Q698" s="36">
        <v>1515</v>
      </c>
      <c r="R698" s="27">
        <v>1805.2740000000001</v>
      </c>
    </row>
    <row r="699" spans="1:18">
      <c r="A699" s="25">
        <v>41771</v>
      </c>
      <c r="B699" s="29">
        <v>2127</v>
      </c>
      <c r="C699" s="27" t="s">
        <v>49</v>
      </c>
      <c r="D699" s="27" t="s">
        <v>54</v>
      </c>
      <c r="E699" s="27" t="s">
        <v>47</v>
      </c>
      <c r="F699" s="27">
        <v>9</v>
      </c>
      <c r="G699" s="30">
        <v>9247.5</v>
      </c>
      <c r="H699" s="27">
        <v>3758.1840000000002</v>
      </c>
      <c r="K699" s="33">
        <v>41771</v>
      </c>
      <c r="L699" s="29">
        <v>2127</v>
      </c>
      <c r="M699" s="27" t="s">
        <v>49</v>
      </c>
      <c r="N699" s="27" t="s">
        <v>54</v>
      </c>
      <c r="O699" s="27" t="s">
        <v>47</v>
      </c>
      <c r="P699" s="27">
        <v>9</v>
      </c>
      <c r="Q699" s="36">
        <v>9247.5</v>
      </c>
      <c r="R699" s="27">
        <v>3758.1840000000002</v>
      </c>
    </row>
    <row r="700" spans="1:18">
      <c r="A700" s="25">
        <v>41772</v>
      </c>
      <c r="B700" s="29">
        <v>2128</v>
      </c>
      <c r="C700" s="27" t="s">
        <v>45</v>
      </c>
      <c r="D700" s="27" t="s">
        <v>54</v>
      </c>
      <c r="E700" s="27" t="s">
        <v>47</v>
      </c>
      <c r="F700" s="27">
        <v>7</v>
      </c>
      <c r="G700" s="30">
        <v>6237</v>
      </c>
      <c r="H700" s="27">
        <v>2046.9834000000001</v>
      </c>
      <c r="K700" s="33">
        <v>41772</v>
      </c>
      <c r="L700" s="29">
        <v>2128</v>
      </c>
      <c r="M700" s="27" t="s">
        <v>45</v>
      </c>
      <c r="N700" s="27" t="s">
        <v>54</v>
      </c>
      <c r="O700" s="27" t="s">
        <v>47</v>
      </c>
      <c r="P700" s="27">
        <v>7</v>
      </c>
      <c r="Q700" s="36">
        <v>6237</v>
      </c>
      <c r="R700" s="27">
        <v>2046.9834000000001</v>
      </c>
    </row>
    <row r="701" spans="1:18">
      <c r="A701" s="25">
        <v>41773</v>
      </c>
      <c r="B701" s="29">
        <v>2129</v>
      </c>
      <c r="C701" s="27" t="s">
        <v>48</v>
      </c>
      <c r="D701" s="27" t="s">
        <v>54</v>
      </c>
      <c r="E701" s="27" t="s">
        <v>47</v>
      </c>
      <c r="F701" s="27">
        <v>8</v>
      </c>
      <c r="G701" s="30">
        <v>7056</v>
      </c>
      <c r="H701" s="27">
        <v>617.57640000000004</v>
      </c>
      <c r="K701" s="33">
        <v>41773</v>
      </c>
      <c r="L701" s="29">
        <v>2129</v>
      </c>
      <c r="M701" s="27" t="s">
        <v>48</v>
      </c>
      <c r="N701" s="27" t="s">
        <v>54</v>
      </c>
      <c r="O701" s="27" t="s">
        <v>47</v>
      </c>
      <c r="P701" s="27">
        <v>8</v>
      </c>
      <c r="Q701" s="36">
        <v>7056</v>
      </c>
      <c r="R701" s="27">
        <v>617.57640000000004</v>
      </c>
    </row>
    <row r="702" spans="1:18">
      <c r="A702" s="25">
        <v>41774</v>
      </c>
      <c r="B702" s="29">
        <v>2130</v>
      </c>
      <c r="C702" s="27" t="s">
        <v>49</v>
      </c>
      <c r="D702" s="27" t="s">
        <v>54</v>
      </c>
      <c r="E702" s="27" t="s">
        <v>50</v>
      </c>
      <c r="F702" s="27">
        <v>8</v>
      </c>
      <c r="G702" s="30">
        <v>7152</v>
      </c>
      <c r="H702" s="27">
        <v>3874.5960000000005</v>
      </c>
      <c r="K702" s="33">
        <v>41774</v>
      </c>
      <c r="L702" s="29">
        <v>2130</v>
      </c>
      <c r="M702" s="27" t="s">
        <v>49</v>
      </c>
      <c r="N702" s="27" t="s">
        <v>54</v>
      </c>
      <c r="O702" s="27" t="s">
        <v>50</v>
      </c>
      <c r="P702" s="27">
        <v>8</v>
      </c>
      <c r="Q702" s="36">
        <v>7152</v>
      </c>
      <c r="R702" s="27">
        <v>3874.5960000000005</v>
      </c>
    </row>
    <row r="703" spans="1:18">
      <c r="A703" s="25">
        <v>41775</v>
      </c>
      <c r="B703" s="29">
        <v>2131</v>
      </c>
      <c r="C703" s="27" t="s">
        <v>45</v>
      </c>
      <c r="D703" s="27" t="s">
        <v>54</v>
      </c>
      <c r="E703" s="27" t="s">
        <v>50</v>
      </c>
      <c r="F703" s="27">
        <v>8</v>
      </c>
      <c r="G703" s="30">
        <v>2844</v>
      </c>
      <c r="H703" s="27">
        <v>2884.6691999999998</v>
      </c>
      <c r="K703" s="33">
        <v>41775</v>
      </c>
      <c r="L703" s="29">
        <v>2131</v>
      </c>
      <c r="M703" s="27" t="s">
        <v>45</v>
      </c>
      <c r="N703" s="27" t="s">
        <v>54</v>
      </c>
      <c r="O703" s="27" t="s">
        <v>50</v>
      </c>
      <c r="P703" s="27">
        <v>8</v>
      </c>
      <c r="Q703" s="36">
        <v>2844</v>
      </c>
      <c r="R703" s="27">
        <v>2884.6691999999998</v>
      </c>
    </row>
    <row r="704" spans="1:18">
      <c r="A704" s="25">
        <v>41776</v>
      </c>
      <c r="B704" s="29">
        <v>1767</v>
      </c>
      <c r="C704" s="27" t="s">
        <v>49</v>
      </c>
      <c r="D704" s="27" t="s">
        <v>54</v>
      </c>
      <c r="E704" s="27" t="s">
        <v>47</v>
      </c>
      <c r="F704" s="27">
        <v>9</v>
      </c>
      <c r="G704" s="30">
        <v>4347</v>
      </c>
      <c r="H704" s="27">
        <v>4315.4842500000004</v>
      </c>
      <c r="K704" s="33">
        <v>41776</v>
      </c>
      <c r="L704" s="29">
        <v>1767</v>
      </c>
      <c r="M704" s="27" t="s">
        <v>49</v>
      </c>
      <c r="N704" s="27" t="s">
        <v>54</v>
      </c>
      <c r="O704" s="27" t="s">
        <v>47</v>
      </c>
      <c r="P704" s="27">
        <v>9</v>
      </c>
      <c r="Q704" s="36">
        <v>4347</v>
      </c>
      <c r="R704" s="27">
        <v>4315.4842500000004</v>
      </c>
    </row>
    <row r="705" spans="1:18">
      <c r="A705" s="25">
        <v>41777</v>
      </c>
      <c r="B705" s="29">
        <v>2132</v>
      </c>
      <c r="C705" s="27" t="s">
        <v>48</v>
      </c>
      <c r="D705" s="27" t="s">
        <v>54</v>
      </c>
      <c r="E705" s="27" t="s">
        <v>50</v>
      </c>
      <c r="F705" s="27">
        <v>9</v>
      </c>
      <c r="G705" s="30">
        <v>10764</v>
      </c>
      <c r="H705" s="27">
        <v>3164.616</v>
      </c>
      <c r="K705" s="33">
        <v>41777</v>
      </c>
      <c r="L705" s="29">
        <v>2132</v>
      </c>
      <c r="M705" s="27" t="s">
        <v>48</v>
      </c>
      <c r="N705" s="27" t="s">
        <v>54</v>
      </c>
      <c r="O705" s="27" t="s">
        <v>50</v>
      </c>
      <c r="P705" s="27">
        <v>9</v>
      </c>
      <c r="Q705" s="36">
        <v>10764</v>
      </c>
      <c r="R705" s="27">
        <v>3164.616</v>
      </c>
    </row>
    <row r="706" spans="1:18">
      <c r="A706" s="25">
        <v>41778</v>
      </c>
      <c r="B706" s="29">
        <v>1768</v>
      </c>
      <c r="C706" s="27" t="s">
        <v>45</v>
      </c>
      <c r="D706" s="27" t="s">
        <v>54</v>
      </c>
      <c r="E706" s="27" t="s">
        <v>47</v>
      </c>
      <c r="F706" s="27">
        <v>9</v>
      </c>
      <c r="G706" s="30">
        <v>1755</v>
      </c>
      <c r="H706" s="27">
        <v>1889.0819999999999</v>
      </c>
      <c r="K706" s="33">
        <v>41778</v>
      </c>
      <c r="L706" s="29">
        <v>1768</v>
      </c>
      <c r="M706" s="27" t="s">
        <v>45</v>
      </c>
      <c r="N706" s="27" t="s">
        <v>54</v>
      </c>
      <c r="O706" s="27" t="s">
        <v>47</v>
      </c>
      <c r="P706" s="27">
        <v>9</v>
      </c>
      <c r="Q706" s="36">
        <v>1755</v>
      </c>
      <c r="R706" s="27">
        <v>1889.0819999999999</v>
      </c>
    </row>
    <row r="707" spans="1:18">
      <c r="A707" s="25">
        <v>41779</v>
      </c>
      <c r="B707" s="29">
        <v>2133</v>
      </c>
      <c r="C707" s="27" t="s">
        <v>49</v>
      </c>
      <c r="D707" s="27" t="s">
        <v>54</v>
      </c>
      <c r="E707" s="27" t="s">
        <v>51</v>
      </c>
      <c r="F707" s="27">
        <v>7</v>
      </c>
      <c r="G707" s="30">
        <v>1701</v>
      </c>
      <c r="H707" s="27">
        <v>1430.8811999999998</v>
      </c>
      <c r="K707" s="33">
        <v>41779</v>
      </c>
      <c r="L707" s="29">
        <v>2133</v>
      </c>
      <c r="M707" s="27" t="s">
        <v>49</v>
      </c>
      <c r="N707" s="27" t="s">
        <v>54</v>
      </c>
      <c r="O707" s="27" t="s">
        <v>51</v>
      </c>
      <c r="P707" s="27">
        <v>7</v>
      </c>
      <c r="Q707" s="36">
        <v>1701</v>
      </c>
      <c r="R707" s="27">
        <v>1430.8811999999998</v>
      </c>
    </row>
    <row r="708" spans="1:18">
      <c r="A708" s="25">
        <v>41780</v>
      </c>
      <c r="B708" s="29">
        <v>1769</v>
      </c>
      <c r="C708" s="27" t="s">
        <v>48</v>
      </c>
      <c r="D708" s="27" t="s">
        <v>54</v>
      </c>
      <c r="E708" s="27" t="s">
        <v>47</v>
      </c>
      <c r="F708" s="27">
        <v>8</v>
      </c>
      <c r="G708" s="30">
        <v>6240</v>
      </c>
      <c r="H708" s="27">
        <v>1462.5</v>
      </c>
      <c r="K708" s="33">
        <v>41780</v>
      </c>
      <c r="L708" s="29">
        <v>1769</v>
      </c>
      <c r="M708" s="27" t="s">
        <v>48</v>
      </c>
      <c r="N708" s="27" t="s">
        <v>54</v>
      </c>
      <c r="O708" s="27" t="s">
        <v>47</v>
      </c>
      <c r="P708" s="27">
        <v>8</v>
      </c>
      <c r="Q708" s="36">
        <v>6240</v>
      </c>
      <c r="R708" s="27">
        <v>1462.5</v>
      </c>
    </row>
    <row r="709" spans="1:18">
      <c r="A709" s="25">
        <v>41781</v>
      </c>
      <c r="B709" s="29">
        <v>2134</v>
      </c>
      <c r="C709" s="27" t="s">
        <v>45</v>
      </c>
      <c r="D709" s="27" t="s">
        <v>54</v>
      </c>
      <c r="E709" s="27" t="s">
        <v>51</v>
      </c>
      <c r="F709" s="27">
        <v>9</v>
      </c>
      <c r="G709" s="30">
        <v>7533</v>
      </c>
      <c r="H709" s="27">
        <v>3037.3056000000001</v>
      </c>
      <c r="K709" s="33">
        <v>41781</v>
      </c>
      <c r="L709" s="29">
        <v>2134</v>
      </c>
      <c r="M709" s="27" t="s">
        <v>45</v>
      </c>
      <c r="N709" s="27" t="s">
        <v>54</v>
      </c>
      <c r="O709" s="27" t="s">
        <v>51</v>
      </c>
      <c r="P709" s="27">
        <v>9</v>
      </c>
      <c r="Q709" s="36">
        <v>7533</v>
      </c>
      <c r="R709" s="27">
        <v>3037.3056000000001</v>
      </c>
    </row>
    <row r="710" spans="1:18">
      <c r="A710" s="25">
        <v>41782</v>
      </c>
      <c r="B710" s="29">
        <v>1770</v>
      </c>
      <c r="C710" s="27" t="s">
        <v>49</v>
      </c>
      <c r="D710" s="27" t="s">
        <v>54</v>
      </c>
      <c r="E710" s="27" t="s">
        <v>50</v>
      </c>
      <c r="F710" s="27">
        <v>8</v>
      </c>
      <c r="G710" s="30">
        <v>2604</v>
      </c>
      <c r="H710" s="27">
        <v>1796.7599999999998</v>
      </c>
      <c r="K710" s="33">
        <v>41782</v>
      </c>
      <c r="L710" s="29">
        <v>1770</v>
      </c>
      <c r="M710" s="27" t="s">
        <v>49</v>
      </c>
      <c r="N710" s="27" t="s">
        <v>54</v>
      </c>
      <c r="O710" s="27" t="s">
        <v>50</v>
      </c>
      <c r="P710" s="27">
        <v>8</v>
      </c>
      <c r="Q710" s="36">
        <v>2604</v>
      </c>
      <c r="R710" s="27">
        <v>1796.7599999999998</v>
      </c>
    </row>
    <row r="711" spans="1:18">
      <c r="A711" s="25">
        <v>41783</v>
      </c>
      <c r="B711" s="29">
        <v>2135</v>
      </c>
      <c r="C711" s="27" t="s">
        <v>48</v>
      </c>
      <c r="D711" s="27" t="s">
        <v>54</v>
      </c>
      <c r="E711" s="27" t="s">
        <v>51</v>
      </c>
      <c r="F711" s="27">
        <v>6</v>
      </c>
      <c r="G711" s="30">
        <v>9216</v>
      </c>
      <c r="H711" s="27">
        <v>3578.5727999999995</v>
      </c>
      <c r="K711" s="33">
        <v>41783</v>
      </c>
      <c r="L711" s="29">
        <v>2135</v>
      </c>
      <c r="M711" s="27" t="s">
        <v>48</v>
      </c>
      <c r="N711" s="27" t="s">
        <v>54</v>
      </c>
      <c r="O711" s="27" t="s">
        <v>51</v>
      </c>
      <c r="P711" s="27">
        <v>6</v>
      </c>
      <c r="Q711" s="36">
        <v>9216</v>
      </c>
      <c r="R711" s="27">
        <v>3578.5727999999995</v>
      </c>
    </row>
    <row r="712" spans="1:18">
      <c r="A712" s="25">
        <v>41784</v>
      </c>
      <c r="B712" s="29">
        <v>1771</v>
      </c>
      <c r="C712" s="27" t="s">
        <v>45</v>
      </c>
      <c r="D712" s="27" t="s">
        <v>54</v>
      </c>
      <c r="E712" s="27" t="s">
        <v>50</v>
      </c>
      <c r="F712" s="27">
        <v>7</v>
      </c>
      <c r="G712" s="30">
        <v>8400</v>
      </c>
      <c r="H712" s="27">
        <v>1267.98</v>
      </c>
      <c r="K712" s="33">
        <v>41784</v>
      </c>
      <c r="L712" s="29">
        <v>1771</v>
      </c>
      <c r="M712" s="27" t="s">
        <v>45</v>
      </c>
      <c r="N712" s="27" t="s">
        <v>54</v>
      </c>
      <c r="O712" s="27" t="s">
        <v>50</v>
      </c>
      <c r="P712" s="27">
        <v>7</v>
      </c>
      <c r="Q712" s="36">
        <v>8400</v>
      </c>
      <c r="R712" s="27">
        <v>1267.98</v>
      </c>
    </row>
    <row r="713" spans="1:18">
      <c r="A713" s="25">
        <v>41785</v>
      </c>
      <c r="B713" s="29">
        <v>2136</v>
      </c>
      <c r="C713" s="27" t="s">
        <v>49</v>
      </c>
      <c r="D713" s="27" t="s">
        <v>54</v>
      </c>
      <c r="E713" s="27" t="s">
        <v>47</v>
      </c>
      <c r="F713" s="27">
        <v>8</v>
      </c>
      <c r="G713" s="30">
        <v>9900</v>
      </c>
      <c r="H713" s="27">
        <v>2138.9940000000001</v>
      </c>
      <c r="K713" s="33">
        <v>41785</v>
      </c>
      <c r="L713" s="29">
        <v>2136</v>
      </c>
      <c r="M713" s="27" t="s">
        <v>49</v>
      </c>
      <c r="N713" s="27" t="s">
        <v>54</v>
      </c>
      <c r="O713" s="27" t="s">
        <v>47</v>
      </c>
      <c r="P713" s="27">
        <v>8</v>
      </c>
      <c r="Q713" s="36">
        <v>9900</v>
      </c>
      <c r="R713" s="27">
        <v>2138.9940000000001</v>
      </c>
    </row>
    <row r="714" spans="1:18">
      <c r="A714" s="25">
        <v>41786</v>
      </c>
      <c r="B714" s="29">
        <v>1772</v>
      </c>
      <c r="C714" s="27" t="s">
        <v>48</v>
      </c>
      <c r="D714" s="27" t="s">
        <v>54</v>
      </c>
      <c r="E714" s="27" t="s">
        <v>50</v>
      </c>
      <c r="F714" s="27">
        <v>10</v>
      </c>
      <c r="G714" s="30">
        <v>7980</v>
      </c>
      <c r="H714" s="27">
        <v>2863.2240000000002</v>
      </c>
      <c r="K714" s="33">
        <v>41786</v>
      </c>
      <c r="L714" s="29">
        <v>1772</v>
      </c>
      <c r="M714" s="27" t="s">
        <v>48</v>
      </c>
      <c r="N714" s="27" t="s">
        <v>54</v>
      </c>
      <c r="O714" s="27" t="s">
        <v>50</v>
      </c>
      <c r="P714" s="27">
        <v>10</v>
      </c>
      <c r="Q714" s="36">
        <v>7980</v>
      </c>
      <c r="R714" s="27">
        <v>2863.2240000000002</v>
      </c>
    </row>
    <row r="715" spans="1:18">
      <c r="A715" s="25">
        <v>41787</v>
      </c>
      <c r="B715" s="29">
        <v>2137</v>
      </c>
      <c r="C715" s="27" t="s">
        <v>45</v>
      </c>
      <c r="D715" s="27" t="s">
        <v>54</v>
      </c>
      <c r="E715" s="27" t="s">
        <v>47</v>
      </c>
      <c r="F715" s="27">
        <v>6</v>
      </c>
      <c r="G715" s="30">
        <v>5292</v>
      </c>
      <c r="H715" s="27">
        <v>1144.1303999999998</v>
      </c>
      <c r="K715" s="33">
        <v>41787</v>
      </c>
      <c r="L715" s="29">
        <v>2137</v>
      </c>
      <c r="M715" s="27" t="s">
        <v>45</v>
      </c>
      <c r="N715" s="27" t="s">
        <v>54</v>
      </c>
      <c r="O715" s="27" t="s">
        <v>47</v>
      </c>
      <c r="P715" s="27">
        <v>6</v>
      </c>
      <c r="Q715" s="36">
        <v>5292</v>
      </c>
      <c r="R715" s="27">
        <v>1144.1303999999998</v>
      </c>
    </row>
    <row r="716" spans="1:18">
      <c r="A716" s="25">
        <v>41788</v>
      </c>
      <c r="B716" s="29">
        <v>1773</v>
      </c>
      <c r="C716" s="27" t="s">
        <v>49</v>
      </c>
      <c r="D716" s="27" t="s">
        <v>54</v>
      </c>
      <c r="E716" s="27" t="s">
        <v>51</v>
      </c>
      <c r="F716" s="27">
        <v>6</v>
      </c>
      <c r="G716" s="30">
        <v>8280</v>
      </c>
      <c r="H716" s="27">
        <v>2036.88</v>
      </c>
      <c r="K716" s="33">
        <v>41788</v>
      </c>
      <c r="L716" s="29">
        <v>1773</v>
      </c>
      <c r="M716" s="27" t="s">
        <v>49</v>
      </c>
      <c r="N716" s="27" t="s">
        <v>54</v>
      </c>
      <c r="O716" s="27" t="s">
        <v>51</v>
      </c>
      <c r="P716" s="27">
        <v>6</v>
      </c>
      <c r="Q716" s="36">
        <v>8280</v>
      </c>
      <c r="R716" s="27">
        <v>2036.88</v>
      </c>
    </row>
    <row r="717" spans="1:18">
      <c r="A717" s="25">
        <v>41789</v>
      </c>
      <c r="B717" s="29">
        <v>2138</v>
      </c>
      <c r="C717" s="27" t="s">
        <v>48</v>
      </c>
      <c r="D717" s="27" t="s">
        <v>54</v>
      </c>
      <c r="E717" s="27" t="s">
        <v>47</v>
      </c>
      <c r="F717" s="27">
        <v>6</v>
      </c>
      <c r="G717" s="30">
        <v>2583</v>
      </c>
      <c r="H717" s="27">
        <v>4184.4600000000009</v>
      </c>
      <c r="K717" s="33">
        <v>41789</v>
      </c>
      <c r="L717" s="29">
        <v>2138</v>
      </c>
      <c r="M717" s="27" t="s">
        <v>48</v>
      </c>
      <c r="N717" s="27" t="s">
        <v>54</v>
      </c>
      <c r="O717" s="27" t="s">
        <v>47</v>
      </c>
      <c r="P717" s="27">
        <v>6</v>
      </c>
      <c r="Q717" s="36">
        <v>2583</v>
      </c>
      <c r="R717" s="27">
        <v>4184.4600000000009</v>
      </c>
    </row>
    <row r="718" spans="1:18">
      <c r="A718" s="25">
        <v>41790</v>
      </c>
      <c r="B718" s="29">
        <v>1774</v>
      </c>
      <c r="C718" s="27" t="s">
        <v>45</v>
      </c>
      <c r="D718" s="27" t="s">
        <v>54</v>
      </c>
      <c r="E718" s="27" t="s">
        <v>51</v>
      </c>
      <c r="F718" s="27">
        <v>9</v>
      </c>
      <c r="G718" s="30">
        <v>11790</v>
      </c>
      <c r="H718" s="27">
        <v>2415.0635999999995</v>
      </c>
      <c r="K718" s="33">
        <v>41790</v>
      </c>
      <c r="L718" s="29">
        <v>1774</v>
      </c>
      <c r="M718" s="27" t="s">
        <v>45</v>
      </c>
      <c r="N718" s="27" t="s">
        <v>54</v>
      </c>
      <c r="O718" s="27" t="s">
        <v>51</v>
      </c>
      <c r="P718" s="27">
        <v>9</v>
      </c>
      <c r="Q718" s="36">
        <v>11790</v>
      </c>
      <c r="R718" s="27">
        <v>2415.0635999999995</v>
      </c>
    </row>
    <row r="719" spans="1:18">
      <c r="A719" s="25">
        <v>41791</v>
      </c>
      <c r="B719" s="29">
        <v>2139</v>
      </c>
      <c r="C719" s="27" t="s">
        <v>49</v>
      </c>
      <c r="D719" s="27" t="s">
        <v>54</v>
      </c>
      <c r="E719" s="27" t="s">
        <v>50</v>
      </c>
      <c r="F719" s="27">
        <v>8</v>
      </c>
      <c r="G719" s="30">
        <v>7632</v>
      </c>
      <c r="H719" s="27">
        <v>1537.5936000000002</v>
      </c>
      <c r="K719" s="33">
        <v>41791</v>
      </c>
      <c r="L719" s="29">
        <v>2139</v>
      </c>
      <c r="M719" s="27" t="s">
        <v>49</v>
      </c>
      <c r="N719" s="27" t="s">
        <v>54</v>
      </c>
      <c r="O719" s="27" t="s">
        <v>50</v>
      </c>
      <c r="P719" s="27">
        <v>8</v>
      </c>
      <c r="Q719" s="36">
        <v>7632</v>
      </c>
      <c r="R719" s="27">
        <v>1537.5936000000002</v>
      </c>
    </row>
    <row r="720" spans="1:18">
      <c r="A720" s="25">
        <v>41792</v>
      </c>
      <c r="B720" s="29">
        <v>1775</v>
      </c>
      <c r="C720" s="27" t="s">
        <v>48</v>
      </c>
      <c r="D720" s="27" t="s">
        <v>54</v>
      </c>
      <c r="E720" s="27" t="s">
        <v>51</v>
      </c>
      <c r="F720" s="27">
        <v>6</v>
      </c>
      <c r="G720" s="30">
        <v>9585</v>
      </c>
      <c r="H720" s="27">
        <v>3308.7420000000002</v>
      </c>
      <c r="K720" s="33">
        <v>41792</v>
      </c>
      <c r="L720" s="29">
        <v>1775</v>
      </c>
      <c r="M720" s="27" t="s">
        <v>48</v>
      </c>
      <c r="N720" s="27" t="s">
        <v>54</v>
      </c>
      <c r="O720" s="27" t="s">
        <v>51</v>
      </c>
      <c r="P720" s="27">
        <v>6</v>
      </c>
      <c r="Q720" s="36">
        <v>9585</v>
      </c>
      <c r="R720" s="27">
        <v>3308.7420000000002</v>
      </c>
    </row>
    <row r="721" spans="1:18">
      <c r="A721" s="25">
        <v>41793</v>
      </c>
      <c r="B721" s="29">
        <v>2140</v>
      </c>
      <c r="C721" s="27" t="s">
        <v>45</v>
      </c>
      <c r="D721" s="27" t="s">
        <v>54</v>
      </c>
      <c r="E721" s="27" t="s">
        <v>50</v>
      </c>
      <c r="F721" s="27">
        <v>8</v>
      </c>
      <c r="G721" s="30">
        <v>8340</v>
      </c>
      <c r="H721" s="27">
        <v>3338.5019999999995</v>
      </c>
      <c r="K721" s="33">
        <v>41793</v>
      </c>
      <c r="L721" s="29">
        <v>2140</v>
      </c>
      <c r="M721" s="27" t="s">
        <v>45</v>
      </c>
      <c r="N721" s="27" t="s">
        <v>54</v>
      </c>
      <c r="O721" s="27" t="s">
        <v>50</v>
      </c>
      <c r="P721" s="27">
        <v>8</v>
      </c>
      <c r="Q721" s="36">
        <v>8340</v>
      </c>
      <c r="R721" s="27">
        <v>3338.5019999999995</v>
      </c>
    </row>
    <row r="722" spans="1:18">
      <c r="A722" s="25">
        <v>41794</v>
      </c>
      <c r="B722" s="29">
        <v>1776</v>
      </c>
      <c r="C722" s="27" t="s">
        <v>49</v>
      </c>
      <c r="D722" s="27" t="s">
        <v>54</v>
      </c>
      <c r="E722" s="27" t="s">
        <v>47</v>
      </c>
      <c r="F722" s="27">
        <v>9</v>
      </c>
      <c r="G722" s="30">
        <v>7398</v>
      </c>
      <c r="H722" s="27">
        <v>2918.511</v>
      </c>
      <c r="K722" s="33">
        <v>41794</v>
      </c>
      <c r="L722" s="29">
        <v>1776</v>
      </c>
      <c r="M722" s="27" t="s">
        <v>49</v>
      </c>
      <c r="N722" s="27" t="s">
        <v>54</v>
      </c>
      <c r="O722" s="27" t="s">
        <v>47</v>
      </c>
      <c r="P722" s="27">
        <v>9</v>
      </c>
      <c r="Q722" s="36">
        <v>7398</v>
      </c>
      <c r="R722" s="27">
        <v>2918.511</v>
      </c>
    </row>
    <row r="723" spans="1:18">
      <c r="A723" s="25">
        <v>41795</v>
      </c>
      <c r="B723" s="29">
        <v>2141</v>
      </c>
      <c r="C723" s="27" t="s">
        <v>48</v>
      </c>
      <c r="D723" s="27" t="s">
        <v>54</v>
      </c>
      <c r="E723" s="27" t="s">
        <v>50</v>
      </c>
      <c r="F723" s="27">
        <v>8</v>
      </c>
      <c r="G723" s="30">
        <v>5232</v>
      </c>
      <c r="H723" s="27">
        <v>4387.5551999999998</v>
      </c>
      <c r="K723" s="33">
        <v>41795</v>
      </c>
      <c r="L723" s="29">
        <v>2141</v>
      </c>
      <c r="M723" s="27" t="s">
        <v>48</v>
      </c>
      <c r="N723" s="27" t="s">
        <v>54</v>
      </c>
      <c r="O723" s="27" t="s">
        <v>50</v>
      </c>
      <c r="P723" s="27">
        <v>8</v>
      </c>
      <c r="Q723" s="36">
        <v>5232</v>
      </c>
      <c r="R723" s="27">
        <v>4387.5551999999998</v>
      </c>
    </row>
    <row r="724" spans="1:18">
      <c r="A724" s="25">
        <v>41796</v>
      </c>
      <c r="B724" s="29">
        <v>1777</v>
      </c>
      <c r="C724" s="27" t="s">
        <v>45</v>
      </c>
      <c r="D724" s="27" t="s">
        <v>54</v>
      </c>
      <c r="E724" s="27" t="s">
        <v>47</v>
      </c>
      <c r="F724" s="27">
        <v>7</v>
      </c>
      <c r="G724" s="30">
        <v>2063.25</v>
      </c>
      <c r="H724" s="27">
        <v>2027.7620999999997</v>
      </c>
      <c r="K724" s="33">
        <v>41796</v>
      </c>
      <c r="L724" s="29">
        <v>1777</v>
      </c>
      <c r="M724" s="27" t="s">
        <v>45</v>
      </c>
      <c r="N724" s="27" t="s">
        <v>54</v>
      </c>
      <c r="O724" s="27" t="s">
        <v>47</v>
      </c>
      <c r="P724" s="27">
        <v>7</v>
      </c>
      <c r="Q724" s="36">
        <v>2063.25</v>
      </c>
      <c r="R724" s="27">
        <v>2027.7620999999997</v>
      </c>
    </row>
    <row r="725" spans="1:18">
      <c r="A725" s="25">
        <v>41797</v>
      </c>
      <c r="B725" s="29">
        <v>2142</v>
      </c>
      <c r="C725" s="27" t="s">
        <v>49</v>
      </c>
      <c r="D725" s="27" t="s">
        <v>54</v>
      </c>
      <c r="E725" s="27" t="s">
        <v>51</v>
      </c>
      <c r="F725" s="27">
        <v>8</v>
      </c>
      <c r="G725" s="30">
        <v>4096</v>
      </c>
      <c r="H725" s="27">
        <v>846.4384</v>
      </c>
      <c r="K725" s="33">
        <v>41797</v>
      </c>
      <c r="L725" s="29">
        <v>2142</v>
      </c>
      <c r="M725" s="27" t="s">
        <v>49</v>
      </c>
      <c r="N725" s="27" t="s">
        <v>54</v>
      </c>
      <c r="O725" s="27" t="s">
        <v>51</v>
      </c>
      <c r="P725" s="27">
        <v>8</v>
      </c>
      <c r="Q725" s="36">
        <v>4096</v>
      </c>
      <c r="R725" s="27">
        <v>846.4384</v>
      </c>
    </row>
    <row r="726" spans="1:18">
      <c r="A726" s="25">
        <v>41798</v>
      </c>
      <c r="B726" s="29">
        <v>1778</v>
      </c>
      <c r="C726" s="27" t="s">
        <v>48</v>
      </c>
      <c r="D726" s="27" t="s">
        <v>54</v>
      </c>
      <c r="E726" s="27" t="s">
        <v>47</v>
      </c>
      <c r="F726" s="27">
        <v>6</v>
      </c>
      <c r="G726" s="30">
        <v>1764</v>
      </c>
      <c r="H726" s="27">
        <v>2071.2888000000003</v>
      </c>
      <c r="K726" s="33">
        <v>41798</v>
      </c>
      <c r="L726" s="29">
        <v>1778</v>
      </c>
      <c r="M726" s="27" t="s">
        <v>48</v>
      </c>
      <c r="N726" s="27" t="s">
        <v>54</v>
      </c>
      <c r="O726" s="27" t="s">
        <v>47</v>
      </c>
      <c r="P726" s="27">
        <v>6</v>
      </c>
      <c r="Q726" s="36">
        <v>1764</v>
      </c>
      <c r="R726" s="27">
        <v>2071.2888000000003</v>
      </c>
    </row>
    <row r="727" spans="1:18">
      <c r="A727" s="25">
        <v>41799</v>
      </c>
      <c r="B727" s="29">
        <v>2143</v>
      </c>
      <c r="C727" s="27" t="s">
        <v>45</v>
      </c>
      <c r="D727" s="27" t="s">
        <v>54</v>
      </c>
      <c r="E727" s="27" t="s">
        <v>51</v>
      </c>
      <c r="F727" s="27">
        <v>8</v>
      </c>
      <c r="G727" s="30">
        <v>4224</v>
      </c>
      <c r="H727" s="27">
        <v>1311.9744000000001</v>
      </c>
      <c r="K727" s="33">
        <v>41799</v>
      </c>
      <c r="L727" s="29">
        <v>2143</v>
      </c>
      <c r="M727" s="27" t="s">
        <v>45</v>
      </c>
      <c r="N727" s="27" t="s">
        <v>54</v>
      </c>
      <c r="O727" s="27" t="s">
        <v>51</v>
      </c>
      <c r="P727" s="27">
        <v>8</v>
      </c>
      <c r="Q727" s="36">
        <v>4224</v>
      </c>
      <c r="R727" s="27">
        <v>1311.9744000000001</v>
      </c>
    </row>
    <row r="728" spans="1:18">
      <c r="A728" s="25">
        <v>41800</v>
      </c>
      <c r="B728" s="29">
        <v>1779</v>
      </c>
      <c r="C728" s="27" t="s">
        <v>49</v>
      </c>
      <c r="D728" s="27" t="s">
        <v>54</v>
      </c>
      <c r="E728" s="27" t="s">
        <v>50</v>
      </c>
      <c r="F728" s="27">
        <v>8</v>
      </c>
      <c r="G728" s="30">
        <v>9720</v>
      </c>
      <c r="H728" s="27">
        <v>1168.7327999999998</v>
      </c>
      <c r="K728" s="33">
        <v>41800</v>
      </c>
      <c r="L728" s="29">
        <v>1779</v>
      </c>
      <c r="M728" s="27" t="s">
        <v>49</v>
      </c>
      <c r="N728" s="27" t="s">
        <v>54</v>
      </c>
      <c r="O728" s="27" t="s">
        <v>50</v>
      </c>
      <c r="P728" s="27">
        <v>8</v>
      </c>
      <c r="Q728" s="36">
        <v>9720</v>
      </c>
      <c r="R728" s="27">
        <v>1168.7327999999998</v>
      </c>
    </row>
    <row r="729" spans="1:18">
      <c r="A729" s="25">
        <v>41801</v>
      </c>
      <c r="B729" s="29">
        <v>2144</v>
      </c>
      <c r="C729" s="27" t="s">
        <v>48</v>
      </c>
      <c r="D729" s="27" t="s">
        <v>54</v>
      </c>
      <c r="E729" s="27" t="s">
        <v>51</v>
      </c>
      <c r="F729" s="27">
        <v>7</v>
      </c>
      <c r="G729" s="30">
        <v>1984.5</v>
      </c>
      <c r="H729" s="27">
        <v>887.26994999999988</v>
      </c>
      <c r="K729" s="33">
        <v>41801</v>
      </c>
      <c r="L729" s="29">
        <v>2144</v>
      </c>
      <c r="M729" s="27" t="s">
        <v>48</v>
      </c>
      <c r="N729" s="27" t="s">
        <v>54</v>
      </c>
      <c r="O729" s="27" t="s">
        <v>51</v>
      </c>
      <c r="P729" s="27">
        <v>7</v>
      </c>
      <c r="Q729" s="36">
        <v>1984.5</v>
      </c>
      <c r="R729" s="27">
        <v>887.26994999999988</v>
      </c>
    </row>
    <row r="730" spans="1:18">
      <c r="A730" s="25">
        <v>41802</v>
      </c>
      <c r="B730" s="29">
        <v>1780</v>
      </c>
      <c r="C730" s="27" t="s">
        <v>45</v>
      </c>
      <c r="D730" s="27" t="s">
        <v>54</v>
      </c>
      <c r="E730" s="27" t="s">
        <v>50</v>
      </c>
      <c r="F730" s="27">
        <v>8</v>
      </c>
      <c r="G730" s="30">
        <v>1848</v>
      </c>
      <c r="H730" s="27">
        <v>2184.3360000000002</v>
      </c>
      <c r="K730" s="33">
        <v>41802</v>
      </c>
      <c r="L730" s="29">
        <v>1780</v>
      </c>
      <c r="M730" s="27" t="s">
        <v>45</v>
      </c>
      <c r="N730" s="27" t="s">
        <v>54</v>
      </c>
      <c r="O730" s="27" t="s">
        <v>50</v>
      </c>
      <c r="P730" s="27">
        <v>8</v>
      </c>
      <c r="Q730" s="36">
        <v>1848</v>
      </c>
      <c r="R730" s="27">
        <v>2184.3360000000002</v>
      </c>
    </row>
    <row r="731" spans="1:18">
      <c r="A731" s="25">
        <v>41803</v>
      </c>
      <c r="B731" s="29">
        <v>2145</v>
      </c>
      <c r="C731" s="27" t="s">
        <v>49</v>
      </c>
      <c r="D731" s="27" t="s">
        <v>54</v>
      </c>
      <c r="E731" s="27" t="s">
        <v>47</v>
      </c>
      <c r="F731" s="27">
        <v>9</v>
      </c>
      <c r="G731" s="30">
        <v>12330</v>
      </c>
      <c r="H731" s="27">
        <v>2632.9481999999998</v>
      </c>
      <c r="K731" s="33">
        <v>41803</v>
      </c>
      <c r="L731" s="29">
        <v>2145</v>
      </c>
      <c r="M731" s="27" t="s">
        <v>49</v>
      </c>
      <c r="N731" s="27" t="s">
        <v>54</v>
      </c>
      <c r="O731" s="27" t="s">
        <v>47</v>
      </c>
      <c r="P731" s="27">
        <v>9</v>
      </c>
      <c r="Q731" s="36">
        <v>12330</v>
      </c>
      <c r="R731" s="27">
        <v>2632.9481999999998</v>
      </c>
    </row>
    <row r="732" spans="1:18">
      <c r="A732" s="25">
        <v>41804</v>
      </c>
      <c r="B732" s="29">
        <v>1781</v>
      </c>
      <c r="C732" s="27" t="s">
        <v>48</v>
      </c>
      <c r="D732" s="27" t="s">
        <v>54</v>
      </c>
      <c r="E732" s="27" t="s">
        <v>50</v>
      </c>
      <c r="F732" s="27">
        <v>9</v>
      </c>
      <c r="G732" s="30">
        <v>5751</v>
      </c>
      <c r="H732" s="27">
        <v>3659.9363999999996</v>
      </c>
      <c r="K732" s="33">
        <v>41804</v>
      </c>
      <c r="L732" s="29">
        <v>1781</v>
      </c>
      <c r="M732" s="27" t="s">
        <v>48</v>
      </c>
      <c r="N732" s="27" t="s">
        <v>54</v>
      </c>
      <c r="O732" s="27" t="s">
        <v>50</v>
      </c>
      <c r="P732" s="27">
        <v>9</v>
      </c>
      <c r="Q732" s="36">
        <v>5751</v>
      </c>
      <c r="R732" s="27">
        <v>3659.9363999999996</v>
      </c>
    </row>
    <row r="733" spans="1:18">
      <c r="A733" s="25">
        <v>41805</v>
      </c>
      <c r="B733" s="29">
        <v>2146</v>
      </c>
      <c r="C733" s="27" t="s">
        <v>45</v>
      </c>
      <c r="D733" s="27" t="s">
        <v>54</v>
      </c>
      <c r="E733" s="27" t="s">
        <v>47</v>
      </c>
      <c r="F733" s="27">
        <v>9</v>
      </c>
      <c r="G733" s="30">
        <v>4770</v>
      </c>
      <c r="H733" s="27">
        <v>3885.1649999999995</v>
      </c>
      <c r="K733" s="33">
        <v>41805</v>
      </c>
      <c r="L733" s="29">
        <v>2146</v>
      </c>
      <c r="M733" s="27" t="s">
        <v>45</v>
      </c>
      <c r="N733" s="27" t="s">
        <v>54</v>
      </c>
      <c r="O733" s="27" t="s">
        <v>47</v>
      </c>
      <c r="P733" s="27">
        <v>9</v>
      </c>
      <c r="Q733" s="36">
        <v>4770</v>
      </c>
      <c r="R733" s="27">
        <v>3885.1649999999995</v>
      </c>
    </row>
    <row r="734" spans="1:18">
      <c r="A734" s="25">
        <v>41806</v>
      </c>
      <c r="B734" s="29">
        <v>1782</v>
      </c>
      <c r="C734" s="27" t="s">
        <v>49</v>
      </c>
      <c r="D734" s="27" t="s">
        <v>54</v>
      </c>
      <c r="E734" s="27" t="s">
        <v>51</v>
      </c>
      <c r="F734" s="27">
        <v>10</v>
      </c>
      <c r="G734" s="30">
        <v>2280</v>
      </c>
      <c r="H734" s="27">
        <v>2545.1639999999998</v>
      </c>
      <c r="K734" s="33">
        <v>41806</v>
      </c>
      <c r="L734" s="29">
        <v>1782</v>
      </c>
      <c r="M734" s="27" t="s">
        <v>49</v>
      </c>
      <c r="N734" s="27" t="s">
        <v>54</v>
      </c>
      <c r="O734" s="27" t="s">
        <v>51</v>
      </c>
      <c r="P734" s="27">
        <v>10</v>
      </c>
      <c r="Q734" s="36">
        <v>2280</v>
      </c>
      <c r="R734" s="27">
        <v>2545.1639999999998</v>
      </c>
    </row>
    <row r="735" spans="1:18">
      <c r="A735" s="25">
        <v>41807</v>
      </c>
      <c r="B735" s="29">
        <v>2147</v>
      </c>
      <c r="C735" s="27" t="s">
        <v>48</v>
      </c>
      <c r="D735" s="27" t="s">
        <v>54</v>
      </c>
      <c r="E735" s="27" t="s">
        <v>47</v>
      </c>
      <c r="F735" s="27">
        <v>7</v>
      </c>
      <c r="G735" s="30">
        <v>13702.5</v>
      </c>
      <c r="H735" s="27">
        <v>2810.1086999999998</v>
      </c>
      <c r="K735" s="33">
        <v>41807</v>
      </c>
      <c r="L735" s="29">
        <v>2147</v>
      </c>
      <c r="M735" s="27" t="s">
        <v>48</v>
      </c>
      <c r="N735" s="27" t="s">
        <v>54</v>
      </c>
      <c r="O735" s="27" t="s">
        <v>47</v>
      </c>
      <c r="P735" s="27">
        <v>7</v>
      </c>
      <c r="Q735" s="36">
        <v>13702.5</v>
      </c>
      <c r="R735" s="27">
        <v>2810.1086999999998</v>
      </c>
    </row>
    <row r="736" spans="1:18">
      <c r="A736" s="25">
        <v>41808</v>
      </c>
      <c r="B736" s="29">
        <v>1783</v>
      </c>
      <c r="C736" s="27" t="s">
        <v>45</v>
      </c>
      <c r="D736" s="27" t="s">
        <v>54</v>
      </c>
      <c r="E736" s="27" t="s">
        <v>51</v>
      </c>
      <c r="F736" s="27">
        <v>10</v>
      </c>
      <c r="G736" s="30">
        <v>7740</v>
      </c>
      <c r="H736" s="27">
        <v>819.279</v>
      </c>
      <c r="K736" s="33">
        <v>41808</v>
      </c>
      <c r="L736" s="29">
        <v>1783</v>
      </c>
      <c r="M736" s="27" t="s">
        <v>45</v>
      </c>
      <c r="N736" s="27" t="s">
        <v>54</v>
      </c>
      <c r="O736" s="27" t="s">
        <v>51</v>
      </c>
      <c r="P736" s="27">
        <v>10</v>
      </c>
      <c r="Q736" s="36">
        <v>7740</v>
      </c>
      <c r="R736" s="27">
        <v>819.279</v>
      </c>
    </row>
    <row r="737" spans="1:18">
      <c r="A737" s="25">
        <v>41809</v>
      </c>
      <c r="B737" s="29">
        <v>2148</v>
      </c>
      <c r="C737" s="27" t="s">
        <v>49</v>
      </c>
      <c r="D737" s="27" t="s">
        <v>54</v>
      </c>
      <c r="E737" s="27" t="s">
        <v>50</v>
      </c>
      <c r="F737" s="27">
        <v>6</v>
      </c>
      <c r="G737" s="30">
        <v>5040</v>
      </c>
      <c r="H737" s="27">
        <v>2804.7599999999998</v>
      </c>
      <c r="K737" s="33">
        <v>41809</v>
      </c>
      <c r="L737" s="29">
        <v>2148</v>
      </c>
      <c r="M737" s="27" t="s">
        <v>49</v>
      </c>
      <c r="N737" s="27" t="s">
        <v>54</v>
      </c>
      <c r="O737" s="27" t="s">
        <v>50</v>
      </c>
      <c r="P737" s="27">
        <v>6</v>
      </c>
      <c r="Q737" s="36">
        <v>5040</v>
      </c>
      <c r="R737" s="27">
        <v>2804.7599999999998</v>
      </c>
    </row>
    <row r="738" spans="1:18">
      <c r="A738" s="25">
        <v>41810</v>
      </c>
      <c r="B738" s="29">
        <v>1784</v>
      </c>
      <c r="C738" s="27" t="s">
        <v>48</v>
      </c>
      <c r="D738" s="27" t="s">
        <v>54</v>
      </c>
      <c r="E738" s="27" t="s">
        <v>51</v>
      </c>
      <c r="F738" s="27">
        <v>8</v>
      </c>
      <c r="G738" s="30">
        <v>6372</v>
      </c>
      <c r="H738" s="27">
        <v>3767.9759999999997</v>
      </c>
      <c r="K738" s="33">
        <v>41810</v>
      </c>
      <c r="L738" s="29">
        <v>1784</v>
      </c>
      <c r="M738" s="27" t="s">
        <v>48</v>
      </c>
      <c r="N738" s="27" t="s">
        <v>54</v>
      </c>
      <c r="O738" s="27" t="s">
        <v>51</v>
      </c>
      <c r="P738" s="27">
        <v>8</v>
      </c>
      <c r="Q738" s="36">
        <v>6372</v>
      </c>
      <c r="R738" s="27">
        <v>3767.9759999999997</v>
      </c>
    </row>
    <row r="739" spans="1:18">
      <c r="A739" s="25">
        <v>41811</v>
      </c>
      <c r="B739" s="29">
        <v>2149</v>
      </c>
      <c r="C739" s="27" t="s">
        <v>45</v>
      </c>
      <c r="D739" s="27" t="s">
        <v>54</v>
      </c>
      <c r="E739" s="27" t="s">
        <v>50</v>
      </c>
      <c r="F739" s="27">
        <v>9</v>
      </c>
      <c r="G739" s="30">
        <v>2160</v>
      </c>
      <c r="H739" s="27">
        <v>4688.28</v>
      </c>
      <c r="K739" s="33">
        <v>41811</v>
      </c>
      <c r="L739" s="29">
        <v>2149</v>
      </c>
      <c r="M739" s="27" t="s">
        <v>45</v>
      </c>
      <c r="N739" s="27" t="s">
        <v>54</v>
      </c>
      <c r="O739" s="27" t="s">
        <v>50</v>
      </c>
      <c r="P739" s="27">
        <v>9</v>
      </c>
      <c r="Q739" s="36">
        <v>2160</v>
      </c>
      <c r="R739" s="27">
        <v>4688.28</v>
      </c>
    </row>
    <row r="740" spans="1:18">
      <c r="A740" s="25">
        <v>41812</v>
      </c>
      <c r="B740" s="29">
        <v>1785</v>
      </c>
      <c r="C740" s="27" t="s">
        <v>49</v>
      </c>
      <c r="D740" s="27" t="s">
        <v>54</v>
      </c>
      <c r="E740" s="27" t="s">
        <v>47</v>
      </c>
      <c r="F740" s="27">
        <v>10</v>
      </c>
      <c r="G740" s="30">
        <v>7680</v>
      </c>
      <c r="H740" s="27">
        <v>3141.6320000000001</v>
      </c>
      <c r="K740" s="33">
        <v>41812</v>
      </c>
      <c r="L740" s="29">
        <v>1785</v>
      </c>
      <c r="M740" s="27" t="s">
        <v>49</v>
      </c>
      <c r="N740" s="27" t="s">
        <v>54</v>
      </c>
      <c r="O740" s="27" t="s">
        <v>47</v>
      </c>
      <c r="P740" s="27">
        <v>10</v>
      </c>
      <c r="Q740" s="36">
        <v>7680</v>
      </c>
      <c r="R740" s="27">
        <v>3141.6320000000001</v>
      </c>
    </row>
    <row r="741" spans="1:18">
      <c r="A741" s="25">
        <v>41813</v>
      </c>
      <c r="B741" s="29">
        <v>2150</v>
      </c>
      <c r="C741" s="27" t="s">
        <v>48</v>
      </c>
      <c r="D741" s="27" t="s">
        <v>54</v>
      </c>
      <c r="E741" s="27" t="s">
        <v>50</v>
      </c>
      <c r="F741" s="27">
        <v>10</v>
      </c>
      <c r="G741" s="30">
        <v>4320</v>
      </c>
      <c r="H741" s="27">
        <v>3841.3440000000001</v>
      </c>
      <c r="K741" s="33">
        <v>41813</v>
      </c>
      <c r="L741" s="29">
        <v>2150</v>
      </c>
      <c r="M741" s="27" t="s">
        <v>48</v>
      </c>
      <c r="N741" s="27" t="s">
        <v>54</v>
      </c>
      <c r="O741" s="27" t="s">
        <v>50</v>
      </c>
      <c r="P741" s="27">
        <v>10</v>
      </c>
      <c r="Q741" s="36">
        <v>4320</v>
      </c>
      <c r="R741" s="27">
        <v>3841.3440000000001</v>
      </c>
    </row>
    <row r="742" spans="1:18">
      <c r="A742" s="25">
        <v>41814</v>
      </c>
      <c r="B742" s="29">
        <v>1786</v>
      </c>
      <c r="C742" s="27" t="s">
        <v>45</v>
      </c>
      <c r="D742" s="27" t="s">
        <v>54</v>
      </c>
      <c r="E742" s="27" t="s">
        <v>47</v>
      </c>
      <c r="F742" s="27">
        <v>10</v>
      </c>
      <c r="G742" s="30">
        <v>11700</v>
      </c>
      <c r="H742" s="27">
        <v>2947.4639999999999</v>
      </c>
      <c r="K742" s="33">
        <v>41814</v>
      </c>
      <c r="L742" s="29">
        <v>1786</v>
      </c>
      <c r="M742" s="27" t="s">
        <v>45</v>
      </c>
      <c r="N742" s="27" t="s">
        <v>54</v>
      </c>
      <c r="O742" s="27" t="s">
        <v>47</v>
      </c>
      <c r="P742" s="27">
        <v>10</v>
      </c>
      <c r="Q742" s="36">
        <v>11700</v>
      </c>
      <c r="R742" s="27">
        <v>2947.4639999999999</v>
      </c>
    </row>
    <row r="743" spans="1:18">
      <c r="A743" s="25">
        <v>41815</v>
      </c>
      <c r="B743" s="29">
        <v>2151</v>
      </c>
      <c r="C743" s="27" t="s">
        <v>49</v>
      </c>
      <c r="D743" s="27" t="s">
        <v>54</v>
      </c>
      <c r="E743" s="27" t="s">
        <v>51</v>
      </c>
      <c r="F743" s="27">
        <v>6</v>
      </c>
      <c r="G743" s="30">
        <v>4428</v>
      </c>
      <c r="H743" s="27">
        <v>1409.8752000000002</v>
      </c>
      <c r="K743" s="33">
        <v>41815</v>
      </c>
      <c r="L743" s="29">
        <v>2151</v>
      </c>
      <c r="M743" s="27" t="s">
        <v>49</v>
      </c>
      <c r="N743" s="27" t="s">
        <v>54</v>
      </c>
      <c r="O743" s="27" t="s">
        <v>51</v>
      </c>
      <c r="P743" s="27">
        <v>6</v>
      </c>
      <c r="Q743" s="36">
        <v>4428</v>
      </c>
      <c r="R743" s="27">
        <v>1409.8752000000002</v>
      </c>
    </row>
    <row r="744" spans="1:18">
      <c r="A744" s="25">
        <v>41816</v>
      </c>
      <c r="B744" s="29">
        <v>1787</v>
      </c>
      <c r="C744" s="27" t="s">
        <v>48</v>
      </c>
      <c r="D744" s="27" t="s">
        <v>54</v>
      </c>
      <c r="E744" s="27" t="s">
        <v>47</v>
      </c>
      <c r="F744" s="27">
        <v>8</v>
      </c>
      <c r="G744" s="30">
        <v>11280</v>
      </c>
      <c r="H744" s="27">
        <v>819.37920000000008</v>
      </c>
      <c r="K744" s="33">
        <v>41816</v>
      </c>
      <c r="L744" s="29">
        <v>1787</v>
      </c>
      <c r="M744" s="27" t="s">
        <v>48</v>
      </c>
      <c r="N744" s="27" t="s">
        <v>54</v>
      </c>
      <c r="O744" s="27" t="s">
        <v>47</v>
      </c>
      <c r="P744" s="27">
        <v>8</v>
      </c>
      <c r="Q744" s="36">
        <v>11280</v>
      </c>
      <c r="R744" s="27">
        <v>819.37920000000008</v>
      </c>
    </row>
    <row r="745" spans="1:18">
      <c r="A745" s="25">
        <v>41817</v>
      </c>
      <c r="B745" s="29">
        <v>2152</v>
      </c>
      <c r="C745" s="27" t="s">
        <v>45</v>
      </c>
      <c r="D745" s="27" t="s">
        <v>54</v>
      </c>
      <c r="E745" s="27" t="s">
        <v>51</v>
      </c>
      <c r="F745" s="27">
        <v>6</v>
      </c>
      <c r="G745" s="30">
        <v>4333.5</v>
      </c>
      <c r="H745" s="27">
        <v>2646.3240000000001</v>
      </c>
      <c r="K745" s="33">
        <v>41817</v>
      </c>
      <c r="L745" s="29">
        <v>2152</v>
      </c>
      <c r="M745" s="27" t="s">
        <v>45</v>
      </c>
      <c r="N745" s="27" t="s">
        <v>54</v>
      </c>
      <c r="O745" s="27" t="s">
        <v>51</v>
      </c>
      <c r="P745" s="27">
        <v>6</v>
      </c>
      <c r="Q745" s="36">
        <v>4333.5</v>
      </c>
      <c r="R745" s="27">
        <v>2646.3240000000001</v>
      </c>
    </row>
    <row r="746" spans="1:18">
      <c r="A746" s="25">
        <v>41818</v>
      </c>
      <c r="B746" s="29">
        <v>1788</v>
      </c>
      <c r="C746" s="27" t="s">
        <v>49</v>
      </c>
      <c r="D746" s="27" t="s">
        <v>54</v>
      </c>
      <c r="E746" s="27" t="s">
        <v>50</v>
      </c>
      <c r="F746" s="27">
        <v>10</v>
      </c>
      <c r="G746" s="30">
        <v>6360</v>
      </c>
      <c r="H746" s="27">
        <v>937.88800000000003</v>
      </c>
      <c r="K746" s="33">
        <v>41818</v>
      </c>
      <c r="L746" s="29">
        <v>1788</v>
      </c>
      <c r="M746" s="27" t="s">
        <v>49</v>
      </c>
      <c r="N746" s="27" t="s">
        <v>54</v>
      </c>
      <c r="O746" s="27" t="s">
        <v>50</v>
      </c>
      <c r="P746" s="27">
        <v>10</v>
      </c>
      <c r="Q746" s="36">
        <v>6360</v>
      </c>
      <c r="R746" s="27">
        <v>937.88800000000003</v>
      </c>
    </row>
    <row r="747" spans="1:18">
      <c r="A747" s="25">
        <v>41819</v>
      </c>
      <c r="B747" s="29">
        <v>2153</v>
      </c>
      <c r="C747" s="27" t="s">
        <v>48</v>
      </c>
      <c r="D747" s="27" t="s">
        <v>54</v>
      </c>
      <c r="E747" s="27" t="s">
        <v>51</v>
      </c>
      <c r="F747" s="27">
        <v>6</v>
      </c>
      <c r="G747" s="30">
        <v>4932</v>
      </c>
      <c r="H747" s="27">
        <v>2954.0214000000001</v>
      </c>
      <c r="K747" s="33">
        <v>41819</v>
      </c>
      <c r="L747" s="29">
        <v>2153</v>
      </c>
      <c r="M747" s="27" t="s">
        <v>48</v>
      </c>
      <c r="N747" s="27" t="s">
        <v>54</v>
      </c>
      <c r="O747" s="27" t="s">
        <v>51</v>
      </c>
      <c r="P747" s="27">
        <v>6</v>
      </c>
      <c r="Q747" s="36">
        <v>4932</v>
      </c>
      <c r="R747" s="27">
        <v>2954.0214000000001</v>
      </c>
    </row>
    <row r="748" spans="1:18">
      <c r="A748" s="25">
        <v>41820</v>
      </c>
      <c r="B748" s="29">
        <v>1789</v>
      </c>
      <c r="C748" s="27" t="s">
        <v>45</v>
      </c>
      <c r="D748" s="27" t="s">
        <v>54</v>
      </c>
      <c r="E748" s="27" t="s">
        <v>50</v>
      </c>
      <c r="F748" s="27">
        <v>10</v>
      </c>
      <c r="G748" s="30">
        <v>5220</v>
      </c>
      <c r="H748" s="27">
        <v>1821.258</v>
      </c>
      <c r="K748" s="33">
        <v>41820</v>
      </c>
      <c r="L748" s="29">
        <v>1789</v>
      </c>
      <c r="M748" s="27" t="s">
        <v>45</v>
      </c>
      <c r="N748" s="27" t="s">
        <v>54</v>
      </c>
      <c r="O748" s="27" t="s">
        <v>50</v>
      </c>
      <c r="P748" s="27">
        <v>10</v>
      </c>
      <c r="Q748" s="36">
        <v>5220</v>
      </c>
      <c r="R748" s="27">
        <v>1821.258</v>
      </c>
    </row>
    <row r="749" spans="1:18">
      <c r="A749" s="25">
        <v>41821</v>
      </c>
      <c r="B749" s="29">
        <v>1790</v>
      </c>
      <c r="C749" s="27" t="s">
        <v>48</v>
      </c>
      <c r="D749" s="27" t="s">
        <v>54</v>
      </c>
      <c r="E749" s="27" t="s">
        <v>50</v>
      </c>
      <c r="F749" s="27">
        <v>7</v>
      </c>
      <c r="G749" s="30">
        <v>6709.5</v>
      </c>
      <c r="H749" s="27">
        <v>3329.7012</v>
      </c>
      <c r="K749" s="33">
        <v>41821</v>
      </c>
      <c r="L749" s="29">
        <v>1790</v>
      </c>
      <c r="M749" s="27" t="s">
        <v>48</v>
      </c>
      <c r="N749" s="27" t="s">
        <v>54</v>
      </c>
      <c r="O749" s="27" t="s">
        <v>50</v>
      </c>
      <c r="P749" s="27">
        <v>7</v>
      </c>
      <c r="Q749" s="36">
        <v>6709.5</v>
      </c>
      <c r="R749" s="27">
        <v>3329.7012</v>
      </c>
    </row>
    <row r="750" spans="1:18">
      <c r="A750" s="25">
        <v>41822</v>
      </c>
      <c r="B750" s="29">
        <v>1791</v>
      </c>
      <c r="C750" s="27" t="s">
        <v>49</v>
      </c>
      <c r="D750" s="27" t="s">
        <v>54</v>
      </c>
      <c r="E750" s="27" t="s">
        <v>51</v>
      </c>
      <c r="F750" s="27">
        <v>9</v>
      </c>
      <c r="G750" s="30">
        <v>10170</v>
      </c>
      <c r="H750" s="27">
        <v>2013.0498000000002</v>
      </c>
      <c r="K750" s="33">
        <v>41822</v>
      </c>
      <c r="L750" s="29">
        <v>1791</v>
      </c>
      <c r="M750" s="27" t="s">
        <v>49</v>
      </c>
      <c r="N750" s="27" t="s">
        <v>54</v>
      </c>
      <c r="O750" s="27" t="s">
        <v>51</v>
      </c>
      <c r="P750" s="27">
        <v>9</v>
      </c>
      <c r="Q750" s="36">
        <v>10170</v>
      </c>
      <c r="R750" s="27">
        <v>2013.0498000000002</v>
      </c>
    </row>
    <row r="751" spans="1:18">
      <c r="A751" s="25">
        <v>41823</v>
      </c>
      <c r="B751" s="29">
        <v>1792</v>
      </c>
      <c r="C751" s="27" t="s">
        <v>45</v>
      </c>
      <c r="D751" s="27" t="s">
        <v>54</v>
      </c>
      <c r="E751" s="27" t="s">
        <v>51</v>
      </c>
      <c r="F751" s="27">
        <v>6</v>
      </c>
      <c r="G751" s="30">
        <v>5004</v>
      </c>
      <c r="H751" s="27">
        <v>3896.1143999999999</v>
      </c>
      <c r="K751" s="33">
        <v>41823</v>
      </c>
      <c r="L751" s="29">
        <v>1792</v>
      </c>
      <c r="M751" s="27" t="s">
        <v>45</v>
      </c>
      <c r="N751" s="27" t="s">
        <v>54</v>
      </c>
      <c r="O751" s="27" t="s">
        <v>51</v>
      </c>
      <c r="P751" s="27">
        <v>6</v>
      </c>
      <c r="Q751" s="36">
        <v>5004</v>
      </c>
      <c r="R751" s="27">
        <v>3896.1143999999999</v>
      </c>
    </row>
    <row r="752" spans="1:18">
      <c r="A752" s="25">
        <v>41824</v>
      </c>
      <c r="B752" s="29">
        <v>1793</v>
      </c>
      <c r="C752" s="27" t="s">
        <v>48</v>
      </c>
      <c r="D752" s="27" t="s">
        <v>54</v>
      </c>
      <c r="E752" s="27" t="s">
        <v>51</v>
      </c>
      <c r="F752" s="27">
        <v>6</v>
      </c>
      <c r="G752" s="30">
        <v>8955</v>
      </c>
      <c r="H752" s="27">
        <v>543.74760000000003</v>
      </c>
      <c r="K752" s="33">
        <v>41824</v>
      </c>
      <c r="L752" s="29">
        <v>1793</v>
      </c>
      <c r="M752" s="27" t="s">
        <v>48</v>
      </c>
      <c r="N752" s="27" t="s">
        <v>54</v>
      </c>
      <c r="O752" s="27" t="s">
        <v>51</v>
      </c>
      <c r="P752" s="27">
        <v>6</v>
      </c>
      <c r="Q752" s="36">
        <v>8955</v>
      </c>
      <c r="R752" s="27">
        <v>543.74760000000003</v>
      </c>
    </row>
    <row r="753" spans="1:18">
      <c r="A753" s="25">
        <v>41825</v>
      </c>
      <c r="B753" s="29">
        <v>1794</v>
      </c>
      <c r="C753" s="27" t="s">
        <v>49</v>
      </c>
      <c r="D753" s="27" t="s">
        <v>54</v>
      </c>
      <c r="E753" s="27" t="s">
        <v>47</v>
      </c>
      <c r="F753" s="27">
        <v>8</v>
      </c>
      <c r="G753" s="30">
        <v>6840</v>
      </c>
      <c r="H753" s="27">
        <v>957.82799999999986</v>
      </c>
      <c r="K753" s="33">
        <v>41825</v>
      </c>
      <c r="L753" s="29">
        <v>1794</v>
      </c>
      <c r="M753" s="27" t="s">
        <v>49</v>
      </c>
      <c r="N753" s="27" t="s">
        <v>54</v>
      </c>
      <c r="O753" s="27" t="s">
        <v>47</v>
      </c>
      <c r="P753" s="27">
        <v>8</v>
      </c>
      <c r="Q753" s="36">
        <v>6840</v>
      </c>
      <c r="R753" s="27">
        <v>957.82799999999986</v>
      </c>
    </row>
    <row r="754" spans="1:18">
      <c r="A754" s="25">
        <v>41826</v>
      </c>
      <c r="B754" s="29">
        <v>2159</v>
      </c>
      <c r="C754" s="27" t="s">
        <v>48</v>
      </c>
      <c r="D754" s="27" t="s">
        <v>54</v>
      </c>
      <c r="E754" s="27" t="s">
        <v>50</v>
      </c>
      <c r="F754" s="27">
        <v>6</v>
      </c>
      <c r="G754" s="30">
        <v>1530</v>
      </c>
      <c r="H754" s="27">
        <v>2558.7720000000004</v>
      </c>
      <c r="K754" s="33">
        <v>41826</v>
      </c>
      <c r="L754" s="29">
        <v>2159</v>
      </c>
      <c r="M754" s="27" t="s">
        <v>48</v>
      </c>
      <c r="N754" s="27" t="s">
        <v>54</v>
      </c>
      <c r="O754" s="27" t="s">
        <v>50</v>
      </c>
      <c r="P754" s="27">
        <v>6</v>
      </c>
      <c r="Q754" s="36">
        <v>1530</v>
      </c>
      <c r="R754" s="27">
        <v>2558.7720000000004</v>
      </c>
    </row>
    <row r="755" spans="1:18">
      <c r="A755" s="25">
        <v>41827</v>
      </c>
      <c r="B755" s="29">
        <v>1795</v>
      </c>
      <c r="C755" s="27" t="s">
        <v>45</v>
      </c>
      <c r="D755" s="27" t="s">
        <v>54</v>
      </c>
      <c r="E755" s="27" t="s">
        <v>47</v>
      </c>
      <c r="F755" s="27">
        <v>8</v>
      </c>
      <c r="G755" s="30">
        <v>10080</v>
      </c>
      <c r="H755" s="27">
        <v>1384.992</v>
      </c>
      <c r="K755" s="33">
        <v>41827</v>
      </c>
      <c r="L755" s="29">
        <v>1795</v>
      </c>
      <c r="M755" s="27" t="s">
        <v>45</v>
      </c>
      <c r="N755" s="27" t="s">
        <v>54</v>
      </c>
      <c r="O755" s="27" t="s">
        <v>47</v>
      </c>
      <c r="P755" s="27">
        <v>8</v>
      </c>
      <c r="Q755" s="36">
        <v>10080</v>
      </c>
      <c r="R755" s="27">
        <v>1384.992</v>
      </c>
    </row>
    <row r="756" spans="1:18">
      <c r="A756" s="25">
        <v>41828</v>
      </c>
      <c r="B756" s="29">
        <v>2160</v>
      </c>
      <c r="C756" s="27" t="s">
        <v>49</v>
      </c>
      <c r="D756" s="27" t="s">
        <v>54</v>
      </c>
      <c r="E756" s="27" t="s">
        <v>51</v>
      </c>
      <c r="F756" s="27">
        <v>6</v>
      </c>
      <c r="G756" s="30">
        <v>10755</v>
      </c>
      <c r="H756" s="27">
        <v>1669.1760000000002</v>
      </c>
      <c r="K756" s="33">
        <v>41828</v>
      </c>
      <c r="L756" s="29">
        <v>2160</v>
      </c>
      <c r="M756" s="27" t="s">
        <v>49</v>
      </c>
      <c r="N756" s="27" t="s">
        <v>54</v>
      </c>
      <c r="O756" s="27" t="s">
        <v>51</v>
      </c>
      <c r="P756" s="27">
        <v>6</v>
      </c>
      <c r="Q756" s="36">
        <v>10755</v>
      </c>
      <c r="R756" s="27">
        <v>1669.1760000000002</v>
      </c>
    </row>
    <row r="757" spans="1:18">
      <c r="A757" s="25">
        <v>41829</v>
      </c>
      <c r="B757" s="29">
        <v>1796</v>
      </c>
      <c r="C757" s="27" t="s">
        <v>48</v>
      </c>
      <c r="D757" s="27" t="s">
        <v>54</v>
      </c>
      <c r="E757" s="27" t="s">
        <v>47</v>
      </c>
      <c r="F757" s="27">
        <v>10</v>
      </c>
      <c r="G757" s="30">
        <v>14025</v>
      </c>
      <c r="H757" s="27">
        <v>2904.0164999999997</v>
      </c>
      <c r="K757" s="33">
        <v>41829</v>
      </c>
      <c r="L757" s="29">
        <v>1796</v>
      </c>
      <c r="M757" s="27" t="s">
        <v>48</v>
      </c>
      <c r="N757" s="27" t="s">
        <v>54</v>
      </c>
      <c r="O757" s="27" t="s">
        <v>47</v>
      </c>
      <c r="P757" s="27">
        <v>10</v>
      </c>
      <c r="Q757" s="36">
        <v>14025</v>
      </c>
      <c r="R757" s="27">
        <v>2904.0164999999997</v>
      </c>
    </row>
    <row r="758" spans="1:18">
      <c r="A758" s="25">
        <v>40909</v>
      </c>
      <c r="B758" s="29">
        <v>2161</v>
      </c>
      <c r="C758" s="27" t="s">
        <v>45</v>
      </c>
      <c r="D758" s="27" t="s">
        <v>55</v>
      </c>
      <c r="E758" s="27" t="s">
        <v>51</v>
      </c>
      <c r="F758" s="27">
        <v>7</v>
      </c>
      <c r="G758" s="30">
        <v>9870</v>
      </c>
      <c r="H758" s="27">
        <v>1342.7148</v>
      </c>
      <c r="K758" s="33">
        <v>40909</v>
      </c>
      <c r="L758" s="29">
        <v>2161</v>
      </c>
      <c r="M758" s="27" t="s">
        <v>45</v>
      </c>
      <c r="N758" s="27" t="s">
        <v>55</v>
      </c>
      <c r="O758" s="27" t="s">
        <v>51</v>
      </c>
      <c r="P758" s="27">
        <v>7</v>
      </c>
      <c r="Q758" s="36">
        <v>9870</v>
      </c>
      <c r="R758" s="27">
        <v>1342.7148</v>
      </c>
    </row>
    <row r="759" spans="1:18">
      <c r="A759" s="25">
        <v>40910</v>
      </c>
      <c r="B759" s="29">
        <v>1797</v>
      </c>
      <c r="C759" s="27" t="s">
        <v>49</v>
      </c>
      <c r="D759" s="27" t="s">
        <v>55</v>
      </c>
      <c r="E759" s="27" t="s">
        <v>50</v>
      </c>
      <c r="F759" s="27">
        <v>9</v>
      </c>
      <c r="G759" s="30">
        <v>2092.5</v>
      </c>
      <c r="H759" s="27">
        <v>1782.81</v>
      </c>
      <c r="K759" s="33">
        <v>40910</v>
      </c>
      <c r="L759" s="29">
        <v>1797</v>
      </c>
      <c r="M759" s="27" t="s">
        <v>49</v>
      </c>
      <c r="N759" s="27" t="s">
        <v>55</v>
      </c>
      <c r="O759" s="27" t="s">
        <v>50</v>
      </c>
      <c r="P759" s="27">
        <v>9</v>
      </c>
      <c r="Q759" s="36">
        <v>2092.5</v>
      </c>
      <c r="R759" s="27">
        <v>1782.81</v>
      </c>
    </row>
    <row r="760" spans="1:18">
      <c r="A760" s="25">
        <v>40911</v>
      </c>
      <c r="B760" s="29">
        <v>2162</v>
      </c>
      <c r="C760" s="27" t="s">
        <v>48</v>
      </c>
      <c r="D760" s="27" t="s">
        <v>55</v>
      </c>
      <c r="E760" s="27" t="s">
        <v>51</v>
      </c>
      <c r="F760" s="27">
        <v>7</v>
      </c>
      <c r="G760" s="30">
        <v>4158</v>
      </c>
      <c r="H760" s="27">
        <v>816.83910000000003</v>
      </c>
      <c r="K760" s="33">
        <v>40911</v>
      </c>
      <c r="L760" s="29">
        <v>2162</v>
      </c>
      <c r="M760" s="27" t="s">
        <v>48</v>
      </c>
      <c r="N760" s="27" t="s">
        <v>55</v>
      </c>
      <c r="O760" s="27" t="s">
        <v>51</v>
      </c>
      <c r="P760" s="27">
        <v>7</v>
      </c>
      <c r="Q760" s="36">
        <v>4158</v>
      </c>
      <c r="R760" s="27">
        <v>816.83910000000003</v>
      </c>
    </row>
    <row r="761" spans="1:18">
      <c r="A761" s="25">
        <v>40913</v>
      </c>
      <c r="B761" s="29">
        <v>1798</v>
      </c>
      <c r="C761" s="27" t="s">
        <v>45</v>
      </c>
      <c r="D761" s="27" t="s">
        <v>55</v>
      </c>
      <c r="E761" s="27" t="s">
        <v>50</v>
      </c>
      <c r="F761" s="27">
        <v>6</v>
      </c>
      <c r="G761" s="30">
        <v>7506</v>
      </c>
      <c r="H761" s="27">
        <v>2502.5003999999999</v>
      </c>
      <c r="K761" s="33">
        <v>40913</v>
      </c>
      <c r="L761" s="29">
        <v>1798</v>
      </c>
      <c r="M761" s="27" t="s">
        <v>45</v>
      </c>
      <c r="N761" s="27" t="s">
        <v>55</v>
      </c>
      <c r="O761" s="27" t="s">
        <v>50</v>
      </c>
      <c r="P761" s="27">
        <v>6</v>
      </c>
      <c r="Q761" s="36">
        <v>7506</v>
      </c>
      <c r="R761" s="27">
        <v>2502.5003999999999</v>
      </c>
    </row>
    <row r="762" spans="1:18">
      <c r="A762" s="25">
        <v>40914</v>
      </c>
      <c r="B762" s="29">
        <v>2163</v>
      </c>
      <c r="C762" s="27" t="s">
        <v>49</v>
      </c>
      <c r="D762" s="27" t="s">
        <v>55</v>
      </c>
      <c r="E762" s="27" t="s">
        <v>47</v>
      </c>
      <c r="F762" s="27">
        <v>10</v>
      </c>
      <c r="G762" s="30">
        <v>4470</v>
      </c>
      <c r="H762" s="27">
        <v>841.25400000000002</v>
      </c>
      <c r="K762" s="33">
        <v>40914</v>
      </c>
      <c r="L762" s="29">
        <v>2163</v>
      </c>
      <c r="M762" s="27" t="s">
        <v>49</v>
      </c>
      <c r="N762" s="27" t="s">
        <v>55</v>
      </c>
      <c r="O762" s="27" t="s">
        <v>47</v>
      </c>
      <c r="P762" s="27">
        <v>10</v>
      </c>
      <c r="Q762" s="36">
        <v>4470</v>
      </c>
      <c r="R762" s="27">
        <v>841.25400000000002</v>
      </c>
    </row>
    <row r="763" spans="1:18">
      <c r="A763" s="25">
        <v>40915</v>
      </c>
      <c r="B763" s="29">
        <v>1799</v>
      </c>
      <c r="C763" s="27" t="s">
        <v>48</v>
      </c>
      <c r="D763" s="27" t="s">
        <v>55</v>
      </c>
      <c r="E763" s="27" t="s">
        <v>50</v>
      </c>
      <c r="F763" s="27">
        <v>8</v>
      </c>
      <c r="G763" s="30">
        <v>8496</v>
      </c>
      <c r="H763" s="27">
        <v>1601.0712000000003</v>
      </c>
      <c r="K763" s="33">
        <v>40915</v>
      </c>
      <c r="L763" s="29">
        <v>1799</v>
      </c>
      <c r="M763" s="27" t="s">
        <v>48</v>
      </c>
      <c r="N763" s="27" t="s">
        <v>55</v>
      </c>
      <c r="O763" s="27" t="s">
        <v>50</v>
      </c>
      <c r="P763" s="27">
        <v>8</v>
      </c>
      <c r="Q763" s="36">
        <v>8496</v>
      </c>
      <c r="R763" s="27">
        <v>1601.0712000000003</v>
      </c>
    </row>
    <row r="764" spans="1:18">
      <c r="A764" s="25">
        <v>40916</v>
      </c>
      <c r="B764" s="29">
        <v>2164</v>
      </c>
      <c r="C764" s="27" t="s">
        <v>45</v>
      </c>
      <c r="D764" s="27" t="s">
        <v>55</v>
      </c>
      <c r="E764" s="27" t="s">
        <v>47</v>
      </c>
      <c r="F764" s="27">
        <v>10</v>
      </c>
      <c r="G764" s="30">
        <v>5860</v>
      </c>
      <c r="H764" s="27">
        <v>3559.9500000000003</v>
      </c>
      <c r="K764" s="33">
        <v>40916</v>
      </c>
      <c r="L764" s="29">
        <v>2164</v>
      </c>
      <c r="M764" s="27" t="s">
        <v>45</v>
      </c>
      <c r="N764" s="27" t="s">
        <v>55</v>
      </c>
      <c r="O764" s="27" t="s">
        <v>47</v>
      </c>
      <c r="P764" s="27">
        <v>10</v>
      </c>
      <c r="Q764" s="36">
        <v>5860</v>
      </c>
      <c r="R764" s="27">
        <v>3559.9500000000003</v>
      </c>
    </row>
    <row r="765" spans="1:18">
      <c r="A765" s="25">
        <v>40917</v>
      </c>
      <c r="B765" s="29">
        <v>1800</v>
      </c>
      <c r="C765" s="27" t="s">
        <v>49</v>
      </c>
      <c r="D765" s="27" t="s">
        <v>55</v>
      </c>
      <c r="E765" s="27" t="s">
        <v>51</v>
      </c>
      <c r="F765" s="27">
        <v>9</v>
      </c>
      <c r="G765" s="30">
        <v>14107.5</v>
      </c>
      <c r="H765" s="27">
        <v>5919.5069999999987</v>
      </c>
      <c r="K765" s="33">
        <v>40917</v>
      </c>
      <c r="L765" s="29">
        <v>1800</v>
      </c>
      <c r="M765" s="27" t="s">
        <v>49</v>
      </c>
      <c r="N765" s="27" t="s">
        <v>55</v>
      </c>
      <c r="O765" s="27" t="s">
        <v>51</v>
      </c>
      <c r="P765" s="27">
        <v>9</v>
      </c>
      <c r="Q765" s="36">
        <v>14107.5</v>
      </c>
      <c r="R765" s="27">
        <v>5919.5069999999987</v>
      </c>
    </row>
    <row r="766" spans="1:18">
      <c r="A766" s="25">
        <v>40918</v>
      </c>
      <c r="B766" s="29">
        <v>2165</v>
      </c>
      <c r="C766" s="27" t="s">
        <v>48</v>
      </c>
      <c r="D766" s="27" t="s">
        <v>55</v>
      </c>
      <c r="E766" s="27" t="s">
        <v>47</v>
      </c>
      <c r="F766" s="27">
        <v>10</v>
      </c>
      <c r="G766" s="30">
        <v>5670</v>
      </c>
      <c r="H766" s="27">
        <v>3617.46</v>
      </c>
      <c r="K766" s="33">
        <v>40918</v>
      </c>
      <c r="L766" s="29">
        <v>2165</v>
      </c>
      <c r="M766" s="27" t="s">
        <v>48</v>
      </c>
      <c r="N766" s="27" t="s">
        <v>55</v>
      </c>
      <c r="O766" s="27" t="s">
        <v>47</v>
      </c>
      <c r="P766" s="27">
        <v>10</v>
      </c>
      <c r="Q766" s="36">
        <v>5670</v>
      </c>
      <c r="R766" s="27">
        <v>3617.46</v>
      </c>
    </row>
    <row r="767" spans="1:18">
      <c r="A767" s="25">
        <v>40919</v>
      </c>
      <c r="B767" s="29">
        <v>1801</v>
      </c>
      <c r="C767" s="27" t="s">
        <v>45</v>
      </c>
      <c r="D767" s="27" t="s">
        <v>55</v>
      </c>
      <c r="E767" s="27" t="s">
        <v>51</v>
      </c>
      <c r="F767" s="27">
        <v>9</v>
      </c>
      <c r="G767" s="30">
        <v>12555</v>
      </c>
      <c r="H767" s="27">
        <v>1511.6219999999998</v>
      </c>
      <c r="K767" s="33">
        <v>40919</v>
      </c>
      <c r="L767" s="29">
        <v>1801</v>
      </c>
      <c r="M767" s="27" t="s">
        <v>45</v>
      </c>
      <c r="N767" s="27" t="s">
        <v>55</v>
      </c>
      <c r="O767" s="27" t="s">
        <v>51</v>
      </c>
      <c r="P767" s="27">
        <v>9</v>
      </c>
      <c r="Q767" s="36">
        <v>12555</v>
      </c>
      <c r="R767" s="27">
        <v>1511.6219999999998</v>
      </c>
    </row>
    <row r="768" spans="1:18">
      <c r="A768" s="25">
        <v>40920</v>
      </c>
      <c r="B768" s="29">
        <v>2166</v>
      </c>
      <c r="C768" s="27" t="s">
        <v>49</v>
      </c>
      <c r="D768" s="27" t="s">
        <v>55</v>
      </c>
      <c r="E768" s="27" t="s">
        <v>50</v>
      </c>
      <c r="F768" s="27">
        <v>8</v>
      </c>
      <c r="G768" s="30">
        <v>4160</v>
      </c>
      <c r="H768" s="27">
        <v>3684.72</v>
      </c>
      <c r="K768" s="33">
        <v>40920</v>
      </c>
      <c r="L768" s="29">
        <v>2166</v>
      </c>
      <c r="M768" s="27" t="s">
        <v>49</v>
      </c>
      <c r="N768" s="27" t="s">
        <v>55</v>
      </c>
      <c r="O768" s="27" t="s">
        <v>50</v>
      </c>
      <c r="P768" s="27">
        <v>8</v>
      </c>
      <c r="Q768" s="36">
        <v>4160</v>
      </c>
      <c r="R768" s="27">
        <v>3684.72</v>
      </c>
    </row>
    <row r="769" spans="1:18">
      <c r="A769" s="25">
        <v>40921</v>
      </c>
      <c r="B769" s="29">
        <v>1802</v>
      </c>
      <c r="C769" s="27" t="s">
        <v>48</v>
      </c>
      <c r="D769" s="27" t="s">
        <v>55</v>
      </c>
      <c r="E769" s="27" t="s">
        <v>51</v>
      </c>
      <c r="F769" s="27">
        <v>7</v>
      </c>
      <c r="G769" s="30">
        <v>1974</v>
      </c>
      <c r="H769" s="27">
        <v>2703.5904</v>
      </c>
      <c r="K769" s="33">
        <v>40921</v>
      </c>
      <c r="L769" s="29">
        <v>1802</v>
      </c>
      <c r="M769" s="27" t="s">
        <v>48</v>
      </c>
      <c r="N769" s="27" t="s">
        <v>55</v>
      </c>
      <c r="O769" s="27" t="s">
        <v>51</v>
      </c>
      <c r="P769" s="27">
        <v>7</v>
      </c>
      <c r="Q769" s="36">
        <v>1974</v>
      </c>
      <c r="R769" s="27">
        <v>2703.5904</v>
      </c>
    </row>
    <row r="770" spans="1:18">
      <c r="A770" s="25">
        <v>40922</v>
      </c>
      <c r="B770" s="29">
        <v>2167</v>
      </c>
      <c r="C770" s="27" t="s">
        <v>45</v>
      </c>
      <c r="D770" s="27" t="s">
        <v>55</v>
      </c>
      <c r="E770" s="27" t="s">
        <v>50</v>
      </c>
      <c r="F770" s="27">
        <v>9</v>
      </c>
      <c r="G770" s="30">
        <v>4819.5</v>
      </c>
      <c r="H770" s="27">
        <v>1895.9913000000001</v>
      </c>
      <c r="K770" s="33">
        <v>40922</v>
      </c>
      <c r="L770" s="29">
        <v>2167</v>
      </c>
      <c r="M770" s="27" t="s">
        <v>45</v>
      </c>
      <c r="N770" s="27" t="s">
        <v>55</v>
      </c>
      <c r="O770" s="27" t="s">
        <v>50</v>
      </c>
      <c r="P770" s="27">
        <v>9</v>
      </c>
      <c r="Q770" s="36">
        <v>4819.5</v>
      </c>
      <c r="R770" s="27">
        <v>1895.9913000000001</v>
      </c>
    </row>
    <row r="771" spans="1:18">
      <c r="A771" s="25">
        <v>40923</v>
      </c>
      <c r="B771" s="29">
        <v>1803</v>
      </c>
      <c r="C771" s="27" t="s">
        <v>49</v>
      </c>
      <c r="D771" s="27" t="s">
        <v>55</v>
      </c>
      <c r="E771" s="27" t="s">
        <v>47</v>
      </c>
      <c r="F771" s="27">
        <v>8</v>
      </c>
      <c r="G771" s="30">
        <v>6912</v>
      </c>
      <c r="H771" s="27">
        <v>1589.2991999999999</v>
      </c>
      <c r="K771" s="33">
        <v>40923</v>
      </c>
      <c r="L771" s="29">
        <v>1803</v>
      </c>
      <c r="M771" s="27" t="s">
        <v>49</v>
      </c>
      <c r="N771" s="27" t="s">
        <v>55</v>
      </c>
      <c r="O771" s="27" t="s">
        <v>47</v>
      </c>
      <c r="P771" s="27">
        <v>8</v>
      </c>
      <c r="Q771" s="36">
        <v>6912</v>
      </c>
      <c r="R771" s="27">
        <v>1589.2991999999999</v>
      </c>
    </row>
    <row r="772" spans="1:18">
      <c r="A772" s="25">
        <v>40924</v>
      </c>
      <c r="B772" s="29">
        <v>2168</v>
      </c>
      <c r="C772" s="27" t="s">
        <v>48</v>
      </c>
      <c r="D772" s="27" t="s">
        <v>55</v>
      </c>
      <c r="E772" s="27" t="s">
        <v>50</v>
      </c>
      <c r="F772" s="27">
        <v>7</v>
      </c>
      <c r="G772" s="30">
        <v>5811.75</v>
      </c>
      <c r="H772" s="27">
        <v>4338.4713750000001</v>
      </c>
      <c r="K772" s="33">
        <v>40924</v>
      </c>
      <c r="L772" s="29">
        <v>2168</v>
      </c>
      <c r="M772" s="27" t="s">
        <v>48</v>
      </c>
      <c r="N772" s="27" t="s">
        <v>55</v>
      </c>
      <c r="O772" s="27" t="s">
        <v>50</v>
      </c>
      <c r="P772" s="27">
        <v>7</v>
      </c>
      <c r="Q772" s="36">
        <v>5811.75</v>
      </c>
      <c r="R772" s="27">
        <v>4338.4713750000001</v>
      </c>
    </row>
    <row r="773" spans="1:18">
      <c r="A773" s="25">
        <v>40925</v>
      </c>
      <c r="B773" s="29">
        <v>1804</v>
      </c>
      <c r="C773" s="27" t="s">
        <v>45</v>
      </c>
      <c r="D773" s="27" t="s">
        <v>55</v>
      </c>
      <c r="E773" s="27" t="s">
        <v>47</v>
      </c>
      <c r="F773" s="27">
        <v>7</v>
      </c>
      <c r="G773" s="30">
        <v>9502.5</v>
      </c>
      <c r="H773" s="27">
        <v>634.5769499999999</v>
      </c>
      <c r="K773" s="33">
        <v>40925</v>
      </c>
      <c r="L773" s="29">
        <v>1804</v>
      </c>
      <c r="M773" s="27" t="s">
        <v>45</v>
      </c>
      <c r="N773" s="27" t="s">
        <v>55</v>
      </c>
      <c r="O773" s="27" t="s">
        <v>47</v>
      </c>
      <c r="P773" s="27">
        <v>7</v>
      </c>
      <c r="Q773" s="36">
        <v>9502.5</v>
      </c>
      <c r="R773" s="27">
        <v>634.5769499999999</v>
      </c>
    </row>
    <row r="774" spans="1:18">
      <c r="A774" s="25">
        <v>40926</v>
      </c>
      <c r="B774" s="29">
        <v>2169</v>
      </c>
      <c r="C774" s="27" t="s">
        <v>49</v>
      </c>
      <c r="D774" s="27" t="s">
        <v>55</v>
      </c>
      <c r="E774" s="27" t="s">
        <v>51</v>
      </c>
      <c r="F774" s="27">
        <v>8</v>
      </c>
      <c r="G774" s="30">
        <v>9720</v>
      </c>
      <c r="H774" s="27">
        <v>1332.0288</v>
      </c>
      <c r="K774" s="33">
        <v>40926</v>
      </c>
      <c r="L774" s="29">
        <v>2169</v>
      </c>
      <c r="M774" s="27" t="s">
        <v>49</v>
      </c>
      <c r="N774" s="27" t="s">
        <v>55</v>
      </c>
      <c r="O774" s="27" t="s">
        <v>51</v>
      </c>
      <c r="P774" s="27">
        <v>8</v>
      </c>
      <c r="Q774" s="36">
        <v>9720</v>
      </c>
      <c r="R774" s="27">
        <v>1332.0288</v>
      </c>
    </row>
    <row r="775" spans="1:18">
      <c r="A775" s="25">
        <v>40927</v>
      </c>
      <c r="B775" s="29">
        <v>1805</v>
      </c>
      <c r="C775" s="27" t="s">
        <v>48</v>
      </c>
      <c r="D775" s="27" t="s">
        <v>55</v>
      </c>
      <c r="E775" s="27" t="s">
        <v>47</v>
      </c>
      <c r="F775" s="27">
        <v>10</v>
      </c>
      <c r="G775" s="30">
        <v>5400</v>
      </c>
      <c r="H775" s="27">
        <v>3489.3</v>
      </c>
      <c r="K775" s="33">
        <v>40927</v>
      </c>
      <c r="L775" s="29">
        <v>1805</v>
      </c>
      <c r="M775" s="27" t="s">
        <v>48</v>
      </c>
      <c r="N775" s="27" t="s">
        <v>55</v>
      </c>
      <c r="O775" s="27" t="s">
        <v>47</v>
      </c>
      <c r="P775" s="27">
        <v>10</v>
      </c>
      <c r="Q775" s="36">
        <v>5400</v>
      </c>
      <c r="R775" s="27">
        <v>3489.3</v>
      </c>
    </row>
    <row r="776" spans="1:18">
      <c r="A776" s="25">
        <v>40928</v>
      </c>
      <c r="B776" s="29">
        <v>2170</v>
      </c>
      <c r="C776" s="27" t="s">
        <v>45</v>
      </c>
      <c r="D776" s="27" t="s">
        <v>55</v>
      </c>
      <c r="E776" s="27" t="s">
        <v>51</v>
      </c>
      <c r="F776" s="27">
        <v>6</v>
      </c>
      <c r="G776" s="30">
        <v>8032.5</v>
      </c>
      <c r="H776" s="27">
        <v>2061.4607999999998</v>
      </c>
      <c r="K776" s="33">
        <v>40928</v>
      </c>
      <c r="L776" s="29">
        <v>2170</v>
      </c>
      <c r="M776" s="27" t="s">
        <v>45</v>
      </c>
      <c r="N776" s="27" t="s">
        <v>55</v>
      </c>
      <c r="O776" s="27" t="s">
        <v>51</v>
      </c>
      <c r="P776" s="27">
        <v>6</v>
      </c>
      <c r="Q776" s="36">
        <v>8032.5</v>
      </c>
      <c r="R776" s="27">
        <v>2061.4607999999998</v>
      </c>
    </row>
    <row r="777" spans="1:18">
      <c r="A777" s="25">
        <v>40929</v>
      </c>
      <c r="B777" s="29">
        <v>1806</v>
      </c>
      <c r="C777" s="27" t="s">
        <v>49</v>
      </c>
      <c r="D777" s="27" t="s">
        <v>55</v>
      </c>
      <c r="E777" s="27" t="s">
        <v>50</v>
      </c>
      <c r="F777" s="27">
        <v>6</v>
      </c>
      <c r="G777" s="30">
        <v>2133</v>
      </c>
      <c r="H777" s="27">
        <v>4209.4754999999996</v>
      </c>
      <c r="K777" s="33">
        <v>40929</v>
      </c>
      <c r="L777" s="29">
        <v>1806</v>
      </c>
      <c r="M777" s="27" t="s">
        <v>49</v>
      </c>
      <c r="N777" s="27" t="s">
        <v>55</v>
      </c>
      <c r="O777" s="27" t="s">
        <v>50</v>
      </c>
      <c r="P777" s="27">
        <v>6</v>
      </c>
      <c r="Q777" s="36">
        <v>2133</v>
      </c>
      <c r="R777" s="27">
        <v>4209.4754999999996</v>
      </c>
    </row>
    <row r="778" spans="1:18">
      <c r="A778" s="25">
        <v>40930</v>
      </c>
      <c r="B778" s="29">
        <v>2171</v>
      </c>
      <c r="C778" s="27" t="s">
        <v>48</v>
      </c>
      <c r="D778" s="27" t="s">
        <v>55</v>
      </c>
      <c r="E778" s="27" t="s">
        <v>51</v>
      </c>
      <c r="F778" s="27">
        <v>10</v>
      </c>
      <c r="G778" s="30">
        <v>4980</v>
      </c>
      <c r="H778" s="27">
        <v>1633.44</v>
      </c>
      <c r="K778" s="33">
        <v>40930</v>
      </c>
      <c r="L778" s="29">
        <v>2171</v>
      </c>
      <c r="M778" s="27" t="s">
        <v>48</v>
      </c>
      <c r="N778" s="27" t="s">
        <v>55</v>
      </c>
      <c r="O778" s="27" t="s">
        <v>51</v>
      </c>
      <c r="P778" s="27">
        <v>10</v>
      </c>
      <c r="Q778" s="36">
        <v>4980</v>
      </c>
      <c r="R778" s="27">
        <v>1633.44</v>
      </c>
    </row>
    <row r="779" spans="1:18">
      <c r="A779" s="25">
        <v>40931</v>
      </c>
      <c r="B779" s="29">
        <v>1807</v>
      </c>
      <c r="C779" s="27" t="s">
        <v>45</v>
      </c>
      <c r="D779" s="27" t="s">
        <v>55</v>
      </c>
      <c r="E779" s="27" t="s">
        <v>50</v>
      </c>
      <c r="F779" s="27">
        <v>6</v>
      </c>
      <c r="G779" s="30">
        <v>3582</v>
      </c>
      <c r="H779" s="27">
        <v>765.65250000000003</v>
      </c>
      <c r="K779" s="33">
        <v>40931</v>
      </c>
      <c r="L779" s="29">
        <v>1807</v>
      </c>
      <c r="M779" s="27" t="s">
        <v>45</v>
      </c>
      <c r="N779" s="27" t="s">
        <v>55</v>
      </c>
      <c r="O779" s="27" t="s">
        <v>50</v>
      </c>
      <c r="P779" s="27">
        <v>6</v>
      </c>
      <c r="Q779" s="36">
        <v>3582</v>
      </c>
      <c r="R779" s="27">
        <v>765.65250000000003</v>
      </c>
    </row>
    <row r="780" spans="1:18">
      <c r="A780" s="25">
        <v>40932</v>
      </c>
      <c r="B780" s="29">
        <v>2172</v>
      </c>
      <c r="C780" s="27" t="s">
        <v>49</v>
      </c>
      <c r="D780" s="27" t="s">
        <v>55</v>
      </c>
      <c r="E780" s="27" t="s">
        <v>47</v>
      </c>
      <c r="F780" s="27">
        <v>8</v>
      </c>
      <c r="G780" s="30">
        <v>12540</v>
      </c>
      <c r="H780" s="27">
        <v>1075.6812</v>
      </c>
      <c r="K780" s="33">
        <v>40932</v>
      </c>
      <c r="L780" s="29">
        <v>2172</v>
      </c>
      <c r="M780" s="27" t="s">
        <v>49</v>
      </c>
      <c r="N780" s="27" t="s">
        <v>55</v>
      </c>
      <c r="O780" s="27" t="s">
        <v>47</v>
      </c>
      <c r="P780" s="27">
        <v>8</v>
      </c>
      <c r="Q780" s="36">
        <v>12540</v>
      </c>
      <c r="R780" s="27">
        <v>1075.6812</v>
      </c>
    </row>
    <row r="781" spans="1:18">
      <c r="A781" s="25">
        <v>40933</v>
      </c>
      <c r="B781" s="29">
        <v>1808</v>
      </c>
      <c r="C781" s="27" t="s">
        <v>48</v>
      </c>
      <c r="D781" s="27" t="s">
        <v>55</v>
      </c>
      <c r="E781" s="27" t="s">
        <v>50</v>
      </c>
      <c r="F781" s="27">
        <v>10</v>
      </c>
      <c r="G781" s="30">
        <v>7335</v>
      </c>
      <c r="H781" s="27">
        <v>2410.2810000000004</v>
      </c>
      <c r="K781" s="33">
        <v>40933</v>
      </c>
      <c r="L781" s="29">
        <v>1808</v>
      </c>
      <c r="M781" s="27" t="s">
        <v>48</v>
      </c>
      <c r="N781" s="27" t="s">
        <v>55</v>
      </c>
      <c r="O781" s="27" t="s">
        <v>50</v>
      </c>
      <c r="P781" s="27">
        <v>10</v>
      </c>
      <c r="Q781" s="36">
        <v>7335</v>
      </c>
      <c r="R781" s="27">
        <v>2410.2810000000004</v>
      </c>
    </row>
    <row r="782" spans="1:18">
      <c r="A782" s="25">
        <v>40934</v>
      </c>
      <c r="B782" s="29">
        <v>2173</v>
      </c>
      <c r="C782" s="27" t="s">
        <v>45</v>
      </c>
      <c r="D782" s="27" t="s">
        <v>55</v>
      </c>
      <c r="E782" s="27" t="s">
        <v>47</v>
      </c>
      <c r="F782" s="27">
        <v>10</v>
      </c>
      <c r="G782" s="30">
        <v>2265</v>
      </c>
      <c r="H782" s="27">
        <v>4442.7974999999988</v>
      </c>
      <c r="K782" s="33">
        <v>40934</v>
      </c>
      <c r="L782" s="29">
        <v>2173</v>
      </c>
      <c r="M782" s="27" t="s">
        <v>45</v>
      </c>
      <c r="N782" s="27" t="s">
        <v>55</v>
      </c>
      <c r="O782" s="27" t="s">
        <v>47</v>
      </c>
      <c r="P782" s="27">
        <v>10</v>
      </c>
      <c r="Q782" s="36">
        <v>2265</v>
      </c>
      <c r="R782" s="27">
        <v>4442.7974999999988</v>
      </c>
    </row>
    <row r="783" spans="1:18">
      <c r="A783" s="25">
        <v>40935</v>
      </c>
      <c r="B783" s="29">
        <v>1809</v>
      </c>
      <c r="C783" s="27" t="s">
        <v>49</v>
      </c>
      <c r="D783" s="27" t="s">
        <v>55</v>
      </c>
      <c r="E783" s="27" t="s">
        <v>51</v>
      </c>
      <c r="F783" s="27">
        <v>7</v>
      </c>
      <c r="G783" s="30">
        <v>7812</v>
      </c>
      <c r="H783" s="27">
        <v>2996.6831999999999</v>
      </c>
      <c r="K783" s="33">
        <v>40935</v>
      </c>
      <c r="L783" s="29">
        <v>1809</v>
      </c>
      <c r="M783" s="27" t="s">
        <v>49</v>
      </c>
      <c r="N783" s="27" t="s">
        <v>55</v>
      </c>
      <c r="O783" s="27" t="s">
        <v>51</v>
      </c>
      <c r="P783" s="27">
        <v>7</v>
      </c>
      <c r="Q783" s="36">
        <v>7812</v>
      </c>
      <c r="R783" s="27">
        <v>2996.6831999999999</v>
      </c>
    </row>
    <row r="784" spans="1:18">
      <c r="A784" s="25">
        <v>40936</v>
      </c>
      <c r="B784" s="29">
        <v>2174</v>
      </c>
      <c r="C784" s="27" t="s">
        <v>48</v>
      </c>
      <c r="D784" s="27" t="s">
        <v>55</v>
      </c>
      <c r="E784" s="27" t="s">
        <v>47</v>
      </c>
      <c r="F784" s="27">
        <v>8</v>
      </c>
      <c r="G784" s="30">
        <v>2484</v>
      </c>
      <c r="H784" s="27">
        <v>874.11959999999999</v>
      </c>
      <c r="K784" s="33">
        <v>40936</v>
      </c>
      <c r="L784" s="29">
        <v>2174</v>
      </c>
      <c r="M784" s="27" t="s">
        <v>48</v>
      </c>
      <c r="N784" s="27" t="s">
        <v>55</v>
      </c>
      <c r="O784" s="27" t="s">
        <v>47</v>
      </c>
      <c r="P784" s="27">
        <v>8</v>
      </c>
      <c r="Q784" s="36">
        <v>2484</v>
      </c>
      <c r="R784" s="27">
        <v>874.11959999999999</v>
      </c>
    </row>
    <row r="785" spans="1:18">
      <c r="A785" s="25">
        <v>40937</v>
      </c>
      <c r="B785" s="29">
        <v>1810</v>
      </c>
      <c r="C785" s="27" t="s">
        <v>45</v>
      </c>
      <c r="D785" s="27" t="s">
        <v>55</v>
      </c>
      <c r="E785" s="27" t="s">
        <v>51</v>
      </c>
      <c r="F785" s="27">
        <v>6</v>
      </c>
      <c r="G785" s="30">
        <v>6156</v>
      </c>
      <c r="H785" s="27">
        <v>757.39319999999998</v>
      </c>
      <c r="K785" s="33">
        <v>40937</v>
      </c>
      <c r="L785" s="29">
        <v>1810</v>
      </c>
      <c r="M785" s="27" t="s">
        <v>45</v>
      </c>
      <c r="N785" s="27" t="s">
        <v>55</v>
      </c>
      <c r="O785" s="27" t="s">
        <v>51</v>
      </c>
      <c r="P785" s="27">
        <v>6</v>
      </c>
      <c r="Q785" s="36">
        <v>6156</v>
      </c>
      <c r="R785" s="27">
        <v>757.39319999999998</v>
      </c>
    </row>
    <row r="786" spans="1:18">
      <c r="A786" s="25">
        <v>40938</v>
      </c>
      <c r="B786" s="29">
        <v>2175</v>
      </c>
      <c r="C786" s="27" t="s">
        <v>49</v>
      </c>
      <c r="D786" s="27" t="s">
        <v>55</v>
      </c>
      <c r="E786" s="27" t="s">
        <v>50</v>
      </c>
      <c r="F786" s="27">
        <v>8</v>
      </c>
      <c r="G786" s="30">
        <v>9936</v>
      </c>
      <c r="H786" s="27">
        <v>910.13760000000002</v>
      </c>
      <c r="K786" s="33">
        <v>40938</v>
      </c>
      <c r="L786" s="29">
        <v>2175</v>
      </c>
      <c r="M786" s="27" t="s">
        <v>49</v>
      </c>
      <c r="N786" s="27" t="s">
        <v>55</v>
      </c>
      <c r="O786" s="27" t="s">
        <v>50</v>
      </c>
      <c r="P786" s="27">
        <v>8</v>
      </c>
      <c r="Q786" s="36">
        <v>9936</v>
      </c>
      <c r="R786" s="27">
        <v>910.13760000000002</v>
      </c>
    </row>
    <row r="787" spans="1:18">
      <c r="A787" s="25">
        <v>40939</v>
      </c>
      <c r="B787" s="29">
        <v>1811</v>
      </c>
      <c r="C787" s="27" t="s">
        <v>48</v>
      </c>
      <c r="D787" s="27" t="s">
        <v>55</v>
      </c>
      <c r="E787" s="27" t="s">
        <v>51</v>
      </c>
      <c r="F787" s="27">
        <v>6</v>
      </c>
      <c r="G787" s="30">
        <v>1620</v>
      </c>
      <c r="H787" s="27">
        <v>2450.7359999999999</v>
      </c>
      <c r="K787" s="33">
        <v>40939</v>
      </c>
      <c r="L787" s="29">
        <v>1811</v>
      </c>
      <c r="M787" s="27" t="s">
        <v>48</v>
      </c>
      <c r="N787" s="27" t="s">
        <v>55</v>
      </c>
      <c r="O787" s="27" t="s">
        <v>51</v>
      </c>
      <c r="P787" s="27">
        <v>6</v>
      </c>
      <c r="Q787" s="36">
        <v>1620</v>
      </c>
      <c r="R787" s="27">
        <v>2450.7359999999999</v>
      </c>
    </row>
    <row r="788" spans="1:18">
      <c r="A788" s="25">
        <v>40940</v>
      </c>
      <c r="B788" s="29">
        <v>2176</v>
      </c>
      <c r="C788" s="27" t="s">
        <v>45</v>
      </c>
      <c r="D788" s="27" t="s">
        <v>55</v>
      </c>
      <c r="E788" s="27" t="s">
        <v>50</v>
      </c>
      <c r="F788" s="27">
        <v>8</v>
      </c>
      <c r="G788" s="30">
        <v>4176</v>
      </c>
      <c r="H788" s="27">
        <v>4690.692</v>
      </c>
      <c r="K788" s="33">
        <v>40940</v>
      </c>
      <c r="L788" s="29">
        <v>2176</v>
      </c>
      <c r="M788" s="27" t="s">
        <v>45</v>
      </c>
      <c r="N788" s="27" t="s">
        <v>55</v>
      </c>
      <c r="O788" s="27" t="s">
        <v>50</v>
      </c>
      <c r="P788" s="27">
        <v>8</v>
      </c>
      <c r="Q788" s="36">
        <v>4176</v>
      </c>
      <c r="R788" s="27">
        <v>4690.692</v>
      </c>
    </row>
    <row r="789" spans="1:18">
      <c r="A789" s="25">
        <v>40941</v>
      </c>
      <c r="B789" s="29">
        <v>1812</v>
      </c>
      <c r="C789" s="27" t="s">
        <v>49</v>
      </c>
      <c r="D789" s="27" t="s">
        <v>55</v>
      </c>
      <c r="E789" s="27" t="s">
        <v>47</v>
      </c>
      <c r="F789" s="27">
        <v>6</v>
      </c>
      <c r="G789" s="30">
        <v>5548.5</v>
      </c>
      <c r="H789" s="27">
        <v>2380.3065000000001</v>
      </c>
      <c r="K789" s="33">
        <v>40941</v>
      </c>
      <c r="L789" s="29">
        <v>1812</v>
      </c>
      <c r="M789" s="27" t="s">
        <v>49</v>
      </c>
      <c r="N789" s="27" t="s">
        <v>55</v>
      </c>
      <c r="O789" s="27" t="s">
        <v>47</v>
      </c>
      <c r="P789" s="27">
        <v>6</v>
      </c>
      <c r="Q789" s="36">
        <v>5548.5</v>
      </c>
      <c r="R789" s="27">
        <v>2380.3065000000001</v>
      </c>
    </row>
    <row r="790" spans="1:18">
      <c r="A790" s="25">
        <v>40942</v>
      </c>
      <c r="B790" s="29">
        <v>2177</v>
      </c>
      <c r="C790" s="27" t="s">
        <v>48</v>
      </c>
      <c r="D790" s="27" t="s">
        <v>55</v>
      </c>
      <c r="E790" s="27" t="s">
        <v>50</v>
      </c>
      <c r="F790" s="27">
        <v>6</v>
      </c>
      <c r="G790" s="30">
        <v>7641</v>
      </c>
      <c r="H790" s="27">
        <v>1739.6010000000001</v>
      </c>
      <c r="K790" s="33">
        <v>40942</v>
      </c>
      <c r="L790" s="29">
        <v>2177</v>
      </c>
      <c r="M790" s="27" t="s">
        <v>48</v>
      </c>
      <c r="N790" s="27" t="s">
        <v>55</v>
      </c>
      <c r="O790" s="27" t="s">
        <v>50</v>
      </c>
      <c r="P790" s="27">
        <v>6</v>
      </c>
      <c r="Q790" s="36">
        <v>7641</v>
      </c>
      <c r="R790" s="27">
        <v>1739.6010000000001</v>
      </c>
    </row>
    <row r="791" spans="1:18">
      <c r="A791" s="25">
        <v>40943</v>
      </c>
      <c r="B791" s="29">
        <v>1813</v>
      </c>
      <c r="C791" s="27" t="s">
        <v>45</v>
      </c>
      <c r="D791" s="27" t="s">
        <v>55</v>
      </c>
      <c r="E791" s="27" t="s">
        <v>47</v>
      </c>
      <c r="F791" s="27">
        <v>8</v>
      </c>
      <c r="G791" s="30">
        <v>9696</v>
      </c>
      <c r="H791" s="27">
        <v>3047.4528</v>
      </c>
      <c r="K791" s="33">
        <v>40943</v>
      </c>
      <c r="L791" s="29">
        <v>1813</v>
      </c>
      <c r="M791" s="27" t="s">
        <v>45</v>
      </c>
      <c r="N791" s="27" t="s">
        <v>55</v>
      </c>
      <c r="O791" s="27" t="s">
        <v>47</v>
      </c>
      <c r="P791" s="27">
        <v>8</v>
      </c>
      <c r="Q791" s="36">
        <v>9696</v>
      </c>
      <c r="R791" s="27">
        <v>3047.4528</v>
      </c>
    </row>
    <row r="792" spans="1:18">
      <c r="A792" s="25">
        <v>40944</v>
      </c>
      <c r="B792" s="29">
        <v>2178</v>
      </c>
      <c r="C792" s="27" t="s">
        <v>49</v>
      </c>
      <c r="D792" s="27" t="s">
        <v>55</v>
      </c>
      <c r="E792" s="27" t="s">
        <v>51</v>
      </c>
      <c r="F792" s="27">
        <v>7</v>
      </c>
      <c r="G792" s="30">
        <v>7087.5</v>
      </c>
      <c r="H792" s="27">
        <v>2957.8500000000004</v>
      </c>
      <c r="K792" s="33">
        <v>40944</v>
      </c>
      <c r="L792" s="29">
        <v>2178</v>
      </c>
      <c r="M792" s="27" t="s">
        <v>49</v>
      </c>
      <c r="N792" s="27" t="s">
        <v>55</v>
      </c>
      <c r="O792" s="27" t="s">
        <v>51</v>
      </c>
      <c r="P792" s="27">
        <v>7</v>
      </c>
      <c r="Q792" s="36">
        <v>7087.5</v>
      </c>
      <c r="R792" s="27">
        <v>2957.8500000000004</v>
      </c>
    </row>
    <row r="793" spans="1:18">
      <c r="A793" s="25">
        <v>40945</v>
      </c>
      <c r="B793" s="29">
        <v>1814</v>
      </c>
      <c r="C793" s="27" t="s">
        <v>48</v>
      </c>
      <c r="D793" s="27" t="s">
        <v>55</v>
      </c>
      <c r="E793" s="27" t="s">
        <v>47</v>
      </c>
      <c r="F793" s="27">
        <v>6</v>
      </c>
      <c r="G793" s="30">
        <v>1539</v>
      </c>
      <c r="H793" s="27">
        <v>1813.5575999999999</v>
      </c>
      <c r="K793" s="33">
        <v>40945</v>
      </c>
      <c r="L793" s="29">
        <v>1814</v>
      </c>
      <c r="M793" s="27" t="s">
        <v>48</v>
      </c>
      <c r="N793" s="27" t="s">
        <v>55</v>
      </c>
      <c r="O793" s="27" t="s">
        <v>47</v>
      </c>
      <c r="P793" s="27">
        <v>6</v>
      </c>
      <c r="Q793" s="36">
        <v>1539</v>
      </c>
      <c r="R793" s="27">
        <v>1813.5575999999999</v>
      </c>
    </row>
    <row r="794" spans="1:18">
      <c r="A794" s="25">
        <v>40946</v>
      </c>
      <c r="B794" s="29">
        <v>2179</v>
      </c>
      <c r="C794" s="27" t="s">
        <v>45</v>
      </c>
      <c r="D794" s="27" t="s">
        <v>55</v>
      </c>
      <c r="E794" s="27" t="s">
        <v>51</v>
      </c>
      <c r="F794" s="27">
        <v>7</v>
      </c>
      <c r="G794" s="30">
        <v>4998</v>
      </c>
      <c r="H794" s="27">
        <v>2040.1835999999998</v>
      </c>
      <c r="K794" s="33">
        <v>40946</v>
      </c>
      <c r="L794" s="29">
        <v>2179</v>
      </c>
      <c r="M794" s="27" t="s">
        <v>45</v>
      </c>
      <c r="N794" s="27" t="s">
        <v>55</v>
      </c>
      <c r="O794" s="27" t="s">
        <v>51</v>
      </c>
      <c r="P794" s="27">
        <v>7</v>
      </c>
      <c r="Q794" s="36">
        <v>4998</v>
      </c>
      <c r="R794" s="27">
        <v>2040.1835999999998</v>
      </c>
    </row>
    <row r="795" spans="1:18">
      <c r="A795" s="25">
        <v>40947</v>
      </c>
      <c r="B795" s="29">
        <v>1815</v>
      </c>
      <c r="C795" s="27" t="s">
        <v>49</v>
      </c>
      <c r="D795" s="27" t="s">
        <v>55</v>
      </c>
      <c r="E795" s="27" t="s">
        <v>50</v>
      </c>
      <c r="F795" s="27">
        <v>7</v>
      </c>
      <c r="G795" s="30">
        <v>4410</v>
      </c>
      <c r="H795" s="27">
        <v>3461.8500000000004</v>
      </c>
      <c r="K795" s="33">
        <v>40947</v>
      </c>
      <c r="L795" s="29">
        <v>1815</v>
      </c>
      <c r="M795" s="27" t="s">
        <v>49</v>
      </c>
      <c r="N795" s="27" t="s">
        <v>55</v>
      </c>
      <c r="O795" s="27" t="s">
        <v>50</v>
      </c>
      <c r="P795" s="27">
        <v>7</v>
      </c>
      <c r="Q795" s="36">
        <v>4410</v>
      </c>
      <c r="R795" s="27">
        <v>3461.8500000000004</v>
      </c>
    </row>
    <row r="796" spans="1:18">
      <c r="A796" s="25">
        <v>40948</v>
      </c>
      <c r="B796" s="29">
        <v>2180</v>
      </c>
      <c r="C796" s="27" t="s">
        <v>48</v>
      </c>
      <c r="D796" s="27" t="s">
        <v>55</v>
      </c>
      <c r="E796" s="27" t="s">
        <v>51</v>
      </c>
      <c r="F796" s="27">
        <v>9</v>
      </c>
      <c r="G796" s="30">
        <v>7249.5</v>
      </c>
      <c r="H796" s="27">
        <v>3633.2077500000005</v>
      </c>
      <c r="K796" s="33">
        <v>40948</v>
      </c>
      <c r="L796" s="29">
        <v>2180</v>
      </c>
      <c r="M796" s="27" t="s">
        <v>48</v>
      </c>
      <c r="N796" s="27" t="s">
        <v>55</v>
      </c>
      <c r="O796" s="27" t="s">
        <v>51</v>
      </c>
      <c r="P796" s="27">
        <v>9</v>
      </c>
      <c r="Q796" s="36">
        <v>7249.5</v>
      </c>
      <c r="R796" s="27">
        <v>3633.2077500000005</v>
      </c>
    </row>
    <row r="797" spans="1:18">
      <c r="A797" s="25">
        <v>40949</v>
      </c>
      <c r="B797" s="29">
        <v>1816</v>
      </c>
      <c r="C797" s="27" t="s">
        <v>45</v>
      </c>
      <c r="D797" s="27" t="s">
        <v>55</v>
      </c>
      <c r="E797" s="27" t="s">
        <v>50</v>
      </c>
      <c r="F797" s="27">
        <v>10</v>
      </c>
      <c r="G797" s="30">
        <v>1635</v>
      </c>
      <c r="H797" s="27">
        <v>3072.165</v>
      </c>
      <c r="K797" s="33">
        <v>40949</v>
      </c>
      <c r="L797" s="29">
        <v>1816</v>
      </c>
      <c r="M797" s="27" t="s">
        <v>45</v>
      </c>
      <c r="N797" s="27" t="s">
        <v>55</v>
      </c>
      <c r="O797" s="27" t="s">
        <v>50</v>
      </c>
      <c r="P797" s="27">
        <v>10</v>
      </c>
      <c r="Q797" s="36">
        <v>1635</v>
      </c>
      <c r="R797" s="27">
        <v>3072.165</v>
      </c>
    </row>
    <row r="798" spans="1:18">
      <c r="A798" s="25">
        <v>40950</v>
      </c>
      <c r="B798" s="29">
        <v>2181</v>
      </c>
      <c r="C798" s="27" t="s">
        <v>49</v>
      </c>
      <c r="D798" s="27" t="s">
        <v>55</v>
      </c>
      <c r="E798" s="27" t="s">
        <v>47</v>
      </c>
      <c r="F798" s="27">
        <v>8</v>
      </c>
      <c r="G798" s="30">
        <v>2376</v>
      </c>
      <c r="H798" s="27">
        <v>1641.3407999999999</v>
      </c>
      <c r="K798" s="33">
        <v>40950</v>
      </c>
      <c r="L798" s="29">
        <v>2181</v>
      </c>
      <c r="M798" s="27" t="s">
        <v>49</v>
      </c>
      <c r="N798" s="27" t="s">
        <v>55</v>
      </c>
      <c r="O798" s="27" t="s">
        <v>47</v>
      </c>
      <c r="P798" s="27">
        <v>8</v>
      </c>
      <c r="Q798" s="36">
        <v>2376</v>
      </c>
      <c r="R798" s="27">
        <v>1641.3407999999999</v>
      </c>
    </row>
    <row r="799" spans="1:18">
      <c r="A799" s="25">
        <v>40951</v>
      </c>
      <c r="B799" s="29">
        <v>1817</v>
      </c>
      <c r="C799" s="27" t="s">
        <v>48</v>
      </c>
      <c r="D799" s="27" t="s">
        <v>55</v>
      </c>
      <c r="E799" s="27" t="s">
        <v>50</v>
      </c>
      <c r="F799" s="27">
        <v>10</v>
      </c>
      <c r="G799" s="30">
        <v>8175</v>
      </c>
      <c r="H799" s="27">
        <v>1896.2730000000001</v>
      </c>
      <c r="K799" s="33">
        <v>40951</v>
      </c>
      <c r="L799" s="29">
        <v>1817</v>
      </c>
      <c r="M799" s="27" t="s">
        <v>48</v>
      </c>
      <c r="N799" s="27" t="s">
        <v>55</v>
      </c>
      <c r="O799" s="27" t="s">
        <v>50</v>
      </c>
      <c r="P799" s="27">
        <v>10</v>
      </c>
      <c r="Q799" s="36">
        <v>8175</v>
      </c>
      <c r="R799" s="27">
        <v>1896.2730000000001</v>
      </c>
    </row>
    <row r="800" spans="1:18">
      <c r="A800" s="25">
        <v>40952</v>
      </c>
      <c r="B800" s="29">
        <v>2182</v>
      </c>
      <c r="C800" s="27" t="s">
        <v>45</v>
      </c>
      <c r="D800" s="27" t="s">
        <v>55</v>
      </c>
      <c r="E800" s="27" t="s">
        <v>47</v>
      </c>
      <c r="F800" s="27">
        <v>9</v>
      </c>
      <c r="G800" s="30">
        <v>13140</v>
      </c>
      <c r="H800" s="27">
        <v>4216.3631999999998</v>
      </c>
      <c r="K800" s="33">
        <v>40952</v>
      </c>
      <c r="L800" s="29">
        <v>2182</v>
      </c>
      <c r="M800" s="27" t="s">
        <v>45</v>
      </c>
      <c r="N800" s="27" t="s">
        <v>55</v>
      </c>
      <c r="O800" s="27" t="s">
        <v>47</v>
      </c>
      <c r="P800" s="27">
        <v>9</v>
      </c>
      <c r="Q800" s="36">
        <v>13140</v>
      </c>
      <c r="R800" s="27">
        <v>4216.3631999999998</v>
      </c>
    </row>
    <row r="801" spans="1:18">
      <c r="A801" s="25">
        <v>40953</v>
      </c>
      <c r="B801" s="29">
        <v>1818</v>
      </c>
      <c r="C801" s="27" t="s">
        <v>49</v>
      </c>
      <c r="D801" s="27" t="s">
        <v>55</v>
      </c>
      <c r="E801" s="27" t="s">
        <v>51</v>
      </c>
      <c r="F801" s="27">
        <v>7</v>
      </c>
      <c r="G801" s="30">
        <v>5811.75</v>
      </c>
      <c r="H801" s="27">
        <v>3467.6774999999998</v>
      </c>
      <c r="K801" s="33">
        <v>40953</v>
      </c>
      <c r="L801" s="29">
        <v>1818</v>
      </c>
      <c r="M801" s="27" t="s">
        <v>49</v>
      </c>
      <c r="N801" s="27" t="s">
        <v>55</v>
      </c>
      <c r="O801" s="27" t="s">
        <v>51</v>
      </c>
      <c r="P801" s="27">
        <v>7</v>
      </c>
      <c r="Q801" s="36">
        <v>5811.75</v>
      </c>
      <c r="R801" s="27">
        <v>3467.6774999999998</v>
      </c>
    </row>
    <row r="802" spans="1:18">
      <c r="A802" s="25">
        <v>40954</v>
      </c>
      <c r="B802" s="29">
        <v>2183</v>
      </c>
      <c r="C802" s="27" t="s">
        <v>48</v>
      </c>
      <c r="D802" s="27" t="s">
        <v>55</v>
      </c>
      <c r="E802" s="27" t="s">
        <v>47</v>
      </c>
      <c r="F802" s="27">
        <v>8</v>
      </c>
      <c r="G802" s="30">
        <v>2400</v>
      </c>
      <c r="H802" s="27">
        <v>976.8</v>
      </c>
      <c r="K802" s="33">
        <v>40954</v>
      </c>
      <c r="L802" s="29">
        <v>2183</v>
      </c>
      <c r="M802" s="27" t="s">
        <v>48</v>
      </c>
      <c r="N802" s="27" t="s">
        <v>55</v>
      </c>
      <c r="O802" s="27" t="s">
        <v>47</v>
      </c>
      <c r="P802" s="27">
        <v>8</v>
      </c>
      <c r="Q802" s="36">
        <v>2400</v>
      </c>
      <c r="R802" s="27">
        <v>976.8</v>
      </c>
    </row>
    <row r="803" spans="1:18">
      <c r="A803" s="25">
        <v>40955</v>
      </c>
      <c r="B803" s="29">
        <v>1819</v>
      </c>
      <c r="C803" s="27" t="s">
        <v>45</v>
      </c>
      <c r="D803" s="27" t="s">
        <v>55</v>
      </c>
      <c r="E803" s="27" t="s">
        <v>51</v>
      </c>
      <c r="F803" s="27">
        <v>9</v>
      </c>
      <c r="G803" s="30">
        <v>6237</v>
      </c>
      <c r="H803" s="27">
        <v>919.1259</v>
      </c>
      <c r="K803" s="33">
        <v>40955</v>
      </c>
      <c r="L803" s="29">
        <v>1819</v>
      </c>
      <c r="M803" s="27" t="s">
        <v>45</v>
      </c>
      <c r="N803" s="27" t="s">
        <v>55</v>
      </c>
      <c r="O803" s="27" t="s">
        <v>51</v>
      </c>
      <c r="P803" s="27">
        <v>9</v>
      </c>
      <c r="Q803" s="36">
        <v>6237</v>
      </c>
      <c r="R803" s="27">
        <v>919.1259</v>
      </c>
    </row>
    <row r="804" spans="1:18">
      <c r="A804" s="25">
        <v>40956</v>
      </c>
      <c r="B804" s="29">
        <v>2184</v>
      </c>
      <c r="C804" s="27" t="s">
        <v>49</v>
      </c>
      <c r="D804" s="27" t="s">
        <v>55</v>
      </c>
      <c r="E804" s="27" t="s">
        <v>50</v>
      </c>
      <c r="F804" s="27">
        <v>7</v>
      </c>
      <c r="G804" s="30">
        <v>2268</v>
      </c>
      <c r="H804" s="27">
        <v>827.81999999999994</v>
      </c>
      <c r="K804" s="33">
        <v>40956</v>
      </c>
      <c r="L804" s="29">
        <v>2184</v>
      </c>
      <c r="M804" s="27" t="s">
        <v>49</v>
      </c>
      <c r="N804" s="27" t="s">
        <v>55</v>
      </c>
      <c r="O804" s="27" t="s">
        <v>50</v>
      </c>
      <c r="P804" s="27">
        <v>7</v>
      </c>
      <c r="Q804" s="36">
        <v>2268</v>
      </c>
      <c r="R804" s="27">
        <v>827.81999999999994</v>
      </c>
    </row>
    <row r="805" spans="1:18">
      <c r="A805" s="25">
        <v>40957</v>
      </c>
      <c r="B805" s="29">
        <v>1820</v>
      </c>
      <c r="C805" s="27" t="s">
        <v>48</v>
      </c>
      <c r="D805" s="27" t="s">
        <v>55</v>
      </c>
      <c r="E805" s="27" t="s">
        <v>51</v>
      </c>
      <c r="F805" s="27">
        <v>10</v>
      </c>
      <c r="G805" s="30">
        <v>8880</v>
      </c>
      <c r="H805" s="27">
        <v>4449.99</v>
      </c>
      <c r="K805" s="33">
        <v>40957</v>
      </c>
      <c r="L805" s="29">
        <v>1820</v>
      </c>
      <c r="M805" s="27" t="s">
        <v>48</v>
      </c>
      <c r="N805" s="27" t="s">
        <v>55</v>
      </c>
      <c r="O805" s="27" t="s">
        <v>51</v>
      </c>
      <c r="P805" s="27">
        <v>10</v>
      </c>
      <c r="Q805" s="36">
        <v>8880</v>
      </c>
      <c r="R805" s="27">
        <v>4449.99</v>
      </c>
    </row>
    <row r="806" spans="1:18">
      <c r="A806" s="25">
        <v>40958</v>
      </c>
      <c r="B806" s="29">
        <v>2185</v>
      </c>
      <c r="C806" s="27" t="s">
        <v>45</v>
      </c>
      <c r="D806" s="27" t="s">
        <v>55</v>
      </c>
      <c r="E806" s="27" t="s">
        <v>50</v>
      </c>
      <c r="F806" s="27">
        <v>6</v>
      </c>
      <c r="G806" s="30">
        <v>4770</v>
      </c>
      <c r="H806" s="27">
        <v>976.4190000000001</v>
      </c>
      <c r="K806" s="33">
        <v>40958</v>
      </c>
      <c r="L806" s="29">
        <v>2185</v>
      </c>
      <c r="M806" s="27" t="s">
        <v>45</v>
      </c>
      <c r="N806" s="27" t="s">
        <v>55</v>
      </c>
      <c r="O806" s="27" t="s">
        <v>50</v>
      </c>
      <c r="P806" s="27">
        <v>6</v>
      </c>
      <c r="Q806" s="36">
        <v>4770</v>
      </c>
      <c r="R806" s="27">
        <v>976.4190000000001</v>
      </c>
    </row>
    <row r="807" spans="1:18">
      <c r="A807" s="25">
        <v>40959</v>
      </c>
      <c r="B807" s="29">
        <v>2190</v>
      </c>
      <c r="C807" s="27" t="s">
        <v>45</v>
      </c>
      <c r="D807" s="27" t="s">
        <v>55</v>
      </c>
      <c r="E807" s="27" t="s">
        <v>50</v>
      </c>
      <c r="F807" s="27">
        <v>6</v>
      </c>
      <c r="G807" s="30">
        <v>11925</v>
      </c>
      <c r="H807" s="27">
        <v>3905.6760000000004</v>
      </c>
      <c r="K807" s="33">
        <v>40959</v>
      </c>
      <c r="L807" s="29">
        <v>2190</v>
      </c>
      <c r="M807" s="27" t="s">
        <v>45</v>
      </c>
      <c r="N807" s="27" t="s">
        <v>55</v>
      </c>
      <c r="O807" s="27" t="s">
        <v>50</v>
      </c>
      <c r="P807" s="27">
        <v>6</v>
      </c>
      <c r="Q807" s="36">
        <v>11925</v>
      </c>
      <c r="R807" s="27">
        <v>3905.6760000000004</v>
      </c>
    </row>
    <row r="808" spans="1:18">
      <c r="A808" s="25">
        <v>40960</v>
      </c>
      <c r="B808" s="29">
        <v>1821</v>
      </c>
      <c r="C808" s="27" t="s">
        <v>49</v>
      </c>
      <c r="D808" s="27" t="s">
        <v>55</v>
      </c>
      <c r="E808" s="27" t="s">
        <v>47</v>
      </c>
      <c r="F808" s="27">
        <v>8</v>
      </c>
      <c r="G808" s="30">
        <v>3072</v>
      </c>
      <c r="H808" s="27">
        <v>2750.6687999999999</v>
      </c>
      <c r="K808" s="33">
        <v>40960</v>
      </c>
      <c r="L808" s="29">
        <v>1821</v>
      </c>
      <c r="M808" s="27" t="s">
        <v>49</v>
      </c>
      <c r="N808" s="27" t="s">
        <v>55</v>
      </c>
      <c r="O808" s="27" t="s">
        <v>47</v>
      </c>
      <c r="P808" s="27">
        <v>8</v>
      </c>
      <c r="Q808" s="36">
        <v>3072</v>
      </c>
      <c r="R808" s="27">
        <v>2750.6687999999999</v>
      </c>
    </row>
    <row r="809" spans="1:18">
      <c r="A809" s="25">
        <v>40961</v>
      </c>
      <c r="B809" s="29">
        <v>2186</v>
      </c>
      <c r="C809" s="27" t="s">
        <v>48</v>
      </c>
      <c r="D809" s="27" t="s">
        <v>55</v>
      </c>
      <c r="E809" s="27" t="s">
        <v>50</v>
      </c>
      <c r="F809" s="27">
        <v>10</v>
      </c>
      <c r="G809" s="30">
        <v>2660</v>
      </c>
      <c r="H809" s="27">
        <v>5040.7</v>
      </c>
      <c r="K809" s="33">
        <v>40961</v>
      </c>
      <c r="L809" s="29">
        <v>2186</v>
      </c>
      <c r="M809" s="27" t="s">
        <v>48</v>
      </c>
      <c r="N809" s="27" t="s">
        <v>55</v>
      </c>
      <c r="O809" s="27" t="s">
        <v>50</v>
      </c>
      <c r="P809" s="27">
        <v>10</v>
      </c>
      <c r="Q809" s="36">
        <v>2660</v>
      </c>
      <c r="R809" s="27">
        <v>5040.7</v>
      </c>
    </row>
    <row r="810" spans="1:18">
      <c r="A810" s="25">
        <v>40962</v>
      </c>
      <c r="B810" s="29">
        <v>2191</v>
      </c>
      <c r="C810" s="27" t="s">
        <v>48</v>
      </c>
      <c r="D810" s="27" t="s">
        <v>55</v>
      </c>
      <c r="E810" s="27" t="s">
        <v>50</v>
      </c>
      <c r="F810" s="27">
        <v>10</v>
      </c>
      <c r="G810" s="30">
        <v>2660</v>
      </c>
      <c r="H810" s="27">
        <v>4032.56</v>
      </c>
      <c r="K810" s="33">
        <v>40962</v>
      </c>
      <c r="L810" s="29">
        <v>2191</v>
      </c>
      <c r="M810" s="27" t="s">
        <v>48</v>
      </c>
      <c r="N810" s="27" t="s">
        <v>55</v>
      </c>
      <c r="O810" s="27" t="s">
        <v>50</v>
      </c>
      <c r="P810" s="27">
        <v>10</v>
      </c>
      <c r="Q810" s="36">
        <v>2660</v>
      </c>
      <c r="R810" s="27">
        <v>4032.56</v>
      </c>
    </row>
    <row r="811" spans="1:18">
      <c r="A811" s="25">
        <v>40963</v>
      </c>
      <c r="B811" s="29">
        <v>1822</v>
      </c>
      <c r="C811" s="27" t="s">
        <v>45</v>
      </c>
      <c r="D811" s="27" t="s">
        <v>55</v>
      </c>
      <c r="E811" s="27" t="s">
        <v>47</v>
      </c>
      <c r="F811" s="27">
        <v>10</v>
      </c>
      <c r="G811" s="30">
        <v>2475</v>
      </c>
      <c r="H811" s="27">
        <v>1058.8050000000001</v>
      </c>
      <c r="K811" s="33">
        <v>40963</v>
      </c>
      <c r="L811" s="29">
        <v>1822</v>
      </c>
      <c r="M811" s="27" t="s">
        <v>45</v>
      </c>
      <c r="N811" s="27" t="s">
        <v>55</v>
      </c>
      <c r="O811" s="27" t="s">
        <v>47</v>
      </c>
      <c r="P811" s="27">
        <v>10</v>
      </c>
      <c r="Q811" s="36">
        <v>2475</v>
      </c>
      <c r="R811" s="27">
        <v>1058.8050000000001</v>
      </c>
    </row>
    <row r="812" spans="1:18">
      <c r="A812" s="25">
        <v>40964</v>
      </c>
      <c r="B812" s="29">
        <v>2187</v>
      </c>
      <c r="C812" s="27" t="s">
        <v>49</v>
      </c>
      <c r="D812" s="27" t="s">
        <v>55</v>
      </c>
      <c r="E812" s="27" t="s">
        <v>51</v>
      </c>
      <c r="F812" s="27">
        <v>9</v>
      </c>
      <c r="G812" s="30">
        <v>2097</v>
      </c>
      <c r="H812" s="27">
        <v>867.94830000000002</v>
      </c>
      <c r="K812" s="33">
        <v>40964</v>
      </c>
      <c r="L812" s="29">
        <v>2187</v>
      </c>
      <c r="M812" s="27" t="s">
        <v>49</v>
      </c>
      <c r="N812" s="27" t="s">
        <v>55</v>
      </c>
      <c r="O812" s="27" t="s">
        <v>51</v>
      </c>
      <c r="P812" s="27">
        <v>9</v>
      </c>
      <c r="Q812" s="36">
        <v>2097</v>
      </c>
      <c r="R812" s="27">
        <v>867.94830000000002</v>
      </c>
    </row>
    <row r="813" spans="1:18">
      <c r="A813" s="25">
        <v>40965</v>
      </c>
      <c r="B813" s="29">
        <v>2192</v>
      </c>
      <c r="C813" s="27" t="s">
        <v>49</v>
      </c>
      <c r="D813" s="27" t="s">
        <v>55</v>
      </c>
      <c r="E813" s="27" t="s">
        <v>51</v>
      </c>
      <c r="F813" s="27">
        <v>9</v>
      </c>
      <c r="G813" s="30">
        <v>2097</v>
      </c>
      <c r="H813" s="27">
        <v>3471.7932000000001</v>
      </c>
      <c r="K813" s="33">
        <v>40965</v>
      </c>
      <c r="L813" s="29">
        <v>2192</v>
      </c>
      <c r="M813" s="27" t="s">
        <v>49</v>
      </c>
      <c r="N813" s="27" t="s">
        <v>55</v>
      </c>
      <c r="O813" s="27" t="s">
        <v>51</v>
      </c>
      <c r="P813" s="27">
        <v>9</v>
      </c>
      <c r="Q813" s="36">
        <v>2097</v>
      </c>
      <c r="R813" s="27">
        <v>3471.7932000000001</v>
      </c>
    </row>
    <row r="814" spans="1:18">
      <c r="A814" s="25">
        <v>40966</v>
      </c>
      <c r="B814" s="29">
        <v>1823</v>
      </c>
      <c r="C814" s="27" t="s">
        <v>48</v>
      </c>
      <c r="D814" s="27" t="s">
        <v>55</v>
      </c>
      <c r="E814" s="27" t="s">
        <v>47</v>
      </c>
      <c r="F814" s="27">
        <v>6</v>
      </c>
      <c r="G814" s="30">
        <v>7627.5</v>
      </c>
      <c r="H814" s="27">
        <v>1443.8857499999999</v>
      </c>
      <c r="K814" s="33">
        <v>40966</v>
      </c>
      <c r="L814" s="29">
        <v>1823</v>
      </c>
      <c r="M814" s="27" t="s">
        <v>48</v>
      </c>
      <c r="N814" s="27" t="s">
        <v>55</v>
      </c>
      <c r="O814" s="27" t="s">
        <v>47</v>
      </c>
      <c r="P814" s="27">
        <v>6</v>
      </c>
      <c r="Q814" s="36">
        <v>7627.5</v>
      </c>
      <c r="R814" s="27">
        <v>1443.8857499999999</v>
      </c>
    </row>
    <row r="815" spans="1:18">
      <c r="A815" s="25">
        <v>40967</v>
      </c>
      <c r="B815" s="29">
        <v>2188</v>
      </c>
      <c r="C815" s="27" t="s">
        <v>45</v>
      </c>
      <c r="D815" s="27" t="s">
        <v>55</v>
      </c>
      <c r="E815" s="27" t="s">
        <v>51</v>
      </c>
      <c r="F815" s="27">
        <v>7</v>
      </c>
      <c r="G815" s="30">
        <v>3045</v>
      </c>
      <c r="H815" s="27">
        <v>2037.7140000000002</v>
      </c>
      <c r="K815" s="33">
        <v>40967</v>
      </c>
      <c r="L815" s="29">
        <v>2188</v>
      </c>
      <c r="M815" s="27" t="s">
        <v>45</v>
      </c>
      <c r="N815" s="27" t="s">
        <v>55</v>
      </c>
      <c r="O815" s="27" t="s">
        <v>51</v>
      </c>
      <c r="P815" s="27">
        <v>7</v>
      </c>
      <c r="Q815" s="36">
        <v>3045</v>
      </c>
      <c r="R815" s="27">
        <v>2037.7140000000002</v>
      </c>
    </row>
    <row r="816" spans="1:18">
      <c r="A816" s="25">
        <v>40969</v>
      </c>
      <c r="B816" s="29">
        <v>2193</v>
      </c>
      <c r="C816" s="27" t="s">
        <v>45</v>
      </c>
      <c r="D816" s="27" t="s">
        <v>55</v>
      </c>
      <c r="E816" s="27" t="s">
        <v>51</v>
      </c>
      <c r="F816" s="27">
        <v>7</v>
      </c>
      <c r="G816" s="30">
        <v>1522.5</v>
      </c>
      <c r="H816" s="27">
        <v>509.42850000000004</v>
      </c>
      <c r="K816" s="33">
        <v>40969</v>
      </c>
      <c r="L816" s="29">
        <v>2193</v>
      </c>
      <c r="M816" s="27" t="s">
        <v>45</v>
      </c>
      <c r="N816" s="27" t="s">
        <v>55</v>
      </c>
      <c r="O816" s="27" t="s">
        <v>51</v>
      </c>
      <c r="P816" s="27">
        <v>7</v>
      </c>
      <c r="Q816" s="36">
        <v>1522.5</v>
      </c>
      <c r="R816" s="27">
        <v>509.42850000000004</v>
      </c>
    </row>
    <row r="817" spans="1:18">
      <c r="A817" s="25">
        <v>40970</v>
      </c>
      <c r="B817" s="29">
        <v>1824</v>
      </c>
      <c r="C817" s="27" t="s">
        <v>49</v>
      </c>
      <c r="D817" s="27" t="s">
        <v>55</v>
      </c>
      <c r="E817" s="27" t="s">
        <v>50</v>
      </c>
      <c r="F817" s="27">
        <v>6</v>
      </c>
      <c r="G817" s="30">
        <v>13230</v>
      </c>
      <c r="H817" s="27">
        <v>5757.6959999999999</v>
      </c>
      <c r="K817" s="33">
        <v>40970</v>
      </c>
      <c r="L817" s="29">
        <v>1824</v>
      </c>
      <c r="M817" s="27" t="s">
        <v>49</v>
      </c>
      <c r="N817" s="27" t="s">
        <v>55</v>
      </c>
      <c r="O817" s="27" t="s">
        <v>50</v>
      </c>
      <c r="P817" s="27">
        <v>6</v>
      </c>
      <c r="Q817" s="36">
        <v>13230</v>
      </c>
      <c r="R817" s="27">
        <v>5757.6959999999999</v>
      </c>
    </row>
    <row r="818" spans="1:18">
      <c r="A818" s="25">
        <v>40971</v>
      </c>
      <c r="B818" s="29">
        <v>2189</v>
      </c>
      <c r="C818" s="27" t="s">
        <v>48</v>
      </c>
      <c r="D818" s="27" t="s">
        <v>55</v>
      </c>
      <c r="E818" s="27" t="s">
        <v>51</v>
      </c>
      <c r="F818" s="27">
        <v>9</v>
      </c>
      <c r="G818" s="30">
        <v>6378.75</v>
      </c>
      <c r="H818" s="27">
        <v>2721.6000000000004</v>
      </c>
      <c r="K818" s="33">
        <v>40971</v>
      </c>
      <c r="L818" s="29">
        <v>2189</v>
      </c>
      <c r="M818" s="27" t="s">
        <v>48</v>
      </c>
      <c r="N818" s="27" t="s">
        <v>55</v>
      </c>
      <c r="O818" s="27" t="s">
        <v>51</v>
      </c>
      <c r="P818" s="27">
        <v>9</v>
      </c>
      <c r="Q818" s="36">
        <v>6378.75</v>
      </c>
      <c r="R818" s="27">
        <v>2721.6000000000004</v>
      </c>
    </row>
    <row r="819" spans="1:18">
      <c r="A819" s="25">
        <v>40972</v>
      </c>
      <c r="B819" s="29">
        <v>2194</v>
      </c>
      <c r="C819" s="27" t="s">
        <v>48</v>
      </c>
      <c r="D819" s="27" t="s">
        <v>55</v>
      </c>
      <c r="E819" s="27" t="s">
        <v>51</v>
      </c>
      <c r="F819" s="27">
        <v>9</v>
      </c>
      <c r="G819" s="30">
        <v>4252.5</v>
      </c>
      <c r="H819" s="27">
        <v>3402.0000000000005</v>
      </c>
      <c r="K819" s="33">
        <v>40972</v>
      </c>
      <c r="L819" s="29">
        <v>2194</v>
      </c>
      <c r="M819" s="27" t="s">
        <v>48</v>
      </c>
      <c r="N819" s="27" t="s">
        <v>55</v>
      </c>
      <c r="O819" s="27" t="s">
        <v>51</v>
      </c>
      <c r="P819" s="27">
        <v>9</v>
      </c>
      <c r="Q819" s="36">
        <v>4252.5</v>
      </c>
      <c r="R819" s="27">
        <v>3402.0000000000005</v>
      </c>
    </row>
    <row r="820" spans="1:18">
      <c r="A820" s="25">
        <v>40973</v>
      </c>
      <c r="B820" s="29">
        <v>2195</v>
      </c>
      <c r="C820" s="27" t="s">
        <v>45</v>
      </c>
      <c r="D820" s="27" t="s">
        <v>55</v>
      </c>
      <c r="E820" s="27" t="s">
        <v>47</v>
      </c>
      <c r="F820" s="27">
        <v>8</v>
      </c>
      <c r="G820" s="30">
        <v>4776</v>
      </c>
      <c r="H820" s="27">
        <v>2532.4739999999997</v>
      </c>
      <c r="K820" s="33">
        <v>40973</v>
      </c>
      <c r="L820" s="29">
        <v>2195</v>
      </c>
      <c r="M820" s="27" t="s">
        <v>45</v>
      </c>
      <c r="N820" s="27" t="s">
        <v>55</v>
      </c>
      <c r="O820" s="27" t="s">
        <v>47</v>
      </c>
      <c r="P820" s="27">
        <v>8</v>
      </c>
      <c r="Q820" s="36">
        <v>4776</v>
      </c>
      <c r="R820" s="27">
        <v>2532.4739999999997</v>
      </c>
    </row>
    <row r="821" spans="1:18">
      <c r="A821" s="25">
        <v>41339</v>
      </c>
      <c r="B821" s="29">
        <v>1825</v>
      </c>
      <c r="C821" s="27" t="s">
        <v>45</v>
      </c>
      <c r="D821" s="27" t="s">
        <v>55</v>
      </c>
      <c r="E821" s="27" t="s">
        <v>50</v>
      </c>
      <c r="F821" s="27">
        <v>9</v>
      </c>
      <c r="G821" s="30">
        <v>11295</v>
      </c>
      <c r="H821" s="27">
        <v>3438.1979999999999</v>
      </c>
      <c r="K821" s="33">
        <v>41339</v>
      </c>
      <c r="L821" s="29">
        <v>1825</v>
      </c>
      <c r="M821" s="27" t="s">
        <v>45</v>
      </c>
      <c r="N821" s="27" t="s">
        <v>55</v>
      </c>
      <c r="O821" s="27" t="s">
        <v>50</v>
      </c>
      <c r="P821" s="27">
        <v>9</v>
      </c>
      <c r="Q821" s="36">
        <v>11295</v>
      </c>
      <c r="R821" s="27">
        <v>3438.1979999999999</v>
      </c>
    </row>
    <row r="822" spans="1:18">
      <c r="A822" s="25">
        <v>41340</v>
      </c>
      <c r="B822" s="29">
        <v>1826</v>
      </c>
      <c r="C822" s="27" t="s">
        <v>48</v>
      </c>
      <c r="D822" s="27" t="s">
        <v>55</v>
      </c>
      <c r="E822" s="27" t="s">
        <v>50</v>
      </c>
      <c r="F822" s="27">
        <v>9</v>
      </c>
      <c r="G822" s="30">
        <v>5697</v>
      </c>
      <c r="H822" s="27">
        <v>4106.3976000000002</v>
      </c>
      <c r="K822" s="33">
        <v>41340</v>
      </c>
      <c r="L822" s="29">
        <v>1826</v>
      </c>
      <c r="M822" s="27" t="s">
        <v>48</v>
      </c>
      <c r="N822" s="27" t="s">
        <v>55</v>
      </c>
      <c r="O822" s="27" t="s">
        <v>50</v>
      </c>
      <c r="P822" s="27">
        <v>9</v>
      </c>
      <c r="Q822" s="36">
        <v>5697</v>
      </c>
      <c r="R822" s="27">
        <v>4106.3976000000002</v>
      </c>
    </row>
    <row r="823" spans="1:18">
      <c r="A823" s="25">
        <v>41341</v>
      </c>
      <c r="B823" s="29">
        <v>1827</v>
      </c>
      <c r="C823" s="27" t="s">
        <v>49</v>
      </c>
      <c r="D823" s="27" t="s">
        <v>55</v>
      </c>
      <c r="E823" s="27" t="s">
        <v>51</v>
      </c>
      <c r="F823" s="27">
        <v>7</v>
      </c>
      <c r="G823" s="30">
        <v>10001.25</v>
      </c>
      <c r="H823" s="27">
        <v>2616.3270000000002</v>
      </c>
      <c r="K823" s="33">
        <v>41341</v>
      </c>
      <c r="L823" s="29">
        <v>1827</v>
      </c>
      <c r="M823" s="27" t="s">
        <v>49</v>
      </c>
      <c r="N823" s="27" t="s">
        <v>55</v>
      </c>
      <c r="O823" s="27" t="s">
        <v>51</v>
      </c>
      <c r="P823" s="27">
        <v>7</v>
      </c>
      <c r="Q823" s="36">
        <v>10001.25</v>
      </c>
      <c r="R823" s="27">
        <v>2616.3270000000002</v>
      </c>
    </row>
    <row r="824" spans="1:18">
      <c r="A824" s="25">
        <v>41342</v>
      </c>
      <c r="B824" s="29">
        <v>1828</v>
      </c>
      <c r="C824" s="27" t="s">
        <v>45</v>
      </c>
      <c r="D824" s="27" t="s">
        <v>55</v>
      </c>
      <c r="E824" s="27" t="s">
        <v>51</v>
      </c>
      <c r="F824" s="27">
        <v>6</v>
      </c>
      <c r="G824" s="30">
        <v>9045</v>
      </c>
      <c r="H824" s="27">
        <v>2658.5064000000002</v>
      </c>
      <c r="K824" s="33">
        <v>41342</v>
      </c>
      <c r="L824" s="29">
        <v>1828</v>
      </c>
      <c r="M824" s="27" t="s">
        <v>45</v>
      </c>
      <c r="N824" s="27" t="s">
        <v>55</v>
      </c>
      <c r="O824" s="27" t="s">
        <v>51</v>
      </c>
      <c r="P824" s="27">
        <v>6</v>
      </c>
      <c r="Q824" s="36">
        <v>9045</v>
      </c>
      <c r="R824" s="27">
        <v>2658.5064000000002</v>
      </c>
    </row>
    <row r="825" spans="1:18">
      <c r="A825" s="25">
        <v>41343</v>
      </c>
      <c r="B825" s="29">
        <v>1829</v>
      </c>
      <c r="C825" s="27" t="s">
        <v>48</v>
      </c>
      <c r="D825" s="27" t="s">
        <v>55</v>
      </c>
      <c r="E825" s="27" t="s">
        <v>51</v>
      </c>
      <c r="F825" s="27">
        <v>7</v>
      </c>
      <c r="G825" s="30">
        <v>7980</v>
      </c>
      <c r="H825" s="27">
        <v>1240.4112</v>
      </c>
      <c r="K825" s="33">
        <v>41343</v>
      </c>
      <c r="L825" s="29">
        <v>1829</v>
      </c>
      <c r="M825" s="27" t="s">
        <v>48</v>
      </c>
      <c r="N825" s="27" t="s">
        <v>55</v>
      </c>
      <c r="O825" s="27" t="s">
        <v>51</v>
      </c>
      <c r="P825" s="27">
        <v>7</v>
      </c>
      <c r="Q825" s="36">
        <v>7980</v>
      </c>
      <c r="R825" s="27">
        <v>1240.4112</v>
      </c>
    </row>
    <row r="826" spans="1:18">
      <c r="A826" s="25">
        <v>41344</v>
      </c>
      <c r="B826" s="29">
        <v>1830</v>
      </c>
      <c r="C826" s="27" t="s">
        <v>49</v>
      </c>
      <c r="D826" s="27" t="s">
        <v>55</v>
      </c>
      <c r="E826" s="27" t="s">
        <v>47</v>
      </c>
      <c r="F826" s="27">
        <v>10</v>
      </c>
      <c r="G826" s="30">
        <v>1725</v>
      </c>
      <c r="H826" s="27">
        <v>1082.6100000000001</v>
      </c>
      <c r="K826" s="33">
        <v>41344</v>
      </c>
      <c r="L826" s="29">
        <v>1830</v>
      </c>
      <c r="M826" s="27" t="s">
        <v>49</v>
      </c>
      <c r="N826" s="27" t="s">
        <v>55</v>
      </c>
      <c r="O826" s="27" t="s">
        <v>47</v>
      </c>
      <c r="P826" s="27">
        <v>10</v>
      </c>
      <c r="Q826" s="36">
        <v>1725</v>
      </c>
      <c r="R826" s="27">
        <v>1082.6100000000001</v>
      </c>
    </row>
    <row r="827" spans="1:18">
      <c r="A827" s="25">
        <v>41345</v>
      </c>
      <c r="B827" s="29">
        <v>1831</v>
      </c>
      <c r="C827" s="27" t="s">
        <v>45</v>
      </c>
      <c r="D827" s="27" t="s">
        <v>55</v>
      </c>
      <c r="E827" s="27" t="s">
        <v>47</v>
      </c>
      <c r="F827" s="27">
        <v>10</v>
      </c>
      <c r="G827" s="30">
        <v>4080</v>
      </c>
      <c r="H827" s="27">
        <v>3821.9399999999996</v>
      </c>
      <c r="K827" s="33">
        <v>41345</v>
      </c>
      <c r="L827" s="29">
        <v>1831</v>
      </c>
      <c r="M827" s="27" t="s">
        <v>45</v>
      </c>
      <c r="N827" s="27" t="s">
        <v>55</v>
      </c>
      <c r="O827" s="27" t="s">
        <v>47</v>
      </c>
      <c r="P827" s="27">
        <v>10</v>
      </c>
      <c r="Q827" s="36">
        <v>4080</v>
      </c>
      <c r="R827" s="27">
        <v>3821.9399999999996</v>
      </c>
    </row>
    <row r="828" spans="1:18">
      <c r="A828" s="25">
        <v>41346</v>
      </c>
      <c r="B828" s="29">
        <v>1832</v>
      </c>
      <c r="C828" s="27" t="s">
        <v>48</v>
      </c>
      <c r="D828" s="27" t="s">
        <v>55</v>
      </c>
      <c r="E828" s="27" t="s">
        <v>47</v>
      </c>
      <c r="F828" s="27">
        <v>8</v>
      </c>
      <c r="G828" s="30">
        <v>14880</v>
      </c>
      <c r="H828" s="27">
        <v>1169.8656000000001</v>
      </c>
      <c r="K828" s="33">
        <v>41346</v>
      </c>
      <c r="L828" s="29">
        <v>1832</v>
      </c>
      <c r="M828" s="27" t="s">
        <v>48</v>
      </c>
      <c r="N828" s="27" t="s">
        <v>55</v>
      </c>
      <c r="O828" s="27" t="s">
        <v>47</v>
      </c>
      <c r="P828" s="27">
        <v>8</v>
      </c>
      <c r="Q828" s="36">
        <v>14880</v>
      </c>
      <c r="R828" s="27">
        <v>1169.8656000000001</v>
      </c>
    </row>
    <row r="829" spans="1:18">
      <c r="A829" s="25">
        <v>41347</v>
      </c>
      <c r="B829" s="29">
        <v>1833</v>
      </c>
      <c r="C829" s="27" t="s">
        <v>49</v>
      </c>
      <c r="D829" s="27" t="s">
        <v>55</v>
      </c>
      <c r="E829" s="27" t="s">
        <v>50</v>
      </c>
      <c r="F829" s="27">
        <v>9</v>
      </c>
      <c r="G829" s="30">
        <v>6925.5</v>
      </c>
      <c r="H829" s="27">
        <v>2930.8716000000004</v>
      </c>
      <c r="K829" s="33">
        <v>41347</v>
      </c>
      <c r="L829" s="29">
        <v>1833</v>
      </c>
      <c r="M829" s="27" t="s">
        <v>49</v>
      </c>
      <c r="N829" s="27" t="s">
        <v>55</v>
      </c>
      <c r="O829" s="27" t="s">
        <v>50</v>
      </c>
      <c r="P829" s="27">
        <v>9</v>
      </c>
      <c r="Q829" s="36">
        <v>6925.5</v>
      </c>
      <c r="R829" s="27">
        <v>2930.8716000000004</v>
      </c>
    </row>
    <row r="830" spans="1:18">
      <c r="A830" s="25">
        <v>41348</v>
      </c>
      <c r="B830" s="29">
        <v>1834</v>
      </c>
      <c r="C830" s="27" t="s">
        <v>45</v>
      </c>
      <c r="D830" s="27" t="s">
        <v>55</v>
      </c>
      <c r="E830" s="27" t="s">
        <v>50</v>
      </c>
      <c r="F830" s="27">
        <v>9</v>
      </c>
      <c r="G830" s="30">
        <v>6831</v>
      </c>
      <c r="H830" s="27">
        <v>4097.6891999999998</v>
      </c>
      <c r="K830" s="33">
        <v>41348</v>
      </c>
      <c r="L830" s="29">
        <v>1834</v>
      </c>
      <c r="M830" s="27" t="s">
        <v>45</v>
      </c>
      <c r="N830" s="27" t="s">
        <v>55</v>
      </c>
      <c r="O830" s="27" t="s">
        <v>50</v>
      </c>
      <c r="P830" s="27">
        <v>9</v>
      </c>
      <c r="Q830" s="36">
        <v>6831</v>
      </c>
      <c r="R830" s="27">
        <v>4097.6891999999998</v>
      </c>
    </row>
    <row r="831" spans="1:18">
      <c r="A831" s="25">
        <v>41349</v>
      </c>
      <c r="B831" s="29">
        <v>1835</v>
      </c>
      <c r="C831" s="27" t="s">
        <v>48</v>
      </c>
      <c r="D831" s="27" t="s">
        <v>55</v>
      </c>
      <c r="E831" s="27" t="s">
        <v>50</v>
      </c>
      <c r="F831" s="27">
        <v>9</v>
      </c>
      <c r="G831" s="30">
        <v>1957.5</v>
      </c>
      <c r="H831" s="27">
        <v>1549.9485</v>
      </c>
      <c r="K831" s="33">
        <v>41349</v>
      </c>
      <c r="L831" s="29">
        <v>1835</v>
      </c>
      <c r="M831" s="27" t="s">
        <v>48</v>
      </c>
      <c r="N831" s="27" t="s">
        <v>55</v>
      </c>
      <c r="O831" s="27" t="s">
        <v>50</v>
      </c>
      <c r="P831" s="27">
        <v>9</v>
      </c>
      <c r="Q831" s="36">
        <v>1957.5</v>
      </c>
      <c r="R831" s="27">
        <v>1549.9485</v>
      </c>
    </row>
    <row r="832" spans="1:18">
      <c r="A832" s="25">
        <v>41350</v>
      </c>
      <c r="B832" s="29">
        <v>1836</v>
      </c>
      <c r="C832" s="27" t="s">
        <v>49</v>
      </c>
      <c r="D832" s="27" t="s">
        <v>55</v>
      </c>
      <c r="E832" s="27" t="s">
        <v>51</v>
      </c>
      <c r="F832" s="27">
        <v>9</v>
      </c>
      <c r="G832" s="30">
        <v>10260</v>
      </c>
      <c r="H832" s="27">
        <v>3351.942</v>
      </c>
      <c r="K832" s="33">
        <v>41350</v>
      </c>
      <c r="L832" s="29">
        <v>1836</v>
      </c>
      <c r="M832" s="27" t="s">
        <v>49</v>
      </c>
      <c r="N832" s="27" t="s">
        <v>55</v>
      </c>
      <c r="O832" s="27" t="s">
        <v>51</v>
      </c>
      <c r="P832" s="27">
        <v>9</v>
      </c>
      <c r="Q832" s="36">
        <v>10260</v>
      </c>
      <c r="R832" s="27">
        <v>3351.942</v>
      </c>
    </row>
    <row r="833" spans="1:18">
      <c r="A833" s="25">
        <v>41351</v>
      </c>
      <c r="B833" s="29">
        <v>1837</v>
      </c>
      <c r="C833" s="27" t="s">
        <v>45</v>
      </c>
      <c r="D833" s="27" t="s">
        <v>55</v>
      </c>
      <c r="E833" s="27" t="s">
        <v>51</v>
      </c>
      <c r="F833" s="27">
        <v>6</v>
      </c>
      <c r="G833" s="30">
        <v>7668</v>
      </c>
      <c r="H833" s="27">
        <v>1401.7103999999999</v>
      </c>
      <c r="K833" s="33">
        <v>41351</v>
      </c>
      <c r="L833" s="29">
        <v>1837</v>
      </c>
      <c r="M833" s="27" t="s">
        <v>45</v>
      </c>
      <c r="N833" s="27" t="s">
        <v>55</v>
      </c>
      <c r="O833" s="27" t="s">
        <v>51</v>
      </c>
      <c r="P833" s="27">
        <v>6</v>
      </c>
      <c r="Q833" s="36">
        <v>7668</v>
      </c>
      <c r="R833" s="27">
        <v>1401.7103999999999</v>
      </c>
    </row>
    <row r="834" spans="1:18">
      <c r="A834" s="25">
        <v>41352</v>
      </c>
      <c r="B834" s="29">
        <v>1838</v>
      </c>
      <c r="C834" s="27" t="s">
        <v>48</v>
      </c>
      <c r="D834" s="27" t="s">
        <v>55</v>
      </c>
      <c r="E834" s="27" t="s">
        <v>51</v>
      </c>
      <c r="F834" s="27">
        <v>6</v>
      </c>
      <c r="G834" s="30">
        <v>4482</v>
      </c>
      <c r="H834" s="27">
        <v>1760.9778000000001</v>
      </c>
      <c r="K834" s="33">
        <v>41352</v>
      </c>
      <c r="L834" s="29">
        <v>1838</v>
      </c>
      <c r="M834" s="27" t="s">
        <v>48</v>
      </c>
      <c r="N834" s="27" t="s">
        <v>55</v>
      </c>
      <c r="O834" s="27" t="s">
        <v>51</v>
      </c>
      <c r="P834" s="27">
        <v>6</v>
      </c>
      <c r="Q834" s="36">
        <v>4482</v>
      </c>
      <c r="R834" s="27">
        <v>1760.9778000000001</v>
      </c>
    </row>
    <row r="835" spans="1:18">
      <c r="A835" s="25">
        <v>41353</v>
      </c>
      <c r="B835" s="29">
        <v>1839</v>
      </c>
      <c r="C835" s="27" t="s">
        <v>49</v>
      </c>
      <c r="D835" s="27" t="s">
        <v>55</v>
      </c>
      <c r="E835" s="27" t="s">
        <v>47</v>
      </c>
      <c r="F835" s="27">
        <v>7</v>
      </c>
      <c r="G835" s="30">
        <v>6048</v>
      </c>
      <c r="H835" s="27">
        <v>503.79839999999996</v>
      </c>
      <c r="K835" s="33">
        <v>41353</v>
      </c>
      <c r="L835" s="29">
        <v>1839</v>
      </c>
      <c r="M835" s="27" t="s">
        <v>49</v>
      </c>
      <c r="N835" s="27" t="s">
        <v>55</v>
      </c>
      <c r="O835" s="27" t="s">
        <v>47</v>
      </c>
      <c r="P835" s="27">
        <v>7</v>
      </c>
      <c r="Q835" s="36">
        <v>6048</v>
      </c>
      <c r="R835" s="27">
        <v>503.79839999999996</v>
      </c>
    </row>
    <row r="836" spans="1:18">
      <c r="A836" s="25">
        <v>41354</v>
      </c>
      <c r="B836" s="29">
        <v>1840</v>
      </c>
      <c r="C836" s="27" t="s">
        <v>45</v>
      </c>
      <c r="D836" s="27" t="s">
        <v>55</v>
      </c>
      <c r="E836" s="27" t="s">
        <v>47</v>
      </c>
      <c r="F836" s="27">
        <v>6</v>
      </c>
      <c r="G836" s="30">
        <v>1791</v>
      </c>
      <c r="H836" s="27">
        <v>3220.9344000000001</v>
      </c>
      <c r="K836" s="33">
        <v>41354</v>
      </c>
      <c r="L836" s="29">
        <v>1840</v>
      </c>
      <c r="M836" s="27" t="s">
        <v>45</v>
      </c>
      <c r="N836" s="27" t="s">
        <v>55</v>
      </c>
      <c r="O836" s="27" t="s">
        <v>47</v>
      </c>
      <c r="P836" s="27">
        <v>6</v>
      </c>
      <c r="Q836" s="36">
        <v>1791</v>
      </c>
      <c r="R836" s="27">
        <v>3220.9344000000001</v>
      </c>
    </row>
    <row r="837" spans="1:18">
      <c r="A837" s="25">
        <v>41355</v>
      </c>
      <c r="B837" s="29">
        <v>1841</v>
      </c>
      <c r="C837" s="27" t="s">
        <v>48</v>
      </c>
      <c r="D837" s="27" t="s">
        <v>55</v>
      </c>
      <c r="E837" s="27" t="s">
        <v>47</v>
      </c>
      <c r="F837" s="27">
        <v>8</v>
      </c>
      <c r="G837" s="30">
        <v>2604</v>
      </c>
      <c r="H837" s="27">
        <v>4309.0992000000006</v>
      </c>
      <c r="K837" s="33">
        <v>41355</v>
      </c>
      <c r="L837" s="29">
        <v>1841</v>
      </c>
      <c r="M837" s="27" t="s">
        <v>48</v>
      </c>
      <c r="N837" s="27" t="s">
        <v>55</v>
      </c>
      <c r="O837" s="27" t="s">
        <v>47</v>
      </c>
      <c r="P837" s="27">
        <v>8</v>
      </c>
      <c r="Q837" s="36">
        <v>2604</v>
      </c>
      <c r="R837" s="27">
        <v>4309.0992000000006</v>
      </c>
    </row>
    <row r="838" spans="1:18">
      <c r="A838" s="25">
        <v>41356</v>
      </c>
      <c r="B838" s="29">
        <v>2196</v>
      </c>
      <c r="C838" s="27" t="s">
        <v>49</v>
      </c>
      <c r="D838" s="27" t="s">
        <v>55</v>
      </c>
      <c r="E838" s="27" t="s">
        <v>51</v>
      </c>
      <c r="F838" s="27">
        <v>6</v>
      </c>
      <c r="G838" s="30">
        <v>8172</v>
      </c>
      <c r="H838" s="27">
        <v>2018.2797</v>
      </c>
      <c r="K838" s="33">
        <v>41356</v>
      </c>
      <c r="L838" s="29">
        <v>2196</v>
      </c>
      <c r="M838" s="27" t="s">
        <v>49</v>
      </c>
      <c r="N838" s="27" t="s">
        <v>55</v>
      </c>
      <c r="O838" s="27" t="s">
        <v>51</v>
      </c>
      <c r="P838" s="27">
        <v>6</v>
      </c>
      <c r="Q838" s="36">
        <v>8172</v>
      </c>
      <c r="R838" s="27">
        <v>2018.2797</v>
      </c>
    </row>
    <row r="839" spans="1:18">
      <c r="A839" s="25">
        <v>41357</v>
      </c>
      <c r="B839" s="29">
        <v>2562</v>
      </c>
      <c r="C839" s="27" t="s">
        <v>49</v>
      </c>
      <c r="D839" s="27" t="s">
        <v>55</v>
      </c>
      <c r="E839" s="27" t="s">
        <v>50</v>
      </c>
      <c r="F839" s="27">
        <v>6</v>
      </c>
      <c r="G839" s="30">
        <v>7020</v>
      </c>
      <c r="H839" s="27">
        <v>2369.25</v>
      </c>
      <c r="K839" s="33">
        <v>41357</v>
      </c>
      <c r="L839" s="29">
        <v>2562</v>
      </c>
      <c r="M839" s="27" t="s">
        <v>49</v>
      </c>
      <c r="N839" s="27" t="s">
        <v>55</v>
      </c>
      <c r="O839" s="27" t="s">
        <v>50</v>
      </c>
      <c r="P839" s="27">
        <v>6</v>
      </c>
      <c r="Q839" s="36">
        <v>7020</v>
      </c>
      <c r="R839" s="27">
        <v>2369.25</v>
      </c>
    </row>
    <row r="840" spans="1:18">
      <c r="A840" s="25">
        <v>41358</v>
      </c>
      <c r="B840" s="29">
        <v>2197</v>
      </c>
      <c r="C840" s="27" t="s">
        <v>45</v>
      </c>
      <c r="D840" s="27" t="s">
        <v>55</v>
      </c>
      <c r="E840" s="27" t="s">
        <v>51</v>
      </c>
      <c r="F840" s="27">
        <v>6</v>
      </c>
      <c r="G840" s="30">
        <v>3978</v>
      </c>
      <c r="H840" s="27">
        <v>735.53219999999999</v>
      </c>
      <c r="K840" s="33">
        <v>41358</v>
      </c>
      <c r="L840" s="29">
        <v>2197</v>
      </c>
      <c r="M840" s="27" t="s">
        <v>45</v>
      </c>
      <c r="N840" s="27" t="s">
        <v>55</v>
      </c>
      <c r="O840" s="27" t="s">
        <v>51</v>
      </c>
      <c r="P840" s="27">
        <v>6</v>
      </c>
      <c r="Q840" s="36">
        <v>3978</v>
      </c>
      <c r="R840" s="27">
        <v>735.53219999999999</v>
      </c>
    </row>
    <row r="841" spans="1:18">
      <c r="A841" s="25">
        <v>41359</v>
      </c>
      <c r="B841" s="29">
        <v>2563</v>
      </c>
      <c r="C841" s="27" t="s">
        <v>45</v>
      </c>
      <c r="D841" s="27" t="s">
        <v>55</v>
      </c>
      <c r="E841" s="27" t="s">
        <v>50</v>
      </c>
      <c r="F841" s="27">
        <v>8</v>
      </c>
      <c r="G841" s="30">
        <v>7920</v>
      </c>
      <c r="H841" s="27">
        <v>3519.45</v>
      </c>
      <c r="K841" s="33">
        <v>41359</v>
      </c>
      <c r="L841" s="29">
        <v>2563</v>
      </c>
      <c r="M841" s="27" t="s">
        <v>45</v>
      </c>
      <c r="N841" s="27" t="s">
        <v>55</v>
      </c>
      <c r="O841" s="27" t="s">
        <v>50</v>
      </c>
      <c r="P841" s="27">
        <v>8</v>
      </c>
      <c r="Q841" s="36">
        <v>7920</v>
      </c>
      <c r="R841" s="27">
        <v>3519.45</v>
      </c>
    </row>
    <row r="842" spans="1:18">
      <c r="A842" s="25">
        <v>41360</v>
      </c>
      <c r="B842" s="29">
        <v>2198</v>
      </c>
      <c r="C842" s="27" t="s">
        <v>48</v>
      </c>
      <c r="D842" s="27" t="s">
        <v>55</v>
      </c>
      <c r="E842" s="27" t="s">
        <v>51</v>
      </c>
      <c r="F842" s="27">
        <v>9</v>
      </c>
      <c r="G842" s="30">
        <v>11178</v>
      </c>
      <c r="H842" s="27">
        <v>4783.0661999999993</v>
      </c>
      <c r="K842" s="33">
        <v>41360</v>
      </c>
      <c r="L842" s="29">
        <v>2198</v>
      </c>
      <c r="M842" s="27" t="s">
        <v>48</v>
      </c>
      <c r="N842" s="27" t="s">
        <v>55</v>
      </c>
      <c r="O842" s="27" t="s">
        <v>51</v>
      </c>
      <c r="P842" s="27">
        <v>9</v>
      </c>
      <c r="Q842" s="36">
        <v>11178</v>
      </c>
      <c r="R842" s="27">
        <v>4783.0661999999993</v>
      </c>
    </row>
    <row r="843" spans="1:18">
      <c r="A843" s="25">
        <v>41361</v>
      </c>
      <c r="B843" s="29">
        <v>2564</v>
      </c>
      <c r="C843" s="27" t="s">
        <v>48</v>
      </c>
      <c r="D843" s="27" t="s">
        <v>55</v>
      </c>
      <c r="E843" s="27" t="s">
        <v>50</v>
      </c>
      <c r="F843" s="27">
        <v>6</v>
      </c>
      <c r="G843" s="30">
        <v>3150</v>
      </c>
      <c r="H843" s="27">
        <v>2264.85</v>
      </c>
      <c r="K843" s="33">
        <v>41361</v>
      </c>
      <c r="L843" s="29">
        <v>2564</v>
      </c>
      <c r="M843" s="27" t="s">
        <v>48</v>
      </c>
      <c r="N843" s="27" t="s">
        <v>55</v>
      </c>
      <c r="O843" s="27" t="s">
        <v>50</v>
      </c>
      <c r="P843" s="27">
        <v>6</v>
      </c>
      <c r="Q843" s="36">
        <v>3150</v>
      </c>
      <c r="R843" s="27">
        <v>2264.85</v>
      </c>
    </row>
    <row r="844" spans="1:18">
      <c r="A844" s="25">
        <v>41362</v>
      </c>
      <c r="B844" s="29">
        <v>2199</v>
      </c>
      <c r="C844" s="27" t="s">
        <v>49</v>
      </c>
      <c r="D844" s="27" t="s">
        <v>55</v>
      </c>
      <c r="E844" s="27" t="s">
        <v>47</v>
      </c>
      <c r="F844" s="27">
        <v>8</v>
      </c>
      <c r="G844" s="30">
        <v>6096</v>
      </c>
      <c r="H844" s="27">
        <v>1445.9712</v>
      </c>
      <c r="K844" s="33">
        <v>41362</v>
      </c>
      <c r="L844" s="29">
        <v>2199</v>
      </c>
      <c r="M844" s="27" t="s">
        <v>49</v>
      </c>
      <c r="N844" s="27" t="s">
        <v>55</v>
      </c>
      <c r="O844" s="27" t="s">
        <v>47</v>
      </c>
      <c r="P844" s="27">
        <v>8</v>
      </c>
      <c r="Q844" s="36">
        <v>6096</v>
      </c>
      <c r="R844" s="27">
        <v>1445.9712</v>
      </c>
    </row>
    <row r="845" spans="1:18">
      <c r="A845" s="25">
        <v>41363</v>
      </c>
      <c r="B845" s="29">
        <v>2565</v>
      </c>
      <c r="C845" s="27" t="s">
        <v>49</v>
      </c>
      <c r="D845" s="27" t="s">
        <v>55</v>
      </c>
      <c r="E845" s="27" t="s">
        <v>51</v>
      </c>
      <c r="F845" s="27">
        <v>9</v>
      </c>
      <c r="G845" s="30">
        <v>6135.75</v>
      </c>
      <c r="H845" s="27">
        <v>1783.8670499999998</v>
      </c>
      <c r="K845" s="33">
        <v>41363</v>
      </c>
      <c r="L845" s="29">
        <v>2565</v>
      </c>
      <c r="M845" s="27" t="s">
        <v>49</v>
      </c>
      <c r="N845" s="27" t="s">
        <v>55</v>
      </c>
      <c r="O845" s="27" t="s">
        <v>51</v>
      </c>
      <c r="P845" s="27">
        <v>9</v>
      </c>
      <c r="Q845" s="36">
        <v>6135.75</v>
      </c>
      <c r="R845" s="27">
        <v>1783.8670499999998</v>
      </c>
    </row>
    <row r="846" spans="1:18">
      <c r="A846" s="25">
        <v>41364</v>
      </c>
      <c r="B846" s="29">
        <v>2200</v>
      </c>
      <c r="C846" s="27" t="s">
        <v>45</v>
      </c>
      <c r="D846" s="27" t="s">
        <v>55</v>
      </c>
      <c r="E846" s="27" t="s">
        <v>47</v>
      </c>
      <c r="F846" s="27">
        <v>8</v>
      </c>
      <c r="G846" s="30">
        <v>7248</v>
      </c>
      <c r="H846" s="27">
        <v>3665.6759999999995</v>
      </c>
      <c r="K846" s="33">
        <v>41364</v>
      </c>
      <c r="L846" s="29">
        <v>2200</v>
      </c>
      <c r="M846" s="27" t="s">
        <v>45</v>
      </c>
      <c r="N846" s="27" t="s">
        <v>55</v>
      </c>
      <c r="O846" s="27" t="s">
        <v>47</v>
      </c>
      <c r="P846" s="27">
        <v>8</v>
      </c>
      <c r="Q846" s="36">
        <v>7248</v>
      </c>
      <c r="R846" s="27">
        <v>3665.6759999999995</v>
      </c>
    </row>
    <row r="847" spans="1:18">
      <c r="A847" s="25">
        <v>41365</v>
      </c>
      <c r="B847" s="29">
        <v>2566</v>
      </c>
      <c r="C847" s="27" t="s">
        <v>45</v>
      </c>
      <c r="D847" s="27" t="s">
        <v>55</v>
      </c>
      <c r="E847" s="27" t="s">
        <v>51</v>
      </c>
      <c r="F847" s="27">
        <v>7</v>
      </c>
      <c r="G847" s="30">
        <v>3108</v>
      </c>
      <c r="H847" s="27">
        <v>605.90460000000007</v>
      </c>
      <c r="K847" s="33">
        <v>41365</v>
      </c>
      <c r="L847" s="29">
        <v>2566</v>
      </c>
      <c r="M847" s="27" t="s">
        <v>45</v>
      </c>
      <c r="N847" s="27" t="s">
        <v>55</v>
      </c>
      <c r="O847" s="27" t="s">
        <v>51</v>
      </c>
      <c r="P847" s="27">
        <v>7</v>
      </c>
      <c r="Q847" s="36">
        <v>3108</v>
      </c>
      <c r="R847" s="27">
        <v>605.90460000000007</v>
      </c>
    </row>
    <row r="848" spans="1:18">
      <c r="A848" s="25">
        <v>41366</v>
      </c>
      <c r="B848" s="29">
        <v>2201</v>
      </c>
      <c r="C848" s="27" t="s">
        <v>48</v>
      </c>
      <c r="D848" s="27" t="s">
        <v>55</v>
      </c>
      <c r="E848" s="27" t="s">
        <v>47</v>
      </c>
      <c r="F848" s="27">
        <v>6</v>
      </c>
      <c r="G848" s="30">
        <v>1935</v>
      </c>
      <c r="H848" s="27">
        <v>637.77600000000007</v>
      </c>
      <c r="K848" s="33">
        <v>41366</v>
      </c>
      <c r="L848" s="29">
        <v>2201</v>
      </c>
      <c r="M848" s="27" t="s">
        <v>48</v>
      </c>
      <c r="N848" s="27" t="s">
        <v>55</v>
      </c>
      <c r="O848" s="27" t="s">
        <v>47</v>
      </c>
      <c r="P848" s="27">
        <v>6</v>
      </c>
      <c r="Q848" s="36">
        <v>1935</v>
      </c>
      <c r="R848" s="27">
        <v>637.77600000000007</v>
      </c>
    </row>
    <row r="849" spans="1:18">
      <c r="A849" s="25">
        <v>41367</v>
      </c>
      <c r="B849" s="29">
        <v>2567</v>
      </c>
      <c r="C849" s="27" t="s">
        <v>48</v>
      </c>
      <c r="D849" s="27" t="s">
        <v>55</v>
      </c>
      <c r="E849" s="27" t="s">
        <v>51</v>
      </c>
      <c r="F849" s="27">
        <v>9</v>
      </c>
      <c r="G849" s="30">
        <v>7411.5</v>
      </c>
      <c r="H849" s="27">
        <v>4191.9444000000003</v>
      </c>
      <c r="K849" s="33">
        <v>41367</v>
      </c>
      <c r="L849" s="29">
        <v>2567</v>
      </c>
      <c r="M849" s="27" t="s">
        <v>48</v>
      </c>
      <c r="N849" s="27" t="s">
        <v>55</v>
      </c>
      <c r="O849" s="27" t="s">
        <v>51</v>
      </c>
      <c r="P849" s="27">
        <v>9</v>
      </c>
      <c r="Q849" s="36">
        <v>7411.5</v>
      </c>
      <c r="R849" s="27">
        <v>4191.9444000000003</v>
      </c>
    </row>
    <row r="850" spans="1:18">
      <c r="A850" s="25">
        <v>41368</v>
      </c>
      <c r="B850" s="29">
        <v>2202</v>
      </c>
      <c r="C850" s="27" t="s">
        <v>49</v>
      </c>
      <c r="D850" s="27" t="s">
        <v>55</v>
      </c>
      <c r="E850" s="27" t="s">
        <v>50</v>
      </c>
      <c r="F850" s="27">
        <v>7</v>
      </c>
      <c r="G850" s="30">
        <v>8568</v>
      </c>
      <c r="H850" s="27">
        <v>5873.3639999999996</v>
      </c>
      <c r="K850" s="33">
        <v>41368</v>
      </c>
      <c r="L850" s="29">
        <v>2202</v>
      </c>
      <c r="M850" s="27" t="s">
        <v>49</v>
      </c>
      <c r="N850" s="27" t="s">
        <v>55</v>
      </c>
      <c r="O850" s="27" t="s">
        <v>50</v>
      </c>
      <c r="P850" s="27">
        <v>7</v>
      </c>
      <c r="Q850" s="36">
        <v>8568</v>
      </c>
      <c r="R850" s="27">
        <v>5873.3639999999996</v>
      </c>
    </row>
    <row r="851" spans="1:18">
      <c r="A851" s="25">
        <v>41369</v>
      </c>
      <c r="B851" s="29">
        <v>2568</v>
      </c>
      <c r="C851" s="27" t="s">
        <v>49</v>
      </c>
      <c r="D851" s="27" t="s">
        <v>55</v>
      </c>
      <c r="E851" s="27" t="s">
        <v>47</v>
      </c>
      <c r="F851" s="27">
        <v>10</v>
      </c>
      <c r="G851" s="30">
        <v>8880</v>
      </c>
      <c r="H851" s="27">
        <v>4962.8100000000004</v>
      </c>
      <c r="K851" s="33">
        <v>41369</v>
      </c>
      <c r="L851" s="29">
        <v>2568</v>
      </c>
      <c r="M851" s="27" t="s">
        <v>49</v>
      </c>
      <c r="N851" s="27" t="s">
        <v>55</v>
      </c>
      <c r="O851" s="27" t="s">
        <v>47</v>
      </c>
      <c r="P851" s="27">
        <v>10</v>
      </c>
      <c r="Q851" s="36">
        <v>8880</v>
      </c>
      <c r="R851" s="27">
        <v>4962.8100000000004</v>
      </c>
    </row>
    <row r="852" spans="1:18">
      <c r="A852" s="25">
        <v>41370</v>
      </c>
      <c r="B852" s="29">
        <v>2203</v>
      </c>
      <c r="C852" s="27" t="s">
        <v>45</v>
      </c>
      <c r="D852" s="27" t="s">
        <v>55</v>
      </c>
      <c r="E852" s="27" t="s">
        <v>50</v>
      </c>
      <c r="F852" s="27">
        <v>10</v>
      </c>
      <c r="G852" s="30">
        <v>6255</v>
      </c>
      <c r="H852" s="27">
        <v>3148.35</v>
      </c>
      <c r="K852" s="33">
        <v>41370</v>
      </c>
      <c r="L852" s="29">
        <v>2203</v>
      </c>
      <c r="M852" s="27" t="s">
        <v>45</v>
      </c>
      <c r="N852" s="27" t="s">
        <v>55</v>
      </c>
      <c r="O852" s="27" t="s">
        <v>50</v>
      </c>
      <c r="P852" s="27">
        <v>10</v>
      </c>
      <c r="Q852" s="36">
        <v>6255</v>
      </c>
      <c r="R852" s="27">
        <v>3148.35</v>
      </c>
    </row>
    <row r="853" spans="1:18">
      <c r="A853" s="25">
        <v>41371</v>
      </c>
      <c r="B853" s="29">
        <v>2569</v>
      </c>
      <c r="C853" s="27" t="s">
        <v>45</v>
      </c>
      <c r="D853" s="27" t="s">
        <v>55</v>
      </c>
      <c r="E853" s="27" t="s">
        <v>47</v>
      </c>
      <c r="F853" s="27">
        <v>6</v>
      </c>
      <c r="G853" s="30">
        <v>7992</v>
      </c>
      <c r="H853" s="27">
        <v>3956.5727999999999</v>
      </c>
      <c r="K853" s="33">
        <v>41371</v>
      </c>
      <c r="L853" s="29">
        <v>2569</v>
      </c>
      <c r="M853" s="27" t="s">
        <v>45</v>
      </c>
      <c r="N853" s="27" t="s">
        <v>55</v>
      </c>
      <c r="O853" s="27" t="s">
        <v>47</v>
      </c>
      <c r="P853" s="27">
        <v>6</v>
      </c>
      <c r="Q853" s="36">
        <v>7992</v>
      </c>
      <c r="R853" s="27">
        <v>3956.5727999999999</v>
      </c>
    </row>
    <row r="854" spans="1:18">
      <c r="A854" s="25">
        <v>41372</v>
      </c>
      <c r="B854" s="29">
        <v>2204</v>
      </c>
      <c r="C854" s="27" t="s">
        <v>48</v>
      </c>
      <c r="D854" s="27" t="s">
        <v>55</v>
      </c>
      <c r="E854" s="27" t="s">
        <v>50</v>
      </c>
      <c r="F854" s="27">
        <v>10</v>
      </c>
      <c r="G854" s="30">
        <v>6660</v>
      </c>
      <c r="H854" s="27">
        <v>1922.9639999999999</v>
      </c>
      <c r="K854" s="33">
        <v>41372</v>
      </c>
      <c r="L854" s="29">
        <v>2204</v>
      </c>
      <c r="M854" s="27" t="s">
        <v>48</v>
      </c>
      <c r="N854" s="27" t="s">
        <v>55</v>
      </c>
      <c r="O854" s="27" t="s">
        <v>50</v>
      </c>
      <c r="P854" s="27">
        <v>10</v>
      </c>
      <c r="Q854" s="36">
        <v>6660</v>
      </c>
      <c r="R854" s="27">
        <v>1922.9639999999999</v>
      </c>
    </row>
    <row r="855" spans="1:18">
      <c r="A855" s="25">
        <v>41373</v>
      </c>
      <c r="B855" s="29">
        <v>2570</v>
      </c>
      <c r="C855" s="27" t="s">
        <v>48</v>
      </c>
      <c r="D855" s="27" t="s">
        <v>55</v>
      </c>
      <c r="E855" s="27" t="s">
        <v>47</v>
      </c>
      <c r="F855" s="27">
        <v>7</v>
      </c>
      <c r="G855" s="30">
        <v>5607</v>
      </c>
      <c r="H855" s="27">
        <v>591.35159999999996</v>
      </c>
      <c r="K855" s="33">
        <v>41373</v>
      </c>
      <c r="L855" s="29">
        <v>2570</v>
      </c>
      <c r="M855" s="27" t="s">
        <v>48</v>
      </c>
      <c r="N855" s="27" t="s">
        <v>55</v>
      </c>
      <c r="O855" s="27" t="s">
        <v>47</v>
      </c>
      <c r="P855" s="27">
        <v>7</v>
      </c>
      <c r="Q855" s="36">
        <v>5607</v>
      </c>
      <c r="R855" s="27">
        <v>591.35159999999996</v>
      </c>
    </row>
    <row r="856" spans="1:18">
      <c r="A856" s="25">
        <v>41374</v>
      </c>
      <c r="B856" s="29">
        <v>2205</v>
      </c>
      <c r="C856" s="27" t="s">
        <v>49</v>
      </c>
      <c r="D856" s="27" t="s">
        <v>55</v>
      </c>
      <c r="E856" s="27" t="s">
        <v>51</v>
      </c>
      <c r="F856" s="27">
        <v>9</v>
      </c>
      <c r="G856" s="30">
        <v>13410</v>
      </c>
      <c r="H856" s="27">
        <v>2911.0428000000002</v>
      </c>
      <c r="K856" s="33">
        <v>41374</v>
      </c>
      <c r="L856" s="29">
        <v>2205</v>
      </c>
      <c r="M856" s="27" t="s">
        <v>49</v>
      </c>
      <c r="N856" s="27" t="s">
        <v>55</v>
      </c>
      <c r="O856" s="27" t="s">
        <v>51</v>
      </c>
      <c r="P856" s="27">
        <v>9</v>
      </c>
      <c r="Q856" s="36">
        <v>13410</v>
      </c>
      <c r="R856" s="27">
        <v>2911.0428000000002</v>
      </c>
    </row>
    <row r="857" spans="1:18">
      <c r="A857" s="25">
        <v>41375</v>
      </c>
      <c r="B857" s="29">
        <v>2571</v>
      </c>
      <c r="C857" s="27" t="s">
        <v>49</v>
      </c>
      <c r="D857" s="27" t="s">
        <v>55</v>
      </c>
      <c r="E857" s="27" t="s">
        <v>50</v>
      </c>
      <c r="F857" s="27">
        <v>10</v>
      </c>
      <c r="G857" s="30">
        <v>4770</v>
      </c>
      <c r="H857" s="27">
        <v>2509.9740000000002</v>
      </c>
      <c r="K857" s="33">
        <v>41375</v>
      </c>
      <c r="L857" s="29">
        <v>2571</v>
      </c>
      <c r="M857" s="27" t="s">
        <v>49</v>
      </c>
      <c r="N857" s="27" t="s">
        <v>55</v>
      </c>
      <c r="O857" s="27" t="s">
        <v>50</v>
      </c>
      <c r="P857" s="27">
        <v>10</v>
      </c>
      <c r="Q857" s="36">
        <v>4770</v>
      </c>
      <c r="R857" s="27">
        <v>2509.9740000000002</v>
      </c>
    </row>
    <row r="858" spans="1:18">
      <c r="A858" s="25">
        <v>41376</v>
      </c>
      <c r="B858" s="29">
        <v>2206</v>
      </c>
      <c r="C858" s="27" t="s">
        <v>45</v>
      </c>
      <c r="D858" s="27" t="s">
        <v>55</v>
      </c>
      <c r="E858" s="27" t="s">
        <v>51</v>
      </c>
      <c r="F858" s="27">
        <v>6</v>
      </c>
      <c r="G858" s="30">
        <v>2673</v>
      </c>
      <c r="H858" s="27">
        <v>2986.2755999999999</v>
      </c>
      <c r="K858" s="33">
        <v>41376</v>
      </c>
      <c r="L858" s="29">
        <v>2206</v>
      </c>
      <c r="M858" s="27" t="s">
        <v>45</v>
      </c>
      <c r="N858" s="27" t="s">
        <v>55</v>
      </c>
      <c r="O858" s="27" t="s">
        <v>51</v>
      </c>
      <c r="P858" s="27">
        <v>6</v>
      </c>
      <c r="Q858" s="36">
        <v>2673</v>
      </c>
      <c r="R858" s="27">
        <v>2986.2755999999999</v>
      </c>
    </row>
    <row r="859" spans="1:18">
      <c r="A859" s="25">
        <v>41377</v>
      </c>
      <c r="B859" s="29">
        <v>2572</v>
      </c>
      <c r="C859" s="27" t="s">
        <v>45</v>
      </c>
      <c r="D859" s="27" t="s">
        <v>55</v>
      </c>
      <c r="E859" s="27" t="s">
        <v>50</v>
      </c>
      <c r="F859" s="27">
        <v>9</v>
      </c>
      <c r="G859" s="30">
        <v>6378.75</v>
      </c>
      <c r="H859" s="27">
        <v>702.08774999999991</v>
      </c>
      <c r="K859" s="33">
        <v>41377</v>
      </c>
      <c r="L859" s="29">
        <v>2572</v>
      </c>
      <c r="M859" s="27" t="s">
        <v>45</v>
      </c>
      <c r="N859" s="27" t="s">
        <v>55</v>
      </c>
      <c r="O859" s="27" t="s">
        <v>50</v>
      </c>
      <c r="P859" s="27">
        <v>9</v>
      </c>
      <c r="Q859" s="36">
        <v>6378.75</v>
      </c>
      <c r="R859" s="27">
        <v>702.08774999999991</v>
      </c>
    </row>
    <row r="860" spans="1:18">
      <c r="A860" s="25">
        <v>41378</v>
      </c>
      <c r="B860" s="29">
        <v>2207</v>
      </c>
      <c r="C860" s="27" t="s">
        <v>48</v>
      </c>
      <c r="D860" s="27" t="s">
        <v>55</v>
      </c>
      <c r="E860" s="27" t="s">
        <v>51</v>
      </c>
      <c r="F860" s="27">
        <v>7</v>
      </c>
      <c r="G860" s="30">
        <v>4882.5</v>
      </c>
      <c r="H860" s="27">
        <v>687.94425000000001</v>
      </c>
      <c r="K860" s="33">
        <v>41378</v>
      </c>
      <c r="L860" s="29">
        <v>2207</v>
      </c>
      <c r="M860" s="27" t="s">
        <v>48</v>
      </c>
      <c r="N860" s="27" t="s">
        <v>55</v>
      </c>
      <c r="O860" s="27" t="s">
        <v>51</v>
      </c>
      <c r="P860" s="27">
        <v>7</v>
      </c>
      <c r="Q860" s="36">
        <v>4882.5</v>
      </c>
      <c r="R860" s="27">
        <v>687.94425000000001</v>
      </c>
    </row>
    <row r="861" spans="1:18">
      <c r="A861" s="25">
        <v>41379</v>
      </c>
      <c r="B861" s="29">
        <v>2573</v>
      </c>
      <c r="C861" s="27" t="s">
        <v>48</v>
      </c>
      <c r="D861" s="27" t="s">
        <v>55</v>
      </c>
      <c r="E861" s="27" t="s">
        <v>50</v>
      </c>
      <c r="F861" s="27">
        <v>6</v>
      </c>
      <c r="G861" s="30">
        <v>4401</v>
      </c>
      <c r="H861" s="27">
        <v>2591.7489000000005</v>
      </c>
      <c r="K861" s="33">
        <v>41379</v>
      </c>
      <c r="L861" s="29">
        <v>2573</v>
      </c>
      <c r="M861" s="27" t="s">
        <v>48</v>
      </c>
      <c r="N861" s="27" t="s">
        <v>55</v>
      </c>
      <c r="O861" s="27" t="s">
        <v>50</v>
      </c>
      <c r="P861" s="27">
        <v>6</v>
      </c>
      <c r="Q861" s="36">
        <v>4401</v>
      </c>
      <c r="R861" s="27">
        <v>2591.7489000000005</v>
      </c>
    </row>
    <row r="862" spans="1:18">
      <c r="A862" s="25">
        <v>41380</v>
      </c>
      <c r="B862" s="29">
        <v>2208</v>
      </c>
      <c r="C862" s="27" t="s">
        <v>49</v>
      </c>
      <c r="D862" s="27" t="s">
        <v>55</v>
      </c>
      <c r="E862" s="27" t="s">
        <v>47</v>
      </c>
      <c r="F862" s="27">
        <v>6</v>
      </c>
      <c r="G862" s="30">
        <v>9720</v>
      </c>
      <c r="H862" s="27">
        <v>3403.5551999999998</v>
      </c>
      <c r="K862" s="33">
        <v>41380</v>
      </c>
      <c r="L862" s="29">
        <v>2208</v>
      </c>
      <c r="M862" s="27" t="s">
        <v>49</v>
      </c>
      <c r="N862" s="27" t="s">
        <v>55</v>
      </c>
      <c r="O862" s="27" t="s">
        <v>47</v>
      </c>
      <c r="P862" s="27">
        <v>6</v>
      </c>
      <c r="Q862" s="36">
        <v>9720</v>
      </c>
      <c r="R862" s="27">
        <v>3403.5551999999998</v>
      </c>
    </row>
    <row r="863" spans="1:18">
      <c r="A863" s="25">
        <v>41381</v>
      </c>
      <c r="B863" s="29">
        <v>2574</v>
      </c>
      <c r="C863" s="27" t="s">
        <v>49</v>
      </c>
      <c r="D863" s="27" t="s">
        <v>55</v>
      </c>
      <c r="E863" s="27" t="s">
        <v>51</v>
      </c>
      <c r="F863" s="27">
        <v>7</v>
      </c>
      <c r="G863" s="30">
        <v>3990</v>
      </c>
      <c r="H863" s="27">
        <v>1372.9590000000001</v>
      </c>
      <c r="K863" s="33">
        <v>41381</v>
      </c>
      <c r="L863" s="29">
        <v>2574</v>
      </c>
      <c r="M863" s="27" t="s">
        <v>49</v>
      </c>
      <c r="N863" s="27" t="s">
        <v>55</v>
      </c>
      <c r="O863" s="27" t="s">
        <v>51</v>
      </c>
      <c r="P863" s="27">
        <v>7</v>
      </c>
      <c r="Q863" s="36">
        <v>3990</v>
      </c>
      <c r="R863" s="27">
        <v>1372.9590000000001</v>
      </c>
    </row>
    <row r="864" spans="1:18">
      <c r="A864" s="25">
        <v>41382</v>
      </c>
      <c r="B864" s="29">
        <v>2209</v>
      </c>
      <c r="C864" s="27" t="s">
        <v>45</v>
      </c>
      <c r="D864" s="27" t="s">
        <v>55</v>
      </c>
      <c r="E864" s="27" t="s">
        <v>47</v>
      </c>
      <c r="F864" s="27">
        <v>9</v>
      </c>
      <c r="G864" s="30">
        <v>2349</v>
      </c>
      <c r="H864" s="27">
        <v>3937.8635999999997</v>
      </c>
      <c r="K864" s="33">
        <v>41382</v>
      </c>
      <c r="L864" s="29">
        <v>2209</v>
      </c>
      <c r="M864" s="27" t="s">
        <v>45</v>
      </c>
      <c r="N864" s="27" t="s">
        <v>55</v>
      </c>
      <c r="O864" s="27" t="s">
        <v>47</v>
      </c>
      <c r="P864" s="27">
        <v>9</v>
      </c>
      <c r="Q864" s="36">
        <v>2349</v>
      </c>
      <c r="R864" s="27">
        <v>3937.8635999999997</v>
      </c>
    </row>
    <row r="865" spans="1:18">
      <c r="A865" s="25">
        <v>41383</v>
      </c>
      <c r="B865" s="29">
        <v>2575</v>
      </c>
      <c r="C865" s="27" t="s">
        <v>45</v>
      </c>
      <c r="D865" s="27" t="s">
        <v>55</v>
      </c>
      <c r="E865" s="27" t="s">
        <v>51</v>
      </c>
      <c r="F865" s="27">
        <v>7</v>
      </c>
      <c r="G865" s="30">
        <v>9292.5</v>
      </c>
      <c r="H865" s="27">
        <v>737.63864999999987</v>
      </c>
      <c r="K865" s="33">
        <v>41383</v>
      </c>
      <c r="L865" s="29">
        <v>2575</v>
      </c>
      <c r="M865" s="27" t="s">
        <v>45</v>
      </c>
      <c r="N865" s="27" t="s">
        <v>55</v>
      </c>
      <c r="O865" s="27" t="s">
        <v>51</v>
      </c>
      <c r="P865" s="27">
        <v>7</v>
      </c>
      <c r="Q865" s="36">
        <v>9292.5</v>
      </c>
      <c r="R865" s="27">
        <v>737.63864999999987</v>
      </c>
    </row>
    <row r="866" spans="1:18">
      <c r="A866" s="25">
        <v>41384</v>
      </c>
      <c r="B866" s="29">
        <v>2210</v>
      </c>
      <c r="C866" s="27" t="s">
        <v>48</v>
      </c>
      <c r="D866" s="27" t="s">
        <v>55</v>
      </c>
      <c r="E866" s="27" t="s">
        <v>47</v>
      </c>
      <c r="F866" s="27">
        <v>9</v>
      </c>
      <c r="G866" s="30">
        <v>13702.5</v>
      </c>
      <c r="H866" s="27">
        <v>919.98585000000003</v>
      </c>
      <c r="K866" s="33">
        <v>41384</v>
      </c>
      <c r="L866" s="29">
        <v>2210</v>
      </c>
      <c r="M866" s="27" t="s">
        <v>48</v>
      </c>
      <c r="N866" s="27" t="s">
        <v>55</v>
      </c>
      <c r="O866" s="27" t="s">
        <v>47</v>
      </c>
      <c r="P866" s="27">
        <v>9</v>
      </c>
      <c r="Q866" s="36">
        <v>13702.5</v>
      </c>
      <c r="R866" s="27">
        <v>919.98585000000003</v>
      </c>
    </row>
    <row r="867" spans="1:18">
      <c r="A867" s="25">
        <v>41385</v>
      </c>
      <c r="B867" s="29">
        <v>2576</v>
      </c>
      <c r="C867" s="27" t="s">
        <v>48</v>
      </c>
      <c r="D867" s="27" t="s">
        <v>55</v>
      </c>
      <c r="E867" s="27" t="s">
        <v>51</v>
      </c>
      <c r="F867" s="27">
        <v>7</v>
      </c>
      <c r="G867" s="30">
        <v>6762</v>
      </c>
      <c r="H867" s="27">
        <v>1316.8995</v>
      </c>
      <c r="K867" s="33">
        <v>41385</v>
      </c>
      <c r="L867" s="29">
        <v>2576</v>
      </c>
      <c r="M867" s="27" t="s">
        <v>48</v>
      </c>
      <c r="N867" s="27" t="s">
        <v>55</v>
      </c>
      <c r="O867" s="27" t="s">
        <v>51</v>
      </c>
      <c r="P867" s="27">
        <v>7</v>
      </c>
      <c r="Q867" s="36">
        <v>6762</v>
      </c>
      <c r="R867" s="27">
        <v>1316.8995</v>
      </c>
    </row>
    <row r="868" spans="1:18">
      <c r="A868" s="25">
        <v>41386</v>
      </c>
      <c r="B868" s="29">
        <v>2211</v>
      </c>
      <c r="C868" s="27" t="s">
        <v>49</v>
      </c>
      <c r="D868" s="27" t="s">
        <v>55</v>
      </c>
      <c r="E868" s="27" t="s">
        <v>50</v>
      </c>
      <c r="F868" s="27">
        <v>10</v>
      </c>
      <c r="G868" s="30">
        <v>5400</v>
      </c>
      <c r="H868" s="27">
        <v>2108.7000000000003</v>
      </c>
      <c r="K868" s="33">
        <v>41386</v>
      </c>
      <c r="L868" s="29">
        <v>2211</v>
      </c>
      <c r="M868" s="27" t="s">
        <v>49</v>
      </c>
      <c r="N868" s="27" t="s">
        <v>55</v>
      </c>
      <c r="O868" s="27" t="s">
        <v>50</v>
      </c>
      <c r="P868" s="27">
        <v>10</v>
      </c>
      <c r="Q868" s="36">
        <v>5400</v>
      </c>
      <c r="R868" s="27">
        <v>2108.7000000000003</v>
      </c>
    </row>
    <row r="869" spans="1:18">
      <c r="A869" s="25">
        <v>41387</v>
      </c>
      <c r="B869" s="29">
        <v>2577</v>
      </c>
      <c r="C869" s="27" t="s">
        <v>49</v>
      </c>
      <c r="D869" s="27" t="s">
        <v>55</v>
      </c>
      <c r="E869" s="27" t="s">
        <v>47</v>
      </c>
      <c r="F869" s="27">
        <v>6</v>
      </c>
      <c r="G869" s="30">
        <v>9432</v>
      </c>
      <c r="H869" s="27">
        <v>3295.5407999999998</v>
      </c>
      <c r="K869" s="33">
        <v>41387</v>
      </c>
      <c r="L869" s="29">
        <v>2577</v>
      </c>
      <c r="M869" s="27" t="s">
        <v>49</v>
      </c>
      <c r="N869" s="27" t="s">
        <v>55</v>
      </c>
      <c r="O869" s="27" t="s">
        <v>47</v>
      </c>
      <c r="P869" s="27">
        <v>6</v>
      </c>
      <c r="Q869" s="36">
        <v>9432</v>
      </c>
      <c r="R869" s="27">
        <v>3295.5407999999998</v>
      </c>
    </row>
    <row r="870" spans="1:18">
      <c r="A870" s="25">
        <v>41388</v>
      </c>
      <c r="B870" s="29">
        <v>2212</v>
      </c>
      <c r="C870" s="27" t="s">
        <v>45</v>
      </c>
      <c r="D870" s="27" t="s">
        <v>55</v>
      </c>
      <c r="E870" s="27" t="s">
        <v>50</v>
      </c>
      <c r="F870" s="27">
        <v>9</v>
      </c>
      <c r="G870" s="30">
        <v>2610</v>
      </c>
      <c r="H870" s="27">
        <v>3854.4479999999999</v>
      </c>
      <c r="K870" s="33">
        <v>41388</v>
      </c>
      <c r="L870" s="29">
        <v>2212</v>
      </c>
      <c r="M870" s="27" t="s">
        <v>45</v>
      </c>
      <c r="N870" s="27" t="s">
        <v>55</v>
      </c>
      <c r="O870" s="27" t="s">
        <v>50</v>
      </c>
      <c r="P870" s="27">
        <v>9</v>
      </c>
      <c r="Q870" s="36">
        <v>2610</v>
      </c>
      <c r="R870" s="27">
        <v>3854.4479999999999</v>
      </c>
    </row>
    <row r="871" spans="1:18">
      <c r="A871" s="25">
        <v>41389</v>
      </c>
      <c r="B871" s="29">
        <v>2578</v>
      </c>
      <c r="C871" s="27" t="s">
        <v>45</v>
      </c>
      <c r="D871" s="27" t="s">
        <v>55</v>
      </c>
      <c r="E871" s="27" t="s">
        <v>47</v>
      </c>
      <c r="F871" s="27">
        <v>9</v>
      </c>
      <c r="G871" s="30">
        <v>5220</v>
      </c>
      <c r="H871" s="27">
        <v>1099.0709999999999</v>
      </c>
      <c r="K871" s="33">
        <v>41389</v>
      </c>
      <c r="L871" s="29">
        <v>2578</v>
      </c>
      <c r="M871" s="27" t="s">
        <v>45</v>
      </c>
      <c r="N871" s="27" t="s">
        <v>55</v>
      </c>
      <c r="O871" s="27" t="s">
        <v>47</v>
      </c>
      <c r="P871" s="27">
        <v>9</v>
      </c>
      <c r="Q871" s="36">
        <v>5220</v>
      </c>
      <c r="R871" s="27">
        <v>1099.0709999999999</v>
      </c>
    </row>
    <row r="872" spans="1:18">
      <c r="A872" s="25">
        <v>41390</v>
      </c>
      <c r="B872" s="29">
        <v>2213</v>
      </c>
      <c r="C872" s="27" t="s">
        <v>48</v>
      </c>
      <c r="D872" s="27" t="s">
        <v>55</v>
      </c>
      <c r="E872" s="27" t="s">
        <v>50</v>
      </c>
      <c r="F872" s="27">
        <v>8</v>
      </c>
      <c r="G872" s="30">
        <v>8388</v>
      </c>
      <c r="H872" s="27">
        <v>1038.4344000000001</v>
      </c>
      <c r="K872" s="33">
        <v>41390</v>
      </c>
      <c r="L872" s="29">
        <v>2213</v>
      </c>
      <c r="M872" s="27" t="s">
        <v>48</v>
      </c>
      <c r="N872" s="27" t="s">
        <v>55</v>
      </c>
      <c r="O872" s="27" t="s">
        <v>50</v>
      </c>
      <c r="P872" s="27">
        <v>8</v>
      </c>
      <c r="Q872" s="36">
        <v>8388</v>
      </c>
      <c r="R872" s="27">
        <v>1038.4344000000001</v>
      </c>
    </row>
    <row r="873" spans="1:18">
      <c r="A873" s="25">
        <v>41391</v>
      </c>
      <c r="B873" s="29">
        <v>2579</v>
      </c>
      <c r="C873" s="27" t="s">
        <v>48</v>
      </c>
      <c r="D873" s="27" t="s">
        <v>55</v>
      </c>
      <c r="E873" s="27" t="s">
        <v>47</v>
      </c>
      <c r="F873" s="27">
        <v>7</v>
      </c>
      <c r="G873" s="30">
        <v>11550</v>
      </c>
      <c r="H873" s="27">
        <v>1974.5880000000002</v>
      </c>
      <c r="K873" s="33">
        <v>41391</v>
      </c>
      <c r="L873" s="29">
        <v>2579</v>
      </c>
      <c r="M873" s="27" t="s">
        <v>48</v>
      </c>
      <c r="N873" s="27" t="s">
        <v>55</v>
      </c>
      <c r="O873" s="27" t="s">
        <v>47</v>
      </c>
      <c r="P873" s="27">
        <v>7</v>
      </c>
      <c r="Q873" s="36">
        <v>11550</v>
      </c>
      <c r="R873" s="27">
        <v>1974.5880000000002</v>
      </c>
    </row>
    <row r="874" spans="1:18">
      <c r="A874" s="25">
        <v>41392</v>
      </c>
      <c r="B874" s="29">
        <v>2214</v>
      </c>
      <c r="C874" s="27" t="s">
        <v>49</v>
      </c>
      <c r="D874" s="27" t="s">
        <v>55</v>
      </c>
      <c r="E874" s="27" t="s">
        <v>51</v>
      </c>
      <c r="F874" s="27">
        <v>6</v>
      </c>
      <c r="G874" s="30">
        <v>5967</v>
      </c>
      <c r="H874" s="27">
        <v>3592.1340000000005</v>
      </c>
      <c r="K874" s="33">
        <v>41392</v>
      </c>
      <c r="L874" s="29">
        <v>2214</v>
      </c>
      <c r="M874" s="27" t="s">
        <v>49</v>
      </c>
      <c r="N874" s="27" t="s">
        <v>55</v>
      </c>
      <c r="O874" s="27" t="s">
        <v>51</v>
      </c>
      <c r="P874" s="27">
        <v>6</v>
      </c>
      <c r="Q874" s="36">
        <v>5967</v>
      </c>
      <c r="R874" s="27">
        <v>3592.1340000000005</v>
      </c>
    </row>
    <row r="875" spans="1:18">
      <c r="A875" s="25">
        <v>41393</v>
      </c>
      <c r="B875" s="29">
        <v>2580</v>
      </c>
      <c r="C875" s="27" t="s">
        <v>49</v>
      </c>
      <c r="D875" s="27" t="s">
        <v>55</v>
      </c>
      <c r="E875" s="27" t="s">
        <v>50</v>
      </c>
      <c r="F875" s="27">
        <v>8</v>
      </c>
      <c r="G875" s="30">
        <v>7308</v>
      </c>
      <c r="H875" s="27">
        <v>2817.2339999999999</v>
      </c>
      <c r="K875" s="33">
        <v>41393</v>
      </c>
      <c r="L875" s="29">
        <v>2580</v>
      </c>
      <c r="M875" s="27" t="s">
        <v>49</v>
      </c>
      <c r="N875" s="27" t="s">
        <v>55</v>
      </c>
      <c r="O875" s="27" t="s">
        <v>50</v>
      </c>
      <c r="P875" s="27">
        <v>8</v>
      </c>
      <c r="Q875" s="36">
        <v>7308</v>
      </c>
      <c r="R875" s="27">
        <v>2817.2339999999999</v>
      </c>
    </row>
    <row r="876" spans="1:18">
      <c r="A876" s="25">
        <v>41394</v>
      </c>
      <c r="B876" s="29">
        <v>2215</v>
      </c>
      <c r="C876" s="27" t="s">
        <v>45</v>
      </c>
      <c r="D876" s="27" t="s">
        <v>55</v>
      </c>
      <c r="E876" s="27" t="s">
        <v>51</v>
      </c>
      <c r="F876" s="27">
        <v>9</v>
      </c>
      <c r="G876" s="30">
        <v>5481</v>
      </c>
      <c r="H876" s="27">
        <v>1679.9265</v>
      </c>
      <c r="K876" s="33">
        <v>41394</v>
      </c>
      <c r="L876" s="29">
        <v>2215</v>
      </c>
      <c r="M876" s="27" t="s">
        <v>45</v>
      </c>
      <c r="N876" s="27" t="s">
        <v>55</v>
      </c>
      <c r="O876" s="27" t="s">
        <v>51</v>
      </c>
      <c r="P876" s="27">
        <v>9</v>
      </c>
      <c r="Q876" s="36">
        <v>5481</v>
      </c>
      <c r="R876" s="27">
        <v>1679.9265</v>
      </c>
    </row>
    <row r="877" spans="1:18">
      <c r="A877" s="25">
        <v>41395</v>
      </c>
      <c r="B877" s="29">
        <v>2581</v>
      </c>
      <c r="C877" s="27" t="s">
        <v>45</v>
      </c>
      <c r="D877" s="27" t="s">
        <v>55</v>
      </c>
      <c r="E877" s="27" t="s">
        <v>50</v>
      </c>
      <c r="F877" s="27">
        <v>8</v>
      </c>
      <c r="G877" s="30">
        <v>3024</v>
      </c>
      <c r="H877" s="27">
        <v>1639.3103999999998</v>
      </c>
      <c r="K877" s="33">
        <v>41395</v>
      </c>
      <c r="L877" s="29">
        <v>2581</v>
      </c>
      <c r="M877" s="27" t="s">
        <v>45</v>
      </c>
      <c r="N877" s="27" t="s">
        <v>55</v>
      </c>
      <c r="O877" s="27" t="s">
        <v>50</v>
      </c>
      <c r="P877" s="27">
        <v>8</v>
      </c>
      <c r="Q877" s="36">
        <v>3024</v>
      </c>
      <c r="R877" s="27">
        <v>1639.3103999999998</v>
      </c>
    </row>
    <row r="878" spans="1:18">
      <c r="A878" s="25">
        <v>41396</v>
      </c>
      <c r="B878" s="29">
        <v>2216</v>
      </c>
      <c r="C878" s="27" t="s">
        <v>48</v>
      </c>
      <c r="D878" s="27" t="s">
        <v>55</v>
      </c>
      <c r="E878" s="27" t="s">
        <v>51</v>
      </c>
      <c r="F878" s="27">
        <v>7</v>
      </c>
      <c r="G878" s="30">
        <v>4074</v>
      </c>
      <c r="H878" s="27">
        <v>3602.2308000000003</v>
      </c>
      <c r="K878" s="33">
        <v>41396</v>
      </c>
      <c r="L878" s="29">
        <v>2216</v>
      </c>
      <c r="M878" s="27" t="s">
        <v>48</v>
      </c>
      <c r="N878" s="27" t="s">
        <v>55</v>
      </c>
      <c r="O878" s="27" t="s">
        <v>51</v>
      </c>
      <c r="P878" s="27">
        <v>7</v>
      </c>
      <c r="Q878" s="36">
        <v>4074</v>
      </c>
      <c r="R878" s="27">
        <v>3602.2308000000003</v>
      </c>
    </row>
    <row r="879" spans="1:18">
      <c r="A879" s="25">
        <v>41397</v>
      </c>
      <c r="B879" s="29">
        <v>2582</v>
      </c>
      <c r="C879" s="27" t="s">
        <v>48</v>
      </c>
      <c r="D879" s="27" t="s">
        <v>55</v>
      </c>
      <c r="E879" s="27" t="s">
        <v>50</v>
      </c>
      <c r="F879" s="27">
        <v>7</v>
      </c>
      <c r="G879" s="30">
        <v>7182</v>
      </c>
      <c r="H879" s="27">
        <v>3080.5991999999997</v>
      </c>
      <c r="K879" s="33">
        <v>41397</v>
      </c>
      <c r="L879" s="29">
        <v>2582</v>
      </c>
      <c r="M879" s="27" t="s">
        <v>48</v>
      </c>
      <c r="N879" s="27" t="s">
        <v>55</v>
      </c>
      <c r="O879" s="27" t="s">
        <v>50</v>
      </c>
      <c r="P879" s="27">
        <v>7</v>
      </c>
      <c r="Q879" s="36">
        <v>7182</v>
      </c>
      <c r="R879" s="27">
        <v>3080.5991999999997</v>
      </c>
    </row>
    <row r="880" spans="1:18">
      <c r="A880" s="25">
        <v>41398</v>
      </c>
      <c r="B880" s="29">
        <v>2217</v>
      </c>
      <c r="C880" s="27" t="s">
        <v>49</v>
      </c>
      <c r="D880" s="27" t="s">
        <v>55</v>
      </c>
      <c r="E880" s="27" t="s">
        <v>47</v>
      </c>
      <c r="F880" s="27">
        <v>9</v>
      </c>
      <c r="G880" s="30">
        <v>12555</v>
      </c>
      <c r="H880" s="27">
        <v>2253.3714</v>
      </c>
      <c r="K880" s="33">
        <v>41398</v>
      </c>
      <c r="L880" s="29">
        <v>2217</v>
      </c>
      <c r="M880" s="27" t="s">
        <v>49</v>
      </c>
      <c r="N880" s="27" t="s">
        <v>55</v>
      </c>
      <c r="O880" s="27" t="s">
        <v>47</v>
      </c>
      <c r="P880" s="27">
        <v>9</v>
      </c>
      <c r="Q880" s="36">
        <v>12555</v>
      </c>
      <c r="R880" s="27">
        <v>2253.3714</v>
      </c>
    </row>
    <row r="881" spans="1:18">
      <c r="A881" s="25">
        <v>41399</v>
      </c>
      <c r="B881" s="29">
        <v>2583</v>
      </c>
      <c r="C881" s="27" t="s">
        <v>49</v>
      </c>
      <c r="D881" s="27" t="s">
        <v>55</v>
      </c>
      <c r="E881" s="27" t="s">
        <v>51</v>
      </c>
      <c r="F881" s="27">
        <v>7</v>
      </c>
      <c r="G881" s="30">
        <v>5229</v>
      </c>
      <c r="H881" s="27">
        <v>1091.8152</v>
      </c>
      <c r="K881" s="33">
        <v>41399</v>
      </c>
      <c r="L881" s="29">
        <v>2583</v>
      </c>
      <c r="M881" s="27" t="s">
        <v>49</v>
      </c>
      <c r="N881" s="27" t="s">
        <v>55</v>
      </c>
      <c r="O881" s="27" t="s">
        <v>51</v>
      </c>
      <c r="P881" s="27">
        <v>7</v>
      </c>
      <c r="Q881" s="36">
        <v>5229</v>
      </c>
      <c r="R881" s="27">
        <v>1091.8152</v>
      </c>
    </row>
    <row r="882" spans="1:18">
      <c r="A882" s="25">
        <v>41400</v>
      </c>
      <c r="B882" s="29">
        <v>2218</v>
      </c>
      <c r="C882" s="27" t="s">
        <v>45</v>
      </c>
      <c r="D882" s="27" t="s">
        <v>55</v>
      </c>
      <c r="E882" s="27" t="s">
        <v>47</v>
      </c>
      <c r="F882" s="27">
        <v>6</v>
      </c>
      <c r="G882" s="30">
        <v>8437.5</v>
      </c>
      <c r="H882" s="27">
        <v>2847.6562500000005</v>
      </c>
      <c r="K882" s="33">
        <v>41400</v>
      </c>
      <c r="L882" s="29">
        <v>2218</v>
      </c>
      <c r="M882" s="27" t="s">
        <v>45</v>
      </c>
      <c r="N882" s="27" t="s">
        <v>55</v>
      </c>
      <c r="O882" s="27" t="s">
        <v>47</v>
      </c>
      <c r="P882" s="27">
        <v>6</v>
      </c>
      <c r="Q882" s="36">
        <v>8437.5</v>
      </c>
      <c r="R882" s="27">
        <v>2847.6562500000005</v>
      </c>
    </row>
    <row r="883" spans="1:18">
      <c r="A883" s="25">
        <v>41401</v>
      </c>
      <c r="B883" s="29">
        <v>2584</v>
      </c>
      <c r="C883" s="27" t="s">
        <v>45</v>
      </c>
      <c r="D883" s="27" t="s">
        <v>55</v>
      </c>
      <c r="E883" s="27" t="s">
        <v>51</v>
      </c>
      <c r="F883" s="27">
        <v>8</v>
      </c>
      <c r="G883" s="30">
        <v>10260</v>
      </c>
      <c r="H883" s="27">
        <v>649.0476000000001</v>
      </c>
      <c r="K883" s="33">
        <v>41401</v>
      </c>
      <c r="L883" s="29">
        <v>2584</v>
      </c>
      <c r="M883" s="27" t="s">
        <v>45</v>
      </c>
      <c r="N883" s="27" t="s">
        <v>55</v>
      </c>
      <c r="O883" s="27" t="s">
        <v>51</v>
      </c>
      <c r="P883" s="27">
        <v>8</v>
      </c>
      <c r="Q883" s="36">
        <v>10260</v>
      </c>
      <c r="R883" s="27">
        <v>649.0476000000001</v>
      </c>
    </row>
    <row r="884" spans="1:18">
      <c r="A884" s="25">
        <v>41767</v>
      </c>
      <c r="B884" s="29">
        <v>2219</v>
      </c>
      <c r="C884" s="27" t="s">
        <v>48</v>
      </c>
      <c r="D884" s="27" t="s">
        <v>55</v>
      </c>
      <c r="E884" s="27" t="s">
        <v>47</v>
      </c>
      <c r="F884" s="27">
        <v>10</v>
      </c>
      <c r="G884" s="30">
        <v>1755</v>
      </c>
      <c r="H884" s="27">
        <v>682.69499999999994</v>
      </c>
      <c r="K884" s="33">
        <v>41767</v>
      </c>
      <c r="L884" s="29">
        <v>2219</v>
      </c>
      <c r="M884" s="27" t="s">
        <v>48</v>
      </c>
      <c r="N884" s="27" t="s">
        <v>55</v>
      </c>
      <c r="O884" s="27" t="s">
        <v>47</v>
      </c>
      <c r="P884" s="27">
        <v>10</v>
      </c>
      <c r="Q884" s="36">
        <v>1755</v>
      </c>
      <c r="R884" s="27">
        <v>682.69499999999994</v>
      </c>
    </row>
    <row r="885" spans="1:18">
      <c r="A885" s="25">
        <v>41768</v>
      </c>
      <c r="B885" s="29">
        <v>2585</v>
      </c>
      <c r="C885" s="27" t="s">
        <v>48</v>
      </c>
      <c r="D885" s="27" t="s">
        <v>55</v>
      </c>
      <c r="E885" s="27" t="s">
        <v>51</v>
      </c>
      <c r="F885" s="27">
        <v>8</v>
      </c>
      <c r="G885" s="30">
        <v>2248</v>
      </c>
      <c r="H885" s="27">
        <v>2456.8392000000003</v>
      </c>
      <c r="K885" s="33">
        <v>41768</v>
      </c>
      <c r="L885" s="29">
        <v>2585</v>
      </c>
      <c r="M885" s="27" t="s">
        <v>48</v>
      </c>
      <c r="N885" s="27" t="s">
        <v>55</v>
      </c>
      <c r="O885" s="27" t="s">
        <v>51</v>
      </c>
      <c r="P885" s="27">
        <v>8</v>
      </c>
      <c r="Q885" s="36">
        <v>2248</v>
      </c>
      <c r="R885" s="27">
        <v>2456.8392000000003</v>
      </c>
    </row>
    <row r="886" spans="1:18">
      <c r="A886" s="25">
        <v>41769</v>
      </c>
      <c r="B886" s="29">
        <v>2220</v>
      </c>
      <c r="C886" s="27" t="s">
        <v>49</v>
      </c>
      <c r="D886" s="27" t="s">
        <v>55</v>
      </c>
      <c r="E886" s="27" t="s">
        <v>50</v>
      </c>
      <c r="F886" s="27">
        <v>9</v>
      </c>
      <c r="G886" s="30">
        <v>2929.5</v>
      </c>
      <c r="H886" s="27">
        <v>2312.5473000000002</v>
      </c>
      <c r="K886" s="33">
        <v>41769</v>
      </c>
      <c r="L886" s="29">
        <v>2220</v>
      </c>
      <c r="M886" s="27" t="s">
        <v>49</v>
      </c>
      <c r="N886" s="27" t="s">
        <v>55</v>
      </c>
      <c r="O886" s="27" t="s">
        <v>50</v>
      </c>
      <c r="P886" s="27">
        <v>9</v>
      </c>
      <c r="Q886" s="36">
        <v>2929.5</v>
      </c>
      <c r="R886" s="27">
        <v>2312.5473000000002</v>
      </c>
    </row>
    <row r="887" spans="1:18">
      <c r="A887" s="25">
        <v>41770</v>
      </c>
      <c r="B887" s="29">
        <v>2586</v>
      </c>
      <c r="C887" s="27" t="s">
        <v>49</v>
      </c>
      <c r="D887" s="27" t="s">
        <v>55</v>
      </c>
      <c r="E887" s="27" t="s">
        <v>47</v>
      </c>
      <c r="F887" s="27">
        <v>10</v>
      </c>
      <c r="G887" s="30">
        <v>2910</v>
      </c>
      <c r="H887" s="27">
        <v>1042.653</v>
      </c>
      <c r="K887" s="33">
        <v>41770</v>
      </c>
      <c r="L887" s="29">
        <v>2586</v>
      </c>
      <c r="M887" s="27" t="s">
        <v>49</v>
      </c>
      <c r="N887" s="27" t="s">
        <v>55</v>
      </c>
      <c r="O887" s="27" t="s">
        <v>47</v>
      </c>
      <c r="P887" s="27">
        <v>10</v>
      </c>
      <c r="Q887" s="36">
        <v>2910</v>
      </c>
      <c r="R887" s="27">
        <v>1042.653</v>
      </c>
    </row>
    <row r="888" spans="1:18">
      <c r="A888" s="25">
        <v>41771</v>
      </c>
      <c r="B888" s="29">
        <v>2221</v>
      </c>
      <c r="C888" s="27" t="s">
        <v>45</v>
      </c>
      <c r="D888" s="27" t="s">
        <v>55</v>
      </c>
      <c r="E888" s="27" t="s">
        <v>50</v>
      </c>
      <c r="F888" s="27">
        <v>7</v>
      </c>
      <c r="G888" s="30">
        <v>10395</v>
      </c>
      <c r="H888" s="27">
        <v>861.9534000000001</v>
      </c>
      <c r="K888" s="33">
        <v>41771</v>
      </c>
      <c r="L888" s="29">
        <v>2221</v>
      </c>
      <c r="M888" s="27" t="s">
        <v>45</v>
      </c>
      <c r="N888" s="27" t="s">
        <v>55</v>
      </c>
      <c r="O888" s="27" t="s">
        <v>50</v>
      </c>
      <c r="P888" s="27">
        <v>7</v>
      </c>
      <c r="Q888" s="36">
        <v>10395</v>
      </c>
      <c r="R888" s="27">
        <v>861.9534000000001</v>
      </c>
    </row>
    <row r="889" spans="1:18">
      <c r="A889" s="25">
        <v>41772</v>
      </c>
      <c r="B889" s="29">
        <v>2587</v>
      </c>
      <c r="C889" s="27" t="s">
        <v>45</v>
      </c>
      <c r="D889" s="27" t="s">
        <v>55</v>
      </c>
      <c r="E889" s="27" t="s">
        <v>47</v>
      </c>
      <c r="F889" s="27">
        <v>8</v>
      </c>
      <c r="G889" s="30">
        <v>10440</v>
      </c>
      <c r="H889" s="27">
        <v>2196.1584000000003</v>
      </c>
      <c r="K889" s="33">
        <v>41772</v>
      </c>
      <c r="L889" s="29">
        <v>2587</v>
      </c>
      <c r="M889" s="27" t="s">
        <v>45</v>
      </c>
      <c r="N889" s="27" t="s">
        <v>55</v>
      </c>
      <c r="O889" s="27" t="s">
        <v>47</v>
      </c>
      <c r="P889" s="27">
        <v>8</v>
      </c>
      <c r="Q889" s="36">
        <v>10440</v>
      </c>
      <c r="R889" s="27">
        <v>2196.1584000000003</v>
      </c>
    </row>
    <row r="890" spans="1:18">
      <c r="A890" s="25">
        <v>41773</v>
      </c>
      <c r="B890" s="29">
        <v>2222</v>
      </c>
      <c r="C890" s="27" t="s">
        <v>48</v>
      </c>
      <c r="D890" s="27" t="s">
        <v>55</v>
      </c>
      <c r="E890" s="27" t="s">
        <v>50</v>
      </c>
      <c r="F890" s="27">
        <v>6</v>
      </c>
      <c r="G890" s="30">
        <v>4374</v>
      </c>
      <c r="H890" s="27">
        <v>2795.8608000000004</v>
      </c>
      <c r="K890" s="33">
        <v>41773</v>
      </c>
      <c r="L890" s="29">
        <v>2222</v>
      </c>
      <c r="M890" s="27" t="s">
        <v>48</v>
      </c>
      <c r="N890" s="27" t="s">
        <v>55</v>
      </c>
      <c r="O890" s="27" t="s">
        <v>50</v>
      </c>
      <c r="P890" s="27">
        <v>6</v>
      </c>
      <c r="Q890" s="36">
        <v>4374</v>
      </c>
      <c r="R890" s="27">
        <v>2795.8608000000004</v>
      </c>
    </row>
    <row r="891" spans="1:18">
      <c r="A891" s="25">
        <v>41774</v>
      </c>
      <c r="B891" s="29">
        <v>2588</v>
      </c>
      <c r="C891" s="27" t="s">
        <v>48</v>
      </c>
      <c r="D891" s="27" t="s">
        <v>55</v>
      </c>
      <c r="E891" s="27" t="s">
        <v>47</v>
      </c>
      <c r="F891" s="27">
        <v>8</v>
      </c>
      <c r="G891" s="30">
        <v>2124</v>
      </c>
      <c r="H891" s="27">
        <v>2627.1755999999996</v>
      </c>
      <c r="K891" s="33">
        <v>41774</v>
      </c>
      <c r="L891" s="29">
        <v>2588</v>
      </c>
      <c r="M891" s="27" t="s">
        <v>48</v>
      </c>
      <c r="N891" s="27" t="s">
        <v>55</v>
      </c>
      <c r="O891" s="27" t="s">
        <v>47</v>
      </c>
      <c r="P891" s="27">
        <v>8</v>
      </c>
      <c r="Q891" s="36">
        <v>2124</v>
      </c>
      <c r="R891" s="27">
        <v>2627.1755999999996</v>
      </c>
    </row>
    <row r="892" spans="1:18">
      <c r="A892" s="25">
        <v>41775</v>
      </c>
      <c r="B892" s="29">
        <v>2223</v>
      </c>
      <c r="C892" s="27" t="s">
        <v>49</v>
      </c>
      <c r="D892" s="27" t="s">
        <v>55</v>
      </c>
      <c r="E892" s="27" t="s">
        <v>51</v>
      </c>
      <c r="F892" s="27">
        <v>7</v>
      </c>
      <c r="G892" s="30">
        <v>4515</v>
      </c>
      <c r="H892" s="27">
        <v>3930.3074999999999</v>
      </c>
      <c r="K892" s="33">
        <v>41775</v>
      </c>
      <c r="L892" s="29">
        <v>2223</v>
      </c>
      <c r="M892" s="27" t="s">
        <v>49</v>
      </c>
      <c r="N892" s="27" t="s">
        <v>55</v>
      </c>
      <c r="O892" s="27" t="s">
        <v>51</v>
      </c>
      <c r="P892" s="27">
        <v>7</v>
      </c>
      <c r="Q892" s="36">
        <v>4515</v>
      </c>
      <c r="R892" s="27">
        <v>3930.3074999999999</v>
      </c>
    </row>
    <row r="893" spans="1:18">
      <c r="A893" s="25">
        <v>41776</v>
      </c>
      <c r="B893" s="29">
        <v>2589</v>
      </c>
      <c r="C893" s="27" t="s">
        <v>49</v>
      </c>
      <c r="D893" s="27" t="s">
        <v>55</v>
      </c>
      <c r="E893" s="27" t="s">
        <v>50</v>
      </c>
      <c r="F893" s="27">
        <v>9</v>
      </c>
      <c r="G893" s="30">
        <v>1714.5</v>
      </c>
      <c r="H893" s="27">
        <v>3669.03</v>
      </c>
      <c r="K893" s="33">
        <v>41776</v>
      </c>
      <c r="L893" s="29">
        <v>2589</v>
      </c>
      <c r="M893" s="27" t="s">
        <v>49</v>
      </c>
      <c r="N893" s="27" t="s">
        <v>55</v>
      </c>
      <c r="O893" s="27" t="s">
        <v>50</v>
      </c>
      <c r="P893" s="27">
        <v>9</v>
      </c>
      <c r="Q893" s="36">
        <v>1714.5</v>
      </c>
      <c r="R893" s="27">
        <v>3669.03</v>
      </c>
    </row>
    <row r="894" spans="1:18">
      <c r="A894" s="25">
        <v>41777</v>
      </c>
      <c r="B894" s="29">
        <v>2224</v>
      </c>
      <c r="C894" s="27" t="s">
        <v>45</v>
      </c>
      <c r="D894" s="27" t="s">
        <v>55</v>
      </c>
      <c r="E894" s="27" t="s">
        <v>51</v>
      </c>
      <c r="F894" s="27">
        <v>9</v>
      </c>
      <c r="G894" s="30">
        <v>2439</v>
      </c>
      <c r="H894" s="27">
        <v>5413.3604999999998</v>
      </c>
      <c r="K894" s="33">
        <v>41777</v>
      </c>
      <c r="L894" s="29">
        <v>2224</v>
      </c>
      <c r="M894" s="27" t="s">
        <v>45</v>
      </c>
      <c r="N894" s="27" t="s">
        <v>55</v>
      </c>
      <c r="O894" s="27" t="s">
        <v>51</v>
      </c>
      <c r="P894" s="27">
        <v>9</v>
      </c>
      <c r="Q894" s="36">
        <v>2439</v>
      </c>
      <c r="R894" s="27">
        <v>5413.3604999999998</v>
      </c>
    </row>
    <row r="895" spans="1:18">
      <c r="A895" s="25">
        <v>41778</v>
      </c>
      <c r="B895" s="29">
        <v>2590</v>
      </c>
      <c r="C895" s="27" t="s">
        <v>45</v>
      </c>
      <c r="D895" s="27" t="s">
        <v>55</v>
      </c>
      <c r="E895" s="27" t="s">
        <v>50</v>
      </c>
      <c r="F895" s="27">
        <v>10</v>
      </c>
      <c r="G895" s="30">
        <v>5280</v>
      </c>
      <c r="H895" s="27">
        <v>1017.9839999999999</v>
      </c>
      <c r="K895" s="33">
        <v>41778</v>
      </c>
      <c r="L895" s="29">
        <v>2590</v>
      </c>
      <c r="M895" s="27" t="s">
        <v>45</v>
      </c>
      <c r="N895" s="27" t="s">
        <v>55</v>
      </c>
      <c r="O895" s="27" t="s">
        <v>50</v>
      </c>
      <c r="P895" s="27">
        <v>10</v>
      </c>
      <c r="Q895" s="36">
        <v>5280</v>
      </c>
      <c r="R895" s="27">
        <v>1017.9839999999999</v>
      </c>
    </row>
    <row r="896" spans="1:18">
      <c r="A896" s="25">
        <v>41779</v>
      </c>
      <c r="B896" s="29">
        <v>2225</v>
      </c>
      <c r="C896" s="27" t="s">
        <v>48</v>
      </c>
      <c r="D896" s="27" t="s">
        <v>55</v>
      </c>
      <c r="E896" s="27" t="s">
        <v>51</v>
      </c>
      <c r="F896" s="27">
        <v>9</v>
      </c>
      <c r="G896" s="30">
        <v>11475</v>
      </c>
      <c r="H896" s="27">
        <v>1964.0609999999999</v>
      </c>
      <c r="K896" s="33">
        <v>41779</v>
      </c>
      <c r="L896" s="29">
        <v>2225</v>
      </c>
      <c r="M896" s="27" t="s">
        <v>48</v>
      </c>
      <c r="N896" s="27" t="s">
        <v>55</v>
      </c>
      <c r="O896" s="27" t="s">
        <v>51</v>
      </c>
      <c r="P896" s="27">
        <v>9</v>
      </c>
      <c r="Q896" s="36">
        <v>11475</v>
      </c>
      <c r="R896" s="27">
        <v>1964.0609999999999</v>
      </c>
    </row>
    <row r="897" spans="1:18">
      <c r="A897" s="25">
        <v>41780</v>
      </c>
      <c r="B897" s="29">
        <v>2591</v>
      </c>
      <c r="C897" s="27" t="s">
        <v>48</v>
      </c>
      <c r="D897" s="27" t="s">
        <v>55</v>
      </c>
      <c r="E897" s="27" t="s">
        <v>50</v>
      </c>
      <c r="F897" s="27">
        <v>9</v>
      </c>
      <c r="G897" s="30">
        <v>2146.5</v>
      </c>
      <c r="H897" s="27">
        <v>2891.9794499999998</v>
      </c>
      <c r="K897" s="33">
        <v>41780</v>
      </c>
      <c r="L897" s="29">
        <v>2591</v>
      </c>
      <c r="M897" s="27" t="s">
        <v>48</v>
      </c>
      <c r="N897" s="27" t="s">
        <v>55</v>
      </c>
      <c r="O897" s="27" t="s">
        <v>50</v>
      </c>
      <c r="P897" s="27">
        <v>9</v>
      </c>
      <c r="Q897" s="36">
        <v>2146.5</v>
      </c>
      <c r="R897" s="27">
        <v>2891.9794499999998</v>
      </c>
    </row>
    <row r="898" spans="1:18">
      <c r="A898" s="25">
        <v>41781</v>
      </c>
      <c r="B898" s="29">
        <v>2226</v>
      </c>
      <c r="C898" s="27" t="s">
        <v>49</v>
      </c>
      <c r="D898" s="27" t="s">
        <v>55</v>
      </c>
      <c r="E898" s="27" t="s">
        <v>47</v>
      </c>
      <c r="F898" s="27">
        <v>7</v>
      </c>
      <c r="G898" s="30">
        <v>3507</v>
      </c>
      <c r="H898" s="27">
        <v>1728.6003000000001</v>
      </c>
      <c r="K898" s="33">
        <v>41781</v>
      </c>
      <c r="L898" s="29">
        <v>2226</v>
      </c>
      <c r="M898" s="27" t="s">
        <v>49</v>
      </c>
      <c r="N898" s="27" t="s">
        <v>55</v>
      </c>
      <c r="O898" s="27" t="s">
        <v>47</v>
      </c>
      <c r="P898" s="27">
        <v>7</v>
      </c>
      <c r="Q898" s="36">
        <v>3507</v>
      </c>
      <c r="R898" s="27">
        <v>1728.6003000000001</v>
      </c>
    </row>
    <row r="899" spans="1:18">
      <c r="A899" s="25">
        <v>41782</v>
      </c>
      <c r="B899" s="29">
        <v>2592</v>
      </c>
      <c r="C899" s="27" t="s">
        <v>49</v>
      </c>
      <c r="D899" s="27" t="s">
        <v>55</v>
      </c>
      <c r="E899" s="27" t="s">
        <v>51</v>
      </c>
      <c r="F899" s="27">
        <v>7</v>
      </c>
      <c r="G899" s="30">
        <v>5386.5</v>
      </c>
      <c r="H899" s="27">
        <v>4035.3862500000005</v>
      </c>
      <c r="K899" s="33">
        <v>41782</v>
      </c>
      <c r="L899" s="29">
        <v>2592</v>
      </c>
      <c r="M899" s="27" t="s">
        <v>49</v>
      </c>
      <c r="N899" s="27" t="s">
        <v>55</v>
      </c>
      <c r="O899" s="27" t="s">
        <v>51</v>
      </c>
      <c r="P899" s="27">
        <v>7</v>
      </c>
      <c r="Q899" s="36">
        <v>5386.5</v>
      </c>
      <c r="R899" s="27">
        <v>4035.3862500000005</v>
      </c>
    </row>
    <row r="900" spans="1:18">
      <c r="A900" s="25">
        <v>41783</v>
      </c>
      <c r="B900" s="29">
        <v>2227</v>
      </c>
      <c r="C900" s="27" t="s">
        <v>45</v>
      </c>
      <c r="D900" s="27" t="s">
        <v>55</v>
      </c>
      <c r="E900" s="27" t="s">
        <v>47</v>
      </c>
      <c r="F900" s="27">
        <v>9</v>
      </c>
      <c r="G900" s="30">
        <v>1809</v>
      </c>
      <c r="H900" s="27">
        <v>672.22439999999995</v>
      </c>
      <c r="K900" s="33">
        <v>41783</v>
      </c>
      <c r="L900" s="29">
        <v>2227</v>
      </c>
      <c r="M900" s="27" t="s">
        <v>45</v>
      </c>
      <c r="N900" s="27" t="s">
        <v>55</v>
      </c>
      <c r="O900" s="27" t="s">
        <v>47</v>
      </c>
      <c r="P900" s="27">
        <v>9</v>
      </c>
      <c r="Q900" s="36">
        <v>1809</v>
      </c>
      <c r="R900" s="27">
        <v>672.22439999999995</v>
      </c>
    </row>
    <row r="901" spans="1:18">
      <c r="A901" s="25">
        <v>41784</v>
      </c>
      <c r="B901" s="29">
        <v>2593</v>
      </c>
      <c r="C901" s="27" t="s">
        <v>45</v>
      </c>
      <c r="D901" s="27" t="s">
        <v>55</v>
      </c>
      <c r="E901" s="27" t="s">
        <v>51</v>
      </c>
      <c r="F901" s="27">
        <v>6</v>
      </c>
      <c r="G901" s="30">
        <v>9792</v>
      </c>
      <c r="H901" s="27">
        <v>2450.6927999999998</v>
      </c>
      <c r="K901" s="33">
        <v>41784</v>
      </c>
      <c r="L901" s="29">
        <v>2593</v>
      </c>
      <c r="M901" s="27" t="s">
        <v>45</v>
      </c>
      <c r="N901" s="27" t="s">
        <v>55</v>
      </c>
      <c r="O901" s="27" t="s">
        <v>51</v>
      </c>
      <c r="P901" s="27">
        <v>6</v>
      </c>
      <c r="Q901" s="36">
        <v>9792</v>
      </c>
      <c r="R901" s="27">
        <v>2450.6927999999998</v>
      </c>
    </row>
    <row r="902" spans="1:18">
      <c r="A902" s="25">
        <v>41785</v>
      </c>
      <c r="B902" s="29">
        <v>2228</v>
      </c>
      <c r="C902" s="27" t="s">
        <v>48</v>
      </c>
      <c r="D902" s="27" t="s">
        <v>55</v>
      </c>
      <c r="E902" s="27" t="s">
        <v>47</v>
      </c>
      <c r="F902" s="27">
        <v>7</v>
      </c>
      <c r="G902" s="30">
        <v>5055.75</v>
      </c>
      <c r="H902" s="27">
        <v>2312.1630000000005</v>
      </c>
      <c r="K902" s="33">
        <v>41785</v>
      </c>
      <c r="L902" s="29">
        <v>2228</v>
      </c>
      <c r="M902" s="27" t="s">
        <v>48</v>
      </c>
      <c r="N902" s="27" t="s">
        <v>55</v>
      </c>
      <c r="O902" s="27" t="s">
        <v>47</v>
      </c>
      <c r="P902" s="27">
        <v>7</v>
      </c>
      <c r="Q902" s="36">
        <v>5055.75</v>
      </c>
      <c r="R902" s="27">
        <v>2312.1630000000005</v>
      </c>
    </row>
    <row r="903" spans="1:18">
      <c r="A903" s="25">
        <v>41786</v>
      </c>
      <c r="B903" s="29">
        <v>2594</v>
      </c>
      <c r="C903" s="27" t="s">
        <v>48</v>
      </c>
      <c r="D903" s="27" t="s">
        <v>55</v>
      </c>
      <c r="E903" s="27" t="s">
        <v>51</v>
      </c>
      <c r="F903" s="27">
        <v>6</v>
      </c>
      <c r="G903" s="30">
        <v>10044</v>
      </c>
      <c r="H903" s="27">
        <v>2625.2505000000001</v>
      </c>
      <c r="K903" s="33">
        <v>41786</v>
      </c>
      <c r="L903" s="29">
        <v>2594</v>
      </c>
      <c r="M903" s="27" t="s">
        <v>48</v>
      </c>
      <c r="N903" s="27" t="s">
        <v>55</v>
      </c>
      <c r="O903" s="27" t="s">
        <v>51</v>
      </c>
      <c r="P903" s="27">
        <v>6</v>
      </c>
      <c r="Q903" s="36">
        <v>10044</v>
      </c>
      <c r="R903" s="27">
        <v>2625.2505000000001</v>
      </c>
    </row>
    <row r="904" spans="1:18">
      <c r="A904" s="25">
        <v>41787</v>
      </c>
      <c r="B904" s="29">
        <v>2229</v>
      </c>
      <c r="C904" s="27" t="s">
        <v>49</v>
      </c>
      <c r="D904" s="27" t="s">
        <v>55</v>
      </c>
      <c r="E904" s="27" t="s">
        <v>50</v>
      </c>
      <c r="F904" s="27">
        <v>9</v>
      </c>
      <c r="G904" s="30">
        <v>10260</v>
      </c>
      <c r="H904" s="27">
        <v>1579.0140000000001</v>
      </c>
      <c r="K904" s="33">
        <v>41787</v>
      </c>
      <c r="L904" s="29">
        <v>2229</v>
      </c>
      <c r="M904" s="27" t="s">
        <v>49</v>
      </c>
      <c r="N904" s="27" t="s">
        <v>55</v>
      </c>
      <c r="O904" s="27" t="s">
        <v>50</v>
      </c>
      <c r="P904" s="27">
        <v>9</v>
      </c>
      <c r="Q904" s="36">
        <v>10260</v>
      </c>
      <c r="R904" s="27">
        <v>1579.0140000000001</v>
      </c>
    </row>
    <row r="905" spans="1:18">
      <c r="A905" s="25">
        <v>41788</v>
      </c>
      <c r="B905" s="29">
        <v>2595</v>
      </c>
      <c r="C905" s="27" t="s">
        <v>49</v>
      </c>
      <c r="D905" s="27" t="s">
        <v>55</v>
      </c>
      <c r="E905" s="27" t="s">
        <v>47</v>
      </c>
      <c r="F905" s="27">
        <v>6</v>
      </c>
      <c r="G905" s="30">
        <v>7236</v>
      </c>
      <c r="H905" s="27">
        <v>1536.9264000000001</v>
      </c>
      <c r="K905" s="33">
        <v>41788</v>
      </c>
      <c r="L905" s="29">
        <v>2595</v>
      </c>
      <c r="M905" s="27" t="s">
        <v>49</v>
      </c>
      <c r="N905" s="27" t="s">
        <v>55</v>
      </c>
      <c r="O905" s="27" t="s">
        <v>47</v>
      </c>
      <c r="P905" s="27">
        <v>6</v>
      </c>
      <c r="Q905" s="36">
        <v>7236</v>
      </c>
      <c r="R905" s="27">
        <v>1536.9264000000001</v>
      </c>
    </row>
    <row r="906" spans="1:18">
      <c r="A906" s="25">
        <v>41789</v>
      </c>
      <c r="B906" s="29">
        <v>2230</v>
      </c>
      <c r="C906" s="27" t="s">
        <v>45</v>
      </c>
      <c r="D906" s="27" t="s">
        <v>55</v>
      </c>
      <c r="E906" s="27" t="s">
        <v>50</v>
      </c>
      <c r="F906" s="27">
        <v>9</v>
      </c>
      <c r="G906" s="30">
        <v>2943</v>
      </c>
      <c r="H906" s="27">
        <v>2674.3041000000003</v>
      </c>
      <c r="K906" s="33">
        <v>41789</v>
      </c>
      <c r="L906" s="29">
        <v>2230</v>
      </c>
      <c r="M906" s="27" t="s">
        <v>45</v>
      </c>
      <c r="N906" s="27" t="s">
        <v>55</v>
      </c>
      <c r="O906" s="27" t="s">
        <v>50</v>
      </c>
      <c r="P906" s="27">
        <v>9</v>
      </c>
      <c r="Q906" s="36">
        <v>2943</v>
      </c>
      <c r="R906" s="27">
        <v>2674.3041000000003</v>
      </c>
    </row>
    <row r="907" spans="1:18">
      <c r="A907" s="25">
        <v>41790</v>
      </c>
      <c r="B907" s="29">
        <v>2596</v>
      </c>
      <c r="C907" s="27" t="s">
        <v>45</v>
      </c>
      <c r="D907" s="27" t="s">
        <v>55</v>
      </c>
      <c r="E907" s="27" t="s">
        <v>47</v>
      </c>
      <c r="F907" s="27">
        <v>9</v>
      </c>
      <c r="G907" s="30">
        <v>5643</v>
      </c>
      <c r="H907" s="27">
        <v>5301.5985000000001</v>
      </c>
      <c r="K907" s="33">
        <v>41790</v>
      </c>
      <c r="L907" s="29">
        <v>2596</v>
      </c>
      <c r="M907" s="27" t="s">
        <v>45</v>
      </c>
      <c r="N907" s="27" t="s">
        <v>55</v>
      </c>
      <c r="O907" s="27" t="s">
        <v>47</v>
      </c>
      <c r="P907" s="27">
        <v>9</v>
      </c>
      <c r="Q907" s="36">
        <v>5643</v>
      </c>
      <c r="R907" s="27">
        <v>5301.5985000000001</v>
      </c>
    </row>
    <row r="908" spans="1:18">
      <c r="A908" s="25">
        <v>41791</v>
      </c>
      <c r="B908" s="29">
        <v>2231</v>
      </c>
      <c r="C908" s="27" t="s">
        <v>48</v>
      </c>
      <c r="D908" s="27" t="s">
        <v>55</v>
      </c>
      <c r="E908" s="27" t="s">
        <v>50</v>
      </c>
      <c r="F908" s="27">
        <v>7</v>
      </c>
      <c r="G908" s="30">
        <v>1869</v>
      </c>
      <c r="H908" s="27">
        <v>1558.3722</v>
      </c>
      <c r="K908" s="33">
        <v>41791</v>
      </c>
      <c r="L908" s="29">
        <v>2231</v>
      </c>
      <c r="M908" s="27" t="s">
        <v>48</v>
      </c>
      <c r="N908" s="27" t="s">
        <v>55</v>
      </c>
      <c r="O908" s="27" t="s">
        <v>50</v>
      </c>
      <c r="P908" s="27">
        <v>7</v>
      </c>
      <c r="Q908" s="36">
        <v>1869</v>
      </c>
      <c r="R908" s="27">
        <v>1558.3722</v>
      </c>
    </row>
    <row r="909" spans="1:18">
      <c r="A909" s="25">
        <v>41792</v>
      </c>
      <c r="B909" s="29">
        <v>2597</v>
      </c>
      <c r="C909" s="27" t="s">
        <v>48</v>
      </c>
      <c r="D909" s="27" t="s">
        <v>55</v>
      </c>
      <c r="E909" s="27" t="s">
        <v>47</v>
      </c>
      <c r="F909" s="27">
        <v>6</v>
      </c>
      <c r="G909" s="30">
        <v>3474</v>
      </c>
      <c r="H909" s="27">
        <v>1250.2926</v>
      </c>
      <c r="K909" s="33">
        <v>41792</v>
      </c>
      <c r="L909" s="29">
        <v>2597</v>
      </c>
      <c r="M909" s="27" t="s">
        <v>48</v>
      </c>
      <c r="N909" s="27" t="s">
        <v>55</v>
      </c>
      <c r="O909" s="27" t="s">
        <v>47</v>
      </c>
      <c r="P909" s="27">
        <v>6</v>
      </c>
      <c r="Q909" s="36">
        <v>3474</v>
      </c>
      <c r="R909" s="27">
        <v>1250.2926</v>
      </c>
    </row>
    <row r="910" spans="1:18">
      <c r="A910" s="25">
        <v>41793</v>
      </c>
      <c r="B910" s="29">
        <v>2232</v>
      </c>
      <c r="C910" s="27" t="s">
        <v>49</v>
      </c>
      <c r="D910" s="27" t="s">
        <v>55</v>
      </c>
      <c r="E910" s="27" t="s">
        <v>51</v>
      </c>
      <c r="F910" s="27">
        <v>8</v>
      </c>
      <c r="G910" s="30">
        <v>2064</v>
      </c>
      <c r="H910" s="27">
        <v>1355.6352000000002</v>
      </c>
      <c r="K910" s="33">
        <v>41793</v>
      </c>
      <c r="L910" s="29">
        <v>2232</v>
      </c>
      <c r="M910" s="27" t="s">
        <v>49</v>
      </c>
      <c r="N910" s="27" t="s">
        <v>55</v>
      </c>
      <c r="O910" s="27" t="s">
        <v>51</v>
      </c>
      <c r="P910" s="27">
        <v>8</v>
      </c>
      <c r="Q910" s="36">
        <v>2064</v>
      </c>
      <c r="R910" s="27">
        <v>1355.6352000000002</v>
      </c>
    </row>
    <row r="911" spans="1:18">
      <c r="A911" s="25">
        <v>41794</v>
      </c>
      <c r="B911" s="29">
        <v>2598</v>
      </c>
      <c r="C911" s="27" t="s">
        <v>49</v>
      </c>
      <c r="D911" s="27" t="s">
        <v>55</v>
      </c>
      <c r="E911" s="27" t="s">
        <v>50</v>
      </c>
      <c r="F911" s="27">
        <v>7</v>
      </c>
      <c r="G911" s="30">
        <v>2068.5</v>
      </c>
      <c r="H911" s="27">
        <v>907.86464999999998</v>
      </c>
      <c r="K911" s="33">
        <v>41794</v>
      </c>
      <c r="L911" s="29">
        <v>2598</v>
      </c>
      <c r="M911" s="27" t="s">
        <v>49</v>
      </c>
      <c r="N911" s="27" t="s">
        <v>55</v>
      </c>
      <c r="O911" s="27" t="s">
        <v>50</v>
      </c>
      <c r="P911" s="27">
        <v>7</v>
      </c>
      <c r="Q911" s="36">
        <v>2068.5</v>
      </c>
      <c r="R911" s="27">
        <v>907.86464999999998</v>
      </c>
    </row>
    <row r="912" spans="1:18">
      <c r="A912" s="25">
        <v>41795</v>
      </c>
      <c r="B912" s="29">
        <v>2233</v>
      </c>
      <c r="C912" s="27" t="s">
        <v>45</v>
      </c>
      <c r="D912" s="27" t="s">
        <v>55</v>
      </c>
      <c r="E912" s="27" t="s">
        <v>51</v>
      </c>
      <c r="F912" s="27">
        <v>8</v>
      </c>
      <c r="G912" s="30">
        <v>4356</v>
      </c>
      <c r="H912" s="27">
        <v>1457.9531999999999</v>
      </c>
      <c r="K912" s="33">
        <v>41795</v>
      </c>
      <c r="L912" s="29">
        <v>2233</v>
      </c>
      <c r="M912" s="27" t="s">
        <v>45</v>
      </c>
      <c r="N912" s="27" t="s">
        <v>55</v>
      </c>
      <c r="O912" s="27" t="s">
        <v>51</v>
      </c>
      <c r="P912" s="27">
        <v>8</v>
      </c>
      <c r="Q912" s="36">
        <v>4356</v>
      </c>
      <c r="R912" s="27">
        <v>1457.9531999999999</v>
      </c>
    </row>
    <row r="913" spans="1:18">
      <c r="A913" s="25">
        <v>41796</v>
      </c>
      <c r="B913" s="29">
        <v>2599</v>
      </c>
      <c r="C913" s="27" t="s">
        <v>45</v>
      </c>
      <c r="D913" s="27" t="s">
        <v>55</v>
      </c>
      <c r="E913" s="27" t="s">
        <v>50</v>
      </c>
      <c r="F913" s="27">
        <v>6</v>
      </c>
      <c r="G913" s="30">
        <v>9900</v>
      </c>
      <c r="H913" s="27">
        <v>2066.13</v>
      </c>
      <c r="K913" s="33">
        <v>41796</v>
      </c>
      <c r="L913" s="29">
        <v>2599</v>
      </c>
      <c r="M913" s="27" t="s">
        <v>45</v>
      </c>
      <c r="N913" s="27" t="s">
        <v>55</v>
      </c>
      <c r="O913" s="27" t="s">
        <v>50</v>
      </c>
      <c r="P913" s="27">
        <v>6</v>
      </c>
      <c r="Q913" s="36">
        <v>9900</v>
      </c>
      <c r="R913" s="27">
        <v>2066.13</v>
      </c>
    </row>
    <row r="914" spans="1:18">
      <c r="A914" s="25">
        <v>41797</v>
      </c>
      <c r="B914" s="29">
        <v>2234</v>
      </c>
      <c r="C914" s="27" t="s">
        <v>48</v>
      </c>
      <c r="D914" s="27" t="s">
        <v>55</v>
      </c>
      <c r="E914" s="27" t="s">
        <v>51</v>
      </c>
      <c r="F914" s="27">
        <v>8</v>
      </c>
      <c r="G914" s="30">
        <v>11904</v>
      </c>
      <c r="H914" s="27">
        <v>4160.4479999999994</v>
      </c>
      <c r="K914" s="33">
        <v>41797</v>
      </c>
      <c r="L914" s="29">
        <v>2234</v>
      </c>
      <c r="M914" s="27" t="s">
        <v>48</v>
      </c>
      <c r="N914" s="27" t="s">
        <v>55</v>
      </c>
      <c r="O914" s="27" t="s">
        <v>51</v>
      </c>
      <c r="P914" s="27">
        <v>8</v>
      </c>
      <c r="Q914" s="36">
        <v>11904</v>
      </c>
      <c r="R914" s="27">
        <v>4160.4479999999994</v>
      </c>
    </row>
    <row r="915" spans="1:18">
      <c r="A915" s="25">
        <v>41798</v>
      </c>
      <c r="B915" s="29">
        <v>2600</v>
      </c>
      <c r="C915" s="27" t="s">
        <v>48</v>
      </c>
      <c r="D915" s="27" t="s">
        <v>55</v>
      </c>
      <c r="E915" s="27" t="s">
        <v>50</v>
      </c>
      <c r="F915" s="27">
        <v>6</v>
      </c>
      <c r="G915" s="30">
        <v>7357.5</v>
      </c>
      <c r="H915" s="27">
        <v>914.6844000000001</v>
      </c>
      <c r="K915" s="33">
        <v>41798</v>
      </c>
      <c r="L915" s="29">
        <v>2600</v>
      </c>
      <c r="M915" s="27" t="s">
        <v>48</v>
      </c>
      <c r="N915" s="27" t="s">
        <v>55</v>
      </c>
      <c r="O915" s="27" t="s">
        <v>50</v>
      </c>
      <c r="P915" s="27">
        <v>6</v>
      </c>
      <c r="Q915" s="36">
        <v>7357.5</v>
      </c>
      <c r="R915" s="27">
        <v>914.6844000000001</v>
      </c>
    </row>
    <row r="916" spans="1:18">
      <c r="A916" s="25">
        <v>41799</v>
      </c>
      <c r="B916" s="29">
        <v>2235</v>
      </c>
      <c r="C916" s="27" t="s">
        <v>49</v>
      </c>
      <c r="D916" s="27" t="s">
        <v>55</v>
      </c>
      <c r="E916" s="27" t="s">
        <v>47</v>
      </c>
      <c r="F916" s="27">
        <v>8</v>
      </c>
      <c r="G916" s="30">
        <v>4728</v>
      </c>
      <c r="H916" s="27">
        <v>4931.3040000000001</v>
      </c>
      <c r="K916" s="33">
        <v>41799</v>
      </c>
      <c r="L916" s="29">
        <v>2235</v>
      </c>
      <c r="M916" s="27" t="s">
        <v>49</v>
      </c>
      <c r="N916" s="27" t="s">
        <v>55</v>
      </c>
      <c r="O916" s="27" t="s">
        <v>47</v>
      </c>
      <c r="P916" s="27">
        <v>8</v>
      </c>
      <c r="Q916" s="36">
        <v>4728</v>
      </c>
      <c r="R916" s="27">
        <v>4931.3040000000001</v>
      </c>
    </row>
    <row r="917" spans="1:18">
      <c r="A917" s="25">
        <v>41800</v>
      </c>
      <c r="B917" s="29">
        <v>2601</v>
      </c>
      <c r="C917" s="27" t="s">
        <v>49</v>
      </c>
      <c r="D917" s="27" t="s">
        <v>55</v>
      </c>
      <c r="E917" s="27" t="s">
        <v>51</v>
      </c>
      <c r="F917" s="27">
        <v>9</v>
      </c>
      <c r="G917" s="30">
        <v>8869.5</v>
      </c>
      <c r="H917" s="27">
        <v>1227.24315</v>
      </c>
      <c r="K917" s="33">
        <v>41800</v>
      </c>
      <c r="L917" s="29">
        <v>2601</v>
      </c>
      <c r="M917" s="27" t="s">
        <v>49</v>
      </c>
      <c r="N917" s="27" t="s">
        <v>55</v>
      </c>
      <c r="O917" s="27" t="s">
        <v>51</v>
      </c>
      <c r="P917" s="27">
        <v>9</v>
      </c>
      <c r="Q917" s="36">
        <v>8869.5</v>
      </c>
      <c r="R917" s="27">
        <v>1227.24315</v>
      </c>
    </row>
    <row r="918" spans="1:18">
      <c r="A918" s="25">
        <v>41801</v>
      </c>
      <c r="B918" s="29">
        <v>2236</v>
      </c>
      <c r="C918" s="27" t="s">
        <v>45</v>
      </c>
      <c r="D918" s="27" t="s">
        <v>55</v>
      </c>
      <c r="E918" s="27" t="s">
        <v>47</v>
      </c>
      <c r="F918" s="27">
        <v>9</v>
      </c>
      <c r="G918" s="30">
        <v>9864</v>
      </c>
      <c r="H918" s="27">
        <v>3500.7336</v>
      </c>
      <c r="K918" s="33">
        <v>41801</v>
      </c>
      <c r="L918" s="29">
        <v>2236</v>
      </c>
      <c r="M918" s="27" t="s">
        <v>45</v>
      </c>
      <c r="N918" s="27" t="s">
        <v>55</v>
      </c>
      <c r="O918" s="27" t="s">
        <v>47</v>
      </c>
      <c r="P918" s="27">
        <v>9</v>
      </c>
      <c r="Q918" s="36">
        <v>9864</v>
      </c>
      <c r="R918" s="27">
        <v>3500.7336</v>
      </c>
    </row>
    <row r="919" spans="1:18">
      <c r="A919" s="25">
        <v>41802</v>
      </c>
      <c r="B919" s="29">
        <v>2602</v>
      </c>
      <c r="C919" s="27" t="s">
        <v>45</v>
      </c>
      <c r="D919" s="27" t="s">
        <v>55</v>
      </c>
      <c r="E919" s="27" t="s">
        <v>51</v>
      </c>
      <c r="F919" s="27">
        <v>9</v>
      </c>
      <c r="G919" s="30">
        <v>10548</v>
      </c>
      <c r="H919" s="27">
        <v>4387.9679999999998</v>
      </c>
      <c r="K919" s="33">
        <v>41802</v>
      </c>
      <c r="L919" s="29">
        <v>2602</v>
      </c>
      <c r="M919" s="27" t="s">
        <v>45</v>
      </c>
      <c r="N919" s="27" t="s">
        <v>55</v>
      </c>
      <c r="O919" s="27" t="s">
        <v>51</v>
      </c>
      <c r="P919" s="27">
        <v>9</v>
      </c>
      <c r="Q919" s="36">
        <v>10548</v>
      </c>
      <c r="R919" s="27">
        <v>4387.9679999999998</v>
      </c>
    </row>
    <row r="920" spans="1:18">
      <c r="A920" s="25">
        <v>41803</v>
      </c>
      <c r="B920" s="29">
        <v>2237</v>
      </c>
      <c r="C920" s="27" t="s">
        <v>48</v>
      </c>
      <c r="D920" s="27" t="s">
        <v>55</v>
      </c>
      <c r="E920" s="27" t="s">
        <v>47</v>
      </c>
      <c r="F920" s="27">
        <v>10</v>
      </c>
      <c r="G920" s="30">
        <v>6120</v>
      </c>
      <c r="H920" s="27">
        <v>710.12400000000002</v>
      </c>
      <c r="K920" s="33">
        <v>41803</v>
      </c>
      <c r="L920" s="29">
        <v>2237</v>
      </c>
      <c r="M920" s="27" t="s">
        <v>48</v>
      </c>
      <c r="N920" s="27" t="s">
        <v>55</v>
      </c>
      <c r="O920" s="27" t="s">
        <v>47</v>
      </c>
      <c r="P920" s="27">
        <v>10</v>
      </c>
      <c r="Q920" s="36">
        <v>6120</v>
      </c>
      <c r="R920" s="27">
        <v>710.12400000000002</v>
      </c>
    </row>
    <row r="921" spans="1:18">
      <c r="A921" s="25">
        <v>41804</v>
      </c>
      <c r="B921" s="29">
        <v>2603</v>
      </c>
      <c r="C921" s="27" t="s">
        <v>48</v>
      </c>
      <c r="D921" s="27" t="s">
        <v>55</v>
      </c>
      <c r="E921" s="27" t="s">
        <v>51</v>
      </c>
      <c r="F921" s="27">
        <v>6</v>
      </c>
      <c r="G921" s="30">
        <v>1737</v>
      </c>
      <c r="H921" s="27">
        <v>1066.1705999999999</v>
      </c>
      <c r="K921" s="33">
        <v>41804</v>
      </c>
      <c r="L921" s="29">
        <v>2603</v>
      </c>
      <c r="M921" s="27" t="s">
        <v>48</v>
      </c>
      <c r="N921" s="27" t="s">
        <v>55</v>
      </c>
      <c r="O921" s="27" t="s">
        <v>51</v>
      </c>
      <c r="P921" s="27">
        <v>6</v>
      </c>
      <c r="Q921" s="36">
        <v>1737</v>
      </c>
      <c r="R921" s="27">
        <v>1066.1705999999999</v>
      </c>
    </row>
    <row r="922" spans="1:18">
      <c r="A922" s="25">
        <v>41805</v>
      </c>
      <c r="B922" s="29">
        <v>2238</v>
      </c>
      <c r="C922" s="27" t="s">
        <v>49</v>
      </c>
      <c r="D922" s="27" t="s">
        <v>55</v>
      </c>
      <c r="E922" s="27" t="s">
        <v>50</v>
      </c>
      <c r="F922" s="27">
        <v>6</v>
      </c>
      <c r="G922" s="30">
        <v>2011.5</v>
      </c>
      <c r="H922" s="27">
        <v>1330.0038</v>
      </c>
      <c r="K922" s="33">
        <v>41805</v>
      </c>
      <c r="L922" s="29">
        <v>2238</v>
      </c>
      <c r="M922" s="27" t="s">
        <v>49</v>
      </c>
      <c r="N922" s="27" t="s">
        <v>55</v>
      </c>
      <c r="O922" s="27" t="s">
        <v>50</v>
      </c>
      <c r="P922" s="27">
        <v>6</v>
      </c>
      <c r="Q922" s="36">
        <v>2011.5</v>
      </c>
      <c r="R922" s="27">
        <v>1330.0038</v>
      </c>
    </row>
    <row r="923" spans="1:18">
      <c r="A923" s="25">
        <v>41806</v>
      </c>
      <c r="B923" s="29">
        <v>2604</v>
      </c>
      <c r="C923" s="27" t="s">
        <v>49</v>
      </c>
      <c r="D923" s="27" t="s">
        <v>55</v>
      </c>
      <c r="E923" s="27" t="s">
        <v>47</v>
      </c>
      <c r="F923" s="27">
        <v>6</v>
      </c>
      <c r="G923" s="30">
        <v>5022</v>
      </c>
      <c r="H923" s="27">
        <v>1730.5812000000001</v>
      </c>
      <c r="K923" s="33">
        <v>41806</v>
      </c>
      <c r="L923" s="29">
        <v>2604</v>
      </c>
      <c r="M923" s="27" t="s">
        <v>49</v>
      </c>
      <c r="N923" s="27" t="s">
        <v>55</v>
      </c>
      <c r="O923" s="27" t="s">
        <v>47</v>
      </c>
      <c r="P923" s="27">
        <v>6</v>
      </c>
      <c r="Q923" s="36">
        <v>5022</v>
      </c>
      <c r="R923" s="27">
        <v>1730.5812000000001</v>
      </c>
    </row>
    <row r="924" spans="1:18">
      <c r="A924" s="25">
        <v>41807</v>
      </c>
      <c r="B924" s="29">
        <v>2239</v>
      </c>
      <c r="C924" s="27" t="s">
        <v>45</v>
      </c>
      <c r="D924" s="27" t="s">
        <v>55</v>
      </c>
      <c r="E924" s="27" t="s">
        <v>50</v>
      </c>
      <c r="F924" s="27">
        <v>9</v>
      </c>
      <c r="G924" s="30">
        <v>7627.5</v>
      </c>
      <c r="H924" s="27">
        <v>1917.0958500000002</v>
      </c>
      <c r="K924" s="33">
        <v>41807</v>
      </c>
      <c r="L924" s="29">
        <v>2239</v>
      </c>
      <c r="M924" s="27" t="s">
        <v>45</v>
      </c>
      <c r="N924" s="27" t="s">
        <v>55</v>
      </c>
      <c r="O924" s="27" t="s">
        <v>50</v>
      </c>
      <c r="P924" s="27">
        <v>9</v>
      </c>
      <c r="Q924" s="36">
        <v>7627.5</v>
      </c>
      <c r="R924" s="27">
        <v>1917.0958500000002</v>
      </c>
    </row>
    <row r="925" spans="1:18">
      <c r="A925" s="25">
        <v>41808</v>
      </c>
      <c r="B925" s="29">
        <v>2605</v>
      </c>
      <c r="C925" s="27" t="s">
        <v>45</v>
      </c>
      <c r="D925" s="27" t="s">
        <v>55</v>
      </c>
      <c r="E925" s="27" t="s">
        <v>47</v>
      </c>
      <c r="F925" s="27">
        <v>10</v>
      </c>
      <c r="G925" s="30">
        <v>13050</v>
      </c>
      <c r="H925" s="27">
        <v>4386.1049999999996</v>
      </c>
      <c r="K925" s="33">
        <v>41808</v>
      </c>
      <c r="L925" s="29">
        <v>2605</v>
      </c>
      <c r="M925" s="27" t="s">
        <v>45</v>
      </c>
      <c r="N925" s="27" t="s">
        <v>55</v>
      </c>
      <c r="O925" s="27" t="s">
        <v>47</v>
      </c>
      <c r="P925" s="27">
        <v>10</v>
      </c>
      <c r="Q925" s="36">
        <v>13050</v>
      </c>
      <c r="R925" s="27">
        <v>4386.1049999999996</v>
      </c>
    </row>
    <row r="926" spans="1:18">
      <c r="A926" s="25">
        <v>41809</v>
      </c>
      <c r="B926" s="29">
        <v>2240</v>
      </c>
      <c r="C926" s="27" t="s">
        <v>48</v>
      </c>
      <c r="D926" s="27" t="s">
        <v>55</v>
      </c>
      <c r="E926" s="27" t="s">
        <v>50</v>
      </c>
      <c r="F926" s="27">
        <v>10</v>
      </c>
      <c r="G926" s="30">
        <v>10450</v>
      </c>
      <c r="H926" s="27">
        <v>4504.9949999999999</v>
      </c>
      <c r="K926" s="33">
        <v>41809</v>
      </c>
      <c r="L926" s="29">
        <v>2240</v>
      </c>
      <c r="M926" s="27" t="s">
        <v>48</v>
      </c>
      <c r="N926" s="27" t="s">
        <v>55</v>
      </c>
      <c r="O926" s="27" t="s">
        <v>50</v>
      </c>
      <c r="P926" s="27">
        <v>10</v>
      </c>
      <c r="Q926" s="36">
        <v>10450</v>
      </c>
      <c r="R926" s="27">
        <v>4504.9949999999999</v>
      </c>
    </row>
    <row r="927" spans="1:18">
      <c r="A927" s="25">
        <v>41810</v>
      </c>
      <c r="B927" s="29">
        <v>2606</v>
      </c>
      <c r="C927" s="27" t="s">
        <v>48</v>
      </c>
      <c r="D927" s="27" t="s">
        <v>55</v>
      </c>
      <c r="E927" s="27" t="s">
        <v>47</v>
      </c>
      <c r="F927" s="27">
        <v>7</v>
      </c>
      <c r="G927" s="30">
        <v>5607</v>
      </c>
      <c r="H927" s="27">
        <v>2206.9152000000004</v>
      </c>
      <c r="K927" s="33">
        <v>41810</v>
      </c>
      <c r="L927" s="29">
        <v>2606</v>
      </c>
      <c r="M927" s="27" t="s">
        <v>48</v>
      </c>
      <c r="N927" s="27" t="s">
        <v>55</v>
      </c>
      <c r="O927" s="27" t="s">
        <v>47</v>
      </c>
      <c r="P927" s="27">
        <v>7</v>
      </c>
      <c r="Q927" s="36">
        <v>5607</v>
      </c>
      <c r="R927" s="27">
        <v>2206.9152000000004</v>
      </c>
    </row>
    <row r="928" spans="1:18">
      <c r="A928" s="25">
        <v>41811</v>
      </c>
      <c r="B928" s="29">
        <v>2241</v>
      </c>
      <c r="C928" s="27" t="s">
        <v>49</v>
      </c>
      <c r="D928" s="27" t="s">
        <v>55</v>
      </c>
      <c r="E928" s="27" t="s">
        <v>51</v>
      </c>
      <c r="F928" s="27">
        <v>8</v>
      </c>
      <c r="G928" s="30">
        <v>5256</v>
      </c>
      <c r="H928" s="27">
        <v>2346.2784000000001</v>
      </c>
      <c r="K928" s="33">
        <v>41811</v>
      </c>
      <c r="L928" s="29">
        <v>2241</v>
      </c>
      <c r="M928" s="27" t="s">
        <v>49</v>
      </c>
      <c r="N928" s="27" t="s">
        <v>55</v>
      </c>
      <c r="O928" s="27" t="s">
        <v>51</v>
      </c>
      <c r="P928" s="27">
        <v>8</v>
      </c>
      <c r="Q928" s="36">
        <v>5256</v>
      </c>
      <c r="R928" s="27">
        <v>2346.2784000000001</v>
      </c>
    </row>
    <row r="929" spans="1:18">
      <c r="A929" s="25">
        <v>41812</v>
      </c>
      <c r="B929" s="29">
        <v>2607</v>
      </c>
      <c r="C929" s="27" t="s">
        <v>49</v>
      </c>
      <c r="D929" s="27" t="s">
        <v>55</v>
      </c>
      <c r="E929" s="27" t="s">
        <v>50</v>
      </c>
      <c r="F929" s="27">
        <v>8</v>
      </c>
      <c r="G929" s="30">
        <v>1584</v>
      </c>
      <c r="H929" s="27">
        <v>3345.4079999999999</v>
      </c>
      <c r="K929" s="33">
        <v>41812</v>
      </c>
      <c r="L929" s="29">
        <v>2607</v>
      </c>
      <c r="M929" s="27" t="s">
        <v>49</v>
      </c>
      <c r="N929" s="27" t="s">
        <v>55</v>
      </c>
      <c r="O929" s="27" t="s">
        <v>50</v>
      </c>
      <c r="P929" s="27">
        <v>8</v>
      </c>
      <c r="Q929" s="36">
        <v>1584</v>
      </c>
      <c r="R929" s="27">
        <v>3345.4079999999999</v>
      </c>
    </row>
    <row r="930" spans="1:18">
      <c r="A930" s="25">
        <v>41813</v>
      </c>
      <c r="B930" s="29">
        <v>2242</v>
      </c>
      <c r="C930" s="27" t="s">
        <v>45</v>
      </c>
      <c r="D930" s="27" t="s">
        <v>55</v>
      </c>
      <c r="E930" s="27" t="s">
        <v>51</v>
      </c>
      <c r="F930" s="27">
        <v>8</v>
      </c>
      <c r="G930" s="30">
        <v>6426</v>
      </c>
      <c r="H930" s="27">
        <v>1597.0751999999998</v>
      </c>
      <c r="K930" s="33">
        <v>41813</v>
      </c>
      <c r="L930" s="29">
        <v>2242</v>
      </c>
      <c r="M930" s="27" t="s">
        <v>45</v>
      </c>
      <c r="N930" s="27" t="s">
        <v>55</v>
      </c>
      <c r="O930" s="27" t="s">
        <v>51</v>
      </c>
      <c r="P930" s="27">
        <v>8</v>
      </c>
      <c r="Q930" s="36">
        <v>6426</v>
      </c>
      <c r="R930" s="27">
        <v>1597.0751999999998</v>
      </c>
    </row>
    <row r="931" spans="1:18">
      <c r="A931" s="25">
        <v>41814</v>
      </c>
      <c r="B931" s="29">
        <v>2608</v>
      </c>
      <c r="C931" s="27" t="s">
        <v>45</v>
      </c>
      <c r="D931" s="27" t="s">
        <v>55</v>
      </c>
      <c r="E931" s="27" t="s">
        <v>50</v>
      </c>
      <c r="F931" s="27">
        <v>7</v>
      </c>
      <c r="G931" s="30">
        <v>5544</v>
      </c>
      <c r="H931" s="27">
        <v>872.34840000000008</v>
      </c>
      <c r="K931" s="33">
        <v>41814</v>
      </c>
      <c r="L931" s="29">
        <v>2608</v>
      </c>
      <c r="M931" s="27" t="s">
        <v>45</v>
      </c>
      <c r="N931" s="27" t="s">
        <v>55</v>
      </c>
      <c r="O931" s="27" t="s">
        <v>50</v>
      </c>
      <c r="P931" s="27">
        <v>7</v>
      </c>
      <c r="Q931" s="36">
        <v>5544</v>
      </c>
      <c r="R931" s="27">
        <v>872.34840000000008</v>
      </c>
    </row>
    <row r="932" spans="1:18">
      <c r="A932" s="25">
        <v>41815</v>
      </c>
      <c r="B932" s="29">
        <v>2243</v>
      </c>
      <c r="C932" s="27" t="s">
        <v>48</v>
      </c>
      <c r="D932" s="27" t="s">
        <v>55</v>
      </c>
      <c r="E932" s="27" t="s">
        <v>51</v>
      </c>
      <c r="F932" s="27">
        <v>8</v>
      </c>
      <c r="G932" s="30">
        <v>9312</v>
      </c>
      <c r="H932" s="27">
        <v>1458.7248000000002</v>
      </c>
      <c r="K932" s="33">
        <v>41815</v>
      </c>
      <c r="L932" s="29">
        <v>2243</v>
      </c>
      <c r="M932" s="27" t="s">
        <v>48</v>
      </c>
      <c r="N932" s="27" t="s">
        <v>55</v>
      </c>
      <c r="O932" s="27" t="s">
        <v>51</v>
      </c>
      <c r="P932" s="27">
        <v>8</v>
      </c>
      <c r="Q932" s="36">
        <v>9312</v>
      </c>
      <c r="R932" s="27">
        <v>1458.7248000000002</v>
      </c>
    </row>
    <row r="933" spans="1:18">
      <c r="A933" s="25">
        <v>41816</v>
      </c>
      <c r="B933" s="29">
        <v>2609</v>
      </c>
      <c r="C933" s="27" t="s">
        <v>48</v>
      </c>
      <c r="D933" s="27" t="s">
        <v>55</v>
      </c>
      <c r="E933" s="27" t="s">
        <v>50</v>
      </c>
      <c r="F933" s="27">
        <v>6</v>
      </c>
      <c r="G933" s="30">
        <v>6912</v>
      </c>
      <c r="H933" s="27">
        <v>2849.1264000000001</v>
      </c>
      <c r="K933" s="33">
        <v>41816</v>
      </c>
      <c r="L933" s="29">
        <v>2609</v>
      </c>
      <c r="M933" s="27" t="s">
        <v>48</v>
      </c>
      <c r="N933" s="27" t="s">
        <v>55</v>
      </c>
      <c r="O933" s="27" t="s">
        <v>50</v>
      </c>
      <c r="P933" s="27">
        <v>6</v>
      </c>
      <c r="Q933" s="36">
        <v>6912</v>
      </c>
      <c r="R933" s="27">
        <v>2849.1264000000001</v>
      </c>
    </row>
    <row r="934" spans="1:18">
      <c r="A934" s="25">
        <v>41817</v>
      </c>
      <c r="B934" s="29">
        <v>2244</v>
      </c>
      <c r="C934" s="27" t="s">
        <v>49</v>
      </c>
      <c r="D934" s="27" t="s">
        <v>55</v>
      </c>
      <c r="E934" s="27" t="s">
        <v>47</v>
      </c>
      <c r="F934" s="27">
        <v>6</v>
      </c>
      <c r="G934" s="30">
        <v>8676</v>
      </c>
      <c r="H934" s="27">
        <v>4146.0434999999998</v>
      </c>
      <c r="K934" s="33">
        <v>41817</v>
      </c>
      <c r="L934" s="29">
        <v>2244</v>
      </c>
      <c r="M934" s="27" t="s">
        <v>49</v>
      </c>
      <c r="N934" s="27" t="s">
        <v>55</v>
      </c>
      <c r="O934" s="27" t="s">
        <v>47</v>
      </c>
      <c r="P934" s="27">
        <v>6</v>
      </c>
      <c r="Q934" s="36">
        <v>8676</v>
      </c>
      <c r="R934" s="27">
        <v>4146.0434999999998</v>
      </c>
    </row>
    <row r="935" spans="1:18">
      <c r="A935" s="25">
        <v>41818</v>
      </c>
      <c r="B935" s="29">
        <v>2610</v>
      </c>
      <c r="C935" s="27" t="s">
        <v>49</v>
      </c>
      <c r="D935" s="27" t="s">
        <v>55</v>
      </c>
      <c r="E935" s="27" t="s">
        <v>51</v>
      </c>
      <c r="F935" s="27">
        <v>10</v>
      </c>
      <c r="G935" s="30">
        <v>10020</v>
      </c>
      <c r="H935" s="27">
        <v>919.58550000000002</v>
      </c>
      <c r="K935" s="33">
        <v>41818</v>
      </c>
      <c r="L935" s="29">
        <v>2610</v>
      </c>
      <c r="M935" s="27" t="s">
        <v>49</v>
      </c>
      <c r="N935" s="27" t="s">
        <v>55</v>
      </c>
      <c r="O935" s="27" t="s">
        <v>51</v>
      </c>
      <c r="P935" s="27">
        <v>10</v>
      </c>
      <c r="Q935" s="36">
        <v>10020</v>
      </c>
      <c r="R935" s="27">
        <v>919.58550000000002</v>
      </c>
    </row>
    <row r="936" spans="1:18">
      <c r="A936" s="25">
        <v>41819</v>
      </c>
      <c r="B936" s="29">
        <v>2245</v>
      </c>
      <c r="C936" s="27" t="s">
        <v>45</v>
      </c>
      <c r="D936" s="27" t="s">
        <v>55</v>
      </c>
      <c r="E936" s="27" t="s">
        <v>47</v>
      </c>
      <c r="F936" s="27">
        <v>10</v>
      </c>
      <c r="G936" s="30">
        <v>9360</v>
      </c>
      <c r="H936" s="27">
        <v>2694.2759999999998</v>
      </c>
      <c r="K936" s="33">
        <v>41819</v>
      </c>
      <c r="L936" s="29">
        <v>2245</v>
      </c>
      <c r="M936" s="27" t="s">
        <v>45</v>
      </c>
      <c r="N936" s="27" t="s">
        <v>55</v>
      </c>
      <c r="O936" s="27" t="s">
        <v>47</v>
      </c>
      <c r="P936" s="27">
        <v>10</v>
      </c>
      <c r="Q936" s="36">
        <v>9360</v>
      </c>
      <c r="R936" s="27">
        <v>2694.2759999999998</v>
      </c>
    </row>
    <row r="937" spans="1:18">
      <c r="A937" s="25">
        <v>41820</v>
      </c>
      <c r="B937" s="29">
        <v>2611</v>
      </c>
      <c r="C937" s="27" t="s">
        <v>45</v>
      </c>
      <c r="D937" s="27" t="s">
        <v>55</v>
      </c>
      <c r="E937" s="27" t="s">
        <v>51</v>
      </c>
      <c r="F937" s="27">
        <v>6</v>
      </c>
      <c r="G937" s="30">
        <v>4284</v>
      </c>
      <c r="H937" s="27">
        <v>3193.2936</v>
      </c>
      <c r="K937" s="33">
        <v>41820</v>
      </c>
      <c r="L937" s="29">
        <v>2611</v>
      </c>
      <c r="M937" s="27" t="s">
        <v>45</v>
      </c>
      <c r="N937" s="27" t="s">
        <v>55</v>
      </c>
      <c r="O937" s="27" t="s">
        <v>51</v>
      </c>
      <c r="P937" s="27">
        <v>6</v>
      </c>
      <c r="Q937" s="36">
        <v>4284</v>
      </c>
      <c r="R937" s="27">
        <v>3193.2936</v>
      </c>
    </row>
    <row r="938" spans="1:18">
      <c r="A938" s="25">
        <v>41821</v>
      </c>
      <c r="B938" s="29">
        <v>2246</v>
      </c>
      <c r="C938" s="27" t="s">
        <v>48</v>
      </c>
      <c r="D938" s="27" t="s">
        <v>55</v>
      </c>
      <c r="E938" s="27" t="s">
        <v>47</v>
      </c>
      <c r="F938" s="27">
        <v>6</v>
      </c>
      <c r="G938" s="30">
        <v>7290</v>
      </c>
      <c r="H938" s="27">
        <v>645.01920000000007</v>
      </c>
      <c r="K938" s="33">
        <v>41821</v>
      </c>
      <c r="L938" s="29">
        <v>2246</v>
      </c>
      <c r="M938" s="27" t="s">
        <v>48</v>
      </c>
      <c r="N938" s="27" t="s">
        <v>55</v>
      </c>
      <c r="O938" s="27" t="s">
        <v>47</v>
      </c>
      <c r="P938" s="27">
        <v>6</v>
      </c>
      <c r="Q938" s="36">
        <v>7290</v>
      </c>
      <c r="R938" s="27">
        <v>645.01920000000007</v>
      </c>
    </row>
    <row r="939" spans="1:18">
      <c r="A939" s="25">
        <v>41822</v>
      </c>
      <c r="B939" s="29">
        <v>2612</v>
      </c>
      <c r="C939" s="27" t="s">
        <v>48</v>
      </c>
      <c r="D939" s="27" t="s">
        <v>55</v>
      </c>
      <c r="E939" s="27" t="s">
        <v>51</v>
      </c>
      <c r="F939" s="27">
        <v>9</v>
      </c>
      <c r="G939" s="30">
        <v>4171.5</v>
      </c>
      <c r="H939" s="27">
        <v>4196.5289999999995</v>
      </c>
      <c r="K939" s="33">
        <v>41822</v>
      </c>
      <c r="L939" s="29">
        <v>2612</v>
      </c>
      <c r="M939" s="27" t="s">
        <v>48</v>
      </c>
      <c r="N939" s="27" t="s">
        <v>55</v>
      </c>
      <c r="O939" s="27" t="s">
        <v>51</v>
      </c>
      <c r="P939" s="27">
        <v>9</v>
      </c>
      <c r="Q939" s="36">
        <v>4171.5</v>
      </c>
      <c r="R939" s="27">
        <v>4196.5289999999995</v>
      </c>
    </row>
    <row r="940" spans="1:18">
      <c r="A940" s="25">
        <v>41823</v>
      </c>
      <c r="B940" s="29">
        <v>2247</v>
      </c>
      <c r="C940" s="27" t="s">
        <v>49</v>
      </c>
      <c r="D940" s="27" t="s">
        <v>55</v>
      </c>
      <c r="E940" s="27" t="s">
        <v>50</v>
      </c>
      <c r="F940" s="27">
        <v>9</v>
      </c>
      <c r="G940" s="30">
        <v>9432</v>
      </c>
      <c r="H940" s="27">
        <v>3880.3247999999999</v>
      </c>
      <c r="K940" s="33">
        <v>41823</v>
      </c>
      <c r="L940" s="29">
        <v>2247</v>
      </c>
      <c r="M940" s="27" t="s">
        <v>49</v>
      </c>
      <c r="N940" s="27" t="s">
        <v>55</v>
      </c>
      <c r="O940" s="27" t="s">
        <v>50</v>
      </c>
      <c r="P940" s="27">
        <v>9</v>
      </c>
      <c r="Q940" s="36">
        <v>9432</v>
      </c>
      <c r="R940" s="27">
        <v>3880.3247999999999</v>
      </c>
    </row>
    <row r="941" spans="1:18">
      <c r="A941" s="25">
        <v>41824</v>
      </c>
      <c r="B941" s="29">
        <v>2613</v>
      </c>
      <c r="C941" s="27" t="s">
        <v>49</v>
      </c>
      <c r="D941" s="27" t="s">
        <v>55</v>
      </c>
      <c r="E941" s="27" t="s">
        <v>47</v>
      </c>
      <c r="F941" s="27">
        <v>9</v>
      </c>
      <c r="G941" s="30">
        <v>2207.25</v>
      </c>
      <c r="H941" s="27">
        <v>1667.7981000000002</v>
      </c>
      <c r="K941" s="33">
        <v>41824</v>
      </c>
      <c r="L941" s="29">
        <v>2613</v>
      </c>
      <c r="M941" s="27" t="s">
        <v>49</v>
      </c>
      <c r="N941" s="27" t="s">
        <v>55</v>
      </c>
      <c r="O941" s="27" t="s">
        <v>47</v>
      </c>
      <c r="P941" s="27">
        <v>9</v>
      </c>
      <c r="Q941" s="36">
        <v>2207.25</v>
      </c>
      <c r="R941" s="27">
        <v>1667.7981000000002</v>
      </c>
    </row>
    <row r="942" spans="1:18">
      <c r="A942" s="25">
        <v>41825</v>
      </c>
      <c r="B942" s="29">
        <v>2248</v>
      </c>
      <c r="C942" s="27" t="s">
        <v>45</v>
      </c>
      <c r="D942" s="27" t="s">
        <v>55</v>
      </c>
      <c r="E942" s="27" t="s">
        <v>50</v>
      </c>
      <c r="F942" s="27">
        <v>8</v>
      </c>
      <c r="G942" s="30">
        <v>2144</v>
      </c>
      <c r="H942" s="27">
        <v>868.10559999999998</v>
      </c>
      <c r="K942" s="33">
        <v>41825</v>
      </c>
      <c r="L942" s="29">
        <v>2248</v>
      </c>
      <c r="M942" s="27" t="s">
        <v>45</v>
      </c>
      <c r="N942" s="27" t="s">
        <v>55</v>
      </c>
      <c r="O942" s="27" t="s">
        <v>50</v>
      </c>
      <c r="P942" s="27">
        <v>8</v>
      </c>
      <c r="Q942" s="36">
        <v>2144</v>
      </c>
      <c r="R942" s="27">
        <v>868.10559999999998</v>
      </c>
    </row>
    <row r="943" spans="1:18">
      <c r="A943" s="25">
        <v>41826</v>
      </c>
      <c r="B943" s="29">
        <v>2614</v>
      </c>
      <c r="C943" s="27" t="s">
        <v>45</v>
      </c>
      <c r="D943" s="27" t="s">
        <v>55</v>
      </c>
      <c r="E943" s="27" t="s">
        <v>47</v>
      </c>
      <c r="F943" s="27">
        <v>6</v>
      </c>
      <c r="G943" s="30">
        <v>5157</v>
      </c>
      <c r="H943" s="27">
        <v>2928.3165000000004</v>
      </c>
      <c r="K943" s="33">
        <v>41826</v>
      </c>
      <c r="L943" s="29">
        <v>2614</v>
      </c>
      <c r="M943" s="27" t="s">
        <v>45</v>
      </c>
      <c r="N943" s="27" t="s">
        <v>55</v>
      </c>
      <c r="O943" s="27" t="s">
        <v>47</v>
      </c>
      <c r="P943" s="27">
        <v>6</v>
      </c>
      <c r="Q943" s="36">
        <v>5157</v>
      </c>
      <c r="R943" s="27">
        <v>2928.3165000000004</v>
      </c>
    </row>
    <row r="944" spans="1:18">
      <c r="A944" s="25">
        <v>41827</v>
      </c>
      <c r="B944" s="29">
        <v>2249</v>
      </c>
      <c r="C944" s="27" t="s">
        <v>48</v>
      </c>
      <c r="D944" s="27" t="s">
        <v>55</v>
      </c>
      <c r="E944" s="27" t="s">
        <v>50</v>
      </c>
      <c r="F944" s="27">
        <v>9</v>
      </c>
      <c r="G944" s="30">
        <v>11178</v>
      </c>
      <c r="H944" s="27">
        <v>3189.0834000000004</v>
      </c>
      <c r="K944" s="33">
        <v>41827</v>
      </c>
      <c r="L944" s="29">
        <v>2249</v>
      </c>
      <c r="M944" s="27" t="s">
        <v>48</v>
      </c>
      <c r="N944" s="27" t="s">
        <v>55</v>
      </c>
      <c r="O944" s="27" t="s">
        <v>50</v>
      </c>
      <c r="P944" s="27">
        <v>9</v>
      </c>
      <c r="Q944" s="36">
        <v>11178</v>
      </c>
      <c r="R944" s="27">
        <v>3189.0834000000004</v>
      </c>
    </row>
    <row r="945" spans="1:18">
      <c r="A945" s="25">
        <v>41828</v>
      </c>
      <c r="B945" s="29">
        <v>2615</v>
      </c>
      <c r="C945" s="27" t="s">
        <v>48</v>
      </c>
      <c r="D945" s="27" t="s">
        <v>55</v>
      </c>
      <c r="E945" s="27" t="s">
        <v>47</v>
      </c>
      <c r="F945" s="27">
        <v>8</v>
      </c>
      <c r="G945" s="30">
        <v>5568</v>
      </c>
      <c r="H945" s="27">
        <v>4292.9279999999999</v>
      </c>
      <c r="K945" s="33">
        <v>41828</v>
      </c>
      <c r="L945" s="29">
        <v>2615</v>
      </c>
      <c r="M945" s="27" t="s">
        <v>48</v>
      </c>
      <c r="N945" s="27" t="s">
        <v>55</v>
      </c>
      <c r="O945" s="27" t="s">
        <v>47</v>
      </c>
      <c r="P945" s="27">
        <v>8</v>
      </c>
      <c r="Q945" s="36">
        <v>5568</v>
      </c>
      <c r="R945" s="27">
        <v>4292.9279999999999</v>
      </c>
    </row>
    <row r="946" spans="1:18">
      <c r="A946" s="25">
        <v>41829</v>
      </c>
      <c r="B946" s="29">
        <v>2250</v>
      </c>
      <c r="C946" s="27" t="s">
        <v>49</v>
      </c>
      <c r="D946" s="27" t="s">
        <v>55</v>
      </c>
      <c r="E946" s="27" t="s">
        <v>51</v>
      </c>
      <c r="F946" s="27">
        <v>7</v>
      </c>
      <c r="G946" s="30">
        <v>9324</v>
      </c>
      <c r="H946" s="27">
        <v>834.73109999999997</v>
      </c>
      <c r="K946" s="33">
        <v>41829</v>
      </c>
      <c r="L946" s="29">
        <v>2250</v>
      </c>
      <c r="M946" s="27" t="s">
        <v>49</v>
      </c>
      <c r="N946" s="27" t="s">
        <v>55</v>
      </c>
      <c r="O946" s="27" t="s">
        <v>51</v>
      </c>
      <c r="P946" s="27">
        <v>7</v>
      </c>
      <c r="Q946" s="36">
        <v>9324</v>
      </c>
      <c r="R946" s="27">
        <v>834.73109999999997</v>
      </c>
    </row>
    <row r="947" spans="1:18">
      <c r="A947" s="25">
        <v>40909</v>
      </c>
      <c r="B947" s="29">
        <v>2461</v>
      </c>
      <c r="C947" s="27" t="s">
        <v>45</v>
      </c>
      <c r="D947" s="27" t="s">
        <v>56</v>
      </c>
      <c r="E947" s="27" t="s">
        <v>47</v>
      </c>
      <c r="F947" s="27">
        <v>10</v>
      </c>
      <c r="G947" s="30">
        <v>8370</v>
      </c>
      <c r="H947" s="27">
        <v>3260.9519999999998</v>
      </c>
      <c r="K947" s="33">
        <v>40909</v>
      </c>
      <c r="L947" s="29">
        <v>2461</v>
      </c>
      <c r="M947" s="27" t="s">
        <v>45</v>
      </c>
      <c r="N947" s="27" t="s">
        <v>56</v>
      </c>
      <c r="O947" s="27" t="s">
        <v>47</v>
      </c>
      <c r="P947" s="27">
        <v>10</v>
      </c>
      <c r="Q947" s="36">
        <v>8370</v>
      </c>
      <c r="R947" s="27">
        <v>3260.9519999999998</v>
      </c>
    </row>
    <row r="948" spans="1:18">
      <c r="A948" s="25">
        <v>40910</v>
      </c>
      <c r="B948" s="29">
        <v>2826</v>
      </c>
      <c r="C948" s="27" t="s">
        <v>49</v>
      </c>
      <c r="D948" s="27" t="s">
        <v>56</v>
      </c>
      <c r="E948" s="27" t="s">
        <v>51</v>
      </c>
      <c r="F948" s="27">
        <v>6</v>
      </c>
      <c r="G948" s="30">
        <v>10080</v>
      </c>
      <c r="H948" s="27">
        <v>2938.5719999999997</v>
      </c>
      <c r="K948" s="33">
        <v>40910</v>
      </c>
      <c r="L948" s="29">
        <v>2826</v>
      </c>
      <c r="M948" s="27" t="s">
        <v>49</v>
      </c>
      <c r="N948" s="27" t="s">
        <v>56</v>
      </c>
      <c r="O948" s="27" t="s">
        <v>51</v>
      </c>
      <c r="P948" s="27">
        <v>6</v>
      </c>
      <c r="Q948" s="36">
        <v>10080</v>
      </c>
      <c r="R948" s="27">
        <v>2938.5719999999997</v>
      </c>
    </row>
    <row r="949" spans="1:18">
      <c r="A949" s="25">
        <v>40911</v>
      </c>
      <c r="B949" s="29">
        <v>2462</v>
      </c>
      <c r="C949" s="27" t="s">
        <v>48</v>
      </c>
      <c r="D949" s="27" t="s">
        <v>56</v>
      </c>
      <c r="E949" s="27" t="s">
        <v>47</v>
      </c>
      <c r="F949" s="27">
        <v>6</v>
      </c>
      <c r="G949" s="30">
        <v>7560</v>
      </c>
      <c r="H949" s="27">
        <v>2281.6080000000002</v>
      </c>
      <c r="K949" s="33">
        <v>40911</v>
      </c>
      <c r="L949" s="29">
        <v>2462</v>
      </c>
      <c r="M949" s="27" t="s">
        <v>48</v>
      </c>
      <c r="N949" s="27" t="s">
        <v>56</v>
      </c>
      <c r="O949" s="27" t="s">
        <v>47</v>
      </c>
      <c r="P949" s="27">
        <v>6</v>
      </c>
      <c r="Q949" s="36">
        <v>7560</v>
      </c>
      <c r="R949" s="27">
        <v>2281.6080000000002</v>
      </c>
    </row>
    <row r="950" spans="1:18">
      <c r="A950" s="25">
        <v>40913</v>
      </c>
      <c r="B950" s="29">
        <v>2827</v>
      </c>
      <c r="C950" s="27" t="s">
        <v>45</v>
      </c>
      <c r="D950" s="27" t="s">
        <v>56</v>
      </c>
      <c r="E950" s="27" t="s">
        <v>51</v>
      </c>
      <c r="F950" s="27">
        <v>8</v>
      </c>
      <c r="G950" s="30">
        <v>7248</v>
      </c>
      <c r="H950" s="27">
        <v>1923.2568000000001</v>
      </c>
      <c r="K950" s="33">
        <v>40913</v>
      </c>
      <c r="L950" s="29">
        <v>2827</v>
      </c>
      <c r="M950" s="27" t="s">
        <v>45</v>
      </c>
      <c r="N950" s="27" t="s">
        <v>56</v>
      </c>
      <c r="O950" s="27" t="s">
        <v>51</v>
      </c>
      <c r="P950" s="27">
        <v>8</v>
      </c>
      <c r="Q950" s="36">
        <v>7248</v>
      </c>
      <c r="R950" s="27">
        <v>1923.2568000000001</v>
      </c>
    </row>
    <row r="951" spans="1:18">
      <c r="A951" s="25">
        <v>40914</v>
      </c>
      <c r="B951" s="29">
        <v>2463</v>
      </c>
      <c r="C951" s="27" t="s">
        <v>49</v>
      </c>
      <c r="D951" s="27" t="s">
        <v>56</v>
      </c>
      <c r="E951" s="27" t="s">
        <v>50</v>
      </c>
      <c r="F951" s="27">
        <v>10</v>
      </c>
      <c r="G951" s="30">
        <v>14025</v>
      </c>
      <c r="H951" s="27">
        <v>1848.4950000000003</v>
      </c>
      <c r="K951" s="33">
        <v>40914</v>
      </c>
      <c r="L951" s="29">
        <v>2463</v>
      </c>
      <c r="M951" s="27" t="s">
        <v>49</v>
      </c>
      <c r="N951" s="27" t="s">
        <v>56</v>
      </c>
      <c r="O951" s="27" t="s">
        <v>50</v>
      </c>
      <c r="P951" s="27">
        <v>10</v>
      </c>
      <c r="Q951" s="36">
        <v>14025</v>
      </c>
      <c r="R951" s="27">
        <v>1848.4950000000003</v>
      </c>
    </row>
    <row r="952" spans="1:18">
      <c r="A952" s="25">
        <v>40915</v>
      </c>
      <c r="B952" s="29">
        <v>2828</v>
      </c>
      <c r="C952" s="27" t="s">
        <v>48</v>
      </c>
      <c r="D952" s="27" t="s">
        <v>56</v>
      </c>
      <c r="E952" s="27" t="s">
        <v>51</v>
      </c>
      <c r="F952" s="27">
        <v>8</v>
      </c>
      <c r="G952" s="30">
        <v>2256</v>
      </c>
      <c r="H952" s="27">
        <v>1967.232</v>
      </c>
      <c r="K952" s="33">
        <v>40915</v>
      </c>
      <c r="L952" s="29">
        <v>2828</v>
      </c>
      <c r="M952" s="27" t="s">
        <v>48</v>
      </c>
      <c r="N952" s="27" t="s">
        <v>56</v>
      </c>
      <c r="O952" s="27" t="s">
        <v>51</v>
      </c>
      <c r="P952" s="27">
        <v>8</v>
      </c>
      <c r="Q952" s="36">
        <v>2256</v>
      </c>
      <c r="R952" s="27">
        <v>1967.232</v>
      </c>
    </row>
    <row r="953" spans="1:18">
      <c r="A953" s="25">
        <v>40916</v>
      </c>
      <c r="B953" s="29">
        <v>2464</v>
      </c>
      <c r="C953" s="27" t="s">
        <v>45</v>
      </c>
      <c r="D953" s="27" t="s">
        <v>56</v>
      </c>
      <c r="E953" s="27" t="s">
        <v>50</v>
      </c>
      <c r="F953" s="27">
        <v>6</v>
      </c>
      <c r="G953" s="30">
        <v>11002.5</v>
      </c>
      <c r="H953" s="27">
        <v>4562.73675</v>
      </c>
      <c r="K953" s="33">
        <v>40916</v>
      </c>
      <c r="L953" s="29">
        <v>2464</v>
      </c>
      <c r="M953" s="27" t="s">
        <v>45</v>
      </c>
      <c r="N953" s="27" t="s">
        <v>56</v>
      </c>
      <c r="O953" s="27" t="s">
        <v>50</v>
      </c>
      <c r="P953" s="27">
        <v>6</v>
      </c>
      <c r="Q953" s="36">
        <v>11002.5</v>
      </c>
      <c r="R953" s="27">
        <v>4562.73675</v>
      </c>
    </row>
    <row r="954" spans="1:18">
      <c r="A954" s="25">
        <v>40917</v>
      </c>
      <c r="B954" s="29">
        <v>2829</v>
      </c>
      <c r="C954" s="27" t="s">
        <v>49</v>
      </c>
      <c r="D954" s="27" t="s">
        <v>56</v>
      </c>
      <c r="E954" s="27" t="s">
        <v>47</v>
      </c>
      <c r="F954" s="27">
        <v>10</v>
      </c>
      <c r="G954" s="30">
        <v>10300</v>
      </c>
      <c r="H954" s="27">
        <v>2440.482</v>
      </c>
      <c r="K954" s="33">
        <v>40917</v>
      </c>
      <c r="L954" s="29">
        <v>2829</v>
      </c>
      <c r="M954" s="27" t="s">
        <v>49</v>
      </c>
      <c r="N954" s="27" t="s">
        <v>56</v>
      </c>
      <c r="O954" s="27" t="s">
        <v>47</v>
      </c>
      <c r="P954" s="27">
        <v>10</v>
      </c>
      <c r="Q954" s="36">
        <v>10300</v>
      </c>
      <c r="R954" s="27">
        <v>2440.482</v>
      </c>
    </row>
    <row r="955" spans="1:18">
      <c r="A955" s="25">
        <v>40918</v>
      </c>
      <c r="B955" s="29">
        <v>2465</v>
      </c>
      <c r="C955" s="27" t="s">
        <v>48</v>
      </c>
      <c r="D955" s="27" t="s">
        <v>56</v>
      </c>
      <c r="E955" s="27" t="s">
        <v>50</v>
      </c>
      <c r="F955" s="27">
        <v>8</v>
      </c>
      <c r="G955" s="30">
        <v>5832</v>
      </c>
      <c r="H955" s="27">
        <v>1251.2556</v>
      </c>
      <c r="K955" s="33">
        <v>40918</v>
      </c>
      <c r="L955" s="29">
        <v>2465</v>
      </c>
      <c r="M955" s="27" t="s">
        <v>48</v>
      </c>
      <c r="N955" s="27" t="s">
        <v>56</v>
      </c>
      <c r="O955" s="27" t="s">
        <v>50</v>
      </c>
      <c r="P955" s="27">
        <v>8</v>
      </c>
      <c r="Q955" s="36">
        <v>5832</v>
      </c>
      <c r="R955" s="27">
        <v>1251.2556</v>
      </c>
    </row>
    <row r="956" spans="1:18">
      <c r="A956" s="25">
        <v>40919</v>
      </c>
      <c r="B956" s="29">
        <v>2830</v>
      </c>
      <c r="C956" s="27" t="s">
        <v>45</v>
      </c>
      <c r="D956" s="27" t="s">
        <v>56</v>
      </c>
      <c r="E956" s="27" t="s">
        <v>47</v>
      </c>
      <c r="F956" s="27">
        <v>7</v>
      </c>
      <c r="G956" s="30">
        <v>2173.5</v>
      </c>
      <c r="H956" s="27">
        <v>3364.5779999999995</v>
      </c>
      <c r="K956" s="33">
        <v>40919</v>
      </c>
      <c r="L956" s="29">
        <v>2830</v>
      </c>
      <c r="M956" s="27" t="s">
        <v>45</v>
      </c>
      <c r="N956" s="27" t="s">
        <v>56</v>
      </c>
      <c r="O956" s="27" t="s">
        <v>47</v>
      </c>
      <c r="P956" s="27">
        <v>7</v>
      </c>
      <c r="Q956" s="36">
        <v>2173.5</v>
      </c>
      <c r="R956" s="27">
        <v>3364.5779999999995</v>
      </c>
    </row>
    <row r="957" spans="1:18">
      <c r="A957" s="25">
        <v>40920</v>
      </c>
      <c r="B957" s="29">
        <v>2466</v>
      </c>
      <c r="C957" s="27" t="s">
        <v>49</v>
      </c>
      <c r="D957" s="27" t="s">
        <v>56</v>
      </c>
      <c r="E957" s="27" t="s">
        <v>51</v>
      </c>
      <c r="F957" s="27">
        <v>6</v>
      </c>
      <c r="G957" s="30">
        <v>3546</v>
      </c>
      <c r="H957" s="27">
        <v>2980.7676000000001</v>
      </c>
      <c r="K957" s="33">
        <v>40920</v>
      </c>
      <c r="L957" s="29">
        <v>2466</v>
      </c>
      <c r="M957" s="27" t="s">
        <v>49</v>
      </c>
      <c r="N957" s="27" t="s">
        <v>56</v>
      </c>
      <c r="O957" s="27" t="s">
        <v>51</v>
      </c>
      <c r="P957" s="27">
        <v>6</v>
      </c>
      <c r="Q957" s="36">
        <v>3546</v>
      </c>
      <c r="R957" s="27">
        <v>2980.7676000000001</v>
      </c>
    </row>
    <row r="958" spans="1:18">
      <c r="A958" s="25">
        <v>40921</v>
      </c>
      <c r="B958" s="29">
        <v>2831</v>
      </c>
      <c r="C958" s="27" t="s">
        <v>48</v>
      </c>
      <c r="D958" s="27" t="s">
        <v>56</v>
      </c>
      <c r="E958" s="27" t="s">
        <v>47</v>
      </c>
      <c r="F958" s="27">
        <v>6</v>
      </c>
      <c r="G958" s="30">
        <v>6439.5</v>
      </c>
      <c r="H958" s="27">
        <v>901.31534999999997</v>
      </c>
      <c r="K958" s="33">
        <v>40921</v>
      </c>
      <c r="L958" s="29">
        <v>2831</v>
      </c>
      <c r="M958" s="27" t="s">
        <v>48</v>
      </c>
      <c r="N958" s="27" t="s">
        <v>56</v>
      </c>
      <c r="O958" s="27" t="s">
        <v>47</v>
      </c>
      <c r="P958" s="27">
        <v>6</v>
      </c>
      <c r="Q958" s="36">
        <v>6439.5</v>
      </c>
      <c r="R958" s="27">
        <v>901.31534999999997</v>
      </c>
    </row>
    <row r="959" spans="1:18">
      <c r="A959" s="25">
        <v>40922</v>
      </c>
      <c r="B959" s="29">
        <v>2467</v>
      </c>
      <c r="C959" s="27" t="s">
        <v>45</v>
      </c>
      <c r="D959" s="27" t="s">
        <v>56</v>
      </c>
      <c r="E959" s="27" t="s">
        <v>51</v>
      </c>
      <c r="F959" s="27">
        <v>10</v>
      </c>
      <c r="G959" s="30">
        <v>14300</v>
      </c>
      <c r="H959" s="27">
        <v>5694.26</v>
      </c>
      <c r="K959" s="33">
        <v>40922</v>
      </c>
      <c r="L959" s="29">
        <v>2467</v>
      </c>
      <c r="M959" s="27" t="s">
        <v>45</v>
      </c>
      <c r="N959" s="27" t="s">
        <v>56</v>
      </c>
      <c r="O959" s="27" t="s">
        <v>51</v>
      </c>
      <c r="P959" s="27">
        <v>10</v>
      </c>
      <c r="Q959" s="36">
        <v>14300</v>
      </c>
      <c r="R959" s="27">
        <v>5694.26</v>
      </c>
    </row>
    <row r="960" spans="1:18">
      <c r="A960" s="25">
        <v>40923</v>
      </c>
      <c r="B960" s="29">
        <v>2832</v>
      </c>
      <c r="C960" s="27" t="s">
        <v>49</v>
      </c>
      <c r="D960" s="27" t="s">
        <v>56</v>
      </c>
      <c r="E960" s="27" t="s">
        <v>50</v>
      </c>
      <c r="F960" s="27">
        <v>8</v>
      </c>
      <c r="G960" s="30">
        <v>12060</v>
      </c>
      <c r="H960" s="27">
        <v>2411.0352000000003</v>
      </c>
      <c r="K960" s="33">
        <v>40923</v>
      </c>
      <c r="L960" s="29">
        <v>2832</v>
      </c>
      <c r="M960" s="27" t="s">
        <v>49</v>
      </c>
      <c r="N960" s="27" t="s">
        <v>56</v>
      </c>
      <c r="O960" s="27" t="s">
        <v>50</v>
      </c>
      <c r="P960" s="27">
        <v>8</v>
      </c>
      <c r="Q960" s="36">
        <v>12060</v>
      </c>
      <c r="R960" s="27">
        <v>2411.0352000000003</v>
      </c>
    </row>
    <row r="961" spans="1:18">
      <c r="A961" s="25">
        <v>40924</v>
      </c>
      <c r="B961" s="29">
        <v>2468</v>
      </c>
      <c r="C961" s="27" t="s">
        <v>48</v>
      </c>
      <c r="D961" s="27" t="s">
        <v>56</v>
      </c>
      <c r="E961" s="27" t="s">
        <v>51</v>
      </c>
      <c r="F961" s="27">
        <v>9</v>
      </c>
      <c r="G961" s="30">
        <v>4104</v>
      </c>
      <c r="H961" s="27">
        <v>632.22119999999995</v>
      </c>
      <c r="K961" s="33">
        <v>40924</v>
      </c>
      <c r="L961" s="29">
        <v>2468</v>
      </c>
      <c r="M961" s="27" t="s">
        <v>48</v>
      </c>
      <c r="N961" s="27" t="s">
        <v>56</v>
      </c>
      <c r="O961" s="27" t="s">
        <v>51</v>
      </c>
      <c r="P961" s="27">
        <v>9</v>
      </c>
      <c r="Q961" s="36">
        <v>4104</v>
      </c>
      <c r="R961" s="27">
        <v>632.22119999999995</v>
      </c>
    </row>
    <row r="962" spans="1:18">
      <c r="A962" s="25">
        <v>40925</v>
      </c>
      <c r="B962" s="29">
        <v>2833</v>
      </c>
      <c r="C962" s="27" t="s">
        <v>45</v>
      </c>
      <c r="D962" s="27" t="s">
        <v>56</v>
      </c>
      <c r="E962" s="27" t="s">
        <v>50</v>
      </c>
      <c r="F962" s="27">
        <v>8</v>
      </c>
      <c r="G962" s="30">
        <v>10640</v>
      </c>
      <c r="H962" s="27">
        <v>2694.0480000000002</v>
      </c>
      <c r="K962" s="33">
        <v>40925</v>
      </c>
      <c r="L962" s="29">
        <v>2833</v>
      </c>
      <c r="M962" s="27" t="s">
        <v>45</v>
      </c>
      <c r="N962" s="27" t="s">
        <v>56</v>
      </c>
      <c r="O962" s="27" t="s">
        <v>50</v>
      </c>
      <c r="P962" s="27">
        <v>8</v>
      </c>
      <c r="Q962" s="36">
        <v>10640</v>
      </c>
      <c r="R962" s="27">
        <v>2694.0480000000002</v>
      </c>
    </row>
    <row r="963" spans="1:18">
      <c r="A963" s="25">
        <v>40926</v>
      </c>
      <c r="B963" s="29">
        <v>2469</v>
      </c>
      <c r="C963" s="27" t="s">
        <v>49</v>
      </c>
      <c r="D963" s="27" t="s">
        <v>56</v>
      </c>
      <c r="E963" s="27" t="s">
        <v>47</v>
      </c>
      <c r="F963" s="27">
        <v>6</v>
      </c>
      <c r="G963" s="30">
        <v>3654</v>
      </c>
      <c r="H963" s="27">
        <v>2649.8807999999999</v>
      </c>
      <c r="K963" s="33">
        <v>40926</v>
      </c>
      <c r="L963" s="29">
        <v>2469</v>
      </c>
      <c r="M963" s="27" t="s">
        <v>49</v>
      </c>
      <c r="N963" s="27" t="s">
        <v>56</v>
      </c>
      <c r="O963" s="27" t="s">
        <v>47</v>
      </c>
      <c r="P963" s="27">
        <v>6</v>
      </c>
      <c r="Q963" s="36">
        <v>3654</v>
      </c>
      <c r="R963" s="27">
        <v>2649.8807999999999</v>
      </c>
    </row>
    <row r="964" spans="1:18">
      <c r="A964" s="25">
        <v>40927</v>
      </c>
      <c r="B964" s="29">
        <v>2834</v>
      </c>
      <c r="C964" s="27" t="s">
        <v>48</v>
      </c>
      <c r="D964" s="27" t="s">
        <v>56</v>
      </c>
      <c r="E964" s="27" t="s">
        <v>50</v>
      </c>
      <c r="F964" s="27">
        <v>8</v>
      </c>
      <c r="G964" s="30">
        <v>7440</v>
      </c>
      <c r="H964" s="27">
        <v>1705.2479999999998</v>
      </c>
      <c r="K964" s="33">
        <v>40927</v>
      </c>
      <c r="L964" s="29">
        <v>2834</v>
      </c>
      <c r="M964" s="27" t="s">
        <v>48</v>
      </c>
      <c r="N964" s="27" t="s">
        <v>56</v>
      </c>
      <c r="O964" s="27" t="s">
        <v>50</v>
      </c>
      <c r="P964" s="27">
        <v>8</v>
      </c>
      <c r="Q964" s="36">
        <v>7440</v>
      </c>
      <c r="R964" s="27">
        <v>1705.2479999999998</v>
      </c>
    </row>
    <row r="965" spans="1:18">
      <c r="A965" s="25">
        <v>40928</v>
      </c>
      <c r="B965" s="29">
        <v>2470</v>
      </c>
      <c r="C965" s="27" t="s">
        <v>45</v>
      </c>
      <c r="D965" s="27" t="s">
        <v>56</v>
      </c>
      <c r="E965" s="27" t="s">
        <v>47</v>
      </c>
      <c r="F965" s="27">
        <v>10</v>
      </c>
      <c r="G965" s="30">
        <v>9840</v>
      </c>
      <c r="H965" s="27">
        <v>3874.5</v>
      </c>
      <c r="K965" s="33">
        <v>40928</v>
      </c>
      <c r="L965" s="29">
        <v>2470</v>
      </c>
      <c r="M965" s="27" t="s">
        <v>45</v>
      </c>
      <c r="N965" s="27" t="s">
        <v>56</v>
      </c>
      <c r="O965" s="27" t="s">
        <v>47</v>
      </c>
      <c r="P965" s="27">
        <v>10</v>
      </c>
      <c r="Q965" s="36">
        <v>9840</v>
      </c>
      <c r="R965" s="27">
        <v>3874.5</v>
      </c>
    </row>
    <row r="966" spans="1:18">
      <c r="A966" s="25">
        <v>40929</v>
      </c>
      <c r="B966" s="29">
        <v>2835</v>
      </c>
      <c r="C966" s="27" t="s">
        <v>49</v>
      </c>
      <c r="D966" s="27" t="s">
        <v>56</v>
      </c>
      <c r="E966" s="27" t="s">
        <v>51</v>
      </c>
      <c r="F966" s="27">
        <v>6</v>
      </c>
      <c r="G966" s="30">
        <v>7128</v>
      </c>
      <c r="H966" s="27">
        <v>2157.6456000000003</v>
      </c>
      <c r="K966" s="33">
        <v>40929</v>
      </c>
      <c r="L966" s="29">
        <v>2835</v>
      </c>
      <c r="M966" s="27" t="s">
        <v>49</v>
      </c>
      <c r="N966" s="27" t="s">
        <v>56</v>
      </c>
      <c r="O966" s="27" t="s">
        <v>51</v>
      </c>
      <c r="P966" s="27">
        <v>6</v>
      </c>
      <c r="Q966" s="36">
        <v>7128</v>
      </c>
      <c r="R966" s="27">
        <v>2157.6456000000003</v>
      </c>
    </row>
    <row r="967" spans="1:18">
      <c r="A967" s="25">
        <v>40930</v>
      </c>
      <c r="B967" s="29">
        <v>2471</v>
      </c>
      <c r="C967" s="27" t="s">
        <v>48</v>
      </c>
      <c r="D967" s="27" t="s">
        <v>56</v>
      </c>
      <c r="E967" s="27" t="s">
        <v>47</v>
      </c>
      <c r="F967" s="27">
        <v>9</v>
      </c>
      <c r="G967" s="30">
        <v>10440</v>
      </c>
      <c r="H967" s="27">
        <v>3222.8279999999995</v>
      </c>
      <c r="K967" s="33">
        <v>40930</v>
      </c>
      <c r="L967" s="29">
        <v>2471</v>
      </c>
      <c r="M967" s="27" t="s">
        <v>48</v>
      </c>
      <c r="N967" s="27" t="s">
        <v>56</v>
      </c>
      <c r="O967" s="27" t="s">
        <v>47</v>
      </c>
      <c r="P967" s="27">
        <v>9</v>
      </c>
      <c r="Q967" s="36">
        <v>10440</v>
      </c>
      <c r="R967" s="27">
        <v>3222.8279999999995</v>
      </c>
    </row>
    <row r="968" spans="1:18">
      <c r="A968" s="25">
        <v>40931</v>
      </c>
      <c r="B968" s="29">
        <v>2836</v>
      </c>
      <c r="C968" s="27" t="s">
        <v>45</v>
      </c>
      <c r="D968" s="27" t="s">
        <v>56</v>
      </c>
      <c r="E968" s="27" t="s">
        <v>51</v>
      </c>
      <c r="F968" s="27">
        <v>6</v>
      </c>
      <c r="G968" s="30">
        <v>2412</v>
      </c>
      <c r="H968" s="27">
        <v>2929.1328000000003</v>
      </c>
      <c r="K968" s="33">
        <v>40931</v>
      </c>
      <c r="L968" s="29">
        <v>2836</v>
      </c>
      <c r="M968" s="27" t="s">
        <v>45</v>
      </c>
      <c r="N968" s="27" t="s">
        <v>56</v>
      </c>
      <c r="O968" s="27" t="s">
        <v>51</v>
      </c>
      <c r="P968" s="27">
        <v>6</v>
      </c>
      <c r="Q968" s="36">
        <v>2412</v>
      </c>
      <c r="R968" s="27">
        <v>2929.1328000000003</v>
      </c>
    </row>
    <row r="969" spans="1:18">
      <c r="A969" s="25">
        <v>40932</v>
      </c>
      <c r="B969" s="29">
        <v>2472</v>
      </c>
      <c r="C969" s="27" t="s">
        <v>49</v>
      </c>
      <c r="D969" s="27" t="s">
        <v>56</v>
      </c>
      <c r="E969" s="27" t="s">
        <v>50</v>
      </c>
      <c r="F969" s="27">
        <v>9</v>
      </c>
      <c r="G969" s="30">
        <v>2794.5</v>
      </c>
      <c r="H969" s="27">
        <v>5992.8052500000003</v>
      </c>
      <c r="K969" s="33">
        <v>40932</v>
      </c>
      <c r="L969" s="29">
        <v>2472</v>
      </c>
      <c r="M969" s="27" t="s">
        <v>49</v>
      </c>
      <c r="N969" s="27" t="s">
        <v>56</v>
      </c>
      <c r="O969" s="27" t="s">
        <v>50</v>
      </c>
      <c r="P969" s="27">
        <v>9</v>
      </c>
      <c r="Q969" s="36">
        <v>2794.5</v>
      </c>
      <c r="R969" s="27">
        <v>5992.8052500000003</v>
      </c>
    </row>
    <row r="970" spans="1:18">
      <c r="A970" s="25">
        <v>40933</v>
      </c>
      <c r="B970" s="29">
        <v>2837</v>
      </c>
      <c r="C970" s="27" t="s">
        <v>48</v>
      </c>
      <c r="D970" s="27" t="s">
        <v>56</v>
      </c>
      <c r="E970" s="27" t="s">
        <v>51</v>
      </c>
      <c r="F970" s="27">
        <v>8</v>
      </c>
      <c r="G970" s="30">
        <v>2988</v>
      </c>
      <c r="H970" s="27">
        <v>1167.4115999999999</v>
      </c>
      <c r="K970" s="33">
        <v>40933</v>
      </c>
      <c r="L970" s="29">
        <v>2837</v>
      </c>
      <c r="M970" s="27" t="s">
        <v>48</v>
      </c>
      <c r="N970" s="27" t="s">
        <v>56</v>
      </c>
      <c r="O970" s="27" t="s">
        <v>51</v>
      </c>
      <c r="P970" s="27">
        <v>8</v>
      </c>
      <c r="Q970" s="36">
        <v>2988</v>
      </c>
      <c r="R970" s="27">
        <v>1167.4115999999999</v>
      </c>
    </row>
    <row r="971" spans="1:18">
      <c r="A971" s="25">
        <v>40934</v>
      </c>
      <c r="B971" s="29">
        <v>2473</v>
      </c>
      <c r="C971" s="27" t="s">
        <v>45</v>
      </c>
      <c r="D971" s="27" t="s">
        <v>56</v>
      </c>
      <c r="E971" s="27" t="s">
        <v>50</v>
      </c>
      <c r="F971" s="27">
        <v>7</v>
      </c>
      <c r="G971" s="30">
        <v>4830</v>
      </c>
      <c r="H971" s="27">
        <v>3731.1750000000002</v>
      </c>
      <c r="K971" s="33">
        <v>40934</v>
      </c>
      <c r="L971" s="29">
        <v>2473</v>
      </c>
      <c r="M971" s="27" t="s">
        <v>45</v>
      </c>
      <c r="N971" s="27" t="s">
        <v>56</v>
      </c>
      <c r="O971" s="27" t="s">
        <v>50</v>
      </c>
      <c r="P971" s="27">
        <v>7</v>
      </c>
      <c r="Q971" s="36">
        <v>4830</v>
      </c>
      <c r="R971" s="27">
        <v>3731.1750000000002</v>
      </c>
    </row>
    <row r="972" spans="1:18">
      <c r="A972" s="25">
        <v>40935</v>
      </c>
      <c r="B972" s="29">
        <v>2838</v>
      </c>
      <c r="C972" s="27" t="s">
        <v>49</v>
      </c>
      <c r="D972" s="27" t="s">
        <v>56</v>
      </c>
      <c r="E972" s="27" t="s">
        <v>47</v>
      </c>
      <c r="F972" s="27">
        <v>8</v>
      </c>
      <c r="G972" s="30">
        <v>8760</v>
      </c>
      <c r="H972" s="27">
        <v>1515.8303999999998</v>
      </c>
      <c r="K972" s="33">
        <v>40935</v>
      </c>
      <c r="L972" s="29">
        <v>2838</v>
      </c>
      <c r="M972" s="27" t="s">
        <v>49</v>
      </c>
      <c r="N972" s="27" t="s">
        <v>56</v>
      </c>
      <c r="O972" s="27" t="s">
        <v>47</v>
      </c>
      <c r="P972" s="27">
        <v>8</v>
      </c>
      <c r="Q972" s="36">
        <v>8760</v>
      </c>
      <c r="R972" s="27">
        <v>1515.8303999999998</v>
      </c>
    </row>
    <row r="973" spans="1:18">
      <c r="A973" s="25">
        <v>40936</v>
      </c>
      <c r="B973" s="29">
        <v>2474</v>
      </c>
      <c r="C973" s="27" t="s">
        <v>48</v>
      </c>
      <c r="D973" s="27" t="s">
        <v>56</v>
      </c>
      <c r="E973" s="27" t="s">
        <v>50</v>
      </c>
      <c r="F973" s="27">
        <v>6</v>
      </c>
      <c r="G973" s="30">
        <v>1377</v>
      </c>
      <c r="H973" s="27">
        <v>533.31209999999987</v>
      </c>
      <c r="K973" s="33">
        <v>40936</v>
      </c>
      <c r="L973" s="29">
        <v>2474</v>
      </c>
      <c r="M973" s="27" t="s">
        <v>48</v>
      </c>
      <c r="N973" s="27" t="s">
        <v>56</v>
      </c>
      <c r="O973" s="27" t="s">
        <v>50</v>
      </c>
      <c r="P973" s="27">
        <v>6</v>
      </c>
      <c r="Q973" s="36">
        <v>1377</v>
      </c>
      <c r="R973" s="27">
        <v>533.31209999999987</v>
      </c>
    </row>
    <row r="974" spans="1:18">
      <c r="A974" s="25">
        <v>40937</v>
      </c>
      <c r="B974" s="29">
        <v>2839</v>
      </c>
      <c r="C974" s="27" t="s">
        <v>45</v>
      </c>
      <c r="D974" s="27" t="s">
        <v>56</v>
      </c>
      <c r="E974" s="27" t="s">
        <v>47</v>
      </c>
      <c r="F974" s="27">
        <v>8</v>
      </c>
      <c r="G974" s="30">
        <v>10704</v>
      </c>
      <c r="H974" s="27">
        <v>1048.1891999999998</v>
      </c>
      <c r="K974" s="33">
        <v>40937</v>
      </c>
      <c r="L974" s="29">
        <v>2839</v>
      </c>
      <c r="M974" s="27" t="s">
        <v>45</v>
      </c>
      <c r="N974" s="27" t="s">
        <v>56</v>
      </c>
      <c r="O974" s="27" t="s">
        <v>47</v>
      </c>
      <c r="P974" s="27">
        <v>8</v>
      </c>
      <c r="Q974" s="36">
        <v>10704</v>
      </c>
      <c r="R974" s="27">
        <v>1048.1891999999998</v>
      </c>
    </row>
    <row r="975" spans="1:18">
      <c r="A975" s="25">
        <v>40938</v>
      </c>
      <c r="B975" s="29">
        <v>2475</v>
      </c>
      <c r="C975" s="27" t="s">
        <v>49</v>
      </c>
      <c r="D975" s="27" t="s">
        <v>56</v>
      </c>
      <c r="E975" s="27" t="s">
        <v>51</v>
      </c>
      <c r="F975" s="27">
        <v>7</v>
      </c>
      <c r="G975" s="30">
        <v>4830</v>
      </c>
      <c r="H975" s="27">
        <v>3560.6760000000004</v>
      </c>
      <c r="K975" s="33">
        <v>40938</v>
      </c>
      <c r="L975" s="29">
        <v>2475</v>
      </c>
      <c r="M975" s="27" t="s">
        <v>49</v>
      </c>
      <c r="N975" s="27" t="s">
        <v>56</v>
      </c>
      <c r="O975" s="27" t="s">
        <v>51</v>
      </c>
      <c r="P975" s="27">
        <v>7</v>
      </c>
      <c r="Q975" s="36">
        <v>4830</v>
      </c>
      <c r="R975" s="27">
        <v>3560.6760000000004</v>
      </c>
    </row>
    <row r="976" spans="1:18">
      <c r="A976" s="25">
        <v>40939</v>
      </c>
      <c r="B976" s="29">
        <v>2840</v>
      </c>
      <c r="C976" s="27" t="s">
        <v>48</v>
      </c>
      <c r="D976" s="27" t="s">
        <v>56</v>
      </c>
      <c r="E976" s="27" t="s">
        <v>47</v>
      </c>
      <c r="F976" s="27">
        <v>9</v>
      </c>
      <c r="G976" s="30">
        <v>2268</v>
      </c>
      <c r="H976" s="27">
        <v>990.20879999999988</v>
      </c>
      <c r="K976" s="33">
        <v>40939</v>
      </c>
      <c r="L976" s="29">
        <v>2840</v>
      </c>
      <c r="M976" s="27" t="s">
        <v>48</v>
      </c>
      <c r="N976" s="27" t="s">
        <v>56</v>
      </c>
      <c r="O976" s="27" t="s">
        <v>47</v>
      </c>
      <c r="P976" s="27">
        <v>9</v>
      </c>
      <c r="Q976" s="36">
        <v>2268</v>
      </c>
      <c r="R976" s="27">
        <v>990.20879999999988</v>
      </c>
    </row>
    <row r="977" spans="1:18">
      <c r="A977" s="25">
        <v>40940</v>
      </c>
      <c r="B977" s="29">
        <v>2476</v>
      </c>
      <c r="C977" s="27" t="s">
        <v>45</v>
      </c>
      <c r="D977" s="27" t="s">
        <v>56</v>
      </c>
      <c r="E977" s="27" t="s">
        <v>51</v>
      </c>
      <c r="F977" s="27">
        <v>8</v>
      </c>
      <c r="G977" s="30">
        <v>4656</v>
      </c>
      <c r="H977" s="27">
        <v>4615.26</v>
      </c>
      <c r="K977" s="33">
        <v>40940</v>
      </c>
      <c r="L977" s="29">
        <v>2476</v>
      </c>
      <c r="M977" s="27" t="s">
        <v>45</v>
      </c>
      <c r="N977" s="27" t="s">
        <v>56</v>
      </c>
      <c r="O977" s="27" t="s">
        <v>51</v>
      </c>
      <c r="P977" s="27">
        <v>8</v>
      </c>
      <c r="Q977" s="36">
        <v>4656</v>
      </c>
      <c r="R977" s="27">
        <v>4615.26</v>
      </c>
    </row>
    <row r="978" spans="1:18">
      <c r="A978" s="25">
        <v>40941</v>
      </c>
      <c r="B978" s="29">
        <v>2841</v>
      </c>
      <c r="C978" s="27" t="s">
        <v>49</v>
      </c>
      <c r="D978" s="27" t="s">
        <v>56</v>
      </c>
      <c r="E978" s="27" t="s">
        <v>50</v>
      </c>
      <c r="F978" s="27">
        <v>6</v>
      </c>
      <c r="G978" s="30">
        <v>3510</v>
      </c>
      <c r="H978" s="27">
        <v>591.2595</v>
      </c>
      <c r="K978" s="33">
        <v>40941</v>
      </c>
      <c r="L978" s="29">
        <v>2841</v>
      </c>
      <c r="M978" s="27" t="s">
        <v>49</v>
      </c>
      <c r="N978" s="27" t="s">
        <v>56</v>
      </c>
      <c r="O978" s="27" t="s">
        <v>50</v>
      </c>
      <c r="P978" s="27">
        <v>6</v>
      </c>
      <c r="Q978" s="36">
        <v>3510</v>
      </c>
      <c r="R978" s="27">
        <v>591.2595</v>
      </c>
    </row>
    <row r="979" spans="1:18">
      <c r="A979" s="25">
        <v>40942</v>
      </c>
      <c r="B979" s="29">
        <v>2477</v>
      </c>
      <c r="C979" s="27" t="s">
        <v>48</v>
      </c>
      <c r="D979" s="27" t="s">
        <v>56</v>
      </c>
      <c r="E979" s="27" t="s">
        <v>51</v>
      </c>
      <c r="F979" s="27">
        <v>10</v>
      </c>
      <c r="G979" s="30">
        <v>6060</v>
      </c>
      <c r="H979" s="27">
        <v>601.75800000000004</v>
      </c>
      <c r="K979" s="33">
        <v>40942</v>
      </c>
      <c r="L979" s="29">
        <v>2477</v>
      </c>
      <c r="M979" s="27" t="s">
        <v>48</v>
      </c>
      <c r="N979" s="27" t="s">
        <v>56</v>
      </c>
      <c r="O979" s="27" t="s">
        <v>51</v>
      </c>
      <c r="P979" s="27">
        <v>10</v>
      </c>
      <c r="Q979" s="36">
        <v>6060</v>
      </c>
      <c r="R979" s="27">
        <v>601.75800000000004</v>
      </c>
    </row>
    <row r="980" spans="1:18">
      <c r="A980" s="25">
        <v>40943</v>
      </c>
      <c r="B980" s="29">
        <v>2842</v>
      </c>
      <c r="C980" s="27" t="s">
        <v>45</v>
      </c>
      <c r="D980" s="27" t="s">
        <v>56</v>
      </c>
      <c r="E980" s="27" t="s">
        <v>50</v>
      </c>
      <c r="F980" s="27">
        <v>10</v>
      </c>
      <c r="G980" s="30">
        <v>2100</v>
      </c>
      <c r="H980" s="27">
        <v>2436.84</v>
      </c>
      <c r="K980" s="33">
        <v>40943</v>
      </c>
      <c r="L980" s="29">
        <v>2842</v>
      </c>
      <c r="M980" s="27" t="s">
        <v>45</v>
      </c>
      <c r="N980" s="27" t="s">
        <v>56</v>
      </c>
      <c r="O980" s="27" t="s">
        <v>50</v>
      </c>
      <c r="P980" s="27">
        <v>10</v>
      </c>
      <c r="Q980" s="36">
        <v>2100</v>
      </c>
      <c r="R980" s="27">
        <v>2436.84</v>
      </c>
    </row>
    <row r="981" spans="1:18">
      <c r="A981" s="25">
        <v>40944</v>
      </c>
      <c r="B981" s="29">
        <v>2478</v>
      </c>
      <c r="C981" s="27" t="s">
        <v>49</v>
      </c>
      <c r="D981" s="27" t="s">
        <v>56</v>
      </c>
      <c r="E981" s="27" t="s">
        <v>47</v>
      </c>
      <c r="F981" s="27">
        <v>6</v>
      </c>
      <c r="G981" s="30">
        <v>4302</v>
      </c>
      <c r="H981" s="27">
        <v>921.27329999999995</v>
      </c>
      <c r="K981" s="33">
        <v>40944</v>
      </c>
      <c r="L981" s="29">
        <v>2478</v>
      </c>
      <c r="M981" s="27" t="s">
        <v>49</v>
      </c>
      <c r="N981" s="27" t="s">
        <v>56</v>
      </c>
      <c r="O981" s="27" t="s">
        <v>47</v>
      </c>
      <c r="P981" s="27">
        <v>6</v>
      </c>
      <c r="Q981" s="36">
        <v>4302</v>
      </c>
      <c r="R981" s="27">
        <v>921.27329999999995</v>
      </c>
    </row>
    <row r="982" spans="1:18">
      <c r="A982" s="25">
        <v>40945</v>
      </c>
      <c r="B982" s="29">
        <v>2843</v>
      </c>
      <c r="C982" s="27" t="s">
        <v>48</v>
      </c>
      <c r="D982" s="27" t="s">
        <v>56</v>
      </c>
      <c r="E982" s="27" t="s">
        <v>50</v>
      </c>
      <c r="F982" s="27">
        <v>6</v>
      </c>
      <c r="G982" s="30">
        <v>4950</v>
      </c>
      <c r="H982" s="27">
        <v>3771.9</v>
      </c>
      <c r="K982" s="33">
        <v>40945</v>
      </c>
      <c r="L982" s="29">
        <v>2843</v>
      </c>
      <c r="M982" s="27" t="s">
        <v>48</v>
      </c>
      <c r="N982" s="27" t="s">
        <v>56</v>
      </c>
      <c r="O982" s="27" t="s">
        <v>50</v>
      </c>
      <c r="P982" s="27">
        <v>6</v>
      </c>
      <c r="Q982" s="36">
        <v>4950</v>
      </c>
      <c r="R982" s="27">
        <v>3771.9</v>
      </c>
    </row>
    <row r="983" spans="1:18">
      <c r="A983" s="25">
        <v>40946</v>
      </c>
      <c r="B983" s="29">
        <v>2479</v>
      </c>
      <c r="C983" s="27" t="s">
        <v>45</v>
      </c>
      <c r="D983" s="27" t="s">
        <v>56</v>
      </c>
      <c r="E983" s="27" t="s">
        <v>47</v>
      </c>
      <c r="F983" s="27">
        <v>9</v>
      </c>
      <c r="G983" s="30">
        <v>8586</v>
      </c>
      <c r="H983" s="27">
        <v>6004.4759999999997</v>
      </c>
      <c r="K983" s="33">
        <v>40946</v>
      </c>
      <c r="L983" s="29">
        <v>2479</v>
      </c>
      <c r="M983" s="27" t="s">
        <v>45</v>
      </c>
      <c r="N983" s="27" t="s">
        <v>56</v>
      </c>
      <c r="O983" s="27" t="s">
        <v>47</v>
      </c>
      <c r="P983" s="27">
        <v>9</v>
      </c>
      <c r="Q983" s="36">
        <v>8586</v>
      </c>
      <c r="R983" s="27">
        <v>6004.4759999999997</v>
      </c>
    </row>
    <row r="984" spans="1:18">
      <c r="A984" s="25">
        <v>40947</v>
      </c>
      <c r="B984" s="29">
        <v>2844</v>
      </c>
      <c r="C984" s="27" t="s">
        <v>49</v>
      </c>
      <c r="D984" s="27" t="s">
        <v>56</v>
      </c>
      <c r="E984" s="27" t="s">
        <v>51</v>
      </c>
      <c r="F984" s="27">
        <v>8</v>
      </c>
      <c r="G984" s="30">
        <v>4176</v>
      </c>
      <c r="H984" s="27">
        <v>2659.6943999999994</v>
      </c>
      <c r="K984" s="33">
        <v>40947</v>
      </c>
      <c r="L984" s="29">
        <v>2844</v>
      </c>
      <c r="M984" s="27" t="s">
        <v>49</v>
      </c>
      <c r="N984" s="27" t="s">
        <v>56</v>
      </c>
      <c r="O984" s="27" t="s">
        <v>51</v>
      </c>
      <c r="P984" s="27">
        <v>8</v>
      </c>
      <c r="Q984" s="36">
        <v>4176</v>
      </c>
      <c r="R984" s="27">
        <v>2659.6943999999994</v>
      </c>
    </row>
    <row r="985" spans="1:18">
      <c r="A985" s="25">
        <v>40948</v>
      </c>
      <c r="B985" s="29">
        <v>2480</v>
      </c>
      <c r="C985" s="27" t="s">
        <v>48</v>
      </c>
      <c r="D985" s="27" t="s">
        <v>56</v>
      </c>
      <c r="E985" s="27" t="s">
        <v>47</v>
      </c>
      <c r="F985" s="27">
        <v>7</v>
      </c>
      <c r="G985" s="30">
        <v>6615</v>
      </c>
      <c r="H985" s="27">
        <v>1713.1196250000003</v>
      </c>
      <c r="K985" s="33">
        <v>40948</v>
      </c>
      <c r="L985" s="29">
        <v>2480</v>
      </c>
      <c r="M985" s="27" t="s">
        <v>48</v>
      </c>
      <c r="N985" s="27" t="s">
        <v>56</v>
      </c>
      <c r="O985" s="27" t="s">
        <v>47</v>
      </c>
      <c r="P985" s="27">
        <v>7</v>
      </c>
      <c r="Q985" s="36">
        <v>6615</v>
      </c>
      <c r="R985" s="27">
        <v>1713.1196250000003</v>
      </c>
    </row>
    <row r="986" spans="1:18">
      <c r="A986" s="25">
        <v>40949</v>
      </c>
      <c r="B986" s="29">
        <v>2845</v>
      </c>
      <c r="C986" s="27" t="s">
        <v>45</v>
      </c>
      <c r="D986" s="27" t="s">
        <v>56</v>
      </c>
      <c r="E986" s="27" t="s">
        <v>51</v>
      </c>
      <c r="F986" s="27">
        <v>8</v>
      </c>
      <c r="G986" s="30">
        <v>7668</v>
      </c>
      <c r="H986" s="27">
        <v>3251.9987999999994</v>
      </c>
      <c r="K986" s="33">
        <v>40949</v>
      </c>
      <c r="L986" s="29">
        <v>2845</v>
      </c>
      <c r="M986" s="27" t="s">
        <v>45</v>
      </c>
      <c r="N986" s="27" t="s">
        <v>56</v>
      </c>
      <c r="O986" s="27" t="s">
        <v>51</v>
      </c>
      <c r="P986" s="27">
        <v>8</v>
      </c>
      <c r="Q986" s="36">
        <v>7668</v>
      </c>
      <c r="R986" s="27">
        <v>3251.9987999999994</v>
      </c>
    </row>
    <row r="987" spans="1:18">
      <c r="A987" s="25">
        <v>40950</v>
      </c>
      <c r="B987" s="29">
        <v>2481</v>
      </c>
      <c r="C987" s="27" t="s">
        <v>49</v>
      </c>
      <c r="D987" s="27" t="s">
        <v>56</v>
      </c>
      <c r="E987" s="27" t="s">
        <v>50</v>
      </c>
      <c r="F987" s="27">
        <v>9</v>
      </c>
      <c r="G987" s="30">
        <v>4887</v>
      </c>
      <c r="H987" s="27">
        <v>3844.8472500000003</v>
      </c>
      <c r="K987" s="33">
        <v>40950</v>
      </c>
      <c r="L987" s="29">
        <v>2481</v>
      </c>
      <c r="M987" s="27" t="s">
        <v>49</v>
      </c>
      <c r="N987" s="27" t="s">
        <v>56</v>
      </c>
      <c r="O987" s="27" t="s">
        <v>50</v>
      </c>
      <c r="P987" s="27">
        <v>9</v>
      </c>
      <c r="Q987" s="36">
        <v>4887</v>
      </c>
      <c r="R987" s="27">
        <v>3844.8472500000003</v>
      </c>
    </row>
    <row r="988" spans="1:18">
      <c r="A988" s="25">
        <v>40951</v>
      </c>
      <c r="B988" s="29">
        <v>2846</v>
      </c>
      <c r="C988" s="27" t="s">
        <v>48</v>
      </c>
      <c r="D988" s="27" t="s">
        <v>56</v>
      </c>
      <c r="E988" s="27" t="s">
        <v>51</v>
      </c>
      <c r="F988" s="27">
        <v>9</v>
      </c>
      <c r="G988" s="30">
        <v>3753</v>
      </c>
      <c r="H988" s="27">
        <v>780.24869999999999</v>
      </c>
      <c r="K988" s="33">
        <v>40951</v>
      </c>
      <c r="L988" s="29">
        <v>2846</v>
      </c>
      <c r="M988" s="27" t="s">
        <v>48</v>
      </c>
      <c r="N988" s="27" t="s">
        <v>56</v>
      </c>
      <c r="O988" s="27" t="s">
        <v>51</v>
      </c>
      <c r="P988" s="27">
        <v>9</v>
      </c>
      <c r="Q988" s="36">
        <v>3753</v>
      </c>
      <c r="R988" s="27">
        <v>780.24869999999999</v>
      </c>
    </row>
    <row r="989" spans="1:18">
      <c r="A989" s="25">
        <v>40952</v>
      </c>
      <c r="B989" s="29">
        <v>2482</v>
      </c>
      <c r="C989" s="27" t="s">
        <v>45</v>
      </c>
      <c r="D989" s="27" t="s">
        <v>56</v>
      </c>
      <c r="E989" s="27" t="s">
        <v>50</v>
      </c>
      <c r="F989" s="27">
        <v>9</v>
      </c>
      <c r="G989" s="30">
        <v>3861</v>
      </c>
      <c r="H989" s="27">
        <v>3315.6337500000009</v>
      </c>
      <c r="K989" s="33">
        <v>40952</v>
      </c>
      <c r="L989" s="29">
        <v>2482</v>
      </c>
      <c r="M989" s="27" t="s">
        <v>45</v>
      </c>
      <c r="N989" s="27" t="s">
        <v>56</v>
      </c>
      <c r="O989" s="27" t="s">
        <v>50</v>
      </c>
      <c r="P989" s="27">
        <v>9</v>
      </c>
      <c r="Q989" s="36">
        <v>3861</v>
      </c>
      <c r="R989" s="27">
        <v>3315.6337500000009</v>
      </c>
    </row>
    <row r="990" spans="1:18">
      <c r="A990" s="25">
        <v>40953</v>
      </c>
      <c r="B990" s="29">
        <v>2847</v>
      </c>
      <c r="C990" s="27" t="s">
        <v>49</v>
      </c>
      <c r="D990" s="27" t="s">
        <v>56</v>
      </c>
      <c r="E990" s="27" t="s">
        <v>47</v>
      </c>
      <c r="F990" s="27">
        <v>9</v>
      </c>
      <c r="G990" s="30">
        <v>9247.5</v>
      </c>
      <c r="H990" s="27">
        <v>751.63679999999999</v>
      </c>
      <c r="K990" s="33">
        <v>40953</v>
      </c>
      <c r="L990" s="29">
        <v>2847</v>
      </c>
      <c r="M990" s="27" t="s">
        <v>49</v>
      </c>
      <c r="N990" s="27" t="s">
        <v>56</v>
      </c>
      <c r="O990" s="27" t="s">
        <v>47</v>
      </c>
      <c r="P990" s="27">
        <v>9</v>
      </c>
      <c r="Q990" s="36">
        <v>9247.5</v>
      </c>
      <c r="R990" s="27">
        <v>751.63679999999999</v>
      </c>
    </row>
    <row r="991" spans="1:18">
      <c r="A991" s="25">
        <v>40954</v>
      </c>
      <c r="B991" s="29">
        <v>2483</v>
      </c>
      <c r="C991" s="27" t="s">
        <v>48</v>
      </c>
      <c r="D991" s="27" t="s">
        <v>56</v>
      </c>
      <c r="E991" s="27" t="s">
        <v>50</v>
      </c>
      <c r="F991" s="27">
        <v>8</v>
      </c>
      <c r="G991" s="30">
        <v>8424</v>
      </c>
      <c r="H991" s="27">
        <v>1465.7759999999998</v>
      </c>
      <c r="K991" s="33">
        <v>40954</v>
      </c>
      <c r="L991" s="29">
        <v>2483</v>
      </c>
      <c r="M991" s="27" t="s">
        <v>48</v>
      </c>
      <c r="N991" s="27" t="s">
        <v>56</v>
      </c>
      <c r="O991" s="27" t="s">
        <v>50</v>
      </c>
      <c r="P991" s="27">
        <v>8</v>
      </c>
      <c r="Q991" s="36">
        <v>8424</v>
      </c>
      <c r="R991" s="27">
        <v>1465.7759999999998</v>
      </c>
    </row>
    <row r="992" spans="1:18">
      <c r="A992" s="25">
        <v>40955</v>
      </c>
      <c r="B992" s="29">
        <v>2848</v>
      </c>
      <c r="C992" s="27" t="s">
        <v>45</v>
      </c>
      <c r="D992" s="27" t="s">
        <v>56</v>
      </c>
      <c r="E992" s="27" t="s">
        <v>47</v>
      </c>
      <c r="F992" s="27">
        <v>7</v>
      </c>
      <c r="G992" s="30">
        <v>4158</v>
      </c>
      <c r="H992" s="27">
        <v>3411.6390000000001</v>
      </c>
      <c r="K992" s="33">
        <v>40955</v>
      </c>
      <c r="L992" s="29">
        <v>2848</v>
      </c>
      <c r="M992" s="27" t="s">
        <v>45</v>
      </c>
      <c r="N992" s="27" t="s">
        <v>56</v>
      </c>
      <c r="O992" s="27" t="s">
        <v>47</v>
      </c>
      <c r="P992" s="27">
        <v>7</v>
      </c>
      <c r="Q992" s="36">
        <v>4158</v>
      </c>
      <c r="R992" s="27">
        <v>3411.6390000000001</v>
      </c>
    </row>
    <row r="993" spans="1:18">
      <c r="A993" s="25">
        <v>40956</v>
      </c>
      <c r="B993" s="29">
        <v>2484</v>
      </c>
      <c r="C993" s="27" t="s">
        <v>49</v>
      </c>
      <c r="D993" s="27" t="s">
        <v>56</v>
      </c>
      <c r="E993" s="27" t="s">
        <v>51</v>
      </c>
      <c r="F993" s="27">
        <v>9</v>
      </c>
      <c r="G993" s="30">
        <v>4212</v>
      </c>
      <c r="H993" s="27">
        <v>2482.9740000000002</v>
      </c>
      <c r="K993" s="33">
        <v>40956</v>
      </c>
      <c r="L993" s="29">
        <v>2484</v>
      </c>
      <c r="M993" s="27" t="s">
        <v>49</v>
      </c>
      <c r="N993" s="27" t="s">
        <v>56</v>
      </c>
      <c r="O993" s="27" t="s">
        <v>51</v>
      </c>
      <c r="P993" s="27">
        <v>9</v>
      </c>
      <c r="Q993" s="36">
        <v>4212</v>
      </c>
      <c r="R993" s="27">
        <v>2482.9740000000002</v>
      </c>
    </row>
    <row r="994" spans="1:18">
      <c r="A994" s="25">
        <v>40957</v>
      </c>
      <c r="B994" s="29">
        <v>2849</v>
      </c>
      <c r="C994" s="27" t="s">
        <v>48</v>
      </c>
      <c r="D994" s="27" t="s">
        <v>56</v>
      </c>
      <c r="E994" s="27" t="s">
        <v>47</v>
      </c>
      <c r="F994" s="27">
        <v>8</v>
      </c>
      <c r="G994" s="30">
        <v>8820</v>
      </c>
      <c r="H994" s="27">
        <v>1235.1528000000001</v>
      </c>
      <c r="K994" s="33">
        <v>40957</v>
      </c>
      <c r="L994" s="29">
        <v>2849</v>
      </c>
      <c r="M994" s="27" t="s">
        <v>48</v>
      </c>
      <c r="N994" s="27" t="s">
        <v>56</v>
      </c>
      <c r="O994" s="27" t="s">
        <v>47</v>
      </c>
      <c r="P994" s="27">
        <v>8</v>
      </c>
      <c r="Q994" s="36">
        <v>8820</v>
      </c>
      <c r="R994" s="27">
        <v>1235.1528000000001</v>
      </c>
    </row>
    <row r="995" spans="1:18">
      <c r="A995" s="25">
        <v>40958</v>
      </c>
      <c r="B995" s="29">
        <v>2485</v>
      </c>
      <c r="C995" s="27" t="s">
        <v>45</v>
      </c>
      <c r="D995" s="27" t="s">
        <v>56</v>
      </c>
      <c r="E995" s="27" t="s">
        <v>51</v>
      </c>
      <c r="F995" s="27">
        <v>8</v>
      </c>
      <c r="G995" s="30">
        <v>2040</v>
      </c>
      <c r="H995" s="27">
        <v>793.35599999999999</v>
      </c>
      <c r="K995" s="33">
        <v>40958</v>
      </c>
      <c r="L995" s="29">
        <v>2485</v>
      </c>
      <c r="M995" s="27" t="s">
        <v>45</v>
      </c>
      <c r="N995" s="27" t="s">
        <v>56</v>
      </c>
      <c r="O995" s="27" t="s">
        <v>51</v>
      </c>
      <c r="P995" s="27">
        <v>8</v>
      </c>
      <c r="Q995" s="36">
        <v>2040</v>
      </c>
      <c r="R995" s="27">
        <v>793.35599999999999</v>
      </c>
    </row>
    <row r="996" spans="1:18">
      <c r="A996" s="25">
        <v>40959</v>
      </c>
      <c r="B996" s="29">
        <v>2850</v>
      </c>
      <c r="C996" s="27" t="s">
        <v>49</v>
      </c>
      <c r="D996" s="27" t="s">
        <v>56</v>
      </c>
      <c r="E996" s="27" t="s">
        <v>50</v>
      </c>
      <c r="F996" s="27">
        <v>8</v>
      </c>
      <c r="G996" s="30">
        <v>7152</v>
      </c>
      <c r="H996" s="27">
        <v>774.91920000000005</v>
      </c>
      <c r="K996" s="33">
        <v>40959</v>
      </c>
      <c r="L996" s="29">
        <v>2850</v>
      </c>
      <c r="M996" s="27" t="s">
        <v>49</v>
      </c>
      <c r="N996" s="27" t="s">
        <v>56</v>
      </c>
      <c r="O996" s="27" t="s">
        <v>50</v>
      </c>
      <c r="P996" s="27">
        <v>8</v>
      </c>
      <c r="Q996" s="36">
        <v>7152</v>
      </c>
      <c r="R996" s="27">
        <v>774.91920000000005</v>
      </c>
    </row>
    <row r="997" spans="1:18">
      <c r="A997" s="25">
        <v>40960</v>
      </c>
      <c r="B997" s="29">
        <v>2486</v>
      </c>
      <c r="C997" s="27" t="s">
        <v>48</v>
      </c>
      <c r="D997" s="27" t="s">
        <v>56</v>
      </c>
      <c r="E997" s="27" t="s">
        <v>51</v>
      </c>
      <c r="F997" s="27">
        <v>6</v>
      </c>
      <c r="G997" s="30">
        <v>4734</v>
      </c>
      <c r="H997" s="27">
        <v>3942.4751999999999</v>
      </c>
      <c r="K997" s="33">
        <v>40960</v>
      </c>
      <c r="L997" s="29">
        <v>2486</v>
      </c>
      <c r="M997" s="27" t="s">
        <v>48</v>
      </c>
      <c r="N997" s="27" t="s">
        <v>56</v>
      </c>
      <c r="O997" s="27" t="s">
        <v>51</v>
      </c>
      <c r="P997" s="27">
        <v>6</v>
      </c>
      <c r="Q997" s="36">
        <v>4734</v>
      </c>
      <c r="R997" s="27">
        <v>3942.4751999999999</v>
      </c>
    </row>
    <row r="998" spans="1:18">
      <c r="A998" s="25">
        <v>40961</v>
      </c>
      <c r="B998" s="29">
        <v>2851</v>
      </c>
      <c r="C998" s="27" t="s">
        <v>45</v>
      </c>
      <c r="D998" s="27" t="s">
        <v>56</v>
      </c>
      <c r="E998" s="27" t="s">
        <v>50</v>
      </c>
      <c r="F998" s="27">
        <v>8</v>
      </c>
      <c r="G998" s="30">
        <v>11376</v>
      </c>
      <c r="H998" s="27">
        <v>3846.2255999999998</v>
      </c>
      <c r="K998" s="33">
        <v>40961</v>
      </c>
      <c r="L998" s="29">
        <v>2851</v>
      </c>
      <c r="M998" s="27" t="s">
        <v>45</v>
      </c>
      <c r="N998" s="27" t="s">
        <v>56</v>
      </c>
      <c r="O998" s="27" t="s">
        <v>50</v>
      </c>
      <c r="P998" s="27">
        <v>8</v>
      </c>
      <c r="Q998" s="36">
        <v>11376</v>
      </c>
      <c r="R998" s="27">
        <v>3846.2255999999998</v>
      </c>
    </row>
    <row r="999" spans="1:18">
      <c r="A999" s="25">
        <v>40962</v>
      </c>
      <c r="B999" s="29">
        <v>2487</v>
      </c>
      <c r="C999" s="27" t="s">
        <v>49</v>
      </c>
      <c r="D999" s="27" t="s">
        <v>56</v>
      </c>
      <c r="E999" s="27" t="s">
        <v>47</v>
      </c>
      <c r="F999" s="27">
        <v>9</v>
      </c>
      <c r="G999" s="30">
        <v>2173.5</v>
      </c>
      <c r="H999" s="27">
        <v>1726.1937000000003</v>
      </c>
      <c r="K999" s="33">
        <v>40962</v>
      </c>
      <c r="L999" s="29">
        <v>2487</v>
      </c>
      <c r="M999" s="27" t="s">
        <v>49</v>
      </c>
      <c r="N999" s="27" t="s">
        <v>56</v>
      </c>
      <c r="O999" s="27" t="s">
        <v>47</v>
      </c>
      <c r="P999" s="27">
        <v>9</v>
      </c>
      <c r="Q999" s="36">
        <v>2173.5</v>
      </c>
      <c r="R999" s="27">
        <v>1726.1937000000003</v>
      </c>
    </row>
    <row r="1000" spans="1:18">
      <c r="A1000" s="25">
        <v>40963</v>
      </c>
      <c r="B1000" s="29">
        <v>2852</v>
      </c>
      <c r="C1000" s="27" t="s">
        <v>48</v>
      </c>
      <c r="D1000" s="27" t="s">
        <v>56</v>
      </c>
      <c r="E1000" s="27" t="s">
        <v>50</v>
      </c>
      <c r="F1000" s="27">
        <v>9</v>
      </c>
      <c r="G1000" s="30">
        <v>8073</v>
      </c>
      <c r="H1000" s="27">
        <v>2109.7440000000001</v>
      </c>
      <c r="K1000" s="33">
        <v>40963</v>
      </c>
      <c r="L1000" s="29">
        <v>2852</v>
      </c>
      <c r="M1000" s="27" t="s">
        <v>48</v>
      </c>
      <c r="N1000" s="27" t="s">
        <v>56</v>
      </c>
      <c r="O1000" s="27" t="s">
        <v>50</v>
      </c>
      <c r="P1000" s="27">
        <v>9</v>
      </c>
      <c r="Q1000" s="36">
        <v>8073</v>
      </c>
      <c r="R1000" s="27">
        <v>2109.7440000000001</v>
      </c>
    </row>
    <row r="1001" spans="1:18">
      <c r="A1001" s="25">
        <v>40964</v>
      </c>
      <c r="B1001" s="29">
        <v>2488</v>
      </c>
      <c r="C1001" s="27" t="s">
        <v>45</v>
      </c>
      <c r="D1001" s="27" t="s">
        <v>56</v>
      </c>
      <c r="E1001" s="27" t="s">
        <v>47</v>
      </c>
      <c r="F1001" s="27">
        <v>9</v>
      </c>
      <c r="G1001" s="30">
        <v>7020</v>
      </c>
      <c r="H1001" s="27">
        <v>3148.47</v>
      </c>
      <c r="K1001" s="33">
        <v>40964</v>
      </c>
      <c r="L1001" s="29">
        <v>2488</v>
      </c>
      <c r="M1001" s="27" t="s">
        <v>45</v>
      </c>
      <c r="N1001" s="27" t="s">
        <v>56</v>
      </c>
      <c r="O1001" s="27" t="s">
        <v>47</v>
      </c>
      <c r="P1001" s="27">
        <v>9</v>
      </c>
      <c r="Q1001" s="36">
        <v>7020</v>
      </c>
      <c r="R1001" s="27">
        <v>3148.47</v>
      </c>
    </row>
    <row r="1002" spans="1:18">
      <c r="A1002" s="25">
        <v>40965</v>
      </c>
      <c r="B1002" s="29">
        <v>2853</v>
      </c>
      <c r="C1002" s="27" t="s">
        <v>49</v>
      </c>
      <c r="D1002" s="27" t="s">
        <v>56</v>
      </c>
      <c r="E1002" s="27" t="s">
        <v>51</v>
      </c>
      <c r="F1002" s="27">
        <v>7</v>
      </c>
      <c r="G1002" s="30">
        <v>5103</v>
      </c>
      <c r="H1002" s="27">
        <v>715.4405999999999</v>
      </c>
      <c r="K1002" s="33">
        <v>40965</v>
      </c>
      <c r="L1002" s="29">
        <v>2853</v>
      </c>
      <c r="M1002" s="27" t="s">
        <v>49</v>
      </c>
      <c r="N1002" s="27" t="s">
        <v>56</v>
      </c>
      <c r="O1002" s="27" t="s">
        <v>51</v>
      </c>
      <c r="P1002" s="27">
        <v>7</v>
      </c>
      <c r="Q1002" s="36">
        <v>5103</v>
      </c>
      <c r="R1002" s="27">
        <v>715.4405999999999</v>
      </c>
    </row>
    <row r="1003" spans="1:18">
      <c r="A1003" s="25">
        <v>40966</v>
      </c>
      <c r="B1003" s="29">
        <v>2489</v>
      </c>
      <c r="C1003" s="27" t="s">
        <v>48</v>
      </c>
      <c r="D1003" s="27" t="s">
        <v>56</v>
      </c>
      <c r="E1003" s="27" t="s">
        <v>47</v>
      </c>
      <c r="F1003" s="27">
        <v>8</v>
      </c>
      <c r="G1003" s="30">
        <v>7800</v>
      </c>
      <c r="H1003" s="27">
        <v>487.5</v>
      </c>
      <c r="K1003" s="33">
        <v>40966</v>
      </c>
      <c r="L1003" s="29">
        <v>2489</v>
      </c>
      <c r="M1003" s="27" t="s">
        <v>48</v>
      </c>
      <c r="N1003" s="27" t="s">
        <v>56</v>
      </c>
      <c r="O1003" s="27" t="s">
        <v>47</v>
      </c>
      <c r="P1003" s="27">
        <v>8</v>
      </c>
      <c r="Q1003" s="36">
        <v>7800</v>
      </c>
      <c r="R1003" s="27">
        <v>487.5</v>
      </c>
    </row>
    <row r="1004" spans="1:18">
      <c r="A1004" s="25">
        <v>40967</v>
      </c>
      <c r="B1004" s="29">
        <v>2854</v>
      </c>
      <c r="C1004" s="27" t="s">
        <v>45</v>
      </c>
      <c r="D1004" s="27" t="s">
        <v>56</v>
      </c>
      <c r="E1004" s="27" t="s">
        <v>51</v>
      </c>
      <c r="F1004" s="27">
        <v>9</v>
      </c>
      <c r="G1004" s="30">
        <v>7533</v>
      </c>
      <c r="H1004" s="27">
        <v>1518.6528000000001</v>
      </c>
      <c r="K1004" s="33">
        <v>40967</v>
      </c>
      <c r="L1004" s="29">
        <v>2854</v>
      </c>
      <c r="M1004" s="27" t="s">
        <v>45</v>
      </c>
      <c r="N1004" s="27" t="s">
        <v>56</v>
      </c>
      <c r="O1004" s="27" t="s">
        <v>51</v>
      </c>
      <c r="P1004" s="27">
        <v>9</v>
      </c>
      <c r="Q1004" s="36">
        <v>7533</v>
      </c>
      <c r="R1004" s="27">
        <v>1518.6528000000001</v>
      </c>
    </row>
    <row r="1005" spans="1:18">
      <c r="A1005" s="25">
        <v>40969</v>
      </c>
      <c r="B1005" s="29">
        <v>2490</v>
      </c>
      <c r="C1005" s="27" t="s">
        <v>49</v>
      </c>
      <c r="D1005" s="27" t="s">
        <v>56</v>
      </c>
      <c r="E1005" s="27" t="s">
        <v>50</v>
      </c>
      <c r="F1005" s="27">
        <v>8</v>
      </c>
      <c r="G1005" s="30">
        <v>13020</v>
      </c>
      <c r="H1005" s="27">
        <v>898.37999999999988</v>
      </c>
      <c r="K1005" s="33">
        <v>40969</v>
      </c>
      <c r="L1005" s="29">
        <v>2490</v>
      </c>
      <c r="M1005" s="27" t="s">
        <v>49</v>
      </c>
      <c r="N1005" s="27" t="s">
        <v>56</v>
      </c>
      <c r="O1005" s="27" t="s">
        <v>50</v>
      </c>
      <c r="P1005" s="27">
        <v>8</v>
      </c>
      <c r="Q1005" s="36">
        <v>13020</v>
      </c>
      <c r="R1005" s="27">
        <v>898.37999999999988</v>
      </c>
    </row>
    <row r="1006" spans="1:18">
      <c r="A1006" s="25">
        <v>40970</v>
      </c>
      <c r="B1006" s="29">
        <v>2855</v>
      </c>
      <c r="C1006" s="27" t="s">
        <v>48</v>
      </c>
      <c r="D1006" s="27" t="s">
        <v>56</v>
      </c>
      <c r="E1006" s="27" t="s">
        <v>51</v>
      </c>
      <c r="F1006" s="27">
        <v>6</v>
      </c>
      <c r="G1006" s="30">
        <v>11520</v>
      </c>
      <c r="H1006" s="27">
        <v>3578.5727999999995</v>
      </c>
      <c r="K1006" s="33">
        <v>40970</v>
      </c>
      <c r="L1006" s="29">
        <v>2855</v>
      </c>
      <c r="M1006" s="27" t="s">
        <v>48</v>
      </c>
      <c r="N1006" s="27" t="s">
        <v>56</v>
      </c>
      <c r="O1006" s="27" t="s">
        <v>51</v>
      </c>
      <c r="P1006" s="27">
        <v>6</v>
      </c>
      <c r="Q1006" s="36">
        <v>11520</v>
      </c>
      <c r="R1006" s="27">
        <v>3578.5727999999995</v>
      </c>
    </row>
    <row r="1007" spans="1:18">
      <c r="A1007" s="25">
        <v>40971</v>
      </c>
      <c r="B1007" s="29">
        <v>2491</v>
      </c>
      <c r="C1007" s="27" t="s">
        <v>45</v>
      </c>
      <c r="D1007" s="27" t="s">
        <v>56</v>
      </c>
      <c r="E1007" s="27" t="s">
        <v>50</v>
      </c>
      <c r="F1007" s="27">
        <v>7</v>
      </c>
      <c r="G1007" s="30">
        <v>8400</v>
      </c>
      <c r="H1007" s="27">
        <v>2535.96</v>
      </c>
      <c r="K1007" s="33">
        <v>40971</v>
      </c>
      <c r="L1007" s="29">
        <v>2491</v>
      </c>
      <c r="M1007" s="27" t="s">
        <v>45</v>
      </c>
      <c r="N1007" s="27" t="s">
        <v>56</v>
      </c>
      <c r="O1007" s="27" t="s">
        <v>50</v>
      </c>
      <c r="P1007" s="27">
        <v>7</v>
      </c>
      <c r="Q1007" s="36">
        <v>8400</v>
      </c>
      <c r="R1007" s="27">
        <v>2535.96</v>
      </c>
    </row>
    <row r="1008" spans="1:18">
      <c r="A1008" s="25">
        <v>40972</v>
      </c>
      <c r="B1008" s="29">
        <v>2856</v>
      </c>
      <c r="C1008" s="27" t="s">
        <v>49</v>
      </c>
      <c r="D1008" s="27" t="s">
        <v>56</v>
      </c>
      <c r="E1008" s="27" t="s">
        <v>47</v>
      </c>
      <c r="F1008" s="27">
        <v>8</v>
      </c>
      <c r="G1008" s="30">
        <v>3960</v>
      </c>
      <c r="H1008" s="27">
        <v>712.99800000000005</v>
      </c>
      <c r="K1008" s="33">
        <v>40972</v>
      </c>
      <c r="L1008" s="29">
        <v>2856</v>
      </c>
      <c r="M1008" s="27" t="s">
        <v>49</v>
      </c>
      <c r="N1008" s="27" t="s">
        <v>56</v>
      </c>
      <c r="O1008" s="27" t="s">
        <v>47</v>
      </c>
      <c r="P1008" s="27">
        <v>8</v>
      </c>
      <c r="Q1008" s="36">
        <v>3960</v>
      </c>
      <c r="R1008" s="27">
        <v>712.99800000000005</v>
      </c>
    </row>
    <row r="1009" spans="1:18">
      <c r="A1009" s="25">
        <v>40973</v>
      </c>
      <c r="B1009" s="29">
        <v>2492</v>
      </c>
      <c r="C1009" s="27" t="s">
        <v>48</v>
      </c>
      <c r="D1009" s="27" t="s">
        <v>56</v>
      </c>
      <c r="E1009" s="27" t="s">
        <v>50</v>
      </c>
      <c r="F1009" s="27">
        <v>10</v>
      </c>
      <c r="G1009" s="30">
        <v>13300</v>
      </c>
      <c r="H1009" s="27">
        <v>1908.816</v>
      </c>
      <c r="K1009" s="33">
        <v>40973</v>
      </c>
      <c r="L1009" s="29">
        <v>2492</v>
      </c>
      <c r="M1009" s="27" t="s">
        <v>48</v>
      </c>
      <c r="N1009" s="27" t="s">
        <v>56</v>
      </c>
      <c r="O1009" s="27" t="s">
        <v>50</v>
      </c>
      <c r="P1009" s="27">
        <v>10</v>
      </c>
      <c r="Q1009" s="36">
        <v>13300</v>
      </c>
      <c r="R1009" s="27">
        <v>1908.816</v>
      </c>
    </row>
    <row r="1010" spans="1:18">
      <c r="A1010" s="25">
        <v>41339</v>
      </c>
      <c r="B1010" s="29">
        <v>2857</v>
      </c>
      <c r="C1010" s="27" t="s">
        <v>45</v>
      </c>
      <c r="D1010" s="27" t="s">
        <v>56</v>
      </c>
      <c r="E1010" s="27" t="s">
        <v>47</v>
      </c>
      <c r="F1010" s="27">
        <v>6</v>
      </c>
      <c r="G1010" s="30">
        <v>8820</v>
      </c>
      <c r="H1010" s="27">
        <v>2288.2607999999996</v>
      </c>
      <c r="K1010" s="33">
        <v>41339</v>
      </c>
      <c r="L1010" s="29">
        <v>2857</v>
      </c>
      <c r="M1010" s="27" t="s">
        <v>45</v>
      </c>
      <c r="N1010" s="27" t="s">
        <v>56</v>
      </c>
      <c r="O1010" s="27" t="s">
        <v>47</v>
      </c>
      <c r="P1010" s="27">
        <v>6</v>
      </c>
      <c r="Q1010" s="36">
        <v>8820</v>
      </c>
      <c r="R1010" s="27">
        <v>2288.2607999999996</v>
      </c>
    </row>
    <row r="1011" spans="1:18">
      <c r="A1011" s="25">
        <v>41340</v>
      </c>
      <c r="B1011" s="29">
        <v>2493</v>
      </c>
      <c r="C1011" s="27" t="s">
        <v>49</v>
      </c>
      <c r="D1011" s="27" t="s">
        <v>56</v>
      </c>
      <c r="E1011" s="27" t="s">
        <v>51</v>
      </c>
      <c r="F1011" s="27">
        <v>6</v>
      </c>
      <c r="G1011" s="30">
        <v>6624</v>
      </c>
      <c r="H1011" s="27">
        <v>2715.84</v>
      </c>
      <c r="K1011" s="33">
        <v>41340</v>
      </c>
      <c r="L1011" s="29">
        <v>2493</v>
      </c>
      <c r="M1011" s="27" t="s">
        <v>49</v>
      </c>
      <c r="N1011" s="27" t="s">
        <v>56</v>
      </c>
      <c r="O1011" s="27" t="s">
        <v>51</v>
      </c>
      <c r="P1011" s="27">
        <v>6</v>
      </c>
      <c r="Q1011" s="36">
        <v>6624</v>
      </c>
      <c r="R1011" s="27">
        <v>2715.84</v>
      </c>
    </row>
    <row r="1012" spans="1:18">
      <c r="A1012" s="25">
        <v>41341</v>
      </c>
      <c r="B1012" s="29">
        <v>2858</v>
      </c>
      <c r="C1012" s="27" t="s">
        <v>48</v>
      </c>
      <c r="D1012" s="27" t="s">
        <v>56</v>
      </c>
      <c r="E1012" s="27" t="s">
        <v>47</v>
      </c>
      <c r="F1012" s="27">
        <v>6</v>
      </c>
      <c r="G1012" s="30">
        <v>12915</v>
      </c>
      <c r="H1012" s="27">
        <v>1046.1150000000002</v>
      </c>
      <c r="K1012" s="33">
        <v>41341</v>
      </c>
      <c r="L1012" s="29">
        <v>2858</v>
      </c>
      <c r="M1012" s="27" t="s">
        <v>48</v>
      </c>
      <c r="N1012" s="27" t="s">
        <v>56</v>
      </c>
      <c r="O1012" s="27" t="s">
        <v>47</v>
      </c>
      <c r="P1012" s="27">
        <v>6</v>
      </c>
      <c r="Q1012" s="36">
        <v>12915</v>
      </c>
      <c r="R1012" s="27">
        <v>1046.1150000000002</v>
      </c>
    </row>
    <row r="1013" spans="1:18">
      <c r="A1013" s="25">
        <v>41342</v>
      </c>
      <c r="B1013" s="29">
        <v>2494</v>
      </c>
      <c r="C1013" s="27" t="s">
        <v>45</v>
      </c>
      <c r="D1013" s="27" t="s">
        <v>56</v>
      </c>
      <c r="E1013" s="27" t="s">
        <v>51</v>
      </c>
      <c r="F1013" s="27">
        <v>9</v>
      </c>
      <c r="G1013" s="30">
        <v>2358</v>
      </c>
      <c r="H1013" s="27">
        <v>3220.0847999999996</v>
      </c>
      <c r="K1013" s="33">
        <v>41342</v>
      </c>
      <c r="L1013" s="29">
        <v>2494</v>
      </c>
      <c r="M1013" s="27" t="s">
        <v>45</v>
      </c>
      <c r="N1013" s="27" t="s">
        <v>56</v>
      </c>
      <c r="O1013" s="27" t="s">
        <v>51</v>
      </c>
      <c r="P1013" s="27">
        <v>9</v>
      </c>
      <c r="Q1013" s="36">
        <v>2358</v>
      </c>
      <c r="R1013" s="27">
        <v>3220.0847999999996</v>
      </c>
    </row>
    <row r="1014" spans="1:18">
      <c r="A1014" s="25">
        <v>41343</v>
      </c>
      <c r="B1014" s="29">
        <v>2859</v>
      </c>
      <c r="C1014" s="27" t="s">
        <v>49</v>
      </c>
      <c r="D1014" s="27" t="s">
        <v>56</v>
      </c>
      <c r="E1014" s="27" t="s">
        <v>50</v>
      </c>
      <c r="F1014" s="27">
        <v>8</v>
      </c>
      <c r="G1014" s="30">
        <v>2544</v>
      </c>
      <c r="H1014" s="27">
        <v>3075.1872000000003</v>
      </c>
      <c r="K1014" s="33">
        <v>41343</v>
      </c>
      <c r="L1014" s="29">
        <v>2859</v>
      </c>
      <c r="M1014" s="27" t="s">
        <v>49</v>
      </c>
      <c r="N1014" s="27" t="s">
        <v>56</v>
      </c>
      <c r="O1014" s="27" t="s">
        <v>50</v>
      </c>
      <c r="P1014" s="27">
        <v>8</v>
      </c>
      <c r="Q1014" s="36">
        <v>2544</v>
      </c>
      <c r="R1014" s="27">
        <v>3075.1872000000003</v>
      </c>
    </row>
    <row r="1015" spans="1:18">
      <c r="A1015" s="25">
        <v>41344</v>
      </c>
      <c r="B1015" s="29">
        <v>2495</v>
      </c>
      <c r="C1015" s="27" t="s">
        <v>48</v>
      </c>
      <c r="D1015" s="27" t="s">
        <v>56</v>
      </c>
      <c r="E1015" s="27" t="s">
        <v>51</v>
      </c>
      <c r="F1015" s="27">
        <v>6</v>
      </c>
      <c r="G1015" s="30">
        <v>9585</v>
      </c>
      <c r="H1015" s="27">
        <v>827.18550000000005</v>
      </c>
      <c r="K1015" s="33">
        <v>41344</v>
      </c>
      <c r="L1015" s="29">
        <v>2495</v>
      </c>
      <c r="M1015" s="27" t="s">
        <v>48</v>
      </c>
      <c r="N1015" s="27" t="s">
        <v>56</v>
      </c>
      <c r="O1015" s="27" t="s">
        <v>51</v>
      </c>
      <c r="P1015" s="27">
        <v>6</v>
      </c>
      <c r="Q1015" s="36">
        <v>9585</v>
      </c>
      <c r="R1015" s="27">
        <v>827.18550000000005</v>
      </c>
    </row>
    <row r="1016" spans="1:18">
      <c r="A1016" s="25">
        <v>41345</v>
      </c>
      <c r="B1016" s="29">
        <v>2860</v>
      </c>
      <c r="C1016" s="27" t="s">
        <v>45</v>
      </c>
      <c r="D1016" s="27" t="s">
        <v>56</v>
      </c>
      <c r="E1016" s="27" t="s">
        <v>50</v>
      </c>
      <c r="F1016" s="27">
        <v>8</v>
      </c>
      <c r="G1016" s="30">
        <v>1668</v>
      </c>
      <c r="H1016" s="27">
        <v>3338.5019999999995</v>
      </c>
      <c r="K1016" s="33">
        <v>41345</v>
      </c>
      <c r="L1016" s="29">
        <v>2860</v>
      </c>
      <c r="M1016" s="27" t="s">
        <v>45</v>
      </c>
      <c r="N1016" s="27" t="s">
        <v>56</v>
      </c>
      <c r="O1016" s="27" t="s">
        <v>50</v>
      </c>
      <c r="P1016" s="27">
        <v>8</v>
      </c>
      <c r="Q1016" s="36">
        <v>1668</v>
      </c>
      <c r="R1016" s="27">
        <v>3338.5019999999995</v>
      </c>
    </row>
    <row r="1017" spans="1:18">
      <c r="A1017" s="25">
        <v>41346</v>
      </c>
      <c r="B1017" s="29">
        <v>2496</v>
      </c>
      <c r="C1017" s="27" t="s">
        <v>49</v>
      </c>
      <c r="D1017" s="27" t="s">
        <v>56</v>
      </c>
      <c r="E1017" s="27" t="s">
        <v>47</v>
      </c>
      <c r="F1017" s="27">
        <v>9</v>
      </c>
      <c r="G1017" s="30">
        <v>7398</v>
      </c>
      <c r="H1017" s="27">
        <v>729.62774999999999</v>
      </c>
      <c r="K1017" s="33">
        <v>41346</v>
      </c>
      <c r="L1017" s="29">
        <v>2496</v>
      </c>
      <c r="M1017" s="27" t="s">
        <v>49</v>
      </c>
      <c r="N1017" s="27" t="s">
        <v>56</v>
      </c>
      <c r="O1017" s="27" t="s">
        <v>47</v>
      </c>
      <c r="P1017" s="27">
        <v>9</v>
      </c>
      <c r="Q1017" s="36">
        <v>7398</v>
      </c>
      <c r="R1017" s="27">
        <v>729.62774999999999</v>
      </c>
    </row>
    <row r="1018" spans="1:18">
      <c r="A1018" s="25">
        <v>41347</v>
      </c>
      <c r="B1018" s="29">
        <v>2861</v>
      </c>
      <c r="C1018" s="27" t="s">
        <v>48</v>
      </c>
      <c r="D1018" s="27" t="s">
        <v>56</v>
      </c>
      <c r="E1018" s="27" t="s">
        <v>50</v>
      </c>
      <c r="F1018" s="27">
        <v>8</v>
      </c>
      <c r="G1018" s="30">
        <v>7848</v>
      </c>
      <c r="H1018" s="27">
        <v>3290.6664000000001</v>
      </c>
      <c r="K1018" s="33">
        <v>41347</v>
      </c>
      <c r="L1018" s="29">
        <v>2861</v>
      </c>
      <c r="M1018" s="27" t="s">
        <v>48</v>
      </c>
      <c r="N1018" s="27" t="s">
        <v>56</v>
      </c>
      <c r="O1018" s="27" t="s">
        <v>50</v>
      </c>
      <c r="P1018" s="27">
        <v>8</v>
      </c>
      <c r="Q1018" s="36">
        <v>7848</v>
      </c>
      <c r="R1018" s="27">
        <v>3290.6664000000001</v>
      </c>
    </row>
    <row r="1019" spans="1:18">
      <c r="A1019" s="25">
        <v>41348</v>
      </c>
      <c r="B1019" s="29">
        <v>2497</v>
      </c>
      <c r="C1019" s="27" t="s">
        <v>45</v>
      </c>
      <c r="D1019" s="27" t="s">
        <v>56</v>
      </c>
      <c r="E1019" s="27" t="s">
        <v>47</v>
      </c>
      <c r="F1019" s="27">
        <v>7</v>
      </c>
      <c r="G1019" s="30">
        <v>2063.25</v>
      </c>
      <c r="H1019" s="27">
        <v>1351.8413999999998</v>
      </c>
      <c r="K1019" s="33">
        <v>41348</v>
      </c>
      <c r="L1019" s="29">
        <v>2497</v>
      </c>
      <c r="M1019" s="27" t="s">
        <v>45</v>
      </c>
      <c r="N1019" s="27" t="s">
        <v>56</v>
      </c>
      <c r="O1019" s="27" t="s">
        <v>47</v>
      </c>
      <c r="P1019" s="27">
        <v>7</v>
      </c>
      <c r="Q1019" s="36">
        <v>2063.25</v>
      </c>
      <c r="R1019" s="27">
        <v>1351.8413999999998</v>
      </c>
    </row>
    <row r="1020" spans="1:18">
      <c r="A1020" s="25">
        <v>41349</v>
      </c>
      <c r="B1020" s="29">
        <v>2862</v>
      </c>
      <c r="C1020" s="27" t="s">
        <v>49</v>
      </c>
      <c r="D1020" s="27" t="s">
        <v>56</v>
      </c>
      <c r="E1020" s="27" t="s">
        <v>51</v>
      </c>
      <c r="F1020" s="27">
        <v>8</v>
      </c>
      <c r="G1020" s="30">
        <v>8192</v>
      </c>
      <c r="H1020" s="27">
        <v>3385.7536</v>
      </c>
      <c r="K1020" s="33">
        <v>41349</v>
      </c>
      <c r="L1020" s="29">
        <v>2862</v>
      </c>
      <c r="M1020" s="27" t="s">
        <v>49</v>
      </c>
      <c r="N1020" s="27" t="s">
        <v>56</v>
      </c>
      <c r="O1020" s="27" t="s">
        <v>51</v>
      </c>
      <c r="P1020" s="27">
        <v>8</v>
      </c>
      <c r="Q1020" s="36">
        <v>8192</v>
      </c>
      <c r="R1020" s="27">
        <v>3385.7536</v>
      </c>
    </row>
    <row r="1021" spans="1:18">
      <c r="A1021" s="25">
        <v>41350</v>
      </c>
      <c r="B1021" s="29">
        <v>2498</v>
      </c>
      <c r="C1021" s="27" t="s">
        <v>48</v>
      </c>
      <c r="D1021" s="27" t="s">
        <v>56</v>
      </c>
      <c r="E1021" s="27" t="s">
        <v>47</v>
      </c>
      <c r="F1021" s="27">
        <v>6</v>
      </c>
      <c r="G1021" s="30">
        <v>1764</v>
      </c>
      <c r="H1021" s="27">
        <v>2071.2888000000003</v>
      </c>
      <c r="K1021" s="33">
        <v>41350</v>
      </c>
      <c r="L1021" s="29">
        <v>2498</v>
      </c>
      <c r="M1021" s="27" t="s">
        <v>48</v>
      </c>
      <c r="N1021" s="27" t="s">
        <v>56</v>
      </c>
      <c r="O1021" s="27" t="s">
        <v>47</v>
      </c>
      <c r="P1021" s="27">
        <v>6</v>
      </c>
      <c r="Q1021" s="36">
        <v>1764</v>
      </c>
      <c r="R1021" s="27">
        <v>2071.2888000000003</v>
      </c>
    </row>
    <row r="1022" spans="1:18">
      <c r="A1022" s="25">
        <v>41351</v>
      </c>
      <c r="B1022" s="29">
        <v>2863</v>
      </c>
      <c r="C1022" s="27" t="s">
        <v>45</v>
      </c>
      <c r="D1022" s="27" t="s">
        <v>56</v>
      </c>
      <c r="E1022" s="27" t="s">
        <v>51</v>
      </c>
      <c r="F1022" s="27">
        <v>8</v>
      </c>
      <c r="G1022" s="30">
        <v>4224</v>
      </c>
      <c r="H1022" s="27">
        <v>3279.9360000000001</v>
      </c>
      <c r="K1022" s="33">
        <v>41351</v>
      </c>
      <c r="L1022" s="29">
        <v>2863</v>
      </c>
      <c r="M1022" s="27" t="s">
        <v>45</v>
      </c>
      <c r="N1022" s="27" t="s">
        <v>56</v>
      </c>
      <c r="O1022" s="27" t="s">
        <v>51</v>
      </c>
      <c r="P1022" s="27">
        <v>8</v>
      </c>
      <c r="Q1022" s="36">
        <v>4224</v>
      </c>
      <c r="R1022" s="27">
        <v>3279.9360000000001</v>
      </c>
    </row>
    <row r="1023" spans="1:18">
      <c r="A1023" s="25">
        <v>41352</v>
      </c>
      <c r="B1023" s="29">
        <v>2499</v>
      </c>
      <c r="C1023" s="27" t="s">
        <v>49</v>
      </c>
      <c r="D1023" s="27" t="s">
        <v>56</v>
      </c>
      <c r="E1023" s="27" t="s">
        <v>50</v>
      </c>
      <c r="F1023" s="27">
        <v>8</v>
      </c>
      <c r="G1023" s="30">
        <v>7776</v>
      </c>
      <c r="H1023" s="27">
        <v>1168.7327999999998</v>
      </c>
      <c r="K1023" s="33">
        <v>41352</v>
      </c>
      <c r="L1023" s="29">
        <v>2499</v>
      </c>
      <c r="M1023" s="27" t="s">
        <v>49</v>
      </c>
      <c r="N1023" s="27" t="s">
        <v>56</v>
      </c>
      <c r="O1023" s="27" t="s">
        <v>50</v>
      </c>
      <c r="P1023" s="27">
        <v>8</v>
      </c>
      <c r="Q1023" s="36">
        <v>7776</v>
      </c>
      <c r="R1023" s="27">
        <v>1168.7327999999998</v>
      </c>
    </row>
    <row r="1024" spans="1:18">
      <c r="A1024" s="25">
        <v>41353</v>
      </c>
      <c r="B1024" s="29">
        <v>2864</v>
      </c>
      <c r="C1024" s="27" t="s">
        <v>48</v>
      </c>
      <c r="D1024" s="27" t="s">
        <v>56</v>
      </c>
      <c r="E1024" s="27" t="s">
        <v>51</v>
      </c>
      <c r="F1024" s="27">
        <v>7</v>
      </c>
      <c r="G1024" s="30">
        <v>7938</v>
      </c>
      <c r="H1024" s="27">
        <v>887.26994999999988</v>
      </c>
      <c r="K1024" s="33">
        <v>41353</v>
      </c>
      <c r="L1024" s="29">
        <v>2864</v>
      </c>
      <c r="M1024" s="27" t="s">
        <v>48</v>
      </c>
      <c r="N1024" s="27" t="s">
        <v>56</v>
      </c>
      <c r="O1024" s="27" t="s">
        <v>51</v>
      </c>
      <c r="P1024" s="27">
        <v>7</v>
      </c>
      <c r="Q1024" s="36">
        <v>7938</v>
      </c>
      <c r="R1024" s="27">
        <v>887.26994999999988</v>
      </c>
    </row>
    <row r="1025" spans="1:18">
      <c r="A1025" s="25">
        <v>41354</v>
      </c>
      <c r="B1025" s="29">
        <v>2500</v>
      </c>
      <c r="C1025" s="27" t="s">
        <v>45</v>
      </c>
      <c r="D1025" s="27" t="s">
        <v>56</v>
      </c>
      <c r="E1025" s="27" t="s">
        <v>50</v>
      </c>
      <c r="F1025" s="27">
        <v>8</v>
      </c>
      <c r="G1025" s="30">
        <v>3696</v>
      </c>
      <c r="H1025" s="27">
        <v>1456.2240000000002</v>
      </c>
      <c r="K1025" s="33">
        <v>41354</v>
      </c>
      <c r="L1025" s="29">
        <v>2500</v>
      </c>
      <c r="M1025" s="27" t="s">
        <v>45</v>
      </c>
      <c r="N1025" s="27" t="s">
        <v>56</v>
      </c>
      <c r="O1025" s="27" t="s">
        <v>50</v>
      </c>
      <c r="P1025" s="27">
        <v>8</v>
      </c>
      <c r="Q1025" s="36">
        <v>3696</v>
      </c>
      <c r="R1025" s="27">
        <v>1456.2240000000002</v>
      </c>
    </row>
    <row r="1026" spans="1:18">
      <c r="A1026" s="25">
        <v>41355</v>
      </c>
      <c r="B1026" s="29">
        <v>2865</v>
      </c>
      <c r="C1026" s="27" t="s">
        <v>49</v>
      </c>
      <c r="D1026" s="27" t="s">
        <v>56</v>
      </c>
      <c r="E1026" s="27" t="s">
        <v>47</v>
      </c>
      <c r="F1026" s="27">
        <v>9</v>
      </c>
      <c r="G1026" s="30">
        <v>7398</v>
      </c>
      <c r="H1026" s="27">
        <v>3510.5976000000001</v>
      </c>
      <c r="K1026" s="33">
        <v>41355</v>
      </c>
      <c r="L1026" s="29">
        <v>2865</v>
      </c>
      <c r="M1026" s="27" t="s">
        <v>49</v>
      </c>
      <c r="N1026" s="27" t="s">
        <v>56</v>
      </c>
      <c r="O1026" s="27" t="s">
        <v>47</v>
      </c>
      <c r="P1026" s="27">
        <v>9</v>
      </c>
      <c r="Q1026" s="36">
        <v>7398</v>
      </c>
      <c r="R1026" s="27">
        <v>3510.5976000000001</v>
      </c>
    </row>
    <row r="1027" spans="1:18">
      <c r="A1027" s="25">
        <v>41356</v>
      </c>
      <c r="B1027" s="29">
        <v>2501</v>
      </c>
      <c r="C1027" s="27" t="s">
        <v>48</v>
      </c>
      <c r="D1027" s="27" t="s">
        <v>56</v>
      </c>
      <c r="E1027" s="27" t="s">
        <v>50</v>
      </c>
      <c r="F1027" s="27">
        <v>9</v>
      </c>
      <c r="G1027" s="30">
        <v>14377.5</v>
      </c>
      <c r="H1027" s="27">
        <v>4574.9204999999993</v>
      </c>
      <c r="K1027" s="33">
        <v>41356</v>
      </c>
      <c r="L1027" s="29">
        <v>2501</v>
      </c>
      <c r="M1027" s="27" t="s">
        <v>48</v>
      </c>
      <c r="N1027" s="27" t="s">
        <v>56</v>
      </c>
      <c r="O1027" s="27" t="s">
        <v>50</v>
      </c>
      <c r="P1027" s="27">
        <v>9</v>
      </c>
      <c r="Q1027" s="36">
        <v>14377.5</v>
      </c>
      <c r="R1027" s="27">
        <v>4574.9204999999993</v>
      </c>
    </row>
    <row r="1028" spans="1:18">
      <c r="A1028" s="25">
        <v>41357</v>
      </c>
      <c r="B1028" s="29">
        <v>2866</v>
      </c>
      <c r="C1028" s="27" t="s">
        <v>45</v>
      </c>
      <c r="D1028" s="27" t="s">
        <v>56</v>
      </c>
      <c r="E1028" s="27" t="s">
        <v>47</v>
      </c>
      <c r="F1028" s="27">
        <v>9</v>
      </c>
      <c r="G1028" s="30">
        <v>4770</v>
      </c>
      <c r="H1028" s="27">
        <v>1554.0659999999998</v>
      </c>
      <c r="K1028" s="33">
        <v>41357</v>
      </c>
      <c r="L1028" s="29">
        <v>2866</v>
      </c>
      <c r="M1028" s="27" t="s">
        <v>45</v>
      </c>
      <c r="N1028" s="27" t="s">
        <v>56</v>
      </c>
      <c r="O1028" s="27" t="s">
        <v>47</v>
      </c>
      <c r="P1028" s="27">
        <v>9</v>
      </c>
      <c r="Q1028" s="36">
        <v>4770</v>
      </c>
      <c r="R1028" s="27">
        <v>1554.0659999999998</v>
      </c>
    </row>
    <row r="1029" spans="1:18">
      <c r="A1029" s="25">
        <v>41358</v>
      </c>
      <c r="B1029" s="29">
        <v>2502</v>
      </c>
      <c r="C1029" s="27" t="s">
        <v>49</v>
      </c>
      <c r="D1029" s="27" t="s">
        <v>56</v>
      </c>
      <c r="E1029" s="27" t="s">
        <v>51</v>
      </c>
      <c r="F1029" s="27">
        <v>10</v>
      </c>
      <c r="G1029" s="30">
        <v>11400</v>
      </c>
      <c r="H1029" s="27">
        <v>3393.5519999999997</v>
      </c>
      <c r="K1029" s="33">
        <v>41358</v>
      </c>
      <c r="L1029" s="29">
        <v>2502</v>
      </c>
      <c r="M1029" s="27" t="s">
        <v>49</v>
      </c>
      <c r="N1029" s="27" t="s">
        <v>56</v>
      </c>
      <c r="O1029" s="27" t="s">
        <v>51</v>
      </c>
      <c r="P1029" s="27">
        <v>10</v>
      </c>
      <c r="Q1029" s="36">
        <v>11400</v>
      </c>
      <c r="R1029" s="27">
        <v>3393.5519999999997</v>
      </c>
    </row>
    <row r="1030" spans="1:18">
      <c r="A1030" s="25">
        <v>41359</v>
      </c>
      <c r="B1030" s="29">
        <v>2867</v>
      </c>
      <c r="C1030" s="27" t="s">
        <v>48</v>
      </c>
      <c r="D1030" s="27" t="s">
        <v>56</v>
      </c>
      <c r="E1030" s="27" t="s">
        <v>47</v>
      </c>
      <c r="F1030" s="27">
        <v>7</v>
      </c>
      <c r="G1030" s="30">
        <v>10962</v>
      </c>
      <c r="H1030" s="27">
        <v>936.7029</v>
      </c>
      <c r="K1030" s="33">
        <v>41359</v>
      </c>
      <c r="L1030" s="29">
        <v>2867</v>
      </c>
      <c r="M1030" s="27" t="s">
        <v>48</v>
      </c>
      <c r="N1030" s="27" t="s">
        <v>56</v>
      </c>
      <c r="O1030" s="27" t="s">
        <v>47</v>
      </c>
      <c r="P1030" s="27">
        <v>7</v>
      </c>
      <c r="Q1030" s="36">
        <v>10962</v>
      </c>
      <c r="R1030" s="27">
        <v>936.7029</v>
      </c>
    </row>
    <row r="1031" spans="1:18">
      <c r="A1031" s="25">
        <v>41360</v>
      </c>
      <c r="B1031" s="29">
        <v>2503</v>
      </c>
      <c r="C1031" s="27" t="s">
        <v>45</v>
      </c>
      <c r="D1031" s="27" t="s">
        <v>56</v>
      </c>
      <c r="E1031" s="27" t="s">
        <v>51</v>
      </c>
      <c r="F1031" s="27">
        <v>10</v>
      </c>
      <c r="G1031" s="30">
        <v>3870</v>
      </c>
      <c r="H1031" s="27">
        <v>3277.116</v>
      </c>
      <c r="K1031" s="33">
        <v>41360</v>
      </c>
      <c r="L1031" s="29">
        <v>2503</v>
      </c>
      <c r="M1031" s="27" t="s">
        <v>45</v>
      </c>
      <c r="N1031" s="27" t="s">
        <v>56</v>
      </c>
      <c r="O1031" s="27" t="s">
        <v>51</v>
      </c>
      <c r="P1031" s="27">
        <v>10</v>
      </c>
      <c r="Q1031" s="36">
        <v>3870</v>
      </c>
      <c r="R1031" s="27">
        <v>3277.116</v>
      </c>
    </row>
    <row r="1032" spans="1:18">
      <c r="A1032" s="25">
        <v>41361</v>
      </c>
      <c r="B1032" s="29">
        <v>2868</v>
      </c>
      <c r="C1032" s="27" t="s">
        <v>49</v>
      </c>
      <c r="D1032" s="27" t="s">
        <v>56</v>
      </c>
      <c r="E1032" s="27" t="s">
        <v>50</v>
      </c>
      <c r="F1032" s="27">
        <v>6</v>
      </c>
      <c r="G1032" s="30">
        <v>2520</v>
      </c>
      <c r="H1032" s="27">
        <v>2804.7599999999998</v>
      </c>
      <c r="K1032" s="33">
        <v>41361</v>
      </c>
      <c r="L1032" s="29">
        <v>2868</v>
      </c>
      <c r="M1032" s="27" t="s">
        <v>49</v>
      </c>
      <c r="N1032" s="27" t="s">
        <v>56</v>
      </c>
      <c r="O1032" s="27" t="s">
        <v>50</v>
      </c>
      <c r="P1032" s="27">
        <v>6</v>
      </c>
      <c r="Q1032" s="36">
        <v>2520</v>
      </c>
      <c r="R1032" s="27">
        <v>2804.7599999999998</v>
      </c>
    </row>
    <row r="1033" spans="1:18">
      <c r="A1033" s="25">
        <v>41362</v>
      </c>
      <c r="B1033" s="29">
        <v>2504</v>
      </c>
      <c r="C1033" s="27" t="s">
        <v>48</v>
      </c>
      <c r="D1033" s="27" t="s">
        <v>56</v>
      </c>
      <c r="E1033" s="27" t="s">
        <v>51</v>
      </c>
      <c r="F1033" s="27">
        <v>8</v>
      </c>
      <c r="G1033" s="30">
        <v>4248</v>
      </c>
      <c r="H1033" s="27">
        <v>4709.9699999999993</v>
      </c>
      <c r="K1033" s="33">
        <v>41362</v>
      </c>
      <c r="L1033" s="29">
        <v>2504</v>
      </c>
      <c r="M1033" s="27" t="s">
        <v>48</v>
      </c>
      <c r="N1033" s="27" t="s">
        <v>56</v>
      </c>
      <c r="O1033" s="27" t="s">
        <v>51</v>
      </c>
      <c r="P1033" s="27">
        <v>8</v>
      </c>
      <c r="Q1033" s="36">
        <v>4248</v>
      </c>
      <c r="R1033" s="27">
        <v>4709.9699999999993</v>
      </c>
    </row>
    <row r="1034" spans="1:18">
      <c r="A1034" s="25">
        <v>41363</v>
      </c>
      <c r="B1034" s="29">
        <v>2869</v>
      </c>
      <c r="C1034" s="27" t="s">
        <v>45</v>
      </c>
      <c r="D1034" s="27" t="s">
        <v>56</v>
      </c>
      <c r="E1034" s="27" t="s">
        <v>50</v>
      </c>
      <c r="F1034" s="27">
        <v>9</v>
      </c>
      <c r="G1034" s="30">
        <v>8640</v>
      </c>
      <c r="H1034" s="27">
        <v>1875.3119999999999</v>
      </c>
      <c r="K1034" s="33">
        <v>41363</v>
      </c>
      <c r="L1034" s="29">
        <v>2869</v>
      </c>
      <c r="M1034" s="27" t="s">
        <v>45</v>
      </c>
      <c r="N1034" s="27" t="s">
        <v>56</v>
      </c>
      <c r="O1034" s="27" t="s">
        <v>50</v>
      </c>
      <c r="P1034" s="27">
        <v>9</v>
      </c>
      <c r="Q1034" s="36">
        <v>8640</v>
      </c>
      <c r="R1034" s="27">
        <v>1875.3119999999999</v>
      </c>
    </row>
    <row r="1035" spans="1:18">
      <c r="A1035" s="25">
        <v>41364</v>
      </c>
      <c r="B1035" s="29">
        <v>2505</v>
      </c>
      <c r="C1035" s="27" t="s">
        <v>49</v>
      </c>
      <c r="D1035" s="27" t="s">
        <v>56</v>
      </c>
      <c r="E1035" s="27" t="s">
        <v>47</v>
      </c>
      <c r="F1035" s="27">
        <v>10</v>
      </c>
      <c r="G1035" s="30">
        <v>10240</v>
      </c>
      <c r="H1035" s="27">
        <v>3927.04</v>
      </c>
      <c r="K1035" s="33">
        <v>41364</v>
      </c>
      <c r="L1035" s="29">
        <v>2505</v>
      </c>
      <c r="M1035" s="27" t="s">
        <v>49</v>
      </c>
      <c r="N1035" s="27" t="s">
        <v>56</v>
      </c>
      <c r="O1035" s="27" t="s">
        <v>47</v>
      </c>
      <c r="P1035" s="27">
        <v>10</v>
      </c>
      <c r="Q1035" s="36">
        <v>10240</v>
      </c>
      <c r="R1035" s="27">
        <v>3927.04</v>
      </c>
    </row>
    <row r="1036" spans="1:18">
      <c r="A1036" s="25">
        <v>41365</v>
      </c>
      <c r="B1036" s="29">
        <v>2870</v>
      </c>
      <c r="C1036" s="27" t="s">
        <v>48</v>
      </c>
      <c r="D1036" s="27" t="s">
        <v>56</v>
      </c>
      <c r="E1036" s="27" t="s">
        <v>50</v>
      </c>
      <c r="F1036" s="27">
        <v>10</v>
      </c>
      <c r="G1036" s="30">
        <v>8640</v>
      </c>
      <c r="H1036" s="27">
        <v>2881.0079999999998</v>
      </c>
      <c r="K1036" s="33">
        <v>41365</v>
      </c>
      <c r="L1036" s="29">
        <v>2870</v>
      </c>
      <c r="M1036" s="27" t="s">
        <v>48</v>
      </c>
      <c r="N1036" s="27" t="s">
        <v>56</v>
      </c>
      <c r="O1036" s="27" t="s">
        <v>50</v>
      </c>
      <c r="P1036" s="27">
        <v>10</v>
      </c>
      <c r="Q1036" s="36">
        <v>8640</v>
      </c>
      <c r="R1036" s="27">
        <v>2881.0079999999998</v>
      </c>
    </row>
    <row r="1037" spans="1:18">
      <c r="A1037" s="25">
        <v>41366</v>
      </c>
      <c r="B1037" s="29">
        <v>2506</v>
      </c>
      <c r="C1037" s="27" t="s">
        <v>45</v>
      </c>
      <c r="D1037" s="27" t="s">
        <v>56</v>
      </c>
      <c r="E1037" s="27" t="s">
        <v>47</v>
      </c>
      <c r="F1037" s="27">
        <v>10</v>
      </c>
      <c r="G1037" s="30">
        <v>2340</v>
      </c>
      <c r="H1037" s="27">
        <v>3684.33</v>
      </c>
      <c r="K1037" s="33">
        <v>41366</v>
      </c>
      <c r="L1037" s="29">
        <v>2506</v>
      </c>
      <c r="M1037" s="27" t="s">
        <v>45</v>
      </c>
      <c r="N1037" s="27" t="s">
        <v>56</v>
      </c>
      <c r="O1037" s="27" t="s">
        <v>47</v>
      </c>
      <c r="P1037" s="27">
        <v>10</v>
      </c>
      <c r="Q1037" s="36">
        <v>2340</v>
      </c>
      <c r="R1037" s="27">
        <v>3684.33</v>
      </c>
    </row>
    <row r="1038" spans="1:18">
      <c r="A1038" s="25">
        <v>41367</v>
      </c>
      <c r="B1038" s="29">
        <v>2871</v>
      </c>
      <c r="C1038" s="27" t="s">
        <v>49</v>
      </c>
      <c r="D1038" s="27" t="s">
        <v>56</v>
      </c>
      <c r="E1038" s="27" t="s">
        <v>51</v>
      </c>
      <c r="F1038" s="27">
        <v>6</v>
      </c>
      <c r="G1038" s="30">
        <v>11070</v>
      </c>
      <c r="H1038" s="27">
        <v>2114.8128000000002</v>
      </c>
      <c r="K1038" s="33">
        <v>41367</v>
      </c>
      <c r="L1038" s="29">
        <v>2871</v>
      </c>
      <c r="M1038" s="27" t="s">
        <v>49</v>
      </c>
      <c r="N1038" s="27" t="s">
        <v>56</v>
      </c>
      <c r="O1038" s="27" t="s">
        <v>51</v>
      </c>
      <c r="P1038" s="27">
        <v>6</v>
      </c>
      <c r="Q1038" s="36">
        <v>11070</v>
      </c>
      <c r="R1038" s="27">
        <v>2114.8128000000002</v>
      </c>
    </row>
    <row r="1039" spans="1:18">
      <c r="A1039" s="25">
        <v>41368</v>
      </c>
      <c r="B1039" s="29">
        <v>2507</v>
      </c>
      <c r="C1039" s="27" t="s">
        <v>48</v>
      </c>
      <c r="D1039" s="27" t="s">
        <v>56</v>
      </c>
      <c r="E1039" s="27" t="s">
        <v>47</v>
      </c>
      <c r="F1039" s="27">
        <v>8</v>
      </c>
      <c r="G1039" s="30">
        <v>6768</v>
      </c>
      <c r="H1039" s="27">
        <v>3277.5168000000003</v>
      </c>
      <c r="K1039" s="33">
        <v>41368</v>
      </c>
      <c r="L1039" s="29">
        <v>2507</v>
      </c>
      <c r="M1039" s="27" t="s">
        <v>48</v>
      </c>
      <c r="N1039" s="27" t="s">
        <v>56</v>
      </c>
      <c r="O1039" s="27" t="s">
        <v>47</v>
      </c>
      <c r="P1039" s="27">
        <v>8</v>
      </c>
      <c r="Q1039" s="36">
        <v>6768</v>
      </c>
      <c r="R1039" s="27">
        <v>3277.5168000000003</v>
      </c>
    </row>
    <row r="1040" spans="1:18">
      <c r="A1040" s="25">
        <v>41369</v>
      </c>
      <c r="B1040" s="29">
        <v>2872</v>
      </c>
      <c r="C1040" s="27" t="s">
        <v>45</v>
      </c>
      <c r="D1040" s="27" t="s">
        <v>56</v>
      </c>
      <c r="E1040" s="27" t="s">
        <v>51</v>
      </c>
      <c r="F1040" s="27">
        <v>6</v>
      </c>
      <c r="G1040" s="30">
        <v>7222.5</v>
      </c>
      <c r="H1040" s="27">
        <v>529.26480000000004</v>
      </c>
      <c r="K1040" s="33">
        <v>41369</v>
      </c>
      <c r="L1040" s="29">
        <v>2872</v>
      </c>
      <c r="M1040" s="27" t="s">
        <v>45</v>
      </c>
      <c r="N1040" s="27" t="s">
        <v>56</v>
      </c>
      <c r="O1040" s="27" t="s">
        <v>51</v>
      </c>
      <c r="P1040" s="27">
        <v>6</v>
      </c>
      <c r="Q1040" s="36">
        <v>7222.5</v>
      </c>
      <c r="R1040" s="27">
        <v>529.26480000000004</v>
      </c>
    </row>
    <row r="1041" spans="1:18">
      <c r="A1041" s="25">
        <v>41370</v>
      </c>
      <c r="B1041" s="29">
        <v>2508</v>
      </c>
      <c r="C1041" s="27" t="s">
        <v>49</v>
      </c>
      <c r="D1041" s="27" t="s">
        <v>56</v>
      </c>
      <c r="E1041" s="27" t="s">
        <v>50</v>
      </c>
      <c r="F1041" s="27">
        <v>10</v>
      </c>
      <c r="G1041" s="30">
        <v>4240</v>
      </c>
      <c r="H1041" s="27">
        <v>3751.5520000000001</v>
      </c>
      <c r="K1041" s="33">
        <v>41370</v>
      </c>
      <c r="L1041" s="29">
        <v>2508</v>
      </c>
      <c r="M1041" s="27" t="s">
        <v>49</v>
      </c>
      <c r="N1041" s="27" t="s">
        <v>56</v>
      </c>
      <c r="O1041" s="27" t="s">
        <v>50</v>
      </c>
      <c r="P1041" s="27">
        <v>10</v>
      </c>
      <c r="Q1041" s="36">
        <v>4240</v>
      </c>
      <c r="R1041" s="27">
        <v>3751.5520000000001</v>
      </c>
    </row>
    <row r="1042" spans="1:18">
      <c r="A1042" s="25">
        <v>41371</v>
      </c>
      <c r="B1042" s="29">
        <v>2873</v>
      </c>
      <c r="C1042" s="27" t="s">
        <v>48</v>
      </c>
      <c r="D1042" s="27" t="s">
        <v>56</v>
      </c>
      <c r="E1042" s="27" t="s">
        <v>51</v>
      </c>
      <c r="F1042" s="27">
        <v>6</v>
      </c>
      <c r="G1042" s="30">
        <v>12330</v>
      </c>
      <c r="H1042" s="27">
        <v>3938.6952000000001</v>
      </c>
      <c r="K1042" s="33">
        <v>41371</v>
      </c>
      <c r="L1042" s="29">
        <v>2873</v>
      </c>
      <c r="M1042" s="27" t="s">
        <v>48</v>
      </c>
      <c r="N1042" s="27" t="s">
        <v>56</v>
      </c>
      <c r="O1042" s="27" t="s">
        <v>51</v>
      </c>
      <c r="P1042" s="27">
        <v>6</v>
      </c>
      <c r="Q1042" s="36">
        <v>12330</v>
      </c>
      <c r="R1042" s="27">
        <v>3938.6952000000001</v>
      </c>
    </row>
    <row r="1043" spans="1:18">
      <c r="A1043" s="25">
        <v>41372</v>
      </c>
      <c r="B1043" s="29">
        <v>2509</v>
      </c>
      <c r="C1043" s="27" t="s">
        <v>45</v>
      </c>
      <c r="D1043" s="27" t="s">
        <v>56</v>
      </c>
      <c r="E1043" s="27" t="s">
        <v>50</v>
      </c>
      <c r="F1043" s="27">
        <v>10</v>
      </c>
      <c r="G1043" s="30">
        <v>6960</v>
      </c>
      <c r="H1043" s="27">
        <v>3035.4300000000003</v>
      </c>
      <c r="K1043" s="33">
        <v>41372</v>
      </c>
      <c r="L1043" s="29">
        <v>2509</v>
      </c>
      <c r="M1043" s="27" t="s">
        <v>45</v>
      </c>
      <c r="N1043" s="27" t="s">
        <v>56</v>
      </c>
      <c r="O1043" s="27" t="s">
        <v>50</v>
      </c>
      <c r="P1043" s="27">
        <v>10</v>
      </c>
      <c r="Q1043" s="36">
        <v>6960</v>
      </c>
      <c r="R1043" s="27">
        <v>3035.4300000000003</v>
      </c>
    </row>
    <row r="1044" spans="1:18">
      <c r="A1044" s="25">
        <v>41373</v>
      </c>
      <c r="B1044" s="29">
        <v>2874</v>
      </c>
      <c r="C1044" s="27" t="s">
        <v>49</v>
      </c>
      <c r="D1044" s="27" t="s">
        <v>56</v>
      </c>
      <c r="E1044" s="27" t="s">
        <v>47</v>
      </c>
      <c r="F1044" s="27">
        <v>8</v>
      </c>
      <c r="G1044" s="30">
        <v>2952</v>
      </c>
      <c r="H1044" s="27">
        <v>3958.6320000000005</v>
      </c>
      <c r="K1044" s="33">
        <v>41373</v>
      </c>
      <c r="L1044" s="29">
        <v>2874</v>
      </c>
      <c r="M1044" s="27" t="s">
        <v>49</v>
      </c>
      <c r="N1044" s="27" t="s">
        <v>56</v>
      </c>
      <c r="O1044" s="27" t="s">
        <v>47</v>
      </c>
      <c r="P1044" s="27">
        <v>8</v>
      </c>
      <c r="Q1044" s="36">
        <v>2952</v>
      </c>
      <c r="R1044" s="27">
        <v>3958.6320000000005</v>
      </c>
    </row>
    <row r="1045" spans="1:18">
      <c r="A1045" s="25">
        <v>41374</v>
      </c>
      <c r="B1045" s="29">
        <v>2510</v>
      </c>
      <c r="C1045" s="27" t="s">
        <v>48</v>
      </c>
      <c r="D1045" s="27" t="s">
        <v>56</v>
      </c>
      <c r="E1045" s="27" t="s">
        <v>50</v>
      </c>
      <c r="F1045" s="27">
        <v>7</v>
      </c>
      <c r="G1045" s="30">
        <v>2236.5</v>
      </c>
      <c r="H1045" s="27">
        <v>2497.2759000000001</v>
      </c>
      <c r="K1045" s="33">
        <v>41374</v>
      </c>
      <c r="L1045" s="29">
        <v>2510</v>
      </c>
      <c r="M1045" s="27" t="s">
        <v>48</v>
      </c>
      <c r="N1045" s="27" t="s">
        <v>56</v>
      </c>
      <c r="O1045" s="27" t="s">
        <v>50</v>
      </c>
      <c r="P1045" s="27">
        <v>7</v>
      </c>
      <c r="Q1045" s="36">
        <v>2236.5</v>
      </c>
      <c r="R1045" s="27">
        <v>2497.2759000000001</v>
      </c>
    </row>
    <row r="1046" spans="1:18">
      <c r="A1046" s="25">
        <v>41375</v>
      </c>
      <c r="B1046" s="29">
        <v>2875</v>
      </c>
      <c r="C1046" s="27" t="s">
        <v>45</v>
      </c>
      <c r="D1046" s="27" t="s">
        <v>56</v>
      </c>
      <c r="E1046" s="27" t="s">
        <v>47</v>
      </c>
      <c r="F1046" s="27">
        <v>6</v>
      </c>
      <c r="G1046" s="30">
        <v>2160</v>
      </c>
      <c r="H1046" s="27">
        <v>3587.7599999999993</v>
      </c>
      <c r="K1046" s="33">
        <v>41375</v>
      </c>
      <c r="L1046" s="29">
        <v>2875</v>
      </c>
      <c r="M1046" s="27" t="s">
        <v>45</v>
      </c>
      <c r="N1046" s="27" t="s">
        <v>56</v>
      </c>
      <c r="O1046" s="27" t="s">
        <v>47</v>
      </c>
      <c r="P1046" s="27">
        <v>6</v>
      </c>
      <c r="Q1046" s="36">
        <v>2160</v>
      </c>
      <c r="R1046" s="27">
        <v>3587.7599999999993</v>
      </c>
    </row>
    <row r="1047" spans="1:18">
      <c r="A1047" s="25">
        <v>41376</v>
      </c>
      <c r="B1047" s="29">
        <v>2511</v>
      </c>
      <c r="C1047" s="27" t="s">
        <v>49</v>
      </c>
      <c r="D1047" s="27" t="s">
        <v>56</v>
      </c>
      <c r="E1047" s="27" t="s">
        <v>51</v>
      </c>
      <c r="F1047" s="27">
        <v>9</v>
      </c>
      <c r="G1047" s="30">
        <v>2034</v>
      </c>
      <c r="H1047" s="27">
        <v>1342.0332000000001</v>
      </c>
      <c r="K1047" s="33">
        <v>41376</v>
      </c>
      <c r="L1047" s="29">
        <v>2511</v>
      </c>
      <c r="M1047" s="27" t="s">
        <v>49</v>
      </c>
      <c r="N1047" s="27" t="s">
        <v>56</v>
      </c>
      <c r="O1047" s="27" t="s">
        <v>51</v>
      </c>
      <c r="P1047" s="27">
        <v>9</v>
      </c>
      <c r="Q1047" s="36">
        <v>2034</v>
      </c>
      <c r="R1047" s="27">
        <v>1342.0332000000001</v>
      </c>
    </row>
    <row r="1048" spans="1:18">
      <c r="A1048" s="25">
        <v>41377</v>
      </c>
      <c r="B1048" s="29">
        <v>2876</v>
      </c>
      <c r="C1048" s="27" t="s">
        <v>48</v>
      </c>
      <c r="D1048" s="27" t="s">
        <v>56</v>
      </c>
      <c r="E1048" s="27" t="s">
        <v>47</v>
      </c>
      <c r="F1048" s="27">
        <v>9</v>
      </c>
      <c r="G1048" s="30">
        <v>8437.5</v>
      </c>
      <c r="H1048" s="27">
        <v>3468.65625</v>
      </c>
      <c r="K1048" s="33">
        <v>41377</v>
      </c>
      <c r="L1048" s="29">
        <v>2876</v>
      </c>
      <c r="M1048" s="27" t="s">
        <v>48</v>
      </c>
      <c r="N1048" s="27" t="s">
        <v>56</v>
      </c>
      <c r="O1048" s="27" t="s">
        <v>47</v>
      </c>
      <c r="P1048" s="27">
        <v>9</v>
      </c>
      <c r="Q1048" s="36">
        <v>8437.5</v>
      </c>
      <c r="R1048" s="27">
        <v>3468.65625</v>
      </c>
    </row>
    <row r="1049" spans="1:18">
      <c r="A1049" s="25">
        <v>41378</v>
      </c>
      <c r="B1049" s="29">
        <v>2512</v>
      </c>
      <c r="C1049" s="27" t="s">
        <v>45</v>
      </c>
      <c r="D1049" s="27" t="s">
        <v>56</v>
      </c>
      <c r="E1049" s="27" t="s">
        <v>51</v>
      </c>
      <c r="F1049" s="27">
        <v>6</v>
      </c>
      <c r="G1049" s="30">
        <v>12510</v>
      </c>
      <c r="H1049" s="27">
        <v>4870.143</v>
      </c>
      <c r="K1049" s="33">
        <v>41378</v>
      </c>
      <c r="L1049" s="29">
        <v>2512</v>
      </c>
      <c r="M1049" s="27" t="s">
        <v>45</v>
      </c>
      <c r="N1049" s="27" t="s">
        <v>56</v>
      </c>
      <c r="O1049" s="27" t="s">
        <v>51</v>
      </c>
      <c r="P1049" s="27">
        <v>6</v>
      </c>
      <c r="Q1049" s="36">
        <v>12510</v>
      </c>
      <c r="R1049" s="27">
        <v>4870.143</v>
      </c>
    </row>
    <row r="1050" spans="1:18">
      <c r="A1050" s="25">
        <v>41379</v>
      </c>
      <c r="B1050" s="29">
        <v>2877</v>
      </c>
      <c r="C1050" s="27" t="s">
        <v>49</v>
      </c>
      <c r="D1050" s="27" t="s">
        <v>56</v>
      </c>
      <c r="E1050" s="27" t="s">
        <v>50</v>
      </c>
      <c r="F1050" s="27">
        <v>6</v>
      </c>
      <c r="G1050" s="30">
        <v>7209</v>
      </c>
      <c r="H1050" s="27">
        <v>3840.9552000000003</v>
      </c>
      <c r="K1050" s="33">
        <v>41379</v>
      </c>
      <c r="L1050" s="29">
        <v>2877</v>
      </c>
      <c r="M1050" s="27" t="s">
        <v>49</v>
      </c>
      <c r="N1050" s="27" t="s">
        <v>56</v>
      </c>
      <c r="O1050" s="27" t="s">
        <v>50</v>
      </c>
      <c r="P1050" s="27">
        <v>6</v>
      </c>
      <c r="Q1050" s="36">
        <v>7209</v>
      </c>
      <c r="R1050" s="27">
        <v>3840.9552000000003</v>
      </c>
    </row>
    <row r="1051" spans="1:18">
      <c r="A1051" s="25">
        <v>41380</v>
      </c>
      <c r="B1051" s="29">
        <v>2513</v>
      </c>
      <c r="C1051" s="27" t="s">
        <v>48</v>
      </c>
      <c r="D1051" s="27" t="s">
        <v>56</v>
      </c>
      <c r="E1051" s="27" t="s">
        <v>51</v>
      </c>
      <c r="F1051" s="27">
        <v>6</v>
      </c>
      <c r="G1051" s="30">
        <v>1791</v>
      </c>
      <c r="H1051" s="27">
        <v>1631.2428</v>
      </c>
      <c r="K1051" s="33">
        <v>41380</v>
      </c>
      <c r="L1051" s="29">
        <v>2513</v>
      </c>
      <c r="M1051" s="27" t="s">
        <v>48</v>
      </c>
      <c r="N1051" s="27" t="s">
        <v>56</v>
      </c>
      <c r="O1051" s="27" t="s">
        <v>51</v>
      </c>
      <c r="P1051" s="27">
        <v>6</v>
      </c>
      <c r="Q1051" s="36">
        <v>1791</v>
      </c>
      <c r="R1051" s="27">
        <v>1631.2428</v>
      </c>
    </row>
    <row r="1052" spans="1:18">
      <c r="A1052" s="25">
        <v>41381</v>
      </c>
      <c r="B1052" s="29">
        <v>2878</v>
      </c>
      <c r="C1052" s="27" t="s">
        <v>45</v>
      </c>
      <c r="D1052" s="27" t="s">
        <v>56</v>
      </c>
      <c r="E1052" s="27" t="s">
        <v>50</v>
      </c>
      <c r="F1052" s="27">
        <v>9</v>
      </c>
      <c r="G1052" s="30">
        <v>6264</v>
      </c>
      <c r="H1052" s="27">
        <v>1817.3951999999999</v>
      </c>
      <c r="K1052" s="33">
        <v>41381</v>
      </c>
      <c r="L1052" s="29">
        <v>2878</v>
      </c>
      <c r="M1052" s="27" t="s">
        <v>45</v>
      </c>
      <c r="N1052" s="27" t="s">
        <v>56</v>
      </c>
      <c r="O1052" s="27" t="s">
        <v>50</v>
      </c>
      <c r="P1052" s="27">
        <v>9</v>
      </c>
      <c r="Q1052" s="36">
        <v>6264</v>
      </c>
      <c r="R1052" s="27">
        <v>1817.3951999999999</v>
      </c>
    </row>
    <row r="1053" spans="1:18">
      <c r="A1053" s="25">
        <v>41382</v>
      </c>
      <c r="B1053" s="29">
        <v>2514</v>
      </c>
      <c r="C1053" s="27" t="s">
        <v>49</v>
      </c>
      <c r="D1053" s="27" t="s">
        <v>56</v>
      </c>
      <c r="E1053" s="27" t="s">
        <v>47</v>
      </c>
      <c r="F1053" s="27">
        <v>8</v>
      </c>
      <c r="G1053" s="30">
        <v>2280</v>
      </c>
      <c r="H1053" s="27">
        <v>2873.4839999999995</v>
      </c>
      <c r="K1053" s="33">
        <v>41382</v>
      </c>
      <c r="L1053" s="29">
        <v>2514</v>
      </c>
      <c r="M1053" s="27" t="s">
        <v>49</v>
      </c>
      <c r="N1053" s="27" t="s">
        <v>56</v>
      </c>
      <c r="O1053" s="27" t="s">
        <v>47</v>
      </c>
      <c r="P1053" s="27">
        <v>8</v>
      </c>
      <c r="Q1053" s="36">
        <v>2280</v>
      </c>
      <c r="R1053" s="27">
        <v>2873.4839999999995</v>
      </c>
    </row>
    <row r="1054" spans="1:18">
      <c r="A1054" s="25">
        <v>41383</v>
      </c>
      <c r="B1054" s="29">
        <v>2879</v>
      </c>
      <c r="C1054" s="27" t="s">
        <v>48</v>
      </c>
      <c r="D1054" s="27" t="s">
        <v>56</v>
      </c>
      <c r="E1054" s="27" t="s">
        <v>50</v>
      </c>
      <c r="F1054" s="27">
        <v>6</v>
      </c>
      <c r="G1054" s="30">
        <v>1530</v>
      </c>
      <c r="H1054" s="27">
        <v>1919.0790000000002</v>
      </c>
      <c r="K1054" s="33">
        <v>41383</v>
      </c>
      <c r="L1054" s="29">
        <v>2879</v>
      </c>
      <c r="M1054" s="27" t="s">
        <v>48</v>
      </c>
      <c r="N1054" s="27" t="s">
        <v>56</v>
      </c>
      <c r="O1054" s="27" t="s">
        <v>50</v>
      </c>
      <c r="P1054" s="27">
        <v>6</v>
      </c>
      <c r="Q1054" s="36">
        <v>1530</v>
      </c>
      <c r="R1054" s="27">
        <v>1919.0790000000002</v>
      </c>
    </row>
    <row r="1055" spans="1:18">
      <c r="A1055" s="25">
        <v>41384</v>
      </c>
      <c r="B1055" s="29">
        <v>2515</v>
      </c>
      <c r="C1055" s="27" t="s">
        <v>45</v>
      </c>
      <c r="D1055" s="27" t="s">
        <v>56</v>
      </c>
      <c r="E1055" s="27" t="s">
        <v>47</v>
      </c>
      <c r="F1055" s="27">
        <v>8</v>
      </c>
      <c r="G1055" s="30">
        <v>2016</v>
      </c>
      <c r="H1055" s="27">
        <v>1384.992</v>
      </c>
      <c r="K1055" s="33">
        <v>41384</v>
      </c>
      <c r="L1055" s="29">
        <v>2515</v>
      </c>
      <c r="M1055" s="27" t="s">
        <v>45</v>
      </c>
      <c r="N1055" s="27" t="s">
        <v>56</v>
      </c>
      <c r="O1055" s="27" t="s">
        <v>47</v>
      </c>
      <c r="P1055" s="27">
        <v>8</v>
      </c>
      <c r="Q1055" s="36">
        <v>2016</v>
      </c>
      <c r="R1055" s="27">
        <v>1384.992</v>
      </c>
    </row>
    <row r="1056" spans="1:18">
      <c r="A1056" s="25">
        <v>41385</v>
      </c>
      <c r="B1056" s="29">
        <v>2880</v>
      </c>
      <c r="C1056" s="27" t="s">
        <v>49</v>
      </c>
      <c r="D1056" s="27" t="s">
        <v>56</v>
      </c>
      <c r="E1056" s="27" t="s">
        <v>51</v>
      </c>
      <c r="F1056" s="27">
        <v>6</v>
      </c>
      <c r="G1056" s="30">
        <v>4302</v>
      </c>
      <c r="H1056" s="27">
        <v>2503.7640000000001</v>
      </c>
      <c r="K1056" s="33">
        <v>41385</v>
      </c>
      <c r="L1056" s="29">
        <v>2880</v>
      </c>
      <c r="M1056" s="27" t="s">
        <v>49</v>
      </c>
      <c r="N1056" s="27" t="s">
        <v>56</v>
      </c>
      <c r="O1056" s="27" t="s">
        <v>51</v>
      </c>
      <c r="P1056" s="27">
        <v>6</v>
      </c>
      <c r="Q1056" s="36">
        <v>4302</v>
      </c>
      <c r="R1056" s="27">
        <v>2503.7640000000001</v>
      </c>
    </row>
    <row r="1057" spans="1:18">
      <c r="A1057" s="25">
        <v>41386</v>
      </c>
      <c r="B1057" s="29">
        <v>2516</v>
      </c>
      <c r="C1057" s="27" t="s">
        <v>48</v>
      </c>
      <c r="D1057" s="27" t="s">
        <v>56</v>
      </c>
      <c r="E1057" s="27" t="s">
        <v>47</v>
      </c>
      <c r="F1057" s="27">
        <v>10</v>
      </c>
      <c r="G1057" s="30">
        <v>11220</v>
      </c>
      <c r="H1057" s="27">
        <v>4840.0275000000001</v>
      </c>
      <c r="K1057" s="33">
        <v>41386</v>
      </c>
      <c r="L1057" s="29">
        <v>2516</v>
      </c>
      <c r="M1057" s="27" t="s">
        <v>48</v>
      </c>
      <c r="N1057" s="27" t="s">
        <v>56</v>
      </c>
      <c r="O1057" s="27" t="s">
        <v>47</v>
      </c>
      <c r="P1057" s="27">
        <v>10</v>
      </c>
      <c r="Q1057" s="36">
        <v>11220</v>
      </c>
      <c r="R1057" s="27">
        <v>4840.0275000000001</v>
      </c>
    </row>
    <row r="1058" spans="1:18">
      <c r="A1058" s="25">
        <v>41387</v>
      </c>
      <c r="B1058" s="29">
        <v>2881</v>
      </c>
      <c r="C1058" s="27" t="s">
        <v>45</v>
      </c>
      <c r="D1058" s="27" t="s">
        <v>56</v>
      </c>
      <c r="E1058" s="27" t="s">
        <v>51</v>
      </c>
      <c r="F1058" s="27">
        <v>7</v>
      </c>
      <c r="G1058" s="30">
        <v>5922</v>
      </c>
      <c r="H1058" s="27">
        <v>2014.0722000000001</v>
      </c>
      <c r="K1058" s="33">
        <v>41387</v>
      </c>
      <c r="L1058" s="29">
        <v>2881</v>
      </c>
      <c r="M1058" s="27" t="s">
        <v>45</v>
      </c>
      <c r="N1058" s="27" t="s">
        <v>56</v>
      </c>
      <c r="O1058" s="27" t="s">
        <v>51</v>
      </c>
      <c r="P1058" s="27">
        <v>7</v>
      </c>
      <c r="Q1058" s="36">
        <v>5922</v>
      </c>
      <c r="R1058" s="27">
        <v>2014.0722000000001</v>
      </c>
    </row>
    <row r="1059" spans="1:18">
      <c r="A1059" s="25">
        <v>41388</v>
      </c>
      <c r="B1059" s="29">
        <v>2517</v>
      </c>
      <c r="C1059" s="27" t="s">
        <v>49</v>
      </c>
      <c r="D1059" s="27" t="s">
        <v>56</v>
      </c>
      <c r="E1059" s="27" t="s">
        <v>50</v>
      </c>
      <c r="F1059" s="27">
        <v>9</v>
      </c>
      <c r="G1059" s="30">
        <v>6277.5</v>
      </c>
      <c r="H1059" s="27">
        <v>4457.0249999999996</v>
      </c>
      <c r="K1059" s="33">
        <v>41388</v>
      </c>
      <c r="L1059" s="29">
        <v>2517</v>
      </c>
      <c r="M1059" s="27" t="s">
        <v>49</v>
      </c>
      <c r="N1059" s="27" t="s">
        <v>56</v>
      </c>
      <c r="O1059" s="27" t="s">
        <v>50</v>
      </c>
      <c r="P1059" s="27">
        <v>9</v>
      </c>
      <c r="Q1059" s="36">
        <v>6277.5</v>
      </c>
      <c r="R1059" s="27">
        <v>4457.0249999999996</v>
      </c>
    </row>
    <row r="1060" spans="1:18">
      <c r="A1060" s="25">
        <v>41389</v>
      </c>
      <c r="B1060" s="29">
        <v>2882</v>
      </c>
      <c r="C1060" s="27" t="s">
        <v>48</v>
      </c>
      <c r="D1060" s="27" t="s">
        <v>56</v>
      </c>
      <c r="E1060" s="27" t="s">
        <v>51</v>
      </c>
      <c r="F1060" s="27">
        <v>7</v>
      </c>
      <c r="G1060" s="30">
        <v>4158</v>
      </c>
      <c r="H1060" s="27">
        <v>1633.6782000000001</v>
      </c>
      <c r="K1060" s="33">
        <v>41389</v>
      </c>
      <c r="L1060" s="29">
        <v>2882</v>
      </c>
      <c r="M1060" s="27" t="s">
        <v>48</v>
      </c>
      <c r="N1060" s="27" t="s">
        <v>56</v>
      </c>
      <c r="O1060" s="27" t="s">
        <v>51</v>
      </c>
      <c r="P1060" s="27">
        <v>7</v>
      </c>
      <c r="Q1060" s="36">
        <v>4158</v>
      </c>
      <c r="R1060" s="27">
        <v>1633.6782000000001</v>
      </c>
    </row>
    <row r="1061" spans="1:18">
      <c r="A1061" s="25">
        <v>41390</v>
      </c>
      <c r="B1061" s="29">
        <v>2518</v>
      </c>
      <c r="C1061" s="27" t="s">
        <v>45</v>
      </c>
      <c r="D1061" s="27" t="s">
        <v>56</v>
      </c>
      <c r="E1061" s="27" t="s">
        <v>50</v>
      </c>
      <c r="F1061" s="27">
        <v>6</v>
      </c>
      <c r="G1061" s="30">
        <v>7506</v>
      </c>
      <c r="H1061" s="27">
        <v>3336.6671999999999</v>
      </c>
      <c r="K1061" s="33">
        <v>41390</v>
      </c>
      <c r="L1061" s="29">
        <v>2518</v>
      </c>
      <c r="M1061" s="27" t="s">
        <v>45</v>
      </c>
      <c r="N1061" s="27" t="s">
        <v>56</v>
      </c>
      <c r="O1061" s="27" t="s">
        <v>50</v>
      </c>
      <c r="P1061" s="27">
        <v>6</v>
      </c>
      <c r="Q1061" s="36">
        <v>7506</v>
      </c>
      <c r="R1061" s="27">
        <v>3336.6671999999999</v>
      </c>
    </row>
    <row r="1062" spans="1:18">
      <c r="A1062" s="25">
        <v>41391</v>
      </c>
      <c r="B1062" s="29">
        <v>2883</v>
      </c>
      <c r="C1062" s="27" t="s">
        <v>49</v>
      </c>
      <c r="D1062" s="27" t="s">
        <v>56</v>
      </c>
      <c r="E1062" s="27" t="s">
        <v>47</v>
      </c>
      <c r="F1062" s="27">
        <v>10</v>
      </c>
      <c r="G1062" s="30">
        <v>4470</v>
      </c>
      <c r="H1062" s="27">
        <v>841.25400000000002</v>
      </c>
      <c r="K1062" s="33">
        <v>41391</v>
      </c>
      <c r="L1062" s="29">
        <v>2883</v>
      </c>
      <c r="M1062" s="27" t="s">
        <v>49</v>
      </c>
      <c r="N1062" s="27" t="s">
        <v>56</v>
      </c>
      <c r="O1062" s="27" t="s">
        <v>47</v>
      </c>
      <c r="P1062" s="27">
        <v>10</v>
      </c>
      <c r="Q1062" s="36">
        <v>4470</v>
      </c>
      <c r="R1062" s="27">
        <v>841.25400000000002</v>
      </c>
    </row>
    <row r="1063" spans="1:18">
      <c r="A1063" s="25">
        <v>41392</v>
      </c>
      <c r="B1063" s="29">
        <v>2519</v>
      </c>
      <c r="C1063" s="27" t="s">
        <v>48</v>
      </c>
      <c r="D1063" s="27" t="s">
        <v>56</v>
      </c>
      <c r="E1063" s="27" t="s">
        <v>50</v>
      </c>
      <c r="F1063" s="27">
        <v>8</v>
      </c>
      <c r="G1063" s="30">
        <v>8496</v>
      </c>
      <c r="H1063" s="27">
        <v>3202.1424000000006</v>
      </c>
      <c r="K1063" s="33">
        <v>41392</v>
      </c>
      <c r="L1063" s="29">
        <v>2519</v>
      </c>
      <c r="M1063" s="27" t="s">
        <v>48</v>
      </c>
      <c r="N1063" s="27" t="s">
        <v>56</v>
      </c>
      <c r="O1063" s="27" t="s">
        <v>50</v>
      </c>
      <c r="P1063" s="27">
        <v>8</v>
      </c>
      <c r="Q1063" s="36">
        <v>8496</v>
      </c>
      <c r="R1063" s="27">
        <v>3202.1424000000006</v>
      </c>
    </row>
    <row r="1064" spans="1:18">
      <c r="A1064" s="25">
        <v>41393</v>
      </c>
      <c r="B1064" s="29">
        <v>2884</v>
      </c>
      <c r="C1064" s="27" t="s">
        <v>45</v>
      </c>
      <c r="D1064" s="27" t="s">
        <v>56</v>
      </c>
      <c r="E1064" s="27" t="s">
        <v>47</v>
      </c>
      <c r="F1064" s="27">
        <v>10</v>
      </c>
      <c r="G1064" s="30">
        <v>5860</v>
      </c>
      <c r="H1064" s="27">
        <v>3559.9500000000003</v>
      </c>
      <c r="K1064" s="33">
        <v>41393</v>
      </c>
      <c r="L1064" s="29">
        <v>2884</v>
      </c>
      <c r="M1064" s="27" t="s">
        <v>45</v>
      </c>
      <c r="N1064" s="27" t="s">
        <v>56</v>
      </c>
      <c r="O1064" s="27" t="s">
        <v>47</v>
      </c>
      <c r="P1064" s="27">
        <v>10</v>
      </c>
      <c r="Q1064" s="36">
        <v>5860</v>
      </c>
      <c r="R1064" s="27">
        <v>3559.9500000000003</v>
      </c>
    </row>
    <row r="1065" spans="1:18">
      <c r="A1065" s="25">
        <v>41394</v>
      </c>
      <c r="B1065" s="29">
        <v>2520</v>
      </c>
      <c r="C1065" s="27" t="s">
        <v>49</v>
      </c>
      <c r="D1065" s="27" t="s">
        <v>56</v>
      </c>
      <c r="E1065" s="27" t="s">
        <v>51</v>
      </c>
      <c r="F1065" s="27">
        <v>9</v>
      </c>
      <c r="G1065" s="30">
        <v>2821.5</v>
      </c>
      <c r="H1065" s="27">
        <v>4735.605599999999</v>
      </c>
      <c r="K1065" s="33">
        <v>41394</v>
      </c>
      <c r="L1065" s="29">
        <v>2520</v>
      </c>
      <c r="M1065" s="27" t="s">
        <v>49</v>
      </c>
      <c r="N1065" s="27" t="s">
        <v>56</v>
      </c>
      <c r="O1065" s="27" t="s">
        <v>51</v>
      </c>
      <c r="P1065" s="27">
        <v>9</v>
      </c>
      <c r="Q1065" s="36">
        <v>2821.5</v>
      </c>
      <c r="R1065" s="27">
        <v>4735.605599999999</v>
      </c>
    </row>
    <row r="1066" spans="1:18">
      <c r="A1066" s="25">
        <v>41395</v>
      </c>
      <c r="B1066" s="29">
        <v>2885</v>
      </c>
      <c r="C1066" s="27" t="s">
        <v>48</v>
      </c>
      <c r="D1066" s="27" t="s">
        <v>56</v>
      </c>
      <c r="E1066" s="27" t="s">
        <v>47</v>
      </c>
      <c r="F1066" s="27">
        <v>10</v>
      </c>
      <c r="G1066" s="30">
        <v>2835</v>
      </c>
      <c r="H1066" s="27">
        <v>904.36500000000001</v>
      </c>
      <c r="K1066" s="33">
        <v>41395</v>
      </c>
      <c r="L1066" s="29">
        <v>2885</v>
      </c>
      <c r="M1066" s="27" t="s">
        <v>48</v>
      </c>
      <c r="N1066" s="27" t="s">
        <v>56</v>
      </c>
      <c r="O1066" s="27" t="s">
        <v>47</v>
      </c>
      <c r="P1066" s="27">
        <v>10</v>
      </c>
      <c r="Q1066" s="36">
        <v>2835</v>
      </c>
      <c r="R1066" s="27">
        <v>904.36500000000001</v>
      </c>
    </row>
    <row r="1067" spans="1:18">
      <c r="A1067" s="25">
        <v>41396</v>
      </c>
      <c r="B1067" s="29">
        <v>2521</v>
      </c>
      <c r="C1067" s="27" t="s">
        <v>45</v>
      </c>
      <c r="D1067" s="27" t="s">
        <v>56</v>
      </c>
      <c r="E1067" s="27" t="s">
        <v>51</v>
      </c>
      <c r="F1067" s="27">
        <v>9</v>
      </c>
      <c r="G1067" s="30">
        <v>7533</v>
      </c>
      <c r="H1067" s="27">
        <v>2267.433</v>
      </c>
      <c r="K1067" s="33">
        <v>41396</v>
      </c>
      <c r="L1067" s="29">
        <v>2521</v>
      </c>
      <c r="M1067" s="27" t="s">
        <v>45</v>
      </c>
      <c r="N1067" s="27" t="s">
        <v>56</v>
      </c>
      <c r="O1067" s="27" t="s">
        <v>51</v>
      </c>
      <c r="P1067" s="27">
        <v>9</v>
      </c>
      <c r="Q1067" s="36">
        <v>7533</v>
      </c>
      <c r="R1067" s="27">
        <v>2267.433</v>
      </c>
    </row>
    <row r="1068" spans="1:18">
      <c r="A1068" s="25">
        <v>41397</v>
      </c>
      <c r="B1068" s="29">
        <v>2886</v>
      </c>
      <c r="C1068" s="27" t="s">
        <v>49</v>
      </c>
      <c r="D1068" s="27" t="s">
        <v>56</v>
      </c>
      <c r="E1068" s="27" t="s">
        <v>50</v>
      </c>
      <c r="F1068" s="27">
        <v>8</v>
      </c>
      <c r="G1068" s="30">
        <v>6240</v>
      </c>
      <c r="H1068" s="27">
        <v>2210.8319999999999</v>
      </c>
      <c r="K1068" s="33">
        <v>41397</v>
      </c>
      <c r="L1068" s="29">
        <v>2886</v>
      </c>
      <c r="M1068" s="27" t="s">
        <v>49</v>
      </c>
      <c r="N1068" s="27" t="s">
        <v>56</v>
      </c>
      <c r="O1068" s="27" t="s">
        <v>50</v>
      </c>
      <c r="P1068" s="27">
        <v>8</v>
      </c>
      <c r="Q1068" s="36">
        <v>6240</v>
      </c>
      <c r="R1068" s="27">
        <v>2210.8319999999999</v>
      </c>
    </row>
    <row r="1069" spans="1:18">
      <c r="A1069" s="25">
        <v>41398</v>
      </c>
      <c r="B1069" s="29">
        <v>2522</v>
      </c>
      <c r="C1069" s="27" t="s">
        <v>48</v>
      </c>
      <c r="D1069" s="27" t="s">
        <v>56</v>
      </c>
      <c r="E1069" s="27" t="s">
        <v>51</v>
      </c>
      <c r="F1069" s="27">
        <v>7</v>
      </c>
      <c r="G1069" s="30">
        <v>1974</v>
      </c>
      <c r="H1069" s="27">
        <v>2703.5904</v>
      </c>
      <c r="K1069" s="33">
        <v>41398</v>
      </c>
      <c r="L1069" s="29">
        <v>2522</v>
      </c>
      <c r="M1069" s="27" t="s">
        <v>48</v>
      </c>
      <c r="N1069" s="27" t="s">
        <v>56</v>
      </c>
      <c r="O1069" s="27" t="s">
        <v>51</v>
      </c>
      <c r="P1069" s="27">
        <v>7</v>
      </c>
      <c r="Q1069" s="36">
        <v>1974</v>
      </c>
      <c r="R1069" s="27">
        <v>2703.5904</v>
      </c>
    </row>
    <row r="1070" spans="1:18">
      <c r="A1070" s="25">
        <v>41399</v>
      </c>
      <c r="B1070" s="29">
        <v>2887</v>
      </c>
      <c r="C1070" s="27" t="s">
        <v>45</v>
      </c>
      <c r="D1070" s="27" t="s">
        <v>56</v>
      </c>
      <c r="E1070" s="27" t="s">
        <v>50</v>
      </c>
      <c r="F1070" s="27">
        <v>9</v>
      </c>
      <c r="G1070" s="30">
        <v>4819.5</v>
      </c>
      <c r="H1070" s="27">
        <v>3159.9855000000002</v>
      </c>
      <c r="K1070" s="33">
        <v>41399</v>
      </c>
      <c r="L1070" s="29">
        <v>2887</v>
      </c>
      <c r="M1070" s="27" t="s">
        <v>45</v>
      </c>
      <c r="N1070" s="27" t="s">
        <v>56</v>
      </c>
      <c r="O1070" s="27" t="s">
        <v>50</v>
      </c>
      <c r="P1070" s="27">
        <v>9</v>
      </c>
      <c r="Q1070" s="36">
        <v>4819.5</v>
      </c>
      <c r="R1070" s="27">
        <v>3159.9855000000002</v>
      </c>
    </row>
    <row r="1071" spans="1:18">
      <c r="A1071" s="25">
        <v>41400</v>
      </c>
      <c r="B1071" s="29">
        <v>2523</v>
      </c>
      <c r="C1071" s="27" t="s">
        <v>49</v>
      </c>
      <c r="D1071" s="27" t="s">
        <v>56</v>
      </c>
      <c r="E1071" s="27" t="s">
        <v>47</v>
      </c>
      <c r="F1071" s="27">
        <v>8</v>
      </c>
      <c r="G1071" s="30">
        <v>6912</v>
      </c>
      <c r="H1071" s="27">
        <v>1589.2991999999999</v>
      </c>
      <c r="K1071" s="33">
        <v>41400</v>
      </c>
      <c r="L1071" s="29">
        <v>2523</v>
      </c>
      <c r="M1071" s="27" t="s">
        <v>49</v>
      </c>
      <c r="N1071" s="27" t="s">
        <v>56</v>
      </c>
      <c r="O1071" s="27" t="s">
        <v>47</v>
      </c>
      <c r="P1071" s="27">
        <v>8</v>
      </c>
      <c r="Q1071" s="36">
        <v>6912</v>
      </c>
      <c r="R1071" s="27">
        <v>1589.2991999999999</v>
      </c>
    </row>
    <row r="1072" spans="1:18">
      <c r="A1072" s="25">
        <v>41401</v>
      </c>
      <c r="B1072" s="29">
        <v>2888</v>
      </c>
      <c r="C1072" s="27" t="s">
        <v>48</v>
      </c>
      <c r="D1072" s="27" t="s">
        <v>56</v>
      </c>
      <c r="E1072" s="27" t="s">
        <v>50</v>
      </c>
      <c r="F1072" s="27">
        <v>7</v>
      </c>
      <c r="G1072" s="30">
        <v>1937.25</v>
      </c>
      <c r="H1072" s="27">
        <v>1735.3885500000001</v>
      </c>
      <c r="K1072" s="33">
        <v>41401</v>
      </c>
      <c r="L1072" s="29">
        <v>2888</v>
      </c>
      <c r="M1072" s="27" t="s">
        <v>48</v>
      </c>
      <c r="N1072" s="27" t="s">
        <v>56</v>
      </c>
      <c r="O1072" s="27" t="s">
        <v>50</v>
      </c>
      <c r="P1072" s="27">
        <v>7</v>
      </c>
      <c r="Q1072" s="36">
        <v>1937.25</v>
      </c>
      <c r="R1072" s="27">
        <v>1735.3885500000001</v>
      </c>
    </row>
    <row r="1073" spans="1:18">
      <c r="A1073" s="25">
        <v>41767</v>
      </c>
      <c r="B1073" s="29">
        <v>2524</v>
      </c>
      <c r="C1073" s="27" t="s">
        <v>45</v>
      </c>
      <c r="D1073" s="27" t="s">
        <v>56</v>
      </c>
      <c r="E1073" s="27" t="s">
        <v>47</v>
      </c>
      <c r="F1073" s="27">
        <v>7</v>
      </c>
      <c r="G1073" s="30">
        <v>5701.5</v>
      </c>
      <c r="H1073" s="27">
        <v>2538.3077999999996</v>
      </c>
      <c r="K1073" s="33">
        <v>41767</v>
      </c>
      <c r="L1073" s="29">
        <v>2524</v>
      </c>
      <c r="M1073" s="27" t="s">
        <v>45</v>
      </c>
      <c r="N1073" s="27" t="s">
        <v>56</v>
      </c>
      <c r="O1073" s="27" t="s">
        <v>47</v>
      </c>
      <c r="P1073" s="27">
        <v>7</v>
      </c>
      <c r="Q1073" s="36">
        <v>5701.5</v>
      </c>
      <c r="R1073" s="27">
        <v>2538.3077999999996</v>
      </c>
    </row>
    <row r="1074" spans="1:18">
      <c r="A1074" s="25">
        <v>41768</v>
      </c>
      <c r="B1074" s="29">
        <v>2889</v>
      </c>
      <c r="C1074" s="27" t="s">
        <v>49</v>
      </c>
      <c r="D1074" s="27" t="s">
        <v>56</v>
      </c>
      <c r="E1074" s="27" t="s">
        <v>51</v>
      </c>
      <c r="F1074" s="27">
        <v>8</v>
      </c>
      <c r="G1074" s="30">
        <v>5832</v>
      </c>
      <c r="H1074" s="27">
        <v>666.01440000000002</v>
      </c>
      <c r="K1074" s="33">
        <v>41768</v>
      </c>
      <c r="L1074" s="29">
        <v>2889</v>
      </c>
      <c r="M1074" s="27" t="s">
        <v>49</v>
      </c>
      <c r="N1074" s="27" t="s">
        <v>56</v>
      </c>
      <c r="O1074" s="27" t="s">
        <v>51</v>
      </c>
      <c r="P1074" s="27">
        <v>8</v>
      </c>
      <c r="Q1074" s="36">
        <v>5832</v>
      </c>
      <c r="R1074" s="27">
        <v>666.01440000000002</v>
      </c>
    </row>
    <row r="1075" spans="1:18">
      <c r="A1075" s="25">
        <v>41769</v>
      </c>
      <c r="B1075" s="29">
        <v>2525</v>
      </c>
      <c r="C1075" s="27" t="s">
        <v>48</v>
      </c>
      <c r="D1075" s="27" t="s">
        <v>56</v>
      </c>
      <c r="E1075" s="27" t="s">
        <v>47</v>
      </c>
      <c r="F1075" s="27">
        <v>10</v>
      </c>
      <c r="G1075" s="30">
        <v>7200</v>
      </c>
      <c r="H1075" s="27">
        <v>2791.44</v>
      </c>
      <c r="K1075" s="33">
        <v>41769</v>
      </c>
      <c r="L1075" s="29">
        <v>2525</v>
      </c>
      <c r="M1075" s="27" t="s">
        <v>48</v>
      </c>
      <c r="N1075" s="27" t="s">
        <v>56</v>
      </c>
      <c r="O1075" s="27" t="s">
        <v>47</v>
      </c>
      <c r="P1075" s="27">
        <v>10</v>
      </c>
      <c r="Q1075" s="36">
        <v>7200</v>
      </c>
      <c r="R1075" s="27">
        <v>2791.44</v>
      </c>
    </row>
    <row r="1076" spans="1:18">
      <c r="A1076" s="25">
        <v>41770</v>
      </c>
      <c r="B1076" s="29">
        <v>2890</v>
      </c>
      <c r="C1076" s="27" t="s">
        <v>45</v>
      </c>
      <c r="D1076" s="27" t="s">
        <v>56</v>
      </c>
      <c r="E1076" s="27" t="s">
        <v>51</v>
      </c>
      <c r="F1076" s="27">
        <v>6</v>
      </c>
      <c r="G1076" s="30">
        <v>4819.5</v>
      </c>
      <c r="H1076" s="27">
        <v>2576.826</v>
      </c>
      <c r="K1076" s="33">
        <v>41770</v>
      </c>
      <c r="L1076" s="29">
        <v>2890</v>
      </c>
      <c r="M1076" s="27" t="s">
        <v>45</v>
      </c>
      <c r="N1076" s="27" t="s">
        <v>56</v>
      </c>
      <c r="O1076" s="27" t="s">
        <v>51</v>
      </c>
      <c r="P1076" s="27">
        <v>6</v>
      </c>
      <c r="Q1076" s="36">
        <v>4819.5</v>
      </c>
      <c r="R1076" s="27">
        <v>2576.826</v>
      </c>
    </row>
    <row r="1077" spans="1:18">
      <c r="A1077" s="25">
        <v>41771</v>
      </c>
      <c r="B1077" s="29">
        <v>2526</v>
      </c>
      <c r="C1077" s="27" t="s">
        <v>49</v>
      </c>
      <c r="D1077" s="27" t="s">
        <v>56</v>
      </c>
      <c r="E1077" s="27" t="s">
        <v>50</v>
      </c>
      <c r="F1077" s="27">
        <v>6</v>
      </c>
      <c r="G1077" s="30">
        <v>2133</v>
      </c>
      <c r="H1077" s="27">
        <v>3367.5803999999998</v>
      </c>
      <c r="K1077" s="33">
        <v>41771</v>
      </c>
      <c r="L1077" s="29">
        <v>2526</v>
      </c>
      <c r="M1077" s="27" t="s">
        <v>49</v>
      </c>
      <c r="N1077" s="27" t="s">
        <v>56</v>
      </c>
      <c r="O1077" s="27" t="s">
        <v>50</v>
      </c>
      <c r="P1077" s="27">
        <v>6</v>
      </c>
      <c r="Q1077" s="36">
        <v>2133</v>
      </c>
      <c r="R1077" s="27">
        <v>3367.5803999999998</v>
      </c>
    </row>
    <row r="1078" spans="1:18">
      <c r="A1078" s="25">
        <v>41772</v>
      </c>
      <c r="B1078" s="29">
        <v>2891</v>
      </c>
      <c r="C1078" s="27" t="s">
        <v>48</v>
      </c>
      <c r="D1078" s="27" t="s">
        <v>56</v>
      </c>
      <c r="E1078" s="27" t="s">
        <v>51</v>
      </c>
      <c r="F1078" s="27">
        <v>10</v>
      </c>
      <c r="G1078" s="30">
        <v>4980</v>
      </c>
      <c r="H1078" s="27">
        <v>816.72</v>
      </c>
      <c r="K1078" s="33">
        <v>41772</v>
      </c>
      <c r="L1078" s="29">
        <v>2891</v>
      </c>
      <c r="M1078" s="27" t="s">
        <v>48</v>
      </c>
      <c r="N1078" s="27" t="s">
        <v>56</v>
      </c>
      <c r="O1078" s="27" t="s">
        <v>51</v>
      </c>
      <c r="P1078" s="27">
        <v>10</v>
      </c>
      <c r="Q1078" s="36">
        <v>4980</v>
      </c>
      <c r="R1078" s="27">
        <v>816.72</v>
      </c>
    </row>
    <row r="1079" spans="1:18">
      <c r="A1079" s="25">
        <v>41773</v>
      </c>
      <c r="B1079" s="29">
        <v>2527</v>
      </c>
      <c r="C1079" s="27" t="s">
        <v>45</v>
      </c>
      <c r="D1079" s="27" t="s">
        <v>56</v>
      </c>
      <c r="E1079" s="27" t="s">
        <v>50</v>
      </c>
      <c r="F1079" s="27">
        <v>6</v>
      </c>
      <c r="G1079" s="30">
        <v>7164</v>
      </c>
      <c r="H1079" s="27">
        <v>3062.61</v>
      </c>
      <c r="K1079" s="33">
        <v>41773</v>
      </c>
      <c r="L1079" s="29">
        <v>2527</v>
      </c>
      <c r="M1079" s="27" t="s">
        <v>45</v>
      </c>
      <c r="N1079" s="27" t="s">
        <v>56</v>
      </c>
      <c r="O1079" s="27" t="s">
        <v>50</v>
      </c>
      <c r="P1079" s="27">
        <v>6</v>
      </c>
      <c r="Q1079" s="36">
        <v>7164</v>
      </c>
      <c r="R1079" s="27">
        <v>3062.61</v>
      </c>
    </row>
    <row r="1080" spans="1:18">
      <c r="A1080" s="25">
        <v>41774</v>
      </c>
      <c r="B1080" s="29">
        <v>2892</v>
      </c>
      <c r="C1080" s="27" t="s">
        <v>49</v>
      </c>
      <c r="D1080" s="27" t="s">
        <v>56</v>
      </c>
      <c r="E1080" s="27" t="s">
        <v>47</v>
      </c>
      <c r="F1080" s="27">
        <v>8</v>
      </c>
      <c r="G1080" s="30">
        <v>12540</v>
      </c>
      <c r="H1080" s="27">
        <v>2151.3624</v>
      </c>
      <c r="K1080" s="33">
        <v>41774</v>
      </c>
      <c r="L1080" s="29">
        <v>2892</v>
      </c>
      <c r="M1080" s="27" t="s">
        <v>49</v>
      </c>
      <c r="N1080" s="27" t="s">
        <v>56</v>
      </c>
      <c r="O1080" s="27" t="s">
        <v>47</v>
      </c>
      <c r="P1080" s="27">
        <v>8</v>
      </c>
      <c r="Q1080" s="36">
        <v>12540</v>
      </c>
      <c r="R1080" s="27">
        <v>2151.3624</v>
      </c>
    </row>
    <row r="1081" spans="1:18">
      <c r="A1081" s="25">
        <v>41775</v>
      </c>
      <c r="B1081" s="29">
        <v>2528</v>
      </c>
      <c r="C1081" s="27" t="s">
        <v>48</v>
      </c>
      <c r="D1081" s="27" t="s">
        <v>56</v>
      </c>
      <c r="E1081" s="27" t="s">
        <v>50</v>
      </c>
      <c r="F1081" s="27">
        <v>10</v>
      </c>
      <c r="G1081" s="30">
        <v>2445</v>
      </c>
      <c r="H1081" s="27">
        <v>1606.8540000000003</v>
      </c>
      <c r="K1081" s="33">
        <v>41775</v>
      </c>
      <c r="L1081" s="29">
        <v>2528</v>
      </c>
      <c r="M1081" s="27" t="s">
        <v>48</v>
      </c>
      <c r="N1081" s="27" t="s">
        <v>56</v>
      </c>
      <c r="O1081" s="27" t="s">
        <v>50</v>
      </c>
      <c r="P1081" s="27">
        <v>10</v>
      </c>
      <c r="Q1081" s="36">
        <v>2445</v>
      </c>
      <c r="R1081" s="27">
        <v>1606.8540000000003</v>
      </c>
    </row>
    <row r="1082" spans="1:18">
      <c r="A1082" s="25">
        <v>41776</v>
      </c>
      <c r="B1082" s="29">
        <v>2893</v>
      </c>
      <c r="C1082" s="27" t="s">
        <v>45</v>
      </c>
      <c r="D1082" s="27" t="s">
        <v>56</v>
      </c>
      <c r="E1082" s="27" t="s">
        <v>47</v>
      </c>
      <c r="F1082" s="27">
        <v>10</v>
      </c>
      <c r="G1082" s="30">
        <v>4530</v>
      </c>
      <c r="H1082" s="27">
        <v>2665.6784999999995</v>
      </c>
      <c r="K1082" s="33">
        <v>41776</v>
      </c>
      <c r="L1082" s="29">
        <v>2893</v>
      </c>
      <c r="M1082" s="27" t="s">
        <v>45</v>
      </c>
      <c r="N1082" s="27" t="s">
        <v>56</v>
      </c>
      <c r="O1082" s="27" t="s">
        <v>47</v>
      </c>
      <c r="P1082" s="27">
        <v>10</v>
      </c>
      <c r="Q1082" s="36">
        <v>4530</v>
      </c>
      <c r="R1082" s="27">
        <v>2665.6784999999995</v>
      </c>
    </row>
    <row r="1083" spans="1:18">
      <c r="A1083" s="25">
        <v>41777</v>
      </c>
      <c r="B1083" s="29">
        <v>2529</v>
      </c>
      <c r="C1083" s="27" t="s">
        <v>49</v>
      </c>
      <c r="D1083" s="27" t="s">
        <v>56</v>
      </c>
      <c r="E1083" s="27" t="s">
        <v>51</v>
      </c>
      <c r="F1083" s="27">
        <v>7</v>
      </c>
      <c r="G1083" s="30">
        <v>3906</v>
      </c>
      <c r="H1083" s="27">
        <v>2996.6831999999999</v>
      </c>
      <c r="K1083" s="33">
        <v>41777</v>
      </c>
      <c r="L1083" s="29">
        <v>2529</v>
      </c>
      <c r="M1083" s="27" t="s">
        <v>49</v>
      </c>
      <c r="N1083" s="27" t="s">
        <v>56</v>
      </c>
      <c r="O1083" s="27" t="s">
        <v>51</v>
      </c>
      <c r="P1083" s="27">
        <v>7</v>
      </c>
      <c r="Q1083" s="36">
        <v>3906</v>
      </c>
      <c r="R1083" s="27">
        <v>2996.6831999999999</v>
      </c>
    </row>
    <row r="1084" spans="1:18">
      <c r="A1084" s="25">
        <v>41778</v>
      </c>
      <c r="B1084" s="29">
        <v>2894</v>
      </c>
      <c r="C1084" s="27" t="s">
        <v>48</v>
      </c>
      <c r="D1084" s="27" t="s">
        <v>56</v>
      </c>
      <c r="E1084" s="27" t="s">
        <v>47</v>
      </c>
      <c r="F1084" s="27">
        <v>8</v>
      </c>
      <c r="G1084" s="30">
        <v>4968</v>
      </c>
      <c r="H1084" s="27">
        <v>874.11959999999999</v>
      </c>
      <c r="K1084" s="33">
        <v>41778</v>
      </c>
      <c r="L1084" s="29">
        <v>2894</v>
      </c>
      <c r="M1084" s="27" t="s">
        <v>48</v>
      </c>
      <c r="N1084" s="27" t="s">
        <v>56</v>
      </c>
      <c r="O1084" s="27" t="s">
        <v>47</v>
      </c>
      <c r="P1084" s="27">
        <v>8</v>
      </c>
      <c r="Q1084" s="36">
        <v>4968</v>
      </c>
      <c r="R1084" s="27">
        <v>874.11959999999999</v>
      </c>
    </row>
    <row r="1085" spans="1:18">
      <c r="A1085" s="25">
        <v>41779</v>
      </c>
      <c r="B1085" s="29">
        <v>2530</v>
      </c>
      <c r="C1085" s="27" t="s">
        <v>45</v>
      </c>
      <c r="D1085" s="27" t="s">
        <v>56</v>
      </c>
      <c r="E1085" s="27" t="s">
        <v>51</v>
      </c>
      <c r="F1085" s="27">
        <v>6</v>
      </c>
      <c r="G1085" s="30">
        <v>4104</v>
      </c>
      <c r="H1085" s="27">
        <v>757.39319999999998</v>
      </c>
      <c r="K1085" s="33">
        <v>41779</v>
      </c>
      <c r="L1085" s="29">
        <v>2530</v>
      </c>
      <c r="M1085" s="27" t="s">
        <v>45</v>
      </c>
      <c r="N1085" s="27" t="s">
        <v>56</v>
      </c>
      <c r="O1085" s="27" t="s">
        <v>51</v>
      </c>
      <c r="P1085" s="27">
        <v>6</v>
      </c>
      <c r="Q1085" s="36">
        <v>4104</v>
      </c>
      <c r="R1085" s="27">
        <v>757.39319999999998</v>
      </c>
    </row>
    <row r="1086" spans="1:18">
      <c r="A1086" s="25">
        <v>41780</v>
      </c>
      <c r="B1086" s="29">
        <v>2895</v>
      </c>
      <c r="C1086" s="27" t="s">
        <v>49</v>
      </c>
      <c r="D1086" s="27" t="s">
        <v>56</v>
      </c>
      <c r="E1086" s="27" t="s">
        <v>50</v>
      </c>
      <c r="F1086" s="27">
        <v>8</v>
      </c>
      <c r="G1086" s="30">
        <v>12420</v>
      </c>
      <c r="H1086" s="27">
        <v>4550.6880000000001</v>
      </c>
      <c r="K1086" s="33">
        <v>41780</v>
      </c>
      <c r="L1086" s="29">
        <v>2895</v>
      </c>
      <c r="M1086" s="27" t="s">
        <v>49</v>
      </c>
      <c r="N1086" s="27" t="s">
        <v>56</v>
      </c>
      <c r="O1086" s="27" t="s">
        <v>50</v>
      </c>
      <c r="P1086" s="27">
        <v>8</v>
      </c>
      <c r="Q1086" s="36">
        <v>12420</v>
      </c>
      <c r="R1086" s="27">
        <v>4550.6880000000001</v>
      </c>
    </row>
    <row r="1087" spans="1:18">
      <c r="A1087" s="25">
        <v>41781</v>
      </c>
      <c r="B1087" s="29">
        <v>2531</v>
      </c>
      <c r="C1087" s="27" t="s">
        <v>48</v>
      </c>
      <c r="D1087" s="27" t="s">
        <v>56</v>
      </c>
      <c r="E1087" s="27" t="s">
        <v>51</v>
      </c>
      <c r="F1087" s="27">
        <v>6</v>
      </c>
      <c r="G1087" s="30">
        <v>3240</v>
      </c>
      <c r="H1087" s="27">
        <v>1838.0519999999999</v>
      </c>
      <c r="K1087" s="33">
        <v>41781</v>
      </c>
      <c r="L1087" s="29">
        <v>2531</v>
      </c>
      <c r="M1087" s="27" t="s">
        <v>48</v>
      </c>
      <c r="N1087" s="27" t="s">
        <v>56</v>
      </c>
      <c r="O1087" s="27" t="s">
        <v>51</v>
      </c>
      <c r="P1087" s="27">
        <v>6</v>
      </c>
      <c r="Q1087" s="36">
        <v>3240</v>
      </c>
      <c r="R1087" s="27">
        <v>1838.0519999999999</v>
      </c>
    </row>
    <row r="1088" spans="1:18">
      <c r="A1088" s="25">
        <v>41782</v>
      </c>
      <c r="B1088" s="29">
        <v>2896</v>
      </c>
      <c r="C1088" s="27" t="s">
        <v>45</v>
      </c>
      <c r="D1088" s="27" t="s">
        <v>56</v>
      </c>
      <c r="E1088" s="27" t="s">
        <v>50</v>
      </c>
      <c r="F1088" s="27">
        <v>8</v>
      </c>
      <c r="G1088" s="30">
        <v>6264</v>
      </c>
      <c r="H1088" s="27">
        <v>938.13840000000005</v>
      </c>
      <c r="K1088" s="33">
        <v>41782</v>
      </c>
      <c r="L1088" s="29">
        <v>2896</v>
      </c>
      <c r="M1088" s="27" t="s">
        <v>45</v>
      </c>
      <c r="N1088" s="27" t="s">
        <v>56</v>
      </c>
      <c r="O1088" s="27" t="s">
        <v>50</v>
      </c>
      <c r="P1088" s="27">
        <v>8</v>
      </c>
      <c r="Q1088" s="36">
        <v>6264</v>
      </c>
      <c r="R1088" s="27">
        <v>938.13840000000005</v>
      </c>
    </row>
    <row r="1089" spans="1:18">
      <c r="A1089" s="25">
        <v>41783</v>
      </c>
      <c r="B1089" s="29">
        <v>2532</v>
      </c>
      <c r="C1089" s="27" t="s">
        <v>49</v>
      </c>
      <c r="D1089" s="27" t="s">
        <v>56</v>
      </c>
      <c r="E1089" s="27" t="s">
        <v>47</v>
      </c>
      <c r="F1089" s="27">
        <v>6</v>
      </c>
      <c r="G1089" s="30">
        <v>7398</v>
      </c>
      <c r="H1089" s="27">
        <v>2380.3065000000001</v>
      </c>
      <c r="K1089" s="33">
        <v>41783</v>
      </c>
      <c r="L1089" s="29">
        <v>2532</v>
      </c>
      <c r="M1089" s="27" t="s">
        <v>49</v>
      </c>
      <c r="N1089" s="27" t="s">
        <v>56</v>
      </c>
      <c r="O1089" s="27" t="s">
        <v>47</v>
      </c>
      <c r="P1089" s="27">
        <v>6</v>
      </c>
      <c r="Q1089" s="36">
        <v>7398</v>
      </c>
      <c r="R1089" s="27">
        <v>2380.3065000000001</v>
      </c>
    </row>
    <row r="1090" spans="1:18">
      <c r="A1090" s="25">
        <v>41784</v>
      </c>
      <c r="B1090" s="29">
        <v>2897</v>
      </c>
      <c r="C1090" s="27" t="s">
        <v>48</v>
      </c>
      <c r="D1090" s="27" t="s">
        <v>56</v>
      </c>
      <c r="E1090" s="27" t="s">
        <v>50</v>
      </c>
      <c r="F1090" s="27">
        <v>6</v>
      </c>
      <c r="G1090" s="30">
        <v>7641</v>
      </c>
      <c r="H1090" s="27">
        <v>4349.0025000000005</v>
      </c>
      <c r="K1090" s="33">
        <v>41784</v>
      </c>
      <c r="L1090" s="29">
        <v>2897</v>
      </c>
      <c r="M1090" s="27" t="s">
        <v>48</v>
      </c>
      <c r="N1090" s="27" t="s">
        <v>56</v>
      </c>
      <c r="O1090" s="27" t="s">
        <v>50</v>
      </c>
      <c r="P1090" s="27">
        <v>6</v>
      </c>
      <c r="Q1090" s="36">
        <v>7641</v>
      </c>
      <c r="R1090" s="27">
        <v>4349.0025000000005</v>
      </c>
    </row>
    <row r="1091" spans="1:18">
      <c r="A1091" s="25">
        <v>41785</v>
      </c>
      <c r="B1091" s="29">
        <v>2533</v>
      </c>
      <c r="C1091" s="27" t="s">
        <v>45</v>
      </c>
      <c r="D1091" s="27" t="s">
        <v>56</v>
      </c>
      <c r="E1091" s="27" t="s">
        <v>47</v>
      </c>
      <c r="F1091" s="27">
        <v>8</v>
      </c>
      <c r="G1091" s="30">
        <v>7272</v>
      </c>
      <c r="H1091" s="27">
        <v>2285.5896000000002</v>
      </c>
      <c r="K1091" s="33">
        <v>41785</v>
      </c>
      <c r="L1091" s="29">
        <v>2533</v>
      </c>
      <c r="M1091" s="27" t="s">
        <v>45</v>
      </c>
      <c r="N1091" s="27" t="s">
        <v>56</v>
      </c>
      <c r="O1091" s="27" t="s">
        <v>47</v>
      </c>
      <c r="P1091" s="27">
        <v>8</v>
      </c>
      <c r="Q1091" s="36">
        <v>7272</v>
      </c>
      <c r="R1091" s="27">
        <v>2285.5896000000002</v>
      </c>
    </row>
    <row r="1092" spans="1:18">
      <c r="A1092" s="25">
        <v>41786</v>
      </c>
      <c r="B1092" s="29">
        <v>2898</v>
      </c>
      <c r="C1092" s="27" t="s">
        <v>49</v>
      </c>
      <c r="D1092" s="27" t="s">
        <v>56</v>
      </c>
      <c r="E1092" s="27" t="s">
        <v>51</v>
      </c>
      <c r="F1092" s="27">
        <v>7</v>
      </c>
      <c r="G1092" s="30">
        <v>2362.5</v>
      </c>
      <c r="H1092" s="27">
        <v>2218.3875000000003</v>
      </c>
      <c r="K1092" s="33">
        <v>41786</v>
      </c>
      <c r="L1092" s="29">
        <v>2898</v>
      </c>
      <c r="M1092" s="27" t="s">
        <v>49</v>
      </c>
      <c r="N1092" s="27" t="s">
        <v>56</v>
      </c>
      <c r="O1092" s="27" t="s">
        <v>51</v>
      </c>
      <c r="P1092" s="27">
        <v>7</v>
      </c>
      <c r="Q1092" s="36">
        <v>2362.5</v>
      </c>
      <c r="R1092" s="27">
        <v>2218.3875000000003</v>
      </c>
    </row>
    <row r="1093" spans="1:18">
      <c r="A1093" s="25">
        <v>41787</v>
      </c>
      <c r="B1093" s="29">
        <v>2534</v>
      </c>
      <c r="C1093" s="27" t="s">
        <v>48</v>
      </c>
      <c r="D1093" s="27" t="s">
        <v>56</v>
      </c>
      <c r="E1093" s="27" t="s">
        <v>47</v>
      </c>
      <c r="F1093" s="27">
        <v>6</v>
      </c>
      <c r="G1093" s="30">
        <v>1539</v>
      </c>
      <c r="H1093" s="27">
        <v>2418.0767999999998</v>
      </c>
      <c r="K1093" s="33">
        <v>41787</v>
      </c>
      <c r="L1093" s="29">
        <v>2534</v>
      </c>
      <c r="M1093" s="27" t="s">
        <v>48</v>
      </c>
      <c r="N1093" s="27" t="s">
        <v>56</v>
      </c>
      <c r="O1093" s="27" t="s">
        <v>47</v>
      </c>
      <c r="P1093" s="27">
        <v>6</v>
      </c>
      <c r="Q1093" s="36">
        <v>1539</v>
      </c>
      <c r="R1093" s="27">
        <v>2418.0767999999998</v>
      </c>
    </row>
    <row r="1094" spans="1:18">
      <c r="A1094" s="25">
        <v>41788</v>
      </c>
      <c r="B1094" s="29">
        <v>2899</v>
      </c>
      <c r="C1094" s="27" t="s">
        <v>45</v>
      </c>
      <c r="D1094" s="27" t="s">
        <v>56</v>
      </c>
      <c r="E1094" s="27" t="s">
        <v>51</v>
      </c>
      <c r="F1094" s="27">
        <v>7</v>
      </c>
      <c r="G1094" s="30">
        <v>2499</v>
      </c>
      <c r="H1094" s="27">
        <v>3060.2753999999995</v>
      </c>
      <c r="K1094" s="33">
        <v>41788</v>
      </c>
      <c r="L1094" s="29">
        <v>2899</v>
      </c>
      <c r="M1094" s="27" t="s">
        <v>45</v>
      </c>
      <c r="N1094" s="27" t="s">
        <v>56</v>
      </c>
      <c r="O1094" s="27" t="s">
        <v>51</v>
      </c>
      <c r="P1094" s="27">
        <v>7</v>
      </c>
      <c r="Q1094" s="36">
        <v>2499</v>
      </c>
      <c r="R1094" s="27">
        <v>3060.2753999999995</v>
      </c>
    </row>
    <row r="1095" spans="1:18">
      <c r="A1095" s="25">
        <v>41789</v>
      </c>
      <c r="B1095" s="29">
        <v>2535</v>
      </c>
      <c r="C1095" s="27" t="s">
        <v>49</v>
      </c>
      <c r="D1095" s="27" t="s">
        <v>56</v>
      </c>
      <c r="E1095" s="27" t="s">
        <v>50</v>
      </c>
      <c r="F1095" s="27">
        <v>7</v>
      </c>
      <c r="G1095" s="30">
        <v>2205</v>
      </c>
      <c r="H1095" s="27">
        <v>1384.7400000000002</v>
      </c>
      <c r="K1095" s="33">
        <v>41789</v>
      </c>
      <c r="L1095" s="29">
        <v>2535</v>
      </c>
      <c r="M1095" s="27" t="s">
        <v>49</v>
      </c>
      <c r="N1095" s="27" t="s">
        <v>56</v>
      </c>
      <c r="O1095" s="27" t="s">
        <v>50</v>
      </c>
      <c r="P1095" s="27">
        <v>7</v>
      </c>
      <c r="Q1095" s="36">
        <v>2205</v>
      </c>
      <c r="R1095" s="27">
        <v>1384.7400000000002</v>
      </c>
    </row>
    <row r="1096" spans="1:18">
      <c r="A1096" s="25">
        <v>41790</v>
      </c>
      <c r="B1096" s="29">
        <v>2900</v>
      </c>
      <c r="C1096" s="27" t="s">
        <v>48</v>
      </c>
      <c r="D1096" s="27" t="s">
        <v>56</v>
      </c>
      <c r="E1096" s="27" t="s">
        <v>51</v>
      </c>
      <c r="F1096" s="27">
        <v>9</v>
      </c>
      <c r="G1096" s="30">
        <v>7249.5</v>
      </c>
      <c r="H1096" s="27">
        <v>3633.2077500000005</v>
      </c>
      <c r="K1096" s="33">
        <v>41790</v>
      </c>
      <c r="L1096" s="29">
        <v>2900</v>
      </c>
      <c r="M1096" s="27" t="s">
        <v>48</v>
      </c>
      <c r="N1096" s="27" t="s">
        <v>56</v>
      </c>
      <c r="O1096" s="27" t="s">
        <v>51</v>
      </c>
      <c r="P1096" s="27">
        <v>9</v>
      </c>
      <c r="Q1096" s="36">
        <v>7249.5</v>
      </c>
      <c r="R1096" s="27">
        <v>3633.2077500000005</v>
      </c>
    </row>
    <row r="1097" spans="1:18">
      <c r="A1097" s="25">
        <v>41791</v>
      </c>
      <c r="B1097" s="29">
        <v>2536</v>
      </c>
      <c r="C1097" s="27" t="s">
        <v>45</v>
      </c>
      <c r="D1097" s="27" t="s">
        <v>56</v>
      </c>
      <c r="E1097" s="27" t="s">
        <v>50</v>
      </c>
      <c r="F1097" s="27">
        <v>10</v>
      </c>
      <c r="G1097" s="30">
        <v>4905</v>
      </c>
      <c r="H1097" s="27">
        <v>1843.299</v>
      </c>
      <c r="K1097" s="33">
        <v>41791</v>
      </c>
      <c r="L1097" s="29">
        <v>2536</v>
      </c>
      <c r="M1097" s="27" t="s">
        <v>45</v>
      </c>
      <c r="N1097" s="27" t="s">
        <v>56</v>
      </c>
      <c r="O1097" s="27" t="s">
        <v>50</v>
      </c>
      <c r="P1097" s="27">
        <v>10</v>
      </c>
      <c r="Q1097" s="36">
        <v>4905</v>
      </c>
      <c r="R1097" s="27">
        <v>1843.299</v>
      </c>
    </row>
    <row r="1098" spans="1:18">
      <c r="A1098" s="25">
        <v>41792</v>
      </c>
      <c r="B1098" s="29">
        <v>2901</v>
      </c>
      <c r="C1098" s="27" t="s">
        <v>49</v>
      </c>
      <c r="D1098" s="27" t="s">
        <v>56</v>
      </c>
      <c r="E1098" s="27" t="s">
        <v>47</v>
      </c>
      <c r="F1098" s="27">
        <v>8</v>
      </c>
      <c r="G1098" s="30">
        <v>7128</v>
      </c>
      <c r="H1098" s="27">
        <v>3282.6815999999999</v>
      </c>
      <c r="K1098" s="33">
        <v>41792</v>
      </c>
      <c r="L1098" s="29">
        <v>2901</v>
      </c>
      <c r="M1098" s="27" t="s">
        <v>49</v>
      </c>
      <c r="N1098" s="27" t="s">
        <v>56</v>
      </c>
      <c r="O1098" s="27" t="s">
        <v>47</v>
      </c>
      <c r="P1098" s="27">
        <v>8</v>
      </c>
      <c r="Q1098" s="36">
        <v>7128</v>
      </c>
      <c r="R1098" s="27">
        <v>3282.6815999999999</v>
      </c>
    </row>
    <row r="1099" spans="1:18">
      <c r="A1099" s="25">
        <v>41793</v>
      </c>
      <c r="B1099" s="29">
        <v>2537</v>
      </c>
      <c r="C1099" s="27" t="s">
        <v>48</v>
      </c>
      <c r="D1099" s="27" t="s">
        <v>56</v>
      </c>
      <c r="E1099" s="27" t="s">
        <v>50</v>
      </c>
      <c r="F1099" s="27">
        <v>10</v>
      </c>
      <c r="G1099" s="30">
        <v>3270</v>
      </c>
      <c r="H1099" s="27">
        <v>632.09100000000001</v>
      </c>
      <c r="K1099" s="33">
        <v>41793</v>
      </c>
      <c r="L1099" s="29">
        <v>2537</v>
      </c>
      <c r="M1099" s="27" t="s">
        <v>48</v>
      </c>
      <c r="N1099" s="27" t="s">
        <v>56</v>
      </c>
      <c r="O1099" s="27" t="s">
        <v>50</v>
      </c>
      <c r="P1099" s="27">
        <v>10</v>
      </c>
      <c r="Q1099" s="36">
        <v>3270</v>
      </c>
      <c r="R1099" s="27">
        <v>632.09100000000001</v>
      </c>
    </row>
    <row r="1100" spans="1:18">
      <c r="A1100" s="25">
        <v>41794</v>
      </c>
      <c r="B1100" s="29">
        <v>2902</v>
      </c>
      <c r="C1100" s="27" t="s">
        <v>45</v>
      </c>
      <c r="D1100" s="27" t="s">
        <v>56</v>
      </c>
      <c r="E1100" s="27" t="s">
        <v>47</v>
      </c>
      <c r="F1100" s="27">
        <v>9</v>
      </c>
      <c r="G1100" s="30">
        <v>7884</v>
      </c>
      <c r="H1100" s="27">
        <v>1054.0907999999999</v>
      </c>
      <c r="K1100" s="33">
        <v>41794</v>
      </c>
      <c r="L1100" s="29">
        <v>2902</v>
      </c>
      <c r="M1100" s="27" t="s">
        <v>45</v>
      </c>
      <c r="N1100" s="27" t="s">
        <v>56</v>
      </c>
      <c r="O1100" s="27" t="s">
        <v>47</v>
      </c>
      <c r="P1100" s="27">
        <v>9</v>
      </c>
      <c r="Q1100" s="36">
        <v>7884</v>
      </c>
      <c r="R1100" s="27">
        <v>1054.0907999999999</v>
      </c>
    </row>
    <row r="1101" spans="1:18">
      <c r="A1101" s="25">
        <v>41795</v>
      </c>
      <c r="B1101" s="29">
        <v>2538</v>
      </c>
      <c r="C1101" s="27" t="s">
        <v>49</v>
      </c>
      <c r="D1101" s="27" t="s">
        <v>56</v>
      </c>
      <c r="E1101" s="27" t="s">
        <v>51</v>
      </c>
      <c r="F1101" s="27">
        <v>7</v>
      </c>
      <c r="G1101" s="30">
        <v>3874.5</v>
      </c>
      <c r="H1101" s="27">
        <v>4334.5968749999993</v>
      </c>
      <c r="K1101" s="33">
        <v>41795</v>
      </c>
      <c r="L1101" s="29">
        <v>2538</v>
      </c>
      <c r="M1101" s="27" t="s">
        <v>49</v>
      </c>
      <c r="N1101" s="27" t="s">
        <v>56</v>
      </c>
      <c r="O1101" s="27" t="s">
        <v>51</v>
      </c>
      <c r="P1101" s="27">
        <v>7</v>
      </c>
      <c r="Q1101" s="36">
        <v>3874.5</v>
      </c>
      <c r="R1101" s="27">
        <v>4334.5968749999993</v>
      </c>
    </row>
    <row r="1102" spans="1:18">
      <c r="A1102" s="25">
        <v>41796</v>
      </c>
      <c r="B1102" s="29">
        <v>2903</v>
      </c>
      <c r="C1102" s="27" t="s">
        <v>48</v>
      </c>
      <c r="D1102" s="27" t="s">
        <v>56</v>
      </c>
      <c r="E1102" s="27" t="s">
        <v>47</v>
      </c>
      <c r="F1102" s="27">
        <v>8</v>
      </c>
      <c r="G1102" s="30">
        <v>2400</v>
      </c>
      <c r="H1102" s="27">
        <v>2930.3999999999996</v>
      </c>
      <c r="K1102" s="33">
        <v>41796</v>
      </c>
      <c r="L1102" s="29">
        <v>2903</v>
      </c>
      <c r="M1102" s="27" t="s">
        <v>48</v>
      </c>
      <c r="N1102" s="27" t="s">
        <v>56</v>
      </c>
      <c r="O1102" s="27" t="s">
        <v>47</v>
      </c>
      <c r="P1102" s="27">
        <v>8</v>
      </c>
      <c r="Q1102" s="36">
        <v>2400</v>
      </c>
      <c r="R1102" s="27">
        <v>2930.3999999999996</v>
      </c>
    </row>
    <row r="1103" spans="1:18">
      <c r="A1103" s="25">
        <v>41797</v>
      </c>
      <c r="B1103" s="29">
        <v>2539</v>
      </c>
      <c r="C1103" s="27" t="s">
        <v>45</v>
      </c>
      <c r="D1103" s="27" t="s">
        <v>56</v>
      </c>
      <c r="E1103" s="27" t="s">
        <v>51</v>
      </c>
      <c r="F1103" s="27">
        <v>9</v>
      </c>
      <c r="G1103" s="30">
        <v>8316</v>
      </c>
      <c r="H1103" s="27">
        <v>1838.2518</v>
      </c>
      <c r="K1103" s="33">
        <v>41797</v>
      </c>
      <c r="L1103" s="29">
        <v>2539</v>
      </c>
      <c r="M1103" s="27" t="s">
        <v>45</v>
      </c>
      <c r="N1103" s="27" t="s">
        <v>56</v>
      </c>
      <c r="O1103" s="27" t="s">
        <v>51</v>
      </c>
      <c r="P1103" s="27">
        <v>9</v>
      </c>
      <c r="Q1103" s="36">
        <v>8316</v>
      </c>
      <c r="R1103" s="27">
        <v>1838.2518</v>
      </c>
    </row>
    <row r="1104" spans="1:18">
      <c r="A1104" s="25">
        <v>41798</v>
      </c>
      <c r="B1104" s="29">
        <v>2904</v>
      </c>
      <c r="C1104" s="27" t="s">
        <v>49</v>
      </c>
      <c r="D1104" s="27" t="s">
        <v>56</v>
      </c>
      <c r="E1104" s="27" t="s">
        <v>50</v>
      </c>
      <c r="F1104" s="27">
        <v>7</v>
      </c>
      <c r="G1104" s="30">
        <v>6804</v>
      </c>
      <c r="H1104" s="27">
        <v>2483.46</v>
      </c>
      <c r="K1104" s="33">
        <v>41798</v>
      </c>
      <c r="L1104" s="29">
        <v>2904</v>
      </c>
      <c r="M1104" s="27" t="s">
        <v>49</v>
      </c>
      <c r="N1104" s="27" t="s">
        <v>56</v>
      </c>
      <c r="O1104" s="27" t="s">
        <v>50</v>
      </c>
      <c r="P1104" s="27">
        <v>7</v>
      </c>
      <c r="Q1104" s="36">
        <v>6804</v>
      </c>
      <c r="R1104" s="27">
        <v>2483.46</v>
      </c>
    </row>
    <row r="1105" spans="1:18">
      <c r="A1105" s="25">
        <v>41799</v>
      </c>
      <c r="B1105" s="29">
        <v>2540</v>
      </c>
      <c r="C1105" s="27" t="s">
        <v>48</v>
      </c>
      <c r="D1105" s="27" t="s">
        <v>56</v>
      </c>
      <c r="E1105" s="27" t="s">
        <v>51</v>
      </c>
      <c r="F1105" s="27">
        <v>10</v>
      </c>
      <c r="G1105" s="30">
        <v>4440</v>
      </c>
      <c r="H1105" s="27">
        <v>1779.9959999999999</v>
      </c>
      <c r="K1105" s="33">
        <v>41799</v>
      </c>
      <c r="L1105" s="29">
        <v>2540</v>
      </c>
      <c r="M1105" s="27" t="s">
        <v>48</v>
      </c>
      <c r="N1105" s="27" t="s">
        <v>56</v>
      </c>
      <c r="O1105" s="27" t="s">
        <v>51</v>
      </c>
      <c r="P1105" s="27">
        <v>10</v>
      </c>
      <c r="Q1105" s="36">
        <v>4440</v>
      </c>
      <c r="R1105" s="27">
        <v>1779.9959999999999</v>
      </c>
    </row>
    <row r="1106" spans="1:18">
      <c r="A1106" s="25">
        <v>41800</v>
      </c>
      <c r="B1106" s="29">
        <v>2905</v>
      </c>
      <c r="C1106" s="27" t="s">
        <v>45</v>
      </c>
      <c r="D1106" s="27" t="s">
        <v>56</v>
      </c>
      <c r="E1106" s="27" t="s">
        <v>50</v>
      </c>
      <c r="F1106" s="27">
        <v>6</v>
      </c>
      <c r="G1106" s="30">
        <v>7155</v>
      </c>
      <c r="H1106" s="27">
        <v>1952.8380000000002</v>
      </c>
      <c r="K1106" s="33">
        <v>41800</v>
      </c>
      <c r="L1106" s="29">
        <v>2905</v>
      </c>
      <c r="M1106" s="27" t="s">
        <v>45</v>
      </c>
      <c r="N1106" s="27" t="s">
        <v>56</v>
      </c>
      <c r="O1106" s="27" t="s">
        <v>50</v>
      </c>
      <c r="P1106" s="27">
        <v>6</v>
      </c>
      <c r="Q1106" s="36">
        <v>7155</v>
      </c>
      <c r="R1106" s="27">
        <v>1952.8380000000002</v>
      </c>
    </row>
    <row r="1107" spans="1:18">
      <c r="A1107" s="25">
        <v>41801</v>
      </c>
      <c r="B1107" s="29">
        <v>2910</v>
      </c>
      <c r="C1107" s="27" t="s">
        <v>45</v>
      </c>
      <c r="D1107" s="27" t="s">
        <v>56</v>
      </c>
      <c r="E1107" s="27" t="s">
        <v>50</v>
      </c>
      <c r="F1107" s="27">
        <v>6</v>
      </c>
      <c r="G1107" s="30">
        <v>11925</v>
      </c>
      <c r="H1107" s="27">
        <v>976.4190000000001</v>
      </c>
      <c r="K1107" s="33">
        <v>41801</v>
      </c>
      <c r="L1107" s="29">
        <v>2910</v>
      </c>
      <c r="M1107" s="27" t="s">
        <v>45</v>
      </c>
      <c r="N1107" s="27" t="s">
        <v>56</v>
      </c>
      <c r="O1107" s="27" t="s">
        <v>50</v>
      </c>
      <c r="P1107" s="27">
        <v>6</v>
      </c>
      <c r="Q1107" s="36">
        <v>11925</v>
      </c>
      <c r="R1107" s="27">
        <v>976.4190000000001</v>
      </c>
    </row>
    <row r="1108" spans="1:18">
      <c r="A1108" s="25">
        <v>41802</v>
      </c>
      <c r="B1108" s="29">
        <v>2541</v>
      </c>
      <c r="C1108" s="27" t="s">
        <v>49</v>
      </c>
      <c r="D1108" s="27" t="s">
        <v>56</v>
      </c>
      <c r="E1108" s="27" t="s">
        <v>47</v>
      </c>
      <c r="F1108" s="27">
        <v>8</v>
      </c>
      <c r="G1108" s="30">
        <v>6144</v>
      </c>
      <c r="H1108" s="27">
        <v>687.66719999999998</v>
      </c>
      <c r="K1108" s="33">
        <v>41802</v>
      </c>
      <c r="L1108" s="29">
        <v>2541</v>
      </c>
      <c r="M1108" s="27" t="s">
        <v>49</v>
      </c>
      <c r="N1108" s="27" t="s">
        <v>56</v>
      </c>
      <c r="O1108" s="27" t="s">
        <v>47</v>
      </c>
      <c r="P1108" s="27">
        <v>8</v>
      </c>
      <c r="Q1108" s="36">
        <v>6144</v>
      </c>
      <c r="R1108" s="27">
        <v>687.66719999999998</v>
      </c>
    </row>
    <row r="1109" spans="1:18">
      <c r="A1109" s="25">
        <v>41803</v>
      </c>
      <c r="B1109" s="29">
        <v>2906</v>
      </c>
      <c r="C1109" s="27" t="s">
        <v>48</v>
      </c>
      <c r="D1109" s="27" t="s">
        <v>56</v>
      </c>
      <c r="E1109" s="27" t="s">
        <v>50</v>
      </c>
      <c r="F1109" s="27">
        <v>10</v>
      </c>
      <c r="G1109" s="30">
        <v>10640</v>
      </c>
      <c r="H1109" s="27">
        <v>2016.28</v>
      </c>
      <c r="K1109" s="33">
        <v>41803</v>
      </c>
      <c r="L1109" s="29">
        <v>2906</v>
      </c>
      <c r="M1109" s="27" t="s">
        <v>48</v>
      </c>
      <c r="N1109" s="27" t="s">
        <v>56</v>
      </c>
      <c r="O1109" s="27" t="s">
        <v>50</v>
      </c>
      <c r="P1109" s="27">
        <v>10</v>
      </c>
      <c r="Q1109" s="36">
        <v>10640</v>
      </c>
      <c r="R1109" s="27">
        <v>2016.28</v>
      </c>
    </row>
    <row r="1110" spans="1:18">
      <c r="A1110" s="25">
        <v>41804</v>
      </c>
      <c r="B1110" s="29">
        <v>2911</v>
      </c>
      <c r="C1110" s="27" t="s">
        <v>48</v>
      </c>
      <c r="D1110" s="27" t="s">
        <v>56</v>
      </c>
      <c r="E1110" s="27" t="s">
        <v>50</v>
      </c>
      <c r="F1110" s="27">
        <v>10</v>
      </c>
      <c r="G1110" s="30">
        <v>7980</v>
      </c>
      <c r="H1110" s="27">
        <v>4032.56</v>
      </c>
      <c r="K1110" s="33">
        <v>41804</v>
      </c>
      <c r="L1110" s="29">
        <v>2911</v>
      </c>
      <c r="M1110" s="27" t="s">
        <v>48</v>
      </c>
      <c r="N1110" s="27" t="s">
        <v>56</v>
      </c>
      <c r="O1110" s="27" t="s">
        <v>50</v>
      </c>
      <c r="P1110" s="27">
        <v>10</v>
      </c>
      <c r="Q1110" s="36">
        <v>7980</v>
      </c>
      <c r="R1110" s="27">
        <v>4032.56</v>
      </c>
    </row>
    <row r="1111" spans="1:18">
      <c r="A1111" s="25">
        <v>41805</v>
      </c>
      <c r="B1111" s="29">
        <v>2542</v>
      </c>
      <c r="C1111" s="27" t="s">
        <v>45</v>
      </c>
      <c r="D1111" s="27" t="s">
        <v>56</v>
      </c>
      <c r="E1111" s="27" t="s">
        <v>47</v>
      </c>
      <c r="F1111" s="27">
        <v>10</v>
      </c>
      <c r="G1111" s="30">
        <v>9900</v>
      </c>
      <c r="H1111" s="27">
        <v>4235.22</v>
      </c>
      <c r="K1111" s="33">
        <v>41805</v>
      </c>
      <c r="L1111" s="29">
        <v>2542</v>
      </c>
      <c r="M1111" s="27" t="s">
        <v>45</v>
      </c>
      <c r="N1111" s="27" t="s">
        <v>56</v>
      </c>
      <c r="O1111" s="27" t="s">
        <v>47</v>
      </c>
      <c r="P1111" s="27">
        <v>10</v>
      </c>
      <c r="Q1111" s="36">
        <v>9900</v>
      </c>
      <c r="R1111" s="27">
        <v>4235.22</v>
      </c>
    </row>
    <row r="1112" spans="1:18">
      <c r="A1112" s="25">
        <v>41806</v>
      </c>
      <c r="B1112" s="29">
        <v>2907</v>
      </c>
      <c r="C1112" s="27" t="s">
        <v>49</v>
      </c>
      <c r="D1112" s="27" t="s">
        <v>56</v>
      </c>
      <c r="E1112" s="27" t="s">
        <v>51</v>
      </c>
      <c r="F1112" s="27">
        <v>9</v>
      </c>
      <c r="G1112" s="30">
        <v>10485</v>
      </c>
      <c r="H1112" s="27">
        <v>2603.8449000000001</v>
      </c>
      <c r="K1112" s="33">
        <v>41806</v>
      </c>
      <c r="L1112" s="29">
        <v>2907</v>
      </c>
      <c r="M1112" s="27" t="s">
        <v>49</v>
      </c>
      <c r="N1112" s="27" t="s">
        <v>56</v>
      </c>
      <c r="O1112" s="27" t="s">
        <v>51</v>
      </c>
      <c r="P1112" s="27">
        <v>9</v>
      </c>
      <c r="Q1112" s="36">
        <v>10485</v>
      </c>
      <c r="R1112" s="27">
        <v>2603.8449000000001</v>
      </c>
    </row>
    <row r="1113" spans="1:18">
      <c r="A1113" s="25">
        <v>41807</v>
      </c>
      <c r="B1113" s="29">
        <v>2912</v>
      </c>
      <c r="C1113" s="27" t="s">
        <v>49</v>
      </c>
      <c r="D1113" s="27" t="s">
        <v>56</v>
      </c>
      <c r="E1113" s="27" t="s">
        <v>51</v>
      </c>
      <c r="F1113" s="27">
        <v>9</v>
      </c>
      <c r="G1113" s="30">
        <v>4194</v>
      </c>
      <c r="H1113" s="27">
        <v>4339.7415000000001</v>
      </c>
      <c r="K1113" s="33">
        <v>41807</v>
      </c>
      <c r="L1113" s="29">
        <v>2912</v>
      </c>
      <c r="M1113" s="27" t="s">
        <v>49</v>
      </c>
      <c r="N1113" s="27" t="s">
        <v>56</v>
      </c>
      <c r="O1113" s="27" t="s">
        <v>51</v>
      </c>
      <c r="P1113" s="27">
        <v>9</v>
      </c>
      <c r="Q1113" s="36">
        <v>4194</v>
      </c>
      <c r="R1113" s="27">
        <v>4339.7415000000001</v>
      </c>
    </row>
    <row r="1114" spans="1:18">
      <c r="A1114" s="25">
        <v>41808</v>
      </c>
      <c r="B1114" s="29">
        <v>2543</v>
      </c>
      <c r="C1114" s="27" t="s">
        <v>48</v>
      </c>
      <c r="D1114" s="27" t="s">
        <v>56</v>
      </c>
      <c r="E1114" s="27" t="s">
        <v>47</v>
      </c>
      <c r="F1114" s="27">
        <v>6</v>
      </c>
      <c r="G1114" s="30">
        <v>4576.5</v>
      </c>
      <c r="H1114" s="27">
        <v>2406.4762500000002</v>
      </c>
      <c r="K1114" s="33">
        <v>41808</v>
      </c>
      <c r="L1114" s="29">
        <v>2543</v>
      </c>
      <c r="M1114" s="27" t="s">
        <v>48</v>
      </c>
      <c r="N1114" s="27" t="s">
        <v>56</v>
      </c>
      <c r="O1114" s="27" t="s">
        <v>47</v>
      </c>
      <c r="P1114" s="27">
        <v>6</v>
      </c>
      <c r="Q1114" s="36">
        <v>4576.5</v>
      </c>
      <c r="R1114" s="27">
        <v>2406.4762500000002</v>
      </c>
    </row>
    <row r="1115" spans="1:18">
      <c r="A1115" s="25">
        <v>41809</v>
      </c>
      <c r="B1115" s="29">
        <v>2908</v>
      </c>
      <c r="C1115" s="27" t="s">
        <v>45</v>
      </c>
      <c r="D1115" s="27" t="s">
        <v>56</v>
      </c>
      <c r="E1115" s="27" t="s">
        <v>51</v>
      </c>
      <c r="F1115" s="27">
        <v>7</v>
      </c>
      <c r="G1115" s="30">
        <v>6090</v>
      </c>
      <c r="H1115" s="27">
        <v>2547.1425000000004</v>
      </c>
      <c r="K1115" s="33">
        <v>41809</v>
      </c>
      <c r="L1115" s="29">
        <v>2908</v>
      </c>
      <c r="M1115" s="27" t="s">
        <v>45</v>
      </c>
      <c r="N1115" s="27" t="s">
        <v>56</v>
      </c>
      <c r="O1115" s="27" t="s">
        <v>51</v>
      </c>
      <c r="P1115" s="27">
        <v>7</v>
      </c>
      <c r="Q1115" s="36">
        <v>6090</v>
      </c>
      <c r="R1115" s="27">
        <v>2547.1425000000004</v>
      </c>
    </row>
    <row r="1116" spans="1:18">
      <c r="A1116" s="25">
        <v>41810</v>
      </c>
      <c r="B1116" s="29">
        <v>2913</v>
      </c>
      <c r="C1116" s="27" t="s">
        <v>45</v>
      </c>
      <c r="D1116" s="27" t="s">
        <v>56</v>
      </c>
      <c r="E1116" s="27" t="s">
        <v>51</v>
      </c>
      <c r="F1116" s="27">
        <v>7</v>
      </c>
      <c r="G1116" s="30">
        <v>6090</v>
      </c>
      <c r="H1116" s="27">
        <v>2547.1425000000004</v>
      </c>
      <c r="K1116" s="33">
        <v>41810</v>
      </c>
      <c r="L1116" s="29">
        <v>2913</v>
      </c>
      <c r="M1116" s="27" t="s">
        <v>45</v>
      </c>
      <c r="N1116" s="27" t="s">
        <v>56</v>
      </c>
      <c r="O1116" s="27" t="s">
        <v>51</v>
      </c>
      <c r="P1116" s="27">
        <v>7</v>
      </c>
      <c r="Q1116" s="36">
        <v>6090</v>
      </c>
      <c r="R1116" s="27">
        <v>2547.1425000000004</v>
      </c>
    </row>
    <row r="1117" spans="1:18">
      <c r="A1117" s="25">
        <v>41811</v>
      </c>
      <c r="B1117" s="29">
        <v>2544</v>
      </c>
      <c r="C1117" s="27" t="s">
        <v>49</v>
      </c>
      <c r="D1117" s="27" t="s">
        <v>56</v>
      </c>
      <c r="E1117" s="27" t="s">
        <v>50</v>
      </c>
      <c r="F1117" s="27">
        <v>6</v>
      </c>
      <c r="G1117" s="30">
        <v>5292</v>
      </c>
      <c r="H1117" s="27">
        <v>3454.6175999999996</v>
      </c>
      <c r="K1117" s="33">
        <v>41811</v>
      </c>
      <c r="L1117" s="29">
        <v>2544</v>
      </c>
      <c r="M1117" s="27" t="s">
        <v>49</v>
      </c>
      <c r="N1117" s="27" t="s">
        <v>56</v>
      </c>
      <c r="O1117" s="27" t="s">
        <v>50</v>
      </c>
      <c r="P1117" s="27">
        <v>6</v>
      </c>
      <c r="Q1117" s="36">
        <v>5292</v>
      </c>
      <c r="R1117" s="27">
        <v>3454.6175999999996</v>
      </c>
    </row>
    <row r="1118" spans="1:18">
      <c r="A1118" s="25">
        <v>41812</v>
      </c>
      <c r="B1118" s="29">
        <v>2909</v>
      </c>
      <c r="C1118" s="27" t="s">
        <v>48</v>
      </c>
      <c r="D1118" s="27" t="s">
        <v>56</v>
      </c>
      <c r="E1118" s="27" t="s">
        <v>51</v>
      </c>
      <c r="F1118" s="27">
        <v>9</v>
      </c>
      <c r="G1118" s="30">
        <v>4252.5</v>
      </c>
      <c r="H1118" s="27">
        <v>680.40000000000009</v>
      </c>
      <c r="K1118" s="33">
        <v>41812</v>
      </c>
      <c r="L1118" s="29">
        <v>2909</v>
      </c>
      <c r="M1118" s="27" t="s">
        <v>48</v>
      </c>
      <c r="N1118" s="27" t="s">
        <v>56</v>
      </c>
      <c r="O1118" s="27" t="s">
        <v>51</v>
      </c>
      <c r="P1118" s="27">
        <v>9</v>
      </c>
      <c r="Q1118" s="36">
        <v>4252.5</v>
      </c>
      <c r="R1118" s="27">
        <v>680.40000000000009</v>
      </c>
    </row>
    <row r="1119" spans="1:18">
      <c r="A1119" s="25">
        <v>41813</v>
      </c>
      <c r="B1119" s="29">
        <v>2914</v>
      </c>
      <c r="C1119" s="27" t="s">
        <v>48</v>
      </c>
      <c r="D1119" s="27" t="s">
        <v>56</v>
      </c>
      <c r="E1119" s="27" t="s">
        <v>51</v>
      </c>
      <c r="F1119" s="27">
        <v>9</v>
      </c>
      <c r="G1119" s="30">
        <v>4252.5</v>
      </c>
      <c r="H1119" s="27">
        <v>2041.2000000000003</v>
      </c>
      <c r="K1119" s="33">
        <v>41813</v>
      </c>
      <c r="L1119" s="29">
        <v>2914</v>
      </c>
      <c r="M1119" s="27" t="s">
        <v>48</v>
      </c>
      <c r="N1119" s="27" t="s">
        <v>56</v>
      </c>
      <c r="O1119" s="27" t="s">
        <v>51</v>
      </c>
      <c r="P1119" s="27">
        <v>9</v>
      </c>
      <c r="Q1119" s="36">
        <v>4252.5</v>
      </c>
      <c r="R1119" s="27">
        <v>2041.2000000000003</v>
      </c>
    </row>
    <row r="1120" spans="1:18">
      <c r="A1120" s="25">
        <v>41814</v>
      </c>
      <c r="B1120" s="29">
        <v>2915</v>
      </c>
      <c r="C1120" s="27" t="s">
        <v>45</v>
      </c>
      <c r="D1120" s="27" t="s">
        <v>56</v>
      </c>
      <c r="E1120" s="27" t="s">
        <v>47</v>
      </c>
      <c r="F1120" s="27">
        <v>8</v>
      </c>
      <c r="G1120" s="30">
        <v>4776</v>
      </c>
      <c r="H1120" s="27">
        <v>2532.4739999999997</v>
      </c>
      <c r="K1120" s="33">
        <v>41814</v>
      </c>
      <c r="L1120" s="29">
        <v>2915</v>
      </c>
      <c r="M1120" s="27" t="s">
        <v>45</v>
      </c>
      <c r="N1120" s="27" t="s">
        <v>56</v>
      </c>
      <c r="O1120" s="27" t="s">
        <v>47</v>
      </c>
      <c r="P1120" s="27">
        <v>8</v>
      </c>
      <c r="Q1120" s="36">
        <v>4776</v>
      </c>
      <c r="R1120" s="27">
        <v>2532.4739999999997</v>
      </c>
    </row>
    <row r="1121" spans="1:18">
      <c r="A1121" s="25">
        <v>41815</v>
      </c>
      <c r="B1121" s="29">
        <v>2545</v>
      </c>
      <c r="C1121" s="27" t="s">
        <v>45</v>
      </c>
      <c r="D1121" s="27" t="s">
        <v>56</v>
      </c>
      <c r="E1121" s="27" t="s">
        <v>50</v>
      </c>
      <c r="F1121" s="27">
        <v>9</v>
      </c>
      <c r="G1121" s="30">
        <v>6777</v>
      </c>
      <c r="H1121" s="27">
        <v>2062.9187999999999</v>
      </c>
      <c r="K1121" s="33">
        <v>41815</v>
      </c>
      <c r="L1121" s="29">
        <v>2545</v>
      </c>
      <c r="M1121" s="27" t="s">
        <v>45</v>
      </c>
      <c r="N1121" s="27" t="s">
        <v>56</v>
      </c>
      <c r="O1121" s="27" t="s">
        <v>50</v>
      </c>
      <c r="P1121" s="27">
        <v>9</v>
      </c>
      <c r="Q1121" s="36">
        <v>6777</v>
      </c>
      <c r="R1121" s="27">
        <v>2062.9187999999999</v>
      </c>
    </row>
    <row r="1122" spans="1:18">
      <c r="A1122" s="25">
        <v>41816</v>
      </c>
      <c r="B1122" s="29">
        <v>2546</v>
      </c>
      <c r="C1122" s="27" t="s">
        <v>48</v>
      </c>
      <c r="D1122" s="27" t="s">
        <v>56</v>
      </c>
      <c r="E1122" s="27" t="s">
        <v>50</v>
      </c>
      <c r="F1122" s="27">
        <v>9</v>
      </c>
      <c r="G1122" s="30">
        <v>5697</v>
      </c>
      <c r="H1122" s="27">
        <v>1026.5994000000001</v>
      </c>
      <c r="K1122" s="33">
        <v>41816</v>
      </c>
      <c r="L1122" s="29">
        <v>2546</v>
      </c>
      <c r="M1122" s="27" t="s">
        <v>48</v>
      </c>
      <c r="N1122" s="27" t="s">
        <v>56</v>
      </c>
      <c r="O1122" s="27" t="s">
        <v>50</v>
      </c>
      <c r="P1122" s="27">
        <v>9</v>
      </c>
      <c r="Q1122" s="36">
        <v>5697</v>
      </c>
      <c r="R1122" s="27">
        <v>1026.5994000000001</v>
      </c>
    </row>
    <row r="1123" spans="1:18">
      <c r="A1123" s="25">
        <v>41817</v>
      </c>
      <c r="B1123" s="29">
        <v>2547</v>
      </c>
      <c r="C1123" s="27" t="s">
        <v>49</v>
      </c>
      <c r="D1123" s="27" t="s">
        <v>56</v>
      </c>
      <c r="E1123" s="27" t="s">
        <v>51</v>
      </c>
      <c r="F1123" s="27">
        <v>7</v>
      </c>
      <c r="G1123" s="30">
        <v>4000.5</v>
      </c>
      <c r="H1123" s="27">
        <v>2616.3270000000002</v>
      </c>
      <c r="K1123" s="33">
        <v>41817</v>
      </c>
      <c r="L1123" s="29">
        <v>2547</v>
      </c>
      <c r="M1123" s="27" t="s">
        <v>49</v>
      </c>
      <c r="N1123" s="27" t="s">
        <v>56</v>
      </c>
      <c r="O1123" s="27" t="s">
        <v>51</v>
      </c>
      <c r="P1123" s="27">
        <v>7</v>
      </c>
      <c r="Q1123" s="36">
        <v>4000.5</v>
      </c>
      <c r="R1123" s="27">
        <v>2616.3270000000002</v>
      </c>
    </row>
    <row r="1124" spans="1:18">
      <c r="A1124" s="25">
        <v>41818</v>
      </c>
      <c r="B1124" s="29">
        <v>2548</v>
      </c>
      <c r="C1124" s="27" t="s">
        <v>45</v>
      </c>
      <c r="D1124" s="27" t="s">
        <v>56</v>
      </c>
      <c r="E1124" s="27" t="s">
        <v>51</v>
      </c>
      <c r="F1124" s="27">
        <v>6</v>
      </c>
      <c r="G1124" s="30">
        <v>5427</v>
      </c>
      <c r="H1124" s="27">
        <v>2658.5064000000002</v>
      </c>
      <c r="K1124" s="33">
        <v>41818</v>
      </c>
      <c r="L1124" s="29">
        <v>2548</v>
      </c>
      <c r="M1124" s="27" t="s">
        <v>45</v>
      </c>
      <c r="N1124" s="27" t="s">
        <v>56</v>
      </c>
      <c r="O1124" s="27" t="s">
        <v>51</v>
      </c>
      <c r="P1124" s="27">
        <v>6</v>
      </c>
      <c r="Q1124" s="36">
        <v>5427</v>
      </c>
      <c r="R1124" s="27">
        <v>2658.5064000000002</v>
      </c>
    </row>
    <row r="1125" spans="1:18">
      <c r="A1125" s="25">
        <v>41819</v>
      </c>
      <c r="B1125" s="29">
        <v>2549</v>
      </c>
      <c r="C1125" s="27" t="s">
        <v>48</v>
      </c>
      <c r="D1125" s="27" t="s">
        <v>56</v>
      </c>
      <c r="E1125" s="27" t="s">
        <v>51</v>
      </c>
      <c r="F1125" s="27">
        <v>7</v>
      </c>
      <c r="G1125" s="30">
        <v>3192</v>
      </c>
      <c r="H1125" s="27">
        <v>1860.6168</v>
      </c>
      <c r="K1125" s="33">
        <v>41819</v>
      </c>
      <c r="L1125" s="29">
        <v>2549</v>
      </c>
      <c r="M1125" s="27" t="s">
        <v>48</v>
      </c>
      <c r="N1125" s="27" t="s">
        <v>56</v>
      </c>
      <c r="O1125" s="27" t="s">
        <v>51</v>
      </c>
      <c r="P1125" s="27">
        <v>7</v>
      </c>
      <c r="Q1125" s="36">
        <v>3192</v>
      </c>
      <c r="R1125" s="27">
        <v>1860.6168</v>
      </c>
    </row>
    <row r="1126" spans="1:18">
      <c r="A1126" s="25">
        <v>41820</v>
      </c>
      <c r="B1126" s="29">
        <v>2550</v>
      </c>
      <c r="C1126" s="27" t="s">
        <v>49</v>
      </c>
      <c r="D1126" s="27" t="s">
        <v>56</v>
      </c>
      <c r="E1126" s="27" t="s">
        <v>47</v>
      </c>
      <c r="F1126" s="27">
        <v>10</v>
      </c>
      <c r="G1126" s="30">
        <v>5175</v>
      </c>
      <c r="H1126" s="27">
        <v>541.30500000000006</v>
      </c>
      <c r="K1126" s="33">
        <v>41820</v>
      </c>
      <c r="L1126" s="29">
        <v>2550</v>
      </c>
      <c r="M1126" s="27" t="s">
        <v>49</v>
      </c>
      <c r="N1126" s="27" t="s">
        <v>56</v>
      </c>
      <c r="O1126" s="27" t="s">
        <v>47</v>
      </c>
      <c r="P1126" s="27">
        <v>10</v>
      </c>
      <c r="Q1126" s="36">
        <v>5175</v>
      </c>
      <c r="R1126" s="27">
        <v>541.30500000000006</v>
      </c>
    </row>
    <row r="1127" spans="1:18">
      <c r="A1127" s="25">
        <v>41821</v>
      </c>
      <c r="B1127" s="29">
        <v>2551</v>
      </c>
      <c r="C1127" s="27" t="s">
        <v>45</v>
      </c>
      <c r="D1127" s="27" t="s">
        <v>56</v>
      </c>
      <c r="E1127" s="27" t="s">
        <v>47</v>
      </c>
      <c r="F1127" s="27">
        <v>10</v>
      </c>
      <c r="G1127" s="30">
        <v>10200</v>
      </c>
      <c r="H1127" s="27">
        <v>3057.5519999999997</v>
      </c>
      <c r="K1127" s="33">
        <v>41821</v>
      </c>
      <c r="L1127" s="29">
        <v>2551</v>
      </c>
      <c r="M1127" s="27" t="s">
        <v>45</v>
      </c>
      <c r="N1127" s="27" t="s">
        <v>56</v>
      </c>
      <c r="O1127" s="27" t="s">
        <v>47</v>
      </c>
      <c r="P1127" s="27">
        <v>10</v>
      </c>
      <c r="Q1127" s="36">
        <v>10200</v>
      </c>
      <c r="R1127" s="27">
        <v>3057.5519999999997</v>
      </c>
    </row>
    <row r="1128" spans="1:18">
      <c r="A1128" s="25">
        <v>41822</v>
      </c>
      <c r="B1128" s="29">
        <v>2552</v>
      </c>
      <c r="C1128" s="27" t="s">
        <v>48</v>
      </c>
      <c r="D1128" s="27" t="s">
        <v>56</v>
      </c>
      <c r="E1128" s="27" t="s">
        <v>47</v>
      </c>
      <c r="F1128" s="27">
        <v>8</v>
      </c>
      <c r="G1128" s="30">
        <v>5952</v>
      </c>
      <c r="H1128" s="27">
        <v>4679.4624000000003</v>
      </c>
      <c r="K1128" s="33">
        <v>41822</v>
      </c>
      <c r="L1128" s="29">
        <v>2552</v>
      </c>
      <c r="M1128" s="27" t="s">
        <v>48</v>
      </c>
      <c r="N1128" s="27" t="s">
        <v>56</v>
      </c>
      <c r="O1128" s="27" t="s">
        <v>47</v>
      </c>
      <c r="P1128" s="27">
        <v>8</v>
      </c>
      <c r="Q1128" s="36">
        <v>5952</v>
      </c>
      <c r="R1128" s="27">
        <v>4679.4624000000003</v>
      </c>
    </row>
    <row r="1129" spans="1:18">
      <c r="A1129" s="25">
        <v>41823</v>
      </c>
      <c r="B1129" s="29">
        <v>2553</v>
      </c>
      <c r="C1129" s="27" t="s">
        <v>49</v>
      </c>
      <c r="D1129" s="27" t="s">
        <v>56</v>
      </c>
      <c r="E1129" s="27" t="s">
        <v>50</v>
      </c>
      <c r="F1129" s="27">
        <v>9</v>
      </c>
      <c r="G1129" s="30">
        <v>2308.5</v>
      </c>
      <c r="H1129" s="27">
        <v>4884.7860000000001</v>
      </c>
      <c r="K1129" s="33">
        <v>41823</v>
      </c>
      <c r="L1129" s="29">
        <v>2553</v>
      </c>
      <c r="M1129" s="27" t="s">
        <v>49</v>
      </c>
      <c r="N1129" s="27" t="s">
        <v>56</v>
      </c>
      <c r="O1129" s="27" t="s">
        <v>50</v>
      </c>
      <c r="P1129" s="27">
        <v>9</v>
      </c>
      <c r="Q1129" s="36">
        <v>2308.5</v>
      </c>
      <c r="R1129" s="27">
        <v>4884.7860000000001</v>
      </c>
    </row>
    <row r="1130" spans="1:18">
      <c r="A1130" s="25">
        <v>41824</v>
      </c>
      <c r="B1130" s="29">
        <v>2554</v>
      </c>
      <c r="C1130" s="27" t="s">
        <v>45</v>
      </c>
      <c r="D1130" s="27" t="s">
        <v>56</v>
      </c>
      <c r="E1130" s="27" t="s">
        <v>50</v>
      </c>
      <c r="F1130" s="27">
        <v>9</v>
      </c>
      <c r="G1130" s="30">
        <v>6831</v>
      </c>
      <c r="H1130" s="27">
        <v>5122.1115</v>
      </c>
      <c r="K1130" s="33">
        <v>41824</v>
      </c>
      <c r="L1130" s="29">
        <v>2554</v>
      </c>
      <c r="M1130" s="27" t="s">
        <v>45</v>
      </c>
      <c r="N1130" s="27" t="s">
        <v>56</v>
      </c>
      <c r="O1130" s="27" t="s">
        <v>50</v>
      </c>
      <c r="P1130" s="27">
        <v>9</v>
      </c>
      <c r="Q1130" s="36">
        <v>6831</v>
      </c>
      <c r="R1130" s="27">
        <v>5122.1115</v>
      </c>
    </row>
    <row r="1131" spans="1:18">
      <c r="A1131" s="25">
        <v>41825</v>
      </c>
      <c r="B1131" s="29">
        <v>2555</v>
      </c>
      <c r="C1131" s="27" t="s">
        <v>48</v>
      </c>
      <c r="D1131" s="27" t="s">
        <v>56</v>
      </c>
      <c r="E1131" s="27" t="s">
        <v>50</v>
      </c>
      <c r="F1131" s="27">
        <v>9</v>
      </c>
      <c r="G1131" s="30">
        <v>5872.5</v>
      </c>
      <c r="H1131" s="27">
        <v>774.97424999999998</v>
      </c>
      <c r="K1131" s="33">
        <v>41825</v>
      </c>
      <c r="L1131" s="29">
        <v>2555</v>
      </c>
      <c r="M1131" s="27" t="s">
        <v>48</v>
      </c>
      <c r="N1131" s="27" t="s">
        <v>56</v>
      </c>
      <c r="O1131" s="27" t="s">
        <v>50</v>
      </c>
      <c r="P1131" s="27">
        <v>9</v>
      </c>
      <c r="Q1131" s="36">
        <v>5872.5</v>
      </c>
      <c r="R1131" s="27">
        <v>774.97424999999998</v>
      </c>
    </row>
    <row r="1132" spans="1:18">
      <c r="A1132" s="25">
        <v>41826</v>
      </c>
      <c r="B1132" s="29">
        <v>2556</v>
      </c>
      <c r="C1132" s="27" t="s">
        <v>49</v>
      </c>
      <c r="D1132" s="27" t="s">
        <v>56</v>
      </c>
      <c r="E1132" s="27" t="s">
        <v>51</v>
      </c>
      <c r="F1132" s="27">
        <v>9</v>
      </c>
      <c r="G1132" s="30">
        <v>10260</v>
      </c>
      <c r="H1132" s="27">
        <v>2513.9565000000002</v>
      </c>
      <c r="K1132" s="33">
        <v>41826</v>
      </c>
      <c r="L1132" s="29">
        <v>2556</v>
      </c>
      <c r="M1132" s="27" t="s">
        <v>49</v>
      </c>
      <c r="N1132" s="27" t="s">
        <v>56</v>
      </c>
      <c r="O1132" s="27" t="s">
        <v>51</v>
      </c>
      <c r="P1132" s="27">
        <v>9</v>
      </c>
      <c r="Q1132" s="36">
        <v>10260</v>
      </c>
      <c r="R1132" s="27">
        <v>2513.9565000000002</v>
      </c>
    </row>
    <row r="1133" spans="1:18">
      <c r="A1133" s="25">
        <v>41827</v>
      </c>
      <c r="B1133" s="29">
        <v>2557</v>
      </c>
      <c r="C1133" s="27" t="s">
        <v>45</v>
      </c>
      <c r="D1133" s="27" t="s">
        <v>56</v>
      </c>
      <c r="E1133" s="27" t="s">
        <v>51</v>
      </c>
      <c r="F1133" s="27">
        <v>6</v>
      </c>
      <c r="G1133" s="30">
        <v>5751</v>
      </c>
      <c r="H1133" s="27">
        <v>2803.4207999999999</v>
      </c>
      <c r="K1133" s="33">
        <v>41827</v>
      </c>
      <c r="L1133" s="29">
        <v>2557</v>
      </c>
      <c r="M1133" s="27" t="s">
        <v>45</v>
      </c>
      <c r="N1133" s="27" t="s">
        <v>56</v>
      </c>
      <c r="O1133" s="27" t="s">
        <v>51</v>
      </c>
      <c r="P1133" s="27">
        <v>6</v>
      </c>
      <c r="Q1133" s="36">
        <v>5751</v>
      </c>
      <c r="R1133" s="27">
        <v>2803.4207999999999</v>
      </c>
    </row>
    <row r="1134" spans="1:18">
      <c r="A1134" s="25">
        <v>41828</v>
      </c>
      <c r="B1134" s="29">
        <v>2558</v>
      </c>
      <c r="C1134" s="27" t="s">
        <v>48</v>
      </c>
      <c r="D1134" s="27" t="s">
        <v>56</v>
      </c>
      <c r="E1134" s="27" t="s">
        <v>51</v>
      </c>
      <c r="F1134" s="27">
        <v>6</v>
      </c>
      <c r="G1134" s="30">
        <v>8964</v>
      </c>
      <c r="H1134" s="27">
        <v>2641.4666999999999</v>
      </c>
      <c r="K1134" s="33">
        <v>41828</v>
      </c>
      <c r="L1134" s="29">
        <v>2558</v>
      </c>
      <c r="M1134" s="27" t="s">
        <v>48</v>
      </c>
      <c r="N1134" s="27" t="s">
        <v>56</v>
      </c>
      <c r="O1134" s="27" t="s">
        <v>51</v>
      </c>
      <c r="P1134" s="27">
        <v>6</v>
      </c>
      <c r="Q1134" s="36">
        <v>8964</v>
      </c>
      <c r="R1134" s="27">
        <v>2641.4666999999999</v>
      </c>
    </row>
    <row r="1135" spans="1:18">
      <c r="A1135" s="25">
        <v>41829</v>
      </c>
      <c r="B1135" s="29">
        <v>2559</v>
      </c>
      <c r="C1135" s="27" t="s">
        <v>49</v>
      </c>
      <c r="D1135" s="27" t="s">
        <v>56</v>
      </c>
      <c r="E1135" s="27" t="s">
        <v>47</v>
      </c>
      <c r="F1135" s="27">
        <v>7</v>
      </c>
      <c r="G1135" s="30">
        <v>4536</v>
      </c>
      <c r="H1135" s="27">
        <v>503.79839999999996</v>
      </c>
      <c r="K1135" s="33">
        <v>41829</v>
      </c>
      <c r="L1135" s="29">
        <v>2559</v>
      </c>
      <c r="M1135" s="27" t="s">
        <v>49</v>
      </c>
      <c r="N1135" s="27" t="s">
        <v>56</v>
      </c>
      <c r="O1135" s="27" t="s">
        <v>47</v>
      </c>
      <c r="P1135" s="27">
        <v>7</v>
      </c>
      <c r="Q1135" s="36">
        <v>4536</v>
      </c>
      <c r="R1135" s="27">
        <v>503.79839999999996</v>
      </c>
    </row>
    <row r="1136" spans="1:18">
      <c r="A1136" s="25">
        <v>41828</v>
      </c>
      <c r="B1136" s="29">
        <v>2560</v>
      </c>
      <c r="C1136" s="27" t="s">
        <v>45</v>
      </c>
      <c r="D1136" s="27" t="s">
        <v>56</v>
      </c>
      <c r="E1136" s="27" t="s">
        <v>47</v>
      </c>
      <c r="F1136" s="27">
        <v>6</v>
      </c>
      <c r="G1136" s="30">
        <v>1791</v>
      </c>
      <c r="H1136" s="27">
        <v>805.23360000000002</v>
      </c>
      <c r="K1136" s="33">
        <v>41828</v>
      </c>
      <c r="L1136" s="29">
        <v>2560</v>
      </c>
      <c r="M1136" s="27" t="s">
        <v>45</v>
      </c>
      <c r="N1136" s="27" t="s">
        <v>56</v>
      </c>
      <c r="O1136" s="27" t="s">
        <v>47</v>
      </c>
      <c r="P1136" s="27">
        <v>6</v>
      </c>
      <c r="Q1136" s="36">
        <v>1791</v>
      </c>
      <c r="R1136" s="27">
        <v>805.23360000000002</v>
      </c>
    </row>
    <row r="1137" spans="1:18">
      <c r="A1137" s="25">
        <v>41829</v>
      </c>
      <c r="B1137" s="29">
        <v>2561</v>
      </c>
      <c r="C1137" s="27" t="s">
        <v>48</v>
      </c>
      <c r="D1137" s="27" t="s">
        <v>56</v>
      </c>
      <c r="E1137" s="27" t="s">
        <v>47</v>
      </c>
      <c r="F1137" s="27">
        <v>8</v>
      </c>
      <c r="G1137" s="30">
        <v>13020</v>
      </c>
      <c r="H1137" s="27">
        <v>4309.0992000000006</v>
      </c>
      <c r="K1137" s="33">
        <v>41829</v>
      </c>
      <c r="L1137" s="29">
        <v>2561</v>
      </c>
      <c r="M1137" s="27" t="s">
        <v>48</v>
      </c>
      <c r="N1137" s="27" t="s">
        <v>56</v>
      </c>
      <c r="O1137" s="27" t="s">
        <v>47</v>
      </c>
      <c r="P1137" s="27">
        <v>8</v>
      </c>
      <c r="Q1137" s="36">
        <v>13020</v>
      </c>
      <c r="R1137" s="27">
        <v>4309.0992000000006</v>
      </c>
    </row>
    <row r="1138" spans="1:18">
      <c r="A1138" s="25">
        <v>40909</v>
      </c>
      <c r="B1138" s="29">
        <v>2616</v>
      </c>
      <c r="C1138" s="27" t="s">
        <v>49</v>
      </c>
      <c r="D1138" s="27" t="s">
        <v>57</v>
      </c>
      <c r="E1138" s="27" t="s">
        <v>50</v>
      </c>
      <c r="F1138" s="27">
        <v>8</v>
      </c>
      <c r="G1138" s="30">
        <v>9744</v>
      </c>
      <c r="H1138" s="27">
        <v>904.73039999999992</v>
      </c>
      <c r="K1138" s="33">
        <v>40909</v>
      </c>
      <c r="L1138" s="29">
        <v>2616</v>
      </c>
      <c r="M1138" s="27" t="s">
        <v>49</v>
      </c>
      <c r="N1138" s="27" t="s">
        <v>57</v>
      </c>
      <c r="O1138" s="27" t="s">
        <v>50</v>
      </c>
      <c r="P1138" s="27">
        <v>8</v>
      </c>
      <c r="Q1138" s="36">
        <v>9744</v>
      </c>
      <c r="R1138" s="27">
        <v>904.73039999999992</v>
      </c>
    </row>
    <row r="1139" spans="1:18">
      <c r="A1139" s="25">
        <v>40910</v>
      </c>
      <c r="B1139" s="29">
        <v>2251</v>
      </c>
      <c r="C1139" s="27" t="s">
        <v>45</v>
      </c>
      <c r="D1139" s="27" t="s">
        <v>57</v>
      </c>
      <c r="E1139" s="27" t="s">
        <v>51</v>
      </c>
      <c r="F1139" s="27">
        <v>8</v>
      </c>
      <c r="G1139" s="30">
        <v>9600</v>
      </c>
      <c r="H1139" s="27">
        <v>741.12</v>
      </c>
      <c r="K1139" s="33">
        <v>40910</v>
      </c>
      <c r="L1139" s="29">
        <v>2251</v>
      </c>
      <c r="M1139" s="27" t="s">
        <v>45</v>
      </c>
      <c r="N1139" s="27" t="s">
        <v>57</v>
      </c>
      <c r="O1139" s="27" t="s">
        <v>51</v>
      </c>
      <c r="P1139" s="27">
        <v>8</v>
      </c>
      <c r="Q1139" s="36">
        <v>9600</v>
      </c>
      <c r="R1139" s="27">
        <v>741.12</v>
      </c>
    </row>
    <row r="1140" spans="1:18">
      <c r="A1140" s="25">
        <v>40911</v>
      </c>
      <c r="B1140" s="29">
        <v>2617</v>
      </c>
      <c r="C1140" s="27" t="s">
        <v>45</v>
      </c>
      <c r="D1140" s="27" t="s">
        <v>57</v>
      </c>
      <c r="E1140" s="27" t="s">
        <v>50</v>
      </c>
      <c r="F1140" s="27">
        <v>10</v>
      </c>
      <c r="G1140" s="30">
        <v>14450</v>
      </c>
      <c r="H1140" s="27">
        <v>2875.8389999999999</v>
      </c>
      <c r="K1140" s="33">
        <v>40911</v>
      </c>
      <c r="L1140" s="29">
        <v>2617</v>
      </c>
      <c r="M1140" s="27" t="s">
        <v>45</v>
      </c>
      <c r="N1140" s="27" t="s">
        <v>57</v>
      </c>
      <c r="O1140" s="27" t="s">
        <v>50</v>
      </c>
      <c r="P1140" s="27">
        <v>10</v>
      </c>
      <c r="Q1140" s="36">
        <v>14450</v>
      </c>
      <c r="R1140" s="27">
        <v>2875.8389999999999</v>
      </c>
    </row>
    <row r="1141" spans="1:18">
      <c r="A1141" s="25">
        <v>40913</v>
      </c>
      <c r="B1141" s="29">
        <v>2252</v>
      </c>
      <c r="C1141" s="27" t="s">
        <v>48</v>
      </c>
      <c r="D1141" s="27" t="s">
        <v>57</v>
      </c>
      <c r="E1141" s="27" t="s">
        <v>51</v>
      </c>
      <c r="F1141" s="27">
        <v>10</v>
      </c>
      <c r="G1141" s="30">
        <v>10750</v>
      </c>
      <c r="H1141" s="27">
        <v>928.58500000000004</v>
      </c>
      <c r="K1141" s="33">
        <v>40913</v>
      </c>
      <c r="L1141" s="29">
        <v>2252</v>
      </c>
      <c r="M1141" s="27" t="s">
        <v>48</v>
      </c>
      <c r="N1141" s="27" t="s">
        <v>57</v>
      </c>
      <c r="O1141" s="27" t="s">
        <v>51</v>
      </c>
      <c r="P1141" s="27">
        <v>10</v>
      </c>
      <c r="Q1141" s="36">
        <v>10750</v>
      </c>
      <c r="R1141" s="27">
        <v>928.58500000000004</v>
      </c>
    </row>
    <row r="1142" spans="1:18">
      <c r="A1142" s="25">
        <v>40914</v>
      </c>
      <c r="B1142" s="29">
        <v>2618</v>
      </c>
      <c r="C1142" s="27" t="s">
        <v>48</v>
      </c>
      <c r="D1142" s="27" t="s">
        <v>57</v>
      </c>
      <c r="E1142" s="27" t="s">
        <v>50</v>
      </c>
      <c r="F1142" s="27">
        <v>8</v>
      </c>
      <c r="G1142" s="30">
        <v>2520</v>
      </c>
      <c r="H1142" s="27">
        <v>2920.4279999999999</v>
      </c>
      <c r="K1142" s="33">
        <v>40914</v>
      </c>
      <c r="L1142" s="29">
        <v>2618</v>
      </c>
      <c r="M1142" s="27" t="s">
        <v>48</v>
      </c>
      <c r="N1142" s="27" t="s">
        <v>57</v>
      </c>
      <c r="O1142" s="27" t="s">
        <v>50</v>
      </c>
      <c r="P1142" s="27">
        <v>8</v>
      </c>
      <c r="Q1142" s="36">
        <v>2520</v>
      </c>
      <c r="R1142" s="27">
        <v>2920.4279999999999</v>
      </c>
    </row>
    <row r="1143" spans="1:18">
      <c r="A1143" s="25">
        <v>40915</v>
      </c>
      <c r="B1143" s="29">
        <v>2253</v>
      </c>
      <c r="C1143" s="27" t="s">
        <v>49</v>
      </c>
      <c r="D1143" s="27" t="s">
        <v>57</v>
      </c>
      <c r="E1143" s="27" t="s">
        <v>47</v>
      </c>
      <c r="F1143" s="27">
        <v>6</v>
      </c>
      <c r="G1143" s="30">
        <v>1674</v>
      </c>
      <c r="H1143" s="27">
        <v>571.16880000000003</v>
      </c>
      <c r="K1143" s="33">
        <v>40915</v>
      </c>
      <c r="L1143" s="29">
        <v>2253</v>
      </c>
      <c r="M1143" s="27" t="s">
        <v>49</v>
      </c>
      <c r="N1143" s="27" t="s">
        <v>57</v>
      </c>
      <c r="O1143" s="27" t="s">
        <v>47</v>
      </c>
      <c r="P1143" s="27">
        <v>6</v>
      </c>
      <c r="Q1143" s="36">
        <v>1674</v>
      </c>
      <c r="R1143" s="27">
        <v>571.16880000000003</v>
      </c>
    </row>
    <row r="1144" spans="1:18">
      <c r="A1144" s="25">
        <v>40916</v>
      </c>
      <c r="B1144" s="29">
        <v>2619</v>
      </c>
      <c r="C1144" s="27" t="s">
        <v>49</v>
      </c>
      <c r="D1144" s="27" t="s">
        <v>57</v>
      </c>
      <c r="E1144" s="27" t="s">
        <v>51</v>
      </c>
      <c r="F1144" s="27">
        <v>8</v>
      </c>
      <c r="G1144" s="30">
        <v>6084</v>
      </c>
      <c r="H1144" s="27">
        <v>4072.2240000000002</v>
      </c>
      <c r="K1144" s="33">
        <v>40916</v>
      </c>
      <c r="L1144" s="29">
        <v>2619</v>
      </c>
      <c r="M1144" s="27" t="s">
        <v>49</v>
      </c>
      <c r="N1144" s="27" t="s">
        <v>57</v>
      </c>
      <c r="O1144" s="27" t="s">
        <v>51</v>
      </c>
      <c r="P1144" s="27">
        <v>8</v>
      </c>
      <c r="Q1144" s="36">
        <v>6084</v>
      </c>
      <c r="R1144" s="27">
        <v>4072.2240000000002</v>
      </c>
    </row>
    <row r="1145" spans="1:18">
      <c r="A1145" s="25">
        <v>40917</v>
      </c>
      <c r="B1145" s="29">
        <v>2254</v>
      </c>
      <c r="C1145" s="27" t="s">
        <v>45</v>
      </c>
      <c r="D1145" s="27" t="s">
        <v>57</v>
      </c>
      <c r="E1145" s="27" t="s">
        <v>47</v>
      </c>
      <c r="F1145" s="27">
        <v>7</v>
      </c>
      <c r="G1145" s="30">
        <v>11466</v>
      </c>
      <c r="H1145" s="27">
        <v>5305.8914999999997</v>
      </c>
      <c r="K1145" s="33">
        <v>40917</v>
      </c>
      <c r="L1145" s="29">
        <v>2254</v>
      </c>
      <c r="M1145" s="27" t="s">
        <v>45</v>
      </c>
      <c r="N1145" s="27" t="s">
        <v>57</v>
      </c>
      <c r="O1145" s="27" t="s">
        <v>47</v>
      </c>
      <c r="P1145" s="27">
        <v>7</v>
      </c>
      <c r="Q1145" s="36">
        <v>11466</v>
      </c>
      <c r="R1145" s="27">
        <v>5305.8914999999997</v>
      </c>
    </row>
    <row r="1146" spans="1:18">
      <c r="A1146" s="25">
        <v>40918</v>
      </c>
      <c r="B1146" s="29">
        <v>2620</v>
      </c>
      <c r="C1146" s="27" t="s">
        <v>45</v>
      </c>
      <c r="D1146" s="27" t="s">
        <v>57</v>
      </c>
      <c r="E1146" s="27" t="s">
        <v>51</v>
      </c>
      <c r="F1146" s="27">
        <v>9</v>
      </c>
      <c r="G1146" s="30">
        <v>2529</v>
      </c>
      <c r="H1146" s="27">
        <v>1095.3099</v>
      </c>
      <c r="K1146" s="33">
        <v>40918</v>
      </c>
      <c r="L1146" s="29">
        <v>2620</v>
      </c>
      <c r="M1146" s="27" t="s">
        <v>45</v>
      </c>
      <c r="N1146" s="27" t="s">
        <v>57</v>
      </c>
      <c r="O1146" s="27" t="s">
        <v>51</v>
      </c>
      <c r="P1146" s="27">
        <v>9</v>
      </c>
      <c r="Q1146" s="36">
        <v>2529</v>
      </c>
      <c r="R1146" s="27">
        <v>1095.3099</v>
      </c>
    </row>
    <row r="1147" spans="1:18">
      <c r="A1147" s="25">
        <v>40919</v>
      </c>
      <c r="B1147" s="29">
        <v>2622</v>
      </c>
      <c r="C1147" s="27" t="s">
        <v>49</v>
      </c>
      <c r="D1147" s="27" t="s">
        <v>57</v>
      </c>
      <c r="E1147" s="27" t="s">
        <v>47</v>
      </c>
      <c r="F1147" s="27">
        <v>9</v>
      </c>
      <c r="G1147" s="30">
        <v>5386.5</v>
      </c>
      <c r="H1147" s="27">
        <v>2413.6906500000005</v>
      </c>
      <c r="K1147" s="33">
        <v>40919</v>
      </c>
      <c r="L1147" s="29">
        <v>2622</v>
      </c>
      <c r="M1147" s="27" t="s">
        <v>49</v>
      </c>
      <c r="N1147" s="27" t="s">
        <v>57</v>
      </c>
      <c r="O1147" s="27" t="s">
        <v>47</v>
      </c>
      <c r="P1147" s="27">
        <v>9</v>
      </c>
      <c r="Q1147" s="36">
        <v>5386.5</v>
      </c>
      <c r="R1147" s="27">
        <v>2413.6906500000005</v>
      </c>
    </row>
    <row r="1148" spans="1:18">
      <c r="A1148" s="25">
        <v>40920</v>
      </c>
      <c r="B1148" s="29">
        <v>2623</v>
      </c>
      <c r="C1148" s="27" t="s">
        <v>45</v>
      </c>
      <c r="D1148" s="27" t="s">
        <v>57</v>
      </c>
      <c r="E1148" s="27" t="s">
        <v>47</v>
      </c>
      <c r="F1148" s="27">
        <v>6</v>
      </c>
      <c r="G1148" s="30">
        <v>8928</v>
      </c>
      <c r="H1148" s="27">
        <v>3718.5120000000002</v>
      </c>
      <c r="K1148" s="33">
        <v>40920</v>
      </c>
      <c r="L1148" s="29">
        <v>2623</v>
      </c>
      <c r="M1148" s="27" t="s">
        <v>45</v>
      </c>
      <c r="N1148" s="27" t="s">
        <v>57</v>
      </c>
      <c r="O1148" s="27" t="s">
        <v>47</v>
      </c>
      <c r="P1148" s="27">
        <v>6</v>
      </c>
      <c r="Q1148" s="36">
        <v>8928</v>
      </c>
      <c r="R1148" s="27">
        <v>3718.5120000000002</v>
      </c>
    </row>
    <row r="1149" spans="1:18">
      <c r="A1149" s="25">
        <v>40921</v>
      </c>
      <c r="B1149" s="29">
        <v>2624</v>
      </c>
      <c r="C1149" s="27" t="s">
        <v>48</v>
      </c>
      <c r="D1149" s="27" t="s">
        <v>57</v>
      </c>
      <c r="E1149" s="27" t="s">
        <v>47</v>
      </c>
      <c r="F1149" s="27">
        <v>9</v>
      </c>
      <c r="G1149" s="30">
        <v>5346</v>
      </c>
      <c r="H1149" s="27">
        <v>5565.1859999999997</v>
      </c>
      <c r="K1149" s="33">
        <v>40921</v>
      </c>
      <c r="L1149" s="29">
        <v>2624</v>
      </c>
      <c r="M1149" s="27" t="s">
        <v>48</v>
      </c>
      <c r="N1149" s="27" t="s">
        <v>57</v>
      </c>
      <c r="O1149" s="27" t="s">
        <v>47</v>
      </c>
      <c r="P1149" s="27">
        <v>9</v>
      </c>
      <c r="Q1149" s="36">
        <v>5346</v>
      </c>
      <c r="R1149" s="27">
        <v>5565.1859999999997</v>
      </c>
    </row>
    <row r="1150" spans="1:18">
      <c r="A1150" s="25">
        <v>40922</v>
      </c>
      <c r="B1150" s="29">
        <v>2625</v>
      </c>
      <c r="C1150" s="27" t="s">
        <v>49</v>
      </c>
      <c r="D1150" s="27" t="s">
        <v>57</v>
      </c>
      <c r="E1150" s="27" t="s">
        <v>50</v>
      </c>
      <c r="F1150" s="27">
        <v>7</v>
      </c>
      <c r="G1150" s="30">
        <v>11103.75</v>
      </c>
      <c r="H1150" s="27">
        <v>2948.0456249999997</v>
      </c>
      <c r="K1150" s="33">
        <v>40922</v>
      </c>
      <c r="L1150" s="29">
        <v>2625</v>
      </c>
      <c r="M1150" s="27" t="s">
        <v>49</v>
      </c>
      <c r="N1150" s="27" t="s">
        <v>57</v>
      </c>
      <c r="O1150" s="27" t="s">
        <v>50</v>
      </c>
      <c r="P1150" s="27">
        <v>7</v>
      </c>
      <c r="Q1150" s="36">
        <v>11103.75</v>
      </c>
      <c r="R1150" s="27">
        <v>2948.0456249999997</v>
      </c>
    </row>
    <row r="1151" spans="1:18">
      <c r="A1151" s="25">
        <v>40923</v>
      </c>
      <c r="B1151" s="29">
        <v>2626</v>
      </c>
      <c r="C1151" s="27" t="s">
        <v>45</v>
      </c>
      <c r="D1151" s="27" t="s">
        <v>57</v>
      </c>
      <c r="E1151" s="27" t="s">
        <v>50</v>
      </c>
      <c r="F1151" s="27">
        <v>6</v>
      </c>
      <c r="G1151" s="30">
        <v>1872</v>
      </c>
      <c r="H1151" s="27">
        <v>1645.1136000000001</v>
      </c>
      <c r="K1151" s="33">
        <v>40923</v>
      </c>
      <c r="L1151" s="29">
        <v>2626</v>
      </c>
      <c r="M1151" s="27" t="s">
        <v>45</v>
      </c>
      <c r="N1151" s="27" t="s">
        <v>57</v>
      </c>
      <c r="O1151" s="27" t="s">
        <v>50</v>
      </c>
      <c r="P1151" s="27">
        <v>6</v>
      </c>
      <c r="Q1151" s="36">
        <v>1872</v>
      </c>
      <c r="R1151" s="27">
        <v>1645.1136000000001</v>
      </c>
    </row>
    <row r="1152" spans="1:18">
      <c r="A1152" s="25">
        <v>40924</v>
      </c>
      <c r="B1152" s="29">
        <v>2262</v>
      </c>
      <c r="C1152" s="27" t="s">
        <v>49</v>
      </c>
      <c r="D1152" s="27" t="s">
        <v>57</v>
      </c>
      <c r="E1152" s="27" t="s">
        <v>47</v>
      </c>
      <c r="F1152" s="27">
        <v>9</v>
      </c>
      <c r="G1152" s="30">
        <v>1984.5</v>
      </c>
      <c r="H1152" s="27">
        <v>1616.9705999999999</v>
      </c>
      <c r="K1152" s="33">
        <v>40924</v>
      </c>
      <c r="L1152" s="29">
        <v>2262</v>
      </c>
      <c r="M1152" s="27" t="s">
        <v>49</v>
      </c>
      <c r="N1152" s="27" t="s">
        <v>57</v>
      </c>
      <c r="O1152" s="27" t="s">
        <v>47</v>
      </c>
      <c r="P1152" s="27">
        <v>9</v>
      </c>
      <c r="Q1152" s="36">
        <v>1984.5</v>
      </c>
      <c r="R1152" s="27">
        <v>1616.9705999999999</v>
      </c>
    </row>
    <row r="1153" spans="1:18">
      <c r="A1153" s="25">
        <v>40925</v>
      </c>
      <c r="B1153" s="29">
        <v>2627</v>
      </c>
      <c r="C1153" s="27" t="s">
        <v>48</v>
      </c>
      <c r="D1153" s="27" t="s">
        <v>57</v>
      </c>
      <c r="E1153" s="27" t="s">
        <v>50</v>
      </c>
      <c r="F1153" s="27">
        <v>6</v>
      </c>
      <c r="G1153" s="30">
        <v>7344</v>
      </c>
      <c r="H1153" s="27">
        <v>5129.7839999999997</v>
      </c>
      <c r="K1153" s="33">
        <v>40925</v>
      </c>
      <c r="L1153" s="29">
        <v>2627</v>
      </c>
      <c r="M1153" s="27" t="s">
        <v>48</v>
      </c>
      <c r="N1153" s="27" t="s">
        <v>57</v>
      </c>
      <c r="O1153" s="27" t="s">
        <v>50</v>
      </c>
      <c r="P1153" s="27">
        <v>6</v>
      </c>
      <c r="Q1153" s="36">
        <v>7344</v>
      </c>
      <c r="R1153" s="27">
        <v>5129.7839999999997</v>
      </c>
    </row>
    <row r="1154" spans="1:18">
      <c r="A1154" s="25">
        <v>40926</v>
      </c>
      <c r="B1154" s="29">
        <v>2263</v>
      </c>
      <c r="C1154" s="27" t="s">
        <v>45</v>
      </c>
      <c r="D1154" s="27" t="s">
        <v>57</v>
      </c>
      <c r="E1154" s="27" t="s">
        <v>47</v>
      </c>
      <c r="F1154" s="27">
        <v>9</v>
      </c>
      <c r="G1154" s="30">
        <v>12645</v>
      </c>
      <c r="H1154" s="27">
        <v>2667.5892000000003</v>
      </c>
      <c r="K1154" s="33">
        <v>40926</v>
      </c>
      <c r="L1154" s="29">
        <v>2263</v>
      </c>
      <c r="M1154" s="27" t="s">
        <v>45</v>
      </c>
      <c r="N1154" s="27" t="s">
        <v>57</v>
      </c>
      <c r="O1154" s="27" t="s">
        <v>47</v>
      </c>
      <c r="P1154" s="27">
        <v>9</v>
      </c>
      <c r="Q1154" s="36">
        <v>12645</v>
      </c>
      <c r="R1154" s="27">
        <v>2667.5892000000003</v>
      </c>
    </row>
    <row r="1155" spans="1:18">
      <c r="A1155" s="25">
        <v>40927</v>
      </c>
      <c r="B1155" s="29">
        <v>2628</v>
      </c>
      <c r="C1155" s="27" t="s">
        <v>49</v>
      </c>
      <c r="D1155" s="27" t="s">
        <v>57</v>
      </c>
      <c r="E1155" s="27" t="s">
        <v>51</v>
      </c>
      <c r="F1155" s="27">
        <v>6</v>
      </c>
      <c r="G1155" s="30">
        <v>5751</v>
      </c>
      <c r="H1155" s="27">
        <v>3564.6615000000002</v>
      </c>
      <c r="K1155" s="33">
        <v>40927</v>
      </c>
      <c r="L1155" s="29">
        <v>2628</v>
      </c>
      <c r="M1155" s="27" t="s">
        <v>49</v>
      </c>
      <c r="N1155" s="27" t="s">
        <v>57</v>
      </c>
      <c r="O1155" s="27" t="s">
        <v>51</v>
      </c>
      <c r="P1155" s="27">
        <v>6</v>
      </c>
      <c r="Q1155" s="36">
        <v>5751</v>
      </c>
      <c r="R1155" s="27">
        <v>3564.6615000000002</v>
      </c>
    </row>
    <row r="1156" spans="1:18">
      <c r="A1156" s="25">
        <v>40928</v>
      </c>
      <c r="B1156" s="29">
        <v>2264</v>
      </c>
      <c r="C1156" s="27" t="s">
        <v>48</v>
      </c>
      <c r="D1156" s="27" t="s">
        <v>57</v>
      </c>
      <c r="E1156" s="27" t="s">
        <v>47</v>
      </c>
      <c r="F1156" s="27">
        <v>8</v>
      </c>
      <c r="G1156" s="30">
        <v>11952</v>
      </c>
      <c r="H1156" s="27">
        <v>2329.4447999999998</v>
      </c>
      <c r="K1156" s="33">
        <v>40928</v>
      </c>
      <c r="L1156" s="29">
        <v>2264</v>
      </c>
      <c r="M1156" s="27" t="s">
        <v>48</v>
      </c>
      <c r="N1156" s="27" t="s">
        <v>57</v>
      </c>
      <c r="O1156" s="27" t="s">
        <v>47</v>
      </c>
      <c r="P1156" s="27">
        <v>8</v>
      </c>
      <c r="Q1156" s="36">
        <v>11952</v>
      </c>
      <c r="R1156" s="27">
        <v>2329.4447999999998</v>
      </c>
    </row>
    <row r="1157" spans="1:18">
      <c r="A1157" s="25">
        <v>40929</v>
      </c>
      <c r="B1157" s="29">
        <v>2629</v>
      </c>
      <c r="C1157" s="27" t="s">
        <v>45</v>
      </c>
      <c r="D1157" s="27" t="s">
        <v>57</v>
      </c>
      <c r="E1157" s="27" t="s">
        <v>51</v>
      </c>
      <c r="F1157" s="27">
        <v>8</v>
      </c>
      <c r="G1157" s="30">
        <v>9120</v>
      </c>
      <c r="H1157" s="27">
        <v>1475.16</v>
      </c>
      <c r="K1157" s="33">
        <v>40929</v>
      </c>
      <c r="L1157" s="29">
        <v>2629</v>
      </c>
      <c r="M1157" s="27" t="s">
        <v>45</v>
      </c>
      <c r="N1157" s="27" t="s">
        <v>57</v>
      </c>
      <c r="O1157" s="27" t="s">
        <v>51</v>
      </c>
      <c r="P1157" s="27">
        <v>8</v>
      </c>
      <c r="Q1157" s="36">
        <v>9120</v>
      </c>
      <c r="R1157" s="27">
        <v>1475.16</v>
      </c>
    </row>
    <row r="1158" spans="1:18">
      <c r="A1158" s="25">
        <v>40930</v>
      </c>
      <c r="B1158" s="29">
        <v>2265</v>
      </c>
      <c r="C1158" s="27" t="s">
        <v>49</v>
      </c>
      <c r="D1158" s="27" t="s">
        <v>57</v>
      </c>
      <c r="E1158" s="27" t="s">
        <v>50</v>
      </c>
      <c r="F1158" s="27">
        <v>10</v>
      </c>
      <c r="G1158" s="30">
        <v>5520</v>
      </c>
      <c r="H1158" s="27">
        <v>4529.1600000000008</v>
      </c>
      <c r="K1158" s="33">
        <v>40930</v>
      </c>
      <c r="L1158" s="29">
        <v>2265</v>
      </c>
      <c r="M1158" s="27" t="s">
        <v>49</v>
      </c>
      <c r="N1158" s="27" t="s">
        <v>57</v>
      </c>
      <c r="O1158" s="27" t="s">
        <v>50</v>
      </c>
      <c r="P1158" s="27">
        <v>10</v>
      </c>
      <c r="Q1158" s="36">
        <v>5520</v>
      </c>
      <c r="R1158" s="27">
        <v>4529.1600000000008</v>
      </c>
    </row>
    <row r="1159" spans="1:18">
      <c r="A1159" s="25">
        <v>40931</v>
      </c>
      <c r="B1159" s="29">
        <v>2630</v>
      </c>
      <c r="C1159" s="27" t="s">
        <v>48</v>
      </c>
      <c r="D1159" s="27" t="s">
        <v>57</v>
      </c>
      <c r="E1159" s="27" t="s">
        <v>51</v>
      </c>
      <c r="F1159" s="27">
        <v>8</v>
      </c>
      <c r="G1159" s="30">
        <v>4048</v>
      </c>
      <c r="H1159" s="27">
        <v>3422.1792</v>
      </c>
      <c r="K1159" s="33">
        <v>40931</v>
      </c>
      <c r="L1159" s="29">
        <v>2630</v>
      </c>
      <c r="M1159" s="27" t="s">
        <v>48</v>
      </c>
      <c r="N1159" s="27" t="s">
        <v>57</v>
      </c>
      <c r="O1159" s="27" t="s">
        <v>51</v>
      </c>
      <c r="P1159" s="27">
        <v>8</v>
      </c>
      <c r="Q1159" s="36">
        <v>4048</v>
      </c>
      <c r="R1159" s="27">
        <v>3422.1792</v>
      </c>
    </row>
    <row r="1160" spans="1:18">
      <c r="A1160" s="25">
        <v>40932</v>
      </c>
      <c r="B1160" s="29">
        <v>2266</v>
      </c>
      <c r="C1160" s="27" t="s">
        <v>45</v>
      </c>
      <c r="D1160" s="27" t="s">
        <v>57</v>
      </c>
      <c r="E1160" s="27" t="s">
        <v>50</v>
      </c>
      <c r="F1160" s="27">
        <v>8</v>
      </c>
      <c r="G1160" s="30">
        <v>2106</v>
      </c>
      <c r="H1160" s="27">
        <v>718.98839999999996</v>
      </c>
      <c r="K1160" s="33">
        <v>40932</v>
      </c>
      <c r="L1160" s="29">
        <v>2266</v>
      </c>
      <c r="M1160" s="27" t="s">
        <v>45</v>
      </c>
      <c r="N1160" s="27" t="s">
        <v>57</v>
      </c>
      <c r="O1160" s="27" t="s">
        <v>50</v>
      </c>
      <c r="P1160" s="27">
        <v>8</v>
      </c>
      <c r="Q1160" s="36">
        <v>2106</v>
      </c>
      <c r="R1160" s="27">
        <v>718.98839999999996</v>
      </c>
    </row>
    <row r="1161" spans="1:18">
      <c r="A1161" s="25">
        <v>40933</v>
      </c>
      <c r="B1161" s="29">
        <v>2631</v>
      </c>
      <c r="C1161" s="27" t="s">
        <v>49</v>
      </c>
      <c r="D1161" s="27" t="s">
        <v>57</v>
      </c>
      <c r="E1161" s="27" t="s">
        <v>47</v>
      </c>
      <c r="F1161" s="27">
        <v>9</v>
      </c>
      <c r="G1161" s="30">
        <v>10215</v>
      </c>
      <c r="H1161" s="27">
        <v>2739.0500999999999</v>
      </c>
      <c r="K1161" s="33">
        <v>40933</v>
      </c>
      <c r="L1161" s="29">
        <v>2631</v>
      </c>
      <c r="M1161" s="27" t="s">
        <v>49</v>
      </c>
      <c r="N1161" s="27" t="s">
        <v>57</v>
      </c>
      <c r="O1161" s="27" t="s">
        <v>47</v>
      </c>
      <c r="P1161" s="27">
        <v>9</v>
      </c>
      <c r="Q1161" s="36">
        <v>10215</v>
      </c>
      <c r="R1161" s="27">
        <v>2739.0500999999999</v>
      </c>
    </row>
    <row r="1162" spans="1:18">
      <c r="A1162" s="25">
        <v>40934</v>
      </c>
      <c r="B1162" s="29">
        <v>2267</v>
      </c>
      <c r="C1162" s="27" t="s">
        <v>48</v>
      </c>
      <c r="D1162" s="27" t="s">
        <v>57</v>
      </c>
      <c r="E1162" s="27" t="s">
        <v>50</v>
      </c>
      <c r="F1162" s="27">
        <v>8</v>
      </c>
      <c r="G1162" s="30">
        <v>3960</v>
      </c>
      <c r="H1162" s="27">
        <v>1251.7560000000001</v>
      </c>
      <c r="K1162" s="33">
        <v>40934</v>
      </c>
      <c r="L1162" s="29">
        <v>2267</v>
      </c>
      <c r="M1162" s="27" t="s">
        <v>48</v>
      </c>
      <c r="N1162" s="27" t="s">
        <v>57</v>
      </c>
      <c r="O1162" s="27" t="s">
        <v>50</v>
      </c>
      <c r="P1162" s="27">
        <v>8</v>
      </c>
      <c r="Q1162" s="36">
        <v>3960</v>
      </c>
      <c r="R1162" s="27">
        <v>1251.7560000000001</v>
      </c>
    </row>
    <row r="1163" spans="1:18">
      <c r="A1163" s="25">
        <v>40935</v>
      </c>
      <c r="B1163" s="29">
        <v>2632</v>
      </c>
      <c r="C1163" s="27" t="s">
        <v>45</v>
      </c>
      <c r="D1163" s="27" t="s">
        <v>57</v>
      </c>
      <c r="E1163" s="27" t="s">
        <v>47</v>
      </c>
      <c r="F1163" s="27">
        <v>10</v>
      </c>
      <c r="G1163" s="30">
        <v>10200</v>
      </c>
      <c r="H1163" s="27">
        <v>3237.4800000000005</v>
      </c>
      <c r="K1163" s="33">
        <v>40935</v>
      </c>
      <c r="L1163" s="29">
        <v>2632</v>
      </c>
      <c r="M1163" s="27" t="s">
        <v>45</v>
      </c>
      <c r="N1163" s="27" t="s">
        <v>57</v>
      </c>
      <c r="O1163" s="27" t="s">
        <v>47</v>
      </c>
      <c r="P1163" s="27">
        <v>10</v>
      </c>
      <c r="Q1163" s="36">
        <v>10200</v>
      </c>
      <c r="R1163" s="27">
        <v>3237.4800000000005</v>
      </c>
    </row>
    <row r="1164" spans="1:18">
      <c r="A1164" s="25">
        <v>40936</v>
      </c>
      <c r="B1164" s="29">
        <v>2268</v>
      </c>
      <c r="C1164" s="27" t="s">
        <v>49</v>
      </c>
      <c r="D1164" s="27" t="s">
        <v>57</v>
      </c>
      <c r="E1164" s="27" t="s">
        <v>51</v>
      </c>
      <c r="F1164" s="27">
        <v>9</v>
      </c>
      <c r="G1164" s="30">
        <v>5022</v>
      </c>
      <c r="H1164" s="27">
        <v>1969.6284000000001</v>
      </c>
      <c r="K1164" s="33">
        <v>40936</v>
      </c>
      <c r="L1164" s="29">
        <v>2268</v>
      </c>
      <c r="M1164" s="27" t="s">
        <v>49</v>
      </c>
      <c r="N1164" s="27" t="s">
        <v>57</v>
      </c>
      <c r="O1164" s="27" t="s">
        <v>51</v>
      </c>
      <c r="P1164" s="27">
        <v>9</v>
      </c>
      <c r="Q1164" s="36">
        <v>5022</v>
      </c>
      <c r="R1164" s="27">
        <v>1969.6284000000001</v>
      </c>
    </row>
    <row r="1165" spans="1:18">
      <c r="A1165" s="25">
        <v>40937</v>
      </c>
      <c r="B1165" s="29">
        <v>2633</v>
      </c>
      <c r="C1165" s="27" t="s">
        <v>48</v>
      </c>
      <c r="D1165" s="27" t="s">
        <v>57</v>
      </c>
      <c r="E1165" s="27" t="s">
        <v>47</v>
      </c>
      <c r="F1165" s="27">
        <v>9</v>
      </c>
      <c r="G1165" s="30">
        <v>2349</v>
      </c>
      <c r="H1165" s="27">
        <v>732.88800000000003</v>
      </c>
      <c r="K1165" s="33">
        <v>40937</v>
      </c>
      <c r="L1165" s="29">
        <v>2633</v>
      </c>
      <c r="M1165" s="27" t="s">
        <v>48</v>
      </c>
      <c r="N1165" s="27" t="s">
        <v>57</v>
      </c>
      <c r="O1165" s="27" t="s">
        <v>47</v>
      </c>
      <c r="P1165" s="27">
        <v>9</v>
      </c>
      <c r="Q1165" s="36">
        <v>2349</v>
      </c>
      <c r="R1165" s="27">
        <v>732.88800000000003</v>
      </c>
    </row>
    <row r="1166" spans="1:18">
      <c r="A1166" s="25">
        <v>40938</v>
      </c>
      <c r="B1166" s="29">
        <v>2269</v>
      </c>
      <c r="C1166" s="27" t="s">
        <v>45</v>
      </c>
      <c r="D1166" s="27" t="s">
        <v>57</v>
      </c>
      <c r="E1166" s="27" t="s">
        <v>51</v>
      </c>
      <c r="F1166" s="27">
        <v>8</v>
      </c>
      <c r="G1166" s="30">
        <v>4716</v>
      </c>
      <c r="H1166" s="27">
        <v>3420.6719999999996</v>
      </c>
      <c r="K1166" s="33">
        <v>40938</v>
      </c>
      <c r="L1166" s="29">
        <v>2269</v>
      </c>
      <c r="M1166" s="27" t="s">
        <v>45</v>
      </c>
      <c r="N1166" s="27" t="s">
        <v>57</v>
      </c>
      <c r="O1166" s="27" t="s">
        <v>51</v>
      </c>
      <c r="P1166" s="27">
        <v>8</v>
      </c>
      <c r="Q1166" s="36">
        <v>4716</v>
      </c>
      <c r="R1166" s="27">
        <v>3420.6719999999996</v>
      </c>
    </row>
    <row r="1167" spans="1:18">
      <c r="A1167" s="25">
        <v>40939</v>
      </c>
      <c r="B1167" s="29">
        <v>2634</v>
      </c>
      <c r="C1167" s="27" t="s">
        <v>49</v>
      </c>
      <c r="D1167" s="27" t="s">
        <v>57</v>
      </c>
      <c r="E1167" s="27" t="s">
        <v>50</v>
      </c>
      <c r="F1167" s="27">
        <v>10</v>
      </c>
      <c r="G1167" s="30">
        <v>8460</v>
      </c>
      <c r="H1167" s="27">
        <v>4686.84</v>
      </c>
      <c r="K1167" s="33">
        <v>40939</v>
      </c>
      <c r="L1167" s="29">
        <v>2634</v>
      </c>
      <c r="M1167" s="27" t="s">
        <v>49</v>
      </c>
      <c r="N1167" s="27" t="s">
        <v>57</v>
      </c>
      <c r="O1167" s="27" t="s">
        <v>50</v>
      </c>
      <c r="P1167" s="27">
        <v>10</v>
      </c>
      <c r="Q1167" s="36">
        <v>8460</v>
      </c>
      <c r="R1167" s="27">
        <v>4686.84</v>
      </c>
    </row>
    <row r="1168" spans="1:18">
      <c r="A1168" s="25">
        <v>40940</v>
      </c>
      <c r="B1168" s="29">
        <v>2270</v>
      </c>
      <c r="C1168" s="27" t="s">
        <v>48</v>
      </c>
      <c r="D1168" s="27" t="s">
        <v>57</v>
      </c>
      <c r="E1168" s="27" t="s">
        <v>51</v>
      </c>
      <c r="F1168" s="27">
        <v>10</v>
      </c>
      <c r="G1168" s="30">
        <v>7515</v>
      </c>
      <c r="H1168" s="27">
        <v>1917.3269999999998</v>
      </c>
      <c r="K1168" s="33">
        <v>40940</v>
      </c>
      <c r="L1168" s="29">
        <v>2270</v>
      </c>
      <c r="M1168" s="27" t="s">
        <v>48</v>
      </c>
      <c r="N1168" s="27" t="s">
        <v>57</v>
      </c>
      <c r="O1168" s="27" t="s">
        <v>51</v>
      </c>
      <c r="P1168" s="27">
        <v>10</v>
      </c>
      <c r="Q1168" s="36">
        <v>7515</v>
      </c>
      <c r="R1168" s="27">
        <v>1917.3269999999998</v>
      </c>
    </row>
    <row r="1169" spans="1:18">
      <c r="A1169" s="25">
        <v>40941</v>
      </c>
      <c r="B1169" s="29">
        <v>2635</v>
      </c>
      <c r="C1169" s="27" t="s">
        <v>45</v>
      </c>
      <c r="D1169" s="27" t="s">
        <v>57</v>
      </c>
      <c r="E1169" s="27" t="s">
        <v>50</v>
      </c>
      <c r="F1169" s="27">
        <v>7</v>
      </c>
      <c r="G1169" s="30">
        <v>4772.25</v>
      </c>
      <c r="H1169" s="27">
        <v>2592.127125</v>
      </c>
      <c r="K1169" s="33">
        <v>40941</v>
      </c>
      <c r="L1169" s="29">
        <v>2635</v>
      </c>
      <c r="M1169" s="27" t="s">
        <v>45</v>
      </c>
      <c r="N1169" s="27" t="s">
        <v>57</v>
      </c>
      <c r="O1169" s="27" t="s">
        <v>50</v>
      </c>
      <c r="P1169" s="27">
        <v>7</v>
      </c>
      <c r="Q1169" s="36">
        <v>4772.25</v>
      </c>
      <c r="R1169" s="27">
        <v>2592.127125</v>
      </c>
    </row>
    <row r="1170" spans="1:18">
      <c r="A1170" s="25">
        <v>40942</v>
      </c>
      <c r="B1170" s="29">
        <v>2271</v>
      </c>
      <c r="C1170" s="27" t="s">
        <v>49</v>
      </c>
      <c r="D1170" s="27" t="s">
        <v>57</v>
      </c>
      <c r="E1170" s="27" t="s">
        <v>47</v>
      </c>
      <c r="F1170" s="27">
        <v>10</v>
      </c>
      <c r="G1170" s="30">
        <v>4140</v>
      </c>
      <c r="H1170" s="27">
        <v>706.077</v>
      </c>
      <c r="K1170" s="33">
        <v>40942</v>
      </c>
      <c r="L1170" s="29">
        <v>2271</v>
      </c>
      <c r="M1170" s="27" t="s">
        <v>49</v>
      </c>
      <c r="N1170" s="27" t="s">
        <v>57</v>
      </c>
      <c r="O1170" s="27" t="s">
        <v>47</v>
      </c>
      <c r="P1170" s="27">
        <v>10</v>
      </c>
      <c r="Q1170" s="36">
        <v>4140</v>
      </c>
      <c r="R1170" s="27">
        <v>706.077</v>
      </c>
    </row>
    <row r="1171" spans="1:18">
      <c r="A1171" s="25">
        <v>40943</v>
      </c>
      <c r="B1171" s="29">
        <v>2636</v>
      </c>
      <c r="C1171" s="27" t="s">
        <v>48</v>
      </c>
      <c r="D1171" s="27" t="s">
        <v>57</v>
      </c>
      <c r="E1171" s="27" t="s">
        <v>50</v>
      </c>
      <c r="F1171" s="27">
        <v>10</v>
      </c>
      <c r="G1171" s="30">
        <v>5880</v>
      </c>
      <c r="H1171" s="27">
        <v>4880.3999999999996</v>
      </c>
      <c r="K1171" s="33">
        <v>40943</v>
      </c>
      <c r="L1171" s="29">
        <v>2636</v>
      </c>
      <c r="M1171" s="27" t="s">
        <v>48</v>
      </c>
      <c r="N1171" s="27" t="s">
        <v>57</v>
      </c>
      <c r="O1171" s="27" t="s">
        <v>50</v>
      </c>
      <c r="P1171" s="27">
        <v>10</v>
      </c>
      <c r="Q1171" s="36">
        <v>5880</v>
      </c>
      <c r="R1171" s="27">
        <v>4880.3999999999996</v>
      </c>
    </row>
    <row r="1172" spans="1:18">
      <c r="A1172" s="25">
        <v>40944</v>
      </c>
      <c r="B1172" s="29">
        <v>2272</v>
      </c>
      <c r="C1172" s="27" t="s">
        <v>45</v>
      </c>
      <c r="D1172" s="27" t="s">
        <v>57</v>
      </c>
      <c r="E1172" s="27" t="s">
        <v>47</v>
      </c>
      <c r="F1172" s="27">
        <v>9</v>
      </c>
      <c r="G1172" s="30">
        <v>8464.5</v>
      </c>
      <c r="H1172" s="27">
        <v>2866.0797000000002</v>
      </c>
      <c r="K1172" s="33">
        <v>40944</v>
      </c>
      <c r="L1172" s="29">
        <v>2272</v>
      </c>
      <c r="M1172" s="27" t="s">
        <v>45</v>
      </c>
      <c r="N1172" s="27" t="s">
        <v>57</v>
      </c>
      <c r="O1172" s="27" t="s">
        <v>47</v>
      </c>
      <c r="P1172" s="27">
        <v>9</v>
      </c>
      <c r="Q1172" s="36">
        <v>8464.5</v>
      </c>
      <c r="R1172" s="27">
        <v>2866.0797000000002</v>
      </c>
    </row>
    <row r="1173" spans="1:18">
      <c r="A1173" s="25">
        <v>40945</v>
      </c>
      <c r="B1173" s="29">
        <v>2637</v>
      </c>
      <c r="C1173" s="27" t="s">
        <v>49</v>
      </c>
      <c r="D1173" s="27" t="s">
        <v>57</v>
      </c>
      <c r="E1173" s="27" t="s">
        <v>51</v>
      </c>
      <c r="F1173" s="27">
        <v>10</v>
      </c>
      <c r="G1173" s="30">
        <v>8360</v>
      </c>
      <c r="H1173" s="27">
        <v>3410.0439999999999</v>
      </c>
      <c r="K1173" s="33">
        <v>40945</v>
      </c>
      <c r="L1173" s="29">
        <v>2637</v>
      </c>
      <c r="M1173" s="27" t="s">
        <v>49</v>
      </c>
      <c r="N1173" s="27" t="s">
        <v>57</v>
      </c>
      <c r="O1173" s="27" t="s">
        <v>51</v>
      </c>
      <c r="P1173" s="27">
        <v>10</v>
      </c>
      <c r="Q1173" s="36">
        <v>8360</v>
      </c>
      <c r="R1173" s="27">
        <v>3410.0439999999999</v>
      </c>
    </row>
    <row r="1174" spans="1:18">
      <c r="A1174" s="25">
        <v>40946</v>
      </c>
      <c r="B1174" s="29">
        <v>2273</v>
      </c>
      <c r="C1174" s="27" t="s">
        <v>48</v>
      </c>
      <c r="D1174" s="27" t="s">
        <v>57</v>
      </c>
      <c r="E1174" s="27" t="s">
        <v>47</v>
      </c>
      <c r="F1174" s="27">
        <v>10</v>
      </c>
      <c r="G1174" s="30">
        <v>12300</v>
      </c>
      <c r="H1174" s="27">
        <v>4463.67</v>
      </c>
      <c r="K1174" s="33">
        <v>40946</v>
      </c>
      <c r="L1174" s="29">
        <v>2273</v>
      </c>
      <c r="M1174" s="27" t="s">
        <v>48</v>
      </c>
      <c r="N1174" s="27" t="s">
        <v>57</v>
      </c>
      <c r="O1174" s="27" t="s">
        <v>47</v>
      </c>
      <c r="P1174" s="27">
        <v>10</v>
      </c>
      <c r="Q1174" s="36">
        <v>12300</v>
      </c>
      <c r="R1174" s="27">
        <v>4463.67</v>
      </c>
    </row>
    <row r="1175" spans="1:18">
      <c r="A1175" s="25">
        <v>40947</v>
      </c>
      <c r="B1175" s="29">
        <v>2638</v>
      </c>
      <c r="C1175" s="27" t="s">
        <v>45</v>
      </c>
      <c r="D1175" s="27" t="s">
        <v>57</v>
      </c>
      <c r="E1175" s="27" t="s">
        <v>51</v>
      </c>
      <c r="F1175" s="27">
        <v>9</v>
      </c>
      <c r="G1175" s="30">
        <v>1741.5</v>
      </c>
      <c r="H1175" s="27">
        <v>1337.1237000000001</v>
      </c>
      <c r="K1175" s="33">
        <v>40947</v>
      </c>
      <c r="L1175" s="29">
        <v>2638</v>
      </c>
      <c r="M1175" s="27" t="s">
        <v>45</v>
      </c>
      <c r="N1175" s="27" t="s">
        <v>57</v>
      </c>
      <c r="O1175" s="27" t="s">
        <v>51</v>
      </c>
      <c r="P1175" s="27">
        <v>9</v>
      </c>
      <c r="Q1175" s="36">
        <v>1741.5</v>
      </c>
      <c r="R1175" s="27">
        <v>1337.1237000000001</v>
      </c>
    </row>
    <row r="1176" spans="1:18">
      <c r="A1176" s="25">
        <v>40948</v>
      </c>
      <c r="B1176" s="29">
        <v>2274</v>
      </c>
      <c r="C1176" s="27" t="s">
        <v>49</v>
      </c>
      <c r="D1176" s="27" t="s">
        <v>57</v>
      </c>
      <c r="E1176" s="27" t="s">
        <v>50</v>
      </c>
      <c r="F1176" s="27">
        <v>7</v>
      </c>
      <c r="G1176" s="30">
        <v>1932</v>
      </c>
      <c r="H1176" s="27">
        <v>4193.4059999999999</v>
      </c>
      <c r="K1176" s="33">
        <v>40948</v>
      </c>
      <c r="L1176" s="29">
        <v>2274</v>
      </c>
      <c r="M1176" s="27" t="s">
        <v>49</v>
      </c>
      <c r="N1176" s="27" t="s">
        <v>57</v>
      </c>
      <c r="O1176" s="27" t="s">
        <v>50</v>
      </c>
      <c r="P1176" s="27">
        <v>7</v>
      </c>
      <c r="Q1176" s="36">
        <v>1932</v>
      </c>
      <c r="R1176" s="27">
        <v>4193.4059999999999</v>
      </c>
    </row>
    <row r="1177" spans="1:18">
      <c r="A1177" s="25">
        <v>40949</v>
      </c>
      <c r="B1177" s="29">
        <v>2639</v>
      </c>
      <c r="C1177" s="27" t="s">
        <v>48</v>
      </c>
      <c r="D1177" s="27" t="s">
        <v>57</v>
      </c>
      <c r="E1177" s="27" t="s">
        <v>51</v>
      </c>
      <c r="F1177" s="27">
        <v>10</v>
      </c>
      <c r="G1177" s="30">
        <v>2085</v>
      </c>
      <c r="H1177" s="27">
        <v>822.32400000000007</v>
      </c>
      <c r="K1177" s="33">
        <v>40949</v>
      </c>
      <c r="L1177" s="29">
        <v>2639</v>
      </c>
      <c r="M1177" s="27" t="s">
        <v>48</v>
      </c>
      <c r="N1177" s="27" t="s">
        <v>57</v>
      </c>
      <c r="O1177" s="27" t="s">
        <v>51</v>
      </c>
      <c r="P1177" s="27">
        <v>10</v>
      </c>
      <c r="Q1177" s="36">
        <v>2085</v>
      </c>
      <c r="R1177" s="27">
        <v>822.32400000000007</v>
      </c>
    </row>
    <row r="1178" spans="1:18">
      <c r="A1178" s="25">
        <v>40950</v>
      </c>
      <c r="B1178" s="29">
        <v>2275</v>
      </c>
      <c r="C1178" s="27" t="s">
        <v>45</v>
      </c>
      <c r="D1178" s="27" t="s">
        <v>57</v>
      </c>
      <c r="E1178" s="27" t="s">
        <v>50</v>
      </c>
      <c r="F1178" s="27">
        <v>10</v>
      </c>
      <c r="G1178" s="30">
        <v>5640</v>
      </c>
      <c r="H1178" s="27">
        <v>2078.34</v>
      </c>
      <c r="K1178" s="33">
        <v>40950</v>
      </c>
      <c r="L1178" s="29">
        <v>2275</v>
      </c>
      <c r="M1178" s="27" t="s">
        <v>45</v>
      </c>
      <c r="N1178" s="27" t="s">
        <v>57</v>
      </c>
      <c r="O1178" s="27" t="s">
        <v>50</v>
      </c>
      <c r="P1178" s="27">
        <v>10</v>
      </c>
      <c r="Q1178" s="36">
        <v>5640</v>
      </c>
      <c r="R1178" s="27">
        <v>2078.34</v>
      </c>
    </row>
    <row r="1179" spans="1:18">
      <c r="A1179" s="25">
        <v>40951</v>
      </c>
      <c r="B1179" s="29">
        <v>2658</v>
      </c>
      <c r="C1179" s="27" t="s">
        <v>49</v>
      </c>
      <c r="D1179" s="27" t="s">
        <v>57</v>
      </c>
      <c r="E1179" s="27" t="s">
        <v>47</v>
      </c>
      <c r="F1179" s="27">
        <v>7</v>
      </c>
      <c r="G1179" s="30">
        <v>2016</v>
      </c>
      <c r="H1179" s="27">
        <v>1776.096</v>
      </c>
      <c r="K1179" s="33">
        <v>40951</v>
      </c>
      <c r="L1179" s="29">
        <v>2658</v>
      </c>
      <c r="M1179" s="27" t="s">
        <v>49</v>
      </c>
      <c r="N1179" s="27" t="s">
        <v>57</v>
      </c>
      <c r="O1179" s="27" t="s">
        <v>47</v>
      </c>
      <c r="P1179" s="27">
        <v>7</v>
      </c>
      <c r="Q1179" s="36">
        <v>2016</v>
      </c>
      <c r="R1179" s="27">
        <v>1776.096</v>
      </c>
    </row>
    <row r="1180" spans="1:18">
      <c r="A1180" s="25">
        <v>40952</v>
      </c>
      <c r="B1180" s="29">
        <v>2659</v>
      </c>
      <c r="C1180" s="27" t="s">
        <v>45</v>
      </c>
      <c r="D1180" s="27" t="s">
        <v>57</v>
      </c>
      <c r="E1180" s="27" t="s">
        <v>47</v>
      </c>
      <c r="F1180" s="27">
        <v>10</v>
      </c>
      <c r="G1180" s="30">
        <v>4890</v>
      </c>
      <c r="H1180" s="27">
        <v>926.89949999999999</v>
      </c>
      <c r="K1180" s="33">
        <v>40952</v>
      </c>
      <c r="L1180" s="29">
        <v>2659</v>
      </c>
      <c r="M1180" s="27" t="s">
        <v>45</v>
      </c>
      <c r="N1180" s="27" t="s">
        <v>57</v>
      </c>
      <c r="O1180" s="27" t="s">
        <v>47</v>
      </c>
      <c r="P1180" s="27">
        <v>10</v>
      </c>
      <c r="Q1180" s="36">
        <v>4890</v>
      </c>
      <c r="R1180" s="27">
        <v>926.89949999999999</v>
      </c>
    </row>
    <row r="1181" spans="1:18">
      <c r="A1181" s="25">
        <v>40953</v>
      </c>
      <c r="B1181" s="29">
        <v>2660</v>
      </c>
      <c r="C1181" s="27" t="s">
        <v>48</v>
      </c>
      <c r="D1181" s="27" t="s">
        <v>57</v>
      </c>
      <c r="E1181" s="27" t="s">
        <v>47</v>
      </c>
      <c r="F1181" s="27">
        <v>10</v>
      </c>
      <c r="G1181" s="30">
        <v>8850</v>
      </c>
      <c r="H1181" s="27">
        <v>2768.28</v>
      </c>
      <c r="K1181" s="33">
        <v>40953</v>
      </c>
      <c r="L1181" s="29">
        <v>2660</v>
      </c>
      <c r="M1181" s="27" t="s">
        <v>48</v>
      </c>
      <c r="N1181" s="27" t="s">
        <v>57</v>
      </c>
      <c r="O1181" s="27" t="s">
        <v>47</v>
      </c>
      <c r="P1181" s="27">
        <v>10</v>
      </c>
      <c r="Q1181" s="36">
        <v>8850</v>
      </c>
      <c r="R1181" s="27">
        <v>2768.28</v>
      </c>
    </row>
    <row r="1182" spans="1:18">
      <c r="A1182" s="25">
        <v>40954</v>
      </c>
      <c r="B1182" s="29">
        <v>2661</v>
      </c>
      <c r="C1182" s="27" t="s">
        <v>49</v>
      </c>
      <c r="D1182" s="27" t="s">
        <v>57</v>
      </c>
      <c r="E1182" s="27" t="s">
        <v>50</v>
      </c>
      <c r="F1182" s="27">
        <v>6</v>
      </c>
      <c r="G1182" s="30">
        <v>5859</v>
      </c>
      <c r="H1182" s="27">
        <v>3330.8415000000005</v>
      </c>
      <c r="K1182" s="33">
        <v>40954</v>
      </c>
      <c r="L1182" s="29">
        <v>2661</v>
      </c>
      <c r="M1182" s="27" t="s">
        <v>49</v>
      </c>
      <c r="N1182" s="27" t="s">
        <v>57</v>
      </c>
      <c r="O1182" s="27" t="s">
        <v>50</v>
      </c>
      <c r="P1182" s="27">
        <v>6</v>
      </c>
      <c r="Q1182" s="36">
        <v>5859</v>
      </c>
      <c r="R1182" s="27">
        <v>3330.8415000000005</v>
      </c>
    </row>
    <row r="1183" spans="1:18">
      <c r="A1183" s="25">
        <v>40955</v>
      </c>
      <c r="B1183" s="29">
        <v>2662</v>
      </c>
      <c r="C1183" s="27" t="s">
        <v>45</v>
      </c>
      <c r="D1183" s="27" t="s">
        <v>57</v>
      </c>
      <c r="E1183" s="27" t="s">
        <v>50</v>
      </c>
      <c r="F1183" s="27">
        <v>10</v>
      </c>
      <c r="G1183" s="30">
        <v>7785</v>
      </c>
      <c r="H1183" s="27">
        <v>1109.1030000000001</v>
      </c>
      <c r="K1183" s="33">
        <v>40955</v>
      </c>
      <c r="L1183" s="29">
        <v>2662</v>
      </c>
      <c r="M1183" s="27" t="s">
        <v>45</v>
      </c>
      <c r="N1183" s="27" t="s">
        <v>57</v>
      </c>
      <c r="O1183" s="27" t="s">
        <v>50</v>
      </c>
      <c r="P1183" s="27">
        <v>10</v>
      </c>
      <c r="Q1183" s="36">
        <v>7785</v>
      </c>
      <c r="R1183" s="27">
        <v>1109.1030000000001</v>
      </c>
    </row>
    <row r="1184" spans="1:18">
      <c r="A1184" s="25">
        <v>40956</v>
      </c>
      <c r="B1184" s="29">
        <v>2298</v>
      </c>
      <c r="C1184" s="27" t="s">
        <v>49</v>
      </c>
      <c r="D1184" s="27" t="s">
        <v>57</v>
      </c>
      <c r="E1184" s="27" t="s">
        <v>47</v>
      </c>
      <c r="F1184" s="27">
        <v>8</v>
      </c>
      <c r="G1184" s="30">
        <v>6876</v>
      </c>
      <c r="H1184" s="27">
        <v>4302.0840000000007</v>
      </c>
      <c r="K1184" s="33">
        <v>40956</v>
      </c>
      <c r="L1184" s="29">
        <v>2298</v>
      </c>
      <c r="M1184" s="27" t="s">
        <v>49</v>
      </c>
      <c r="N1184" s="27" t="s">
        <v>57</v>
      </c>
      <c r="O1184" s="27" t="s">
        <v>47</v>
      </c>
      <c r="P1184" s="27">
        <v>8</v>
      </c>
      <c r="Q1184" s="36">
        <v>6876</v>
      </c>
      <c r="R1184" s="27">
        <v>4302.0840000000007</v>
      </c>
    </row>
    <row r="1185" spans="1:18">
      <c r="A1185" s="25">
        <v>40957</v>
      </c>
      <c r="B1185" s="29">
        <v>2383</v>
      </c>
      <c r="C1185" s="27" t="s">
        <v>45</v>
      </c>
      <c r="D1185" s="27" t="s">
        <v>57</v>
      </c>
      <c r="E1185" s="27" t="s">
        <v>50</v>
      </c>
      <c r="F1185" s="27">
        <v>10</v>
      </c>
      <c r="G1185" s="30">
        <v>11000</v>
      </c>
      <c r="H1185" s="27">
        <v>811.58</v>
      </c>
      <c r="K1185" s="33">
        <v>40957</v>
      </c>
      <c r="L1185" s="29">
        <v>2383</v>
      </c>
      <c r="M1185" s="27" t="s">
        <v>45</v>
      </c>
      <c r="N1185" s="27" t="s">
        <v>57</v>
      </c>
      <c r="O1185" s="27" t="s">
        <v>50</v>
      </c>
      <c r="P1185" s="27">
        <v>10</v>
      </c>
      <c r="Q1185" s="36">
        <v>11000</v>
      </c>
      <c r="R1185" s="27">
        <v>811.58</v>
      </c>
    </row>
    <row r="1186" spans="1:18">
      <c r="A1186" s="25">
        <v>40958</v>
      </c>
      <c r="B1186" s="29">
        <v>2748</v>
      </c>
      <c r="C1186" s="27" t="s">
        <v>49</v>
      </c>
      <c r="D1186" s="27" t="s">
        <v>57</v>
      </c>
      <c r="E1186" s="27" t="s">
        <v>47</v>
      </c>
      <c r="F1186" s="27">
        <v>8</v>
      </c>
      <c r="G1186" s="30">
        <v>14160</v>
      </c>
      <c r="H1186" s="27">
        <v>1010.7407999999999</v>
      </c>
      <c r="K1186" s="33">
        <v>40958</v>
      </c>
      <c r="L1186" s="29">
        <v>2748</v>
      </c>
      <c r="M1186" s="27" t="s">
        <v>49</v>
      </c>
      <c r="N1186" s="27" t="s">
        <v>57</v>
      </c>
      <c r="O1186" s="27" t="s">
        <v>47</v>
      </c>
      <c r="P1186" s="27">
        <v>8</v>
      </c>
      <c r="Q1186" s="36">
        <v>14160</v>
      </c>
      <c r="R1186" s="27">
        <v>1010.7407999999999</v>
      </c>
    </row>
    <row r="1187" spans="1:18">
      <c r="A1187" s="25">
        <v>40959</v>
      </c>
      <c r="B1187" s="29">
        <v>2384</v>
      </c>
      <c r="C1187" s="27" t="s">
        <v>48</v>
      </c>
      <c r="D1187" s="27" t="s">
        <v>57</v>
      </c>
      <c r="E1187" s="27" t="s">
        <v>50</v>
      </c>
      <c r="F1187" s="27">
        <v>7</v>
      </c>
      <c r="G1187" s="30">
        <v>4851</v>
      </c>
      <c r="H1187" s="27">
        <v>2858.93685</v>
      </c>
      <c r="K1187" s="33">
        <v>40959</v>
      </c>
      <c r="L1187" s="29">
        <v>2384</v>
      </c>
      <c r="M1187" s="27" t="s">
        <v>48</v>
      </c>
      <c r="N1187" s="27" t="s">
        <v>57</v>
      </c>
      <c r="O1187" s="27" t="s">
        <v>50</v>
      </c>
      <c r="P1187" s="27">
        <v>7</v>
      </c>
      <c r="Q1187" s="36">
        <v>4851</v>
      </c>
      <c r="R1187" s="27">
        <v>2858.93685</v>
      </c>
    </row>
    <row r="1188" spans="1:18">
      <c r="A1188" s="25">
        <v>40960</v>
      </c>
      <c r="B1188" s="29">
        <v>2749</v>
      </c>
      <c r="C1188" s="27" t="s">
        <v>45</v>
      </c>
      <c r="D1188" s="27" t="s">
        <v>57</v>
      </c>
      <c r="E1188" s="27" t="s">
        <v>47</v>
      </c>
      <c r="F1188" s="27">
        <v>7</v>
      </c>
      <c r="G1188" s="30">
        <v>10500</v>
      </c>
      <c r="H1188" s="27">
        <v>872.7600000000001</v>
      </c>
      <c r="K1188" s="33">
        <v>40960</v>
      </c>
      <c r="L1188" s="29">
        <v>2749</v>
      </c>
      <c r="M1188" s="27" t="s">
        <v>45</v>
      </c>
      <c r="N1188" s="27" t="s">
        <v>57</v>
      </c>
      <c r="O1188" s="27" t="s">
        <v>47</v>
      </c>
      <c r="P1188" s="27">
        <v>7</v>
      </c>
      <c r="Q1188" s="36">
        <v>10500</v>
      </c>
      <c r="R1188" s="27">
        <v>872.7600000000001</v>
      </c>
    </row>
    <row r="1189" spans="1:18">
      <c r="A1189" s="25">
        <v>40961</v>
      </c>
      <c r="B1189" s="29">
        <v>2385</v>
      </c>
      <c r="C1189" s="27" t="s">
        <v>49</v>
      </c>
      <c r="D1189" s="27" t="s">
        <v>57</v>
      </c>
      <c r="E1189" s="27" t="s">
        <v>51</v>
      </c>
      <c r="F1189" s="27">
        <v>10</v>
      </c>
      <c r="G1189" s="30">
        <v>13700</v>
      </c>
      <c r="H1189" s="27">
        <v>2335.0279999999998</v>
      </c>
      <c r="K1189" s="33">
        <v>40961</v>
      </c>
      <c r="L1189" s="29">
        <v>2385</v>
      </c>
      <c r="M1189" s="27" t="s">
        <v>49</v>
      </c>
      <c r="N1189" s="27" t="s">
        <v>57</v>
      </c>
      <c r="O1189" s="27" t="s">
        <v>51</v>
      </c>
      <c r="P1189" s="27">
        <v>10</v>
      </c>
      <c r="Q1189" s="36">
        <v>13700</v>
      </c>
      <c r="R1189" s="27">
        <v>2335.0279999999998</v>
      </c>
    </row>
    <row r="1190" spans="1:18">
      <c r="A1190" s="25">
        <v>40962</v>
      </c>
      <c r="B1190" s="29">
        <v>2750</v>
      </c>
      <c r="C1190" s="27" t="s">
        <v>48</v>
      </c>
      <c r="D1190" s="27" t="s">
        <v>57</v>
      </c>
      <c r="E1190" s="27" t="s">
        <v>47</v>
      </c>
      <c r="F1190" s="27">
        <v>10</v>
      </c>
      <c r="G1190" s="30">
        <v>12450</v>
      </c>
      <c r="H1190" s="27">
        <v>4834.335</v>
      </c>
      <c r="K1190" s="33">
        <v>40962</v>
      </c>
      <c r="L1190" s="29">
        <v>2750</v>
      </c>
      <c r="M1190" s="27" t="s">
        <v>48</v>
      </c>
      <c r="N1190" s="27" t="s">
        <v>57</v>
      </c>
      <c r="O1190" s="27" t="s">
        <v>47</v>
      </c>
      <c r="P1190" s="27">
        <v>10</v>
      </c>
      <c r="Q1190" s="36">
        <v>12450</v>
      </c>
      <c r="R1190" s="27">
        <v>4834.335</v>
      </c>
    </row>
    <row r="1191" spans="1:18">
      <c r="A1191" s="25">
        <v>40963</v>
      </c>
      <c r="B1191" s="29">
        <v>2386</v>
      </c>
      <c r="C1191" s="27" t="s">
        <v>45</v>
      </c>
      <c r="D1191" s="27" t="s">
        <v>57</v>
      </c>
      <c r="E1191" s="27" t="s">
        <v>51</v>
      </c>
      <c r="F1191" s="27">
        <v>7</v>
      </c>
      <c r="G1191" s="30">
        <v>4368</v>
      </c>
      <c r="H1191" s="27">
        <v>3318.5880000000002</v>
      </c>
      <c r="K1191" s="33">
        <v>40963</v>
      </c>
      <c r="L1191" s="29">
        <v>2386</v>
      </c>
      <c r="M1191" s="27" t="s">
        <v>45</v>
      </c>
      <c r="N1191" s="27" t="s">
        <v>57</v>
      </c>
      <c r="O1191" s="27" t="s">
        <v>51</v>
      </c>
      <c r="P1191" s="27">
        <v>7</v>
      </c>
      <c r="Q1191" s="36">
        <v>4368</v>
      </c>
      <c r="R1191" s="27">
        <v>3318.5880000000002</v>
      </c>
    </row>
    <row r="1192" spans="1:18">
      <c r="A1192" s="25">
        <v>40964</v>
      </c>
      <c r="B1192" s="29">
        <v>2751</v>
      </c>
      <c r="C1192" s="27" t="s">
        <v>49</v>
      </c>
      <c r="D1192" s="27" t="s">
        <v>57</v>
      </c>
      <c r="E1192" s="27" t="s">
        <v>50</v>
      </c>
      <c r="F1192" s="27">
        <v>9</v>
      </c>
      <c r="G1192" s="30">
        <v>1795.5</v>
      </c>
      <c r="H1192" s="27">
        <v>1237.4585999999999</v>
      </c>
      <c r="K1192" s="33">
        <v>40964</v>
      </c>
      <c r="L1192" s="29">
        <v>2751</v>
      </c>
      <c r="M1192" s="27" t="s">
        <v>49</v>
      </c>
      <c r="N1192" s="27" t="s">
        <v>57</v>
      </c>
      <c r="O1192" s="27" t="s">
        <v>50</v>
      </c>
      <c r="P1192" s="27">
        <v>9</v>
      </c>
      <c r="Q1192" s="36">
        <v>1795.5</v>
      </c>
      <c r="R1192" s="27">
        <v>1237.4585999999999</v>
      </c>
    </row>
    <row r="1193" spans="1:18">
      <c r="A1193" s="25">
        <v>40965</v>
      </c>
      <c r="B1193" s="29">
        <v>2387</v>
      </c>
      <c r="C1193" s="27" t="s">
        <v>48</v>
      </c>
      <c r="D1193" s="27" t="s">
        <v>57</v>
      </c>
      <c r="E1193" s="27" t="s">
        <v>51</v>
      </c>
      <c r="F1193" s="27">
        <v>6</v>
      </c>
      <c r="G1193" s="30">
        <v>9036</v>
      </c>
      <c r="H1193" s="27">
        <v>3571.4789999999994</v>
      </c>
      <c r="K1193" s="33">
        <v>40965</v>
      </c>
      <c r="L1193" s="29">
        <v>2387</v>
      </c>
      <c r="M1193" s="27" t="s">
        <v>48</v>
      </c>
      <c r="N1193" s="27" t="s">
        <v>57</v>
      </c>
      <c r="O1193" s="27" t="s">
        <v>51</v>
      </c>
      <c r="P1193" s="27">
        <v>6</v>
      </c>
      <c r="Q1193" s="36">
        <v>9036</v>
      </c>
      <c r="R1193" s="27">
        <v>3571.4789999999994</v>
      </c>
    </row>
    <row r="1194" spans="1:18">
      <c r="A1194" s="25">
        <v>40966</v>
      </c>
      <c r="B1194" s="29">
        <v>2752</v>
      </c>
      <c r="C1194" s="27" t="s">
        <v>45</v>
      </c>
      <c r="D1194" s="27" t="s">
        <v>57</v>
      </c>
      <c r="E1194" s="27" t="s">
        <v>50</v>
      </c>
      <c r="F1194" s="27">
        <v>10</v>
      </c>
      <c r="G1194" s="30">
        <v>8100</v>
      </c>
      <c r="H1194" s="27">
        <v>1702.2149999999999</v>
      </c>
      <c r="K1194" s="33">
        <v>40966</v>
      </c>
      <c r="L1194" s="29">
        <v>2752</v>
      </c>
      <c r="M1194" s="27" t="s">
        <v>45</v>
      </c>
      <c r="N1194" s="27" t="s">
        <v>57</v>
      </c>
      <c r="O1194" s="27" t="s">
        <v>50</v>
      </c>
      <c r="P1194" s="27">
        <v>10</v>
      </c>
      <c r="Q1194" s="36">
        <v>8100</v>
      </c>
      <c r="R1194" s="27">
        <v>1702.2149999999999</v>
      </c>
    </row>
    <row r="1195" spans="1:18">
      <c r="A1195" s="25">
        <v>40967</v>
      </c>
      <c r="B1195" s="29">
        <v>2388</v>
      </c>
      <c r="C1195" s="27" t="s">
        <v>49</v>
      </c>
      <c r="D1195" s="27" t="s">
        <v>57</v>
      </c>
      <c r="E1195" s="27" t="s">
        <v>47</v>
      </c>
      <c r="F1195" s="27">
        <v>7</v>
      </c>
      <c r="G1195" s="30">
        <v>1669.5</v>
      </c>
      <c r="H1195" s="27">
        <v>3289.7497500000004</v>
      </c>
      <c r="K1195" s="33">
        <v>40967</v>
      </c>
      <c r="L1195" s="29">
        <v>2388</v>
      </c>
      <c r="M1195" s="27" t="s">
        <v>49</v>
      </c>
      <c r="N1195" s="27" t="s">
        <v>57</v>
      </c>
      <c r="O1195" s="27" t="s">
        <v>47</v>
      </c>
      <c r="P1195" s="27">
        <v>7</v>
      </c>
      <c r="Q1195" s="36">
        <v>1669.5</v>
      </c>
      <c r="R1195" s="27">
        <v>3289.7497500000004</v>
      </c>
    </row>
    <row r="1196" spans="1:18">
      <c r="A1196" s="25">
        <v>40969</v>
      </c>
      <c r="B1196" s="29">
        <v>2753</v>
      </c>
      <c r="C1196" s="27" t="s">
        <v>48</v>
      </c>
      <c r="D1196" s="27" t="s">
        <v>57</v>
      </c>
      <c r="E1196" s="27" t="s">
        <v>50</v>
      </c>
      <c r="F1196" s="27">
        <v>8</v>
      </c>
      <c r="G1196" s="30">
        <v>6888</v>
      </c>
      <c r="H1196" s="27">
        <v>1569.5455999999999</v>
      </c>
      <c r="K1196" s="33">
        <v>40969</v>
      </c>
      <c r="L1196" s="29">
        <v>2753</v>
      </c>
      <c r="M1196" s="27" t="s">
        <v>48</v>
      </c>
      <c r="N1196" s="27" t="s">
        <v>57</v>
      </c>
      <c r="O1196" s="27" t="s">
        <v>50</v>
      </c>
      <c r="P1196" s="27">
        <v>8</v>
      </c>
      <c r="Q1196" s="36">
        <v>6888</v>
      </c>
      <c r="R1196" s="27">
        <v>1569.5455999999999</v>
      </c>
    </row>
    <row r="1197" spans="1:18">
      <c r="A1197" s="25">
        <v>40970</v>
      </c>
      <c r="B1197" s="29">
        <v>2389</v>
      </c>
      <c r="C1197" s="27" t="s">
        <v>45</v>
      </c>
      <c r="D1197" s="27" t="s">
        <v>57</v>
      </c>
      <c r="E1197" s="27" t="s">
        <v>47</v>
      </c>
      <c r="F1197" s="27">
        <v>8</v>
      </c>
      <c r="G1197" s="30">
        <v>3744</v>
      </c>
      <c r="H1197" s="27">
        <v>681.40800000000002</v>
      </c>
      <c r="K1197" s="33">
        <v>40970</v>
      </c>
      <c r="L1197" s="29">
        <v>2389</v>
      </c>
      <c r="M1197" s="27" t="s">
        <v>45</v>
      </c>
      <c r="N1197" s="27" t="s">
        <v>57</v>
      </c>
      <c r="O1197" s="27" t="s">
        <v>47</v>
      </c>
      <c r="P1197" s="27">
        <v>8</v>
      </c>
      <c r="Q1197" s="36">
        <v>3744</v>
      </c>
      <c r="R1197" s="27">
        <v>681.40800000000002</v>
      </c>
    </row>
    <row r="1198" spans="1:18">
      <c r="A1198" s="25">
        <v>40971</v>
      </c>
      <c r="B1198" s="29">
        <v>2754</v>
      </c>
      <c r="C1198" s="27" t="s">
        <v>49</v>
      </c>
      <c r="D1198" s="27" t="s">
        <v>57</v>
      </c>
      <c r="E1198" s="27" t="s">
        <v>51</v>
      </c>
      <c r="F1198" s="27">
        <v>10</v>
      </c>
      <c r="G1198" s="30">
        <v>2205</v>
      </c>
      <c r="H1198" s="27">
        <v>665.68949999999995</v>
      </c>
      <c r="K1198" s="33">
        <v>40971</v>
      </c>
      <c r="L1198" s="29">
        <v>2754</v>
      </c>
      <c r="M1198" s="27" t="s">
        <v>49</v>
      </c>
      <c r="N1198" s="27" t="s">
        <v>57</v>
      </c>
      <c r="O1198" s="27" t="s">
        <v>51</v>
      </c>
      <c r="P1198" s="27">
        <v>10</v>
      </c>
      <c r="Q1198" s="36">
        <v>2205</v>
      </c>
      <c r="R1198" s="27">
        <v>665.68949999999995</v>
      </c>
    </row>
    <row r="1199" spans="1:18">
      <c r="A1199" s="25">
        <v>40972</v>
      </c>
      <c r="B1199" s="29">
        <v>2390</v>
      </c>
      <c r="C1199" s="27" t="s">
        <v>48</v>
      </c>
      <c r="D1199" s="27" t="s">
        <v>57</v>
      </c>
      <c r="E1199" s="27" t="s">
        <v>47</v>
      </c>
      <c r="F1199" s="27">
        <v>8</v>
      </c>
      <c r="G1199" s="30">
        <v>11200</v>
      </c>
      <c r="H1199" s="27">
        <v>1729.28</v>
      </c>
      <c r="K1199" s="33">
        <v>40972</v>
      </c>
      <c r="L1199" s="29">
        <v>2390</v>
      </c>
      <c r="M1199" s="27" t="s">
        <v>48</v>
      </c>
      <c r="N1199" s="27" t="s">
        <v>57</v>
      </c>
      <c r="O1199" s="27" t="s">
        <v>47</v>
      </c>
      <c r="P1199" s="27">
        <v>8</v>
      </c>
      <c r="Q1199" s="36">
        <v>11200</v>
      </c>
      <c r="R1199" s="27">
        <v>1729.28</v>
      </c>
    </row>
    <row r="1200" spans="1:18">
      <c r="A1200" s="25">
        <v>40973</v>
      </c>
      <c r="B1200" s="29">
        <v>2755</v>
      </c>
      <c r="C1200" s="27" t="s">
        <v>45</v>
      </c>
      <c r="D1200" s="27" t="s">
        <v>57</v>
      </c>
      <c r="E1200" s="27" t="s">
        <v>51</v>
      </c>
      <c r="F1200" s="27">
        <v>9</v>
      </c>
      <c r="G1200" s="30">
        <v>8676</v>
      </c>
      <c r="H1200" s="27">
        <v>2805.1677</v>
      </c>
      <c r="K1200" s="33">
        <v>40973</v>
      </c>
      <c r="L1200" s="29">
        <v>2755</v>
      </c>
      <c r="M1200" s="27" t="s">
        <v>45</v>
      </c>
      <c r="N1200" s="27" t="s">
        <v>57</v>
      </c>
      <c r="O1200" s="27" t="s">
        <v>51</v>
      </c>
      <c r="P1200" s="27">
        <v>9</v>
      </c>
      <c r="Q1200" s="36">
        <v>8676</v>
      </c>
      <c r="R1200" s="27">
        <v>2805.1677</v>
      </c>
    </row>
    <row r="1201" spans="1:18">
      <c r="A1201" s="25">
        <v>41339</v>
      </c>
      <c r="B1201" s="29">
        <v>2391</v>
      </c>
      <c r="C1201" s="27" t="s">
        <v>49</v>
      </c>
      <c r="D1201" s="27" t="s">
        <v>57</v>
      </c>
      <c r="E1201" s="27" t="s">
        <v>50</v>
      </c>
      <c r="F1201" s="27">
        <v>6</v>
      </c>
      <c r="G1201" s="30">
        <v>5292</v>
      </c>
      <c r="H1201" s="27">
        <v>3653.2439999999997</v>
      </c>
      <c r="K1201" s="33">
        <v>41339</v>
      </c>
      <c r="L1201" s="29">
        <v>2391</v>
      </c>
      <c r="M1201" s="27" t="s">
        <v>49</v>
      </c>
      <c r="N1201" s="27" t="s">
        <v>57</v>
      </c>
      <c r="O1201" s="27" t="s">
        <v>50</v>
      </c>
      <c r="P1201" s="27">
        <v>6</v>
      </c>
      <c r="Q1201" s="36">
        <v>5292</v>
      </c>
      <c r="R1201" s="27">
        <v>3653.2439999999997</v>
      </c>
    </row>
    <row r="1202" spans="1:18">
      <c r="A1202" s="25">
        <v>41340</v>
      </c>
      <c r="B1202" s="29">
        <v>2756</v>
      </c>
      <c r="C1202" s="27" t="s">
        <v>48</v>
      </c>
      <c r="D1202" s="27" t="s">
        <v>57</v>
      </c>
      <c r="E1202" s="27" t="s">
        <v>51</v>
      </c>
      <c r="F1202" s="27">
        <v>9</v>
      </c>
      <c r="G1202" s="30">
        <v>6048</v>
      </c>
      <c r="H1202" s="27">
        <v>1563.1056000000001</v>
      </c>
      <c r="K1202" s="33">
        <v>41340</v>
      </c>
      <c r="L1202" s="29">
        <v>2756</v>
      </c>
      <c r="M1202" s="27" t="s">
        <v>48</v>
      </c>
      <c r="N1202" s="27" t="s">
        <v>57</v>
      </c>
      <c r="O1202" s="27" t="s">
        <v>51</v>
      </c>
      <c r="P1202" s="27">
        <v>9</v>
      </c>
      <c r="Q1202" s="36">
        <v>6048</v>
      </c>
      <c r="R1202" s="27">
        <v>1563.1056000000001</v>
      </c>
    </row>
    <row r="1203" spans="1:18">
      <c r="A1203" s="25">
        <v>41341</v>
      </c>
      <c r="B1203" s="29">
        <v>2392</v>
      </c>
      <c r="C1203" s="27" t="s">
        <v>45</v>
      </c>
      <c r="D1203" s="27" t="s">
        <v>57</v>
      </c>
      <c r="E1203" s="27" t="s">
        <v>50</v>
      </c>
      <c r="F1203" s="27">
        <v>6</v>
      </c>
      <c r="G1203" s="30">
        <v>7371</v>
      </c>
      <c r="H1203" s="27">
        <v>2491.3980000000001</v>
      </c>
      <c r="K1203" s="33">
        <v>41341</v>
      </c>
      <c r="L1203" s="29">
        <v>2392</v>
      </c>
      <c r="M1203" s="27" t="s">
        <v>45</v>
      </c>
      <c r="N1203" s="27" t="s">
        <v>57</v>
      </c>
      <c r="O1203" s="27" t="s">
        <v>50</v>
      </c>
      <c r="P1203" s="27">
        <v>6</v>
      </c>
      <c r="Q1203" s="36">
        <v>7371</v>
      </c>
      <c r="R1203" s="27">
        <v>2491.3980000000001</v>
      </c>
    </row>
    <row r="1204" spans="1:18">
      <c r="A1204" s="25">
        <v>41342</v>
      </c>
      <c r="B1204" s="29">
        <v>2757</v>
      </c>
      <c r="C1204" s="27" t="s">
        <v>49</v>
      </c>
      <c r="D1204" s="27" t="s">
        <v>57</v>
      </c>
      <c r="E1204" s="27" t="s">
        <v>47</v>
      </c>
      <c r="F1204" s="27">
        <v>7</v>
      </c>
      <c r="G1204" s="30">
        <v>4221</v>
      </c>
      <c r="H1204" s="27">
        <v>4334.9669999999996</v>
      </c>
      <c r="K1204" s="33">
        <v>41342</v>
      </c>
      <c r="L1204" s="29">
        <v>2757</v>
      </c>
      <c r="M1204" s="27" t="s">
        <v>49</v>
      </c>
      <c r="N1204" s="27" t="s">
        <v>57</v>
      </c>
      <c r="O1204" s="27" t="s">
        <v>47</v>
      </c>
      <c r="P1204" s="27">
        <v>7</v>
      </c>
      <c r="Q1204" s="36">
        <v>4221</v>
      </c>
      <c r="R1204" s="27">
        <v>4334.9669999999996</v>
      </c>
    </row>
    <row r="1205" spans="1:18">
      <c r="A1205" s="25">
        <v>41343</v>
      </c>
      <c r="B1205" s="29">
        <v>2393</v>
      </c>
      <c r="C1205" s="27" t="s">
        <v>48</v>
      </c>
      <c r="D1205" s="27" t="s">
        <v>57</v>
      </c>
      <c r="E1205" s="27" t="s">
        <v>50</v>
      </c>
      <c r="F1205" s="27">
        <v>8</v>
      </c>
      <c r="G1205" s="30">
        <v>10880</v>
      </c>
      <c r="H1205" s="27">
        <v>2310.2592</v>
      </c>
      <c r="K1205" s="33">
        <v>41343</v>
      </c>
      <c r="L1205" s="29">
        <v>2393</v>
      </c>
      <c r="M1205" s="27" t="s">
        <v>48</v>
      </c>
      <c r="N1205" s="27" t="s">
        <v>57</v>
      </c>
      <c r="O1205" s="27" t="s">
        <v>50</v>
      </c>
      <c r="P1205" s="27">
        <v>8</v>
      </c>
      <c r="Q1205" s="36">
        <v>10880</v>
      </c>
      <c r="R1205" s="27">
        <v>2310.2592</v>
      </c>
    </row>
    <row r="1206" spans="1:18">
      <c r="A1206" s="25">
        <v>41344</v>
      </c>
      <c r="B1206" s="29">
        <v>2758</v>
      </c>
      <c r="C1206" s="27" t="s">
        <v>45</v>
      </c>
      <c r="D1206" s="27" t="s">
        <v>57</v>
      </c>
      <c r="E1206" s="27" t="s">
        <v>47</v>
      </c>
      <c r="F1206" s="27">
        <v>7</v>
      </c>
      <c r="G1206" s="30">
        <v>10710</v>
      </c>
      <c r="H1206" s="27">
        <v>5527.6987499999996</v>
      </c>
      <c r="K1206" s="33">
        <v>41344</v>
      </c>
      <c r="L1206" s="29">
        <v>2758</v>
      </c>
      <c r="M1206" s="27" t="s">
        <v>45</v>
      </c>
      <c r="N1206" s="27" t="s">
        <v>57</v>
      </c>
      <c r="O1206" s="27" t="s">
        <v>47</v>
      </c>
      <c r="P1206" s="27">
        <v>7</v>
      </c>
      <c r="Q1206" s="36">
        <v>10710</v>
      </c>
      <c r="R1206" s="27">
        <v>5527.6987499999996</v>
      </c>
    </row>
    <row r="1207" spans="1:18">
      <c r="A1207" s="25">
        <v>41345</v>
      </c>
      <c r="B1207" s="29">
        <v>2394</v>
      </c>
      <c r="C1207" s="27" t="s">
        <v>49</v>
      </c>
      <c r="D1207" s="27" t="s">
        <v>57</v>
      </c>
      <c r="E1207" s="27" t="s">
        <v>51</v>
      </c>
      <c r="F1207" s="27">
        <v>10</v>
      </c>
      <c r="G1207" s="30">
        <v>2000</v>
      </c>
      <c r="H1207" s="27">
        <v>623.80000000000007</v>
      </c>
      <c r="K1207" s="33">
        <v>41345</v>
      </c>
      <c r="L1207" s="29">
        <v>2394</v>
      </c>
      <c r="M1207" s="27" t="s">
        <v>49</v>
      </c>
      <c r="N1207" s="27" t="s">
        <v>57</v>
      </c>
      <c r="O1207" s="27" t="s">
        <v>51</v>
      </c>
      <c r="P1207" s="27">
        <v>10</v>
      </c>
      <c r="Q1207" s="36">
        <v>2000</v>
      </c>
      <c r="R1207" s="27">
        <v>623.80000000000007</v>
      </c>
    </row>
    <row r="1208" spans="1:18">
      <c r="A1208" s="25">
        <v>41346</v>
      </c>
      <c r="B1208" s="29">
        <v>2759</v>
      </c>
      <c r="C1208" s="27" t="s">
        <v>48</v>
      </c>
      <c r="D1208" s="27" t="s">
        <v>57</v>
      </c>
      <c r="E1208" s="27" t="s">
        <v>47</v>
      </c>
      <c r="F1208" s="27">
        <v>9</v>
      </c>
      <c r="G1208" s="30">
        <v>9045</v>
      </c>
      <c r="H1208" s="27">
        <v>545.95619999999997</v>
      </c>
      <c r="K1208" s="33">
        <v>41346</v>
      </c>
      <c r="L1208" s="29">
        <v>2759</v>
      </c>
      <c r="M1208" s="27" t="s">
        <v>48</v>
      </c>
      <c r="N1208" s="27" t="s">
        <v>57</v>
      </c>
      <c r="O1208" s="27" t="s">
        <v>47</v>
      </c>
      <c r="P1208" s="27">
        <v>9</v>
      </c>
      <c r="Q1208" s="36">
        <v>9045</v>
      </c>
      <c r="R1208" s="27">
        <v>545.95619999999997</v>
      </c>
    </row>
    <row r="1209" spans="1:18">
      <c r="A1209" s="25">
        <v>41347</v>
      </c>
      <c r="B1209" s="29">
        <v>2395</v>
      </c>
      <c r="C1209" s="27" t="s">
        <v>45</v>
      </c>
      <c r="D1209" s="27" t="s">
        <v>57</v>
      </c>
      <c r="E1209" s="27" t="s">
        <v>51</v>
      </c>
      <c r="F1209" s="27">
        <v>10</v>
      </c>
      <c r="G1209" s="30">
        <v>5400</v>
      </c>
      <c r="H1209" s="27">
        <v>5366.25</v>
      </c>
      <c r="K1209" s="33">
        <v>41347</v>
      </c>
      <c r="L1209" s="29">
        <v>2395</v>
      </c>
      <c r="M1209" s="27" t="s">
        <v>45</v>
      </c>
      <c r="N1209" s="27" t="s">
        <v>57</v>
      </c>
      <c r="O1209" s="27" t="s">
        <v>51</v>
      </c>
      <c r="P1209" s="27">
        <v>10</v>
      </c>
      <c r="Q1209" s="36">
        <v>5400</v>
      </c>
      <c r="R1209" s="27">
        <v>5366.25</v>
      </c>
    </row>
    <row r="1210" spans="1:18">
      <c r="A1210" s="25">
        <v>41348</v>
      </c>
      <c r="B1210" s="29">
        <v>2760</v>
      </c>
      <c r="C1210" s="27" t="s">
        <v>49</v>
      </c>
      <c r="D1210" s="27" t="s">
        <v>57</v>
      </c>
      <c r="E1210" s="27" t="s">
        <v>50</v>
      </c>
      <c r="F1210" s="27">
        <v>8</v>
      </c>
      <c r="G1210" s="30">
        <v>9248</v>
      </c>
      <c r="H1210" s="27">
        <v>985.14319999999998</v>
      </c>
      <c r="K1210" s="33">
        <v>41348</v>
      </c>
      <c r="L1210" s="29">
        <v>2760</v>
      </c>
      <c r="M1210" s="27" t="s">
        <v>49</v>
      </c>
      <c r="N1210" s="27" t="s">
        <v>57</v>
      </c>
      <c r="O1210" s="27" t="s">
        <v>50</v>
      </c>
      <c r="P1210" s="27">
        <v>8</v>
      </c>
      <c r="Q1210" s="36">
        <v>9248</v>
      </c>
      <c r="R1210" s="27">
        <v>985.14319999999998</v>
      </c>
    </row>
    <row r="1211" spans="1:18">
      <c r="A1211" s="25">
        <v>41349</v>
      </c>
      <c r="B1211" s="29">
        <v>2396</v>
      </c>
      <c r="C1211" s="27" t="s">
        <v>48</v>
      </c>
      <c r="D1211" s="27" t="s">
        <v>57</v>
      </c>
      <c r="E1211" s="27" t="s">
        <v>51</v>
      </c>
      <c r="F1211" s="27">
        <v>8</v>
      </c>
      <c r="G1211" s="30">
        <v>4496</v>
      </c>
      <c r="H1211" s="27">
        <v>842.32559999999989</v>
      </c>
      <c r="K1211" s="33">
        <v>41349</v>
      </c>
      <c r="L1211" s="29">
        <v>2396</v>
      </c>
      <c r="M1211" s="27" t="s">
        <v>48</v>
      </c>
      <c r="N1211" s="27" t="s">
        <v>57</v>
      </c>
      <c r="O1211" s="27" t="s">
        <v>51</v>
      </c>
      <c r="P1211" s="27">
        <v>8</v>
      </c>
      <c r="Q1211" s="36">
        <v>4496</v>
      </c>
      <c r="R1211" s="27">
        <v>842.32559999999989</v>
      </c>
    </row>
    <row r="1212" spans="1:18">
      <c r="A1212" s="25">
        <v>41350</v>
      </c>
      <c r="B1212" s="29">
        <v>2761</v>
      </c>
      <c r="C1212" s="27" t="s">
        <v>45</v>
      </c>
      <c r="D1212" s="27" t="s">
        <v>57</v>
      </c>
      <c r="E1212" s="27" t="s">
        <v>50</v>
      </c>
      <c r="F1212" s="27">
        <v>9</v>
      </c>
      <c r="G1212" s="30">
        <v>8842.5</v>
      </c>
      <c r="H1212" s="27">
        <v>1452.6459</v>
      </c>
      <c r="K1212" s="33">
        <v>41350</v>
      </c>
      <c r="L1212" s="29">
        <v>2761</v>
      </c>
      <c r="M1212" s="27" t="s">
        <v>45</v>
      </c>
      <c r="N1212" s="27" t="s">
        <v>57</v>
      </c>
      <c r="O1212" s="27" t="s">
        <v>50</v>
      </c>
      <c r="P1212" s="27">
        <v>9</v>
      </c>
      <c r="Q1212" s="36">
        <v>8842.5</v>
      </c>
      <c r="R1212" s="27">
        <v>1452.6459</v>
      </c>
    </row>
    <row r="1213" spans="1:18">
      <c r="A1213" s="25">
        <v>41351</v>
      </c>
      <c r="B1213" s="29">
        <v>2397</v>
      </c>
      <c r="C1213" s="27" t="s">
        <v>49</v>
      </c>
      <c r="D1213" s="27" t="s">
        <v>57</v>
      </c>
      <c r="E1213" s="27" t="s">
        <v>47</v>
      </c>
      <c r="F1213" s="27">
        <v>6</v>
      </c>
      <c r="G1213" s="30">
        <v>4446</v>
      </c>
      <c r="H1213" s="27">
        <v>2164.7574000000004</v>
      </c>
      <c r="K1213" s="33">
        <v>41351</v>
      </c>
      <c r="L1213" s="29">
        <v>2397</v>
      </c>
      <c r="M1213" s="27" t="s">
        <v>49</v>
      </c>
      <c r="N1213" s="27" t="s">
        <v>57</v>
      </c>
      <c r="O1213" s="27" t="s">
        <v>47</v>
      </c>
      <c r="P1213" s="27">
        <v>6</v>
      </c>
      <c r="Q1213" s="36">
        <v>4446</v>
      </c>
      <c r="R1213" s="27">
        <v>2164.7574000000004</v>
      </c>
    </row>
    <row r="1214" spans="1:18">
      <c r="A1214" s="25">
        <v>41352</v>
      </c>
      <c r="B1214" s="29">
        <v>2762</v>
      </c>
      <c r="C1214" s="27" t="s">
        <v>48</v>
      </c>
      <c r="D1214" s="27" t="s">
        <v>57</v>
      </c>
      <c r="E1214" s="27" t="s">
        <v>50</v>
      </c>
      <c r="F1214" s="27">
        <v>10</v>
      </c>
      <c r="G1214" s="30">
        <v>5760</v>
      </c>
      <c r="H1214" s="27">
        <v>2762.4960000000001</v>
      </c>
      <c r="K1214" s="33">
        <v>41352</v>
      </c>
      <c r="L1214" s="29">
        <v>2762</v>
      </c>
      <c r="M1214" s="27" t="s">
        <v>48</v>
      </c>
      <c r="N1214" s="27" t="s">
        <v>57</v>
      </c>
      <c r="O1214" s="27" t="s">
        <v>50</v>
      </c>
      <c r="P1214" s="27">
        <v>10</v>
      </c>
      <c r="Q1214" s="36">
        <v>5760</v>
      </c>
      <c r="R1214" s="27">
        <v>2762.4960000000001</v>
      </c>
    </row>
    <row r="1215" spans="1:18">
      <c r="A1215" s="25">
        <v>41353</v>
      </c>
      <c r="B1215" s="29">
        <v>2398</v>
      </c>
      <c r="C1215" s="27" t="s">
        <v>45</v>
      </c>
      <c r="D1215" s="27" t="s">
        <v>57</v>
      </c>
      <c r="E1215" s="27" t="s">
        <v>47</v>
      </c>
      <c r="F1215" s="27">
        <v>9</v>
      </c>
      <c r="G1215" s="30">
        <v>2214</v>
      </c>
      <c r="H1215" s="27">
        <v>3928.7429999999999</v>
      </c>
      <c r="K1215" s="33">
        <v>41353</v>
      </c>
      <c r="L1215" s="29">
        <v>2398</v>
      </c>
      <c r="M1215" s="27" t="s">
        <v>45</v>
      </c>
      <c r="N1215" s="27" t="s">
        <v>57</v>
      </c>
      <c r="O1215" s="27" t="s">
        <v>47</v>
      </c>
      <c r="P1215" s="27">
        <v>9</v>
      </c>
      <c r="Q1215" s="36">
        <v>2214</v>
      </c>
      <c r="R1215" s="27">
        <v>3928.7429999999999</v>
      </c>
    </row>
    <row r="1216" spans="1:18">
      <c r="A1216" s="25">
        <v>41354</v>
      </c>
      <c r="B1216" s="29">
        <v>2763</v>
      </c>
      <c r="C1216" s="27" t="s">
        <v>49</v>
      </c>
      <c r="D1216" s="27" t="s">
        <v>57</v>
      </c>
      <c r="E1216" s="27" t="s">
        <v>51</v>
      </c>
      <c r="F1216" s="27">
        <v>9</v>
      </c>
      <c r="G1216" s="30">
        <v>9585</v>
      </c>
      <c r="H1216" s="27">
        <v>1387.1412</v>
      </c>
      <c r="K1216" s="33">
        <v>41354</v>
      </c>
      <c r="L1216" s="29">
        <v>2763</v>
      </c>
      <c r="M1216" s="27" t="s">
        <v>49</v>
      </c>
      <c r="N1216" s="27" t="s">
        <v>57</v>
      </c>
      <c r="O1216" s="27" t="s">
        <v>51</v>
      </c>
      <c r="P1216" s="27">
        <v>9</v>
      </c>
      <c r="Q1216" s="36">
        <v>9585</v>
      </c>
      <c r="R1216" s="27">
        <v>1387.1412</v>
      </c>
    </row>
    <row r="1217" spans="1:18">
      <c r="A1217" s="25">
        <v>41355</v>
      </c>
      <c r="B1217" s="29">
        <v>2399</v>
      </c>
      <c r="C1217" s="27" t="s">
        <v>48</v>
      </c>
      <c r="D1217" s="27" t="s">
        <v>57</v>
      </c>
      <c r="E1217" s="27" t="s">
        <v>47</v>
      </c>
      <c r="F1217" s="27">
        <v>8</v>
      </c>
      <c r="G1217" s="30">
        <v>1926</v>
      </c>
      <c r="H1217" s="27">
        <v>1205.6759999999999</v>
      </c>
      <c r="K1217" s="33">
        <v>41355</v>
      </c>
      <c r="L1217" s="29">
        <v>2399</v>
      </c>
      <c r="M1217" s="27" t="s">
        <v>48</v>
      </c>
      <c r="N1217" s="27" t="s">
        <v>57</v>
      </c>
      <c r="O1217" s="27" t="s">
        <v>47</v>
      </c>
      <c r="P1217" s="27">
        <v>8</v>
      </c>
      <c r="Q1217" s="36">
        <v>1926</v>
      </c>
      <c r="R1217" s="27">
        <v>1205.6759999999999</v>
      </c>
    </row>
    <row r="1218" spans="1:18">
      <c r="A1218" s="25">
        <v>41356</v>
      </c>
      <c r="B1218" s="29">
        <v>2764</v>
      </c>
      <c r="C1218" s="27" t="s">
        <v>45</v>
      </c>
      <c r="D1218" s="27" t="s">
        <v>57</v>
      </c>
      <c r="E1218" s="27" t="s">
        <v>51</v>
      </c>
      <c r="F1218" s="27">
        <v>7</v>
      </c>
      <c r="G1218" s="30">
        <v>6384</v>
      </c>
      <c r="H1218" s="27">
        <v>3173.6459999999997</v>
      </c>
      <c r="K1218" s="33">
        <v>41356</v>
      </c>
      <c r="L1218" s="29">
        <v>2764</v>
      </c>
      <c r="M1218" s="27" t="s">
        <v>45</v>
      </c>
      <c r="N1218" s="27" t="s">
        <v>57</v>
      </c>
      <c r="O1218" s="27" t="s">
        <v>51</v>
      </c>
      <c r="P1218" s="27">
        <v>7</v>
      </c>
      <c r="Q1218" s="36">
        <v>6384</v>
      </c>
      <c r="R1218" s="27">
        <v>3173.6459999999997</v>
      </c>
    </row>
    <row r="1219" spans="1:18">
      <c r="A1219" s="25">
        <v>41357</v>
      </c>
      <c r="B1219" s="29">
        <v>2400</v>
      </c>
      <c r="C1219" s="27" t="s">
        <v>49</v>
      </c>
      <c r="D1219" s="27" t="s">
        <v>57</v>
      </c>
      <c r="E1219" s="27" t="s">
        <v>50</v>
      </c>
      <c r="F1219" s="27">
        <v>8</v>
      </c>
      <c r="G1219" s="30">
        <v>11160</v>
      </c>
      <c r="H1219" s="27">
        <v>4388.1120000000001</v>
      </c>
      <c r="K1219" s="33">
        <v>41357</v>
      </c>
      <c r="L1219" s="29">
        <v>2400</v>
      </c>
      <c r="M1219" s="27" t="s">
        <v>49</v>
      </c>
      <c r="N1219" s="27" t="s">
        <v>57</v>
      </c>
      <c r="O1219" s="27" t="s">
        <v>50</v>
      </c>
      <c r="P1219" s="27">
        <v>8</v>
      </c>
      <c r="Q1219" s="36">
        <v>11160</v>
      </c>
      <c r="R1219" s="27">
        <v>4388.1120000000001</v>
      </c>
    </row>
    <row r="1220" spans="1:18">
      <c r="A1220" s="25">
        <v>41358</v>
      </c>
      <c r="B1220" s="29">
        <v>2765</v>
      </c>
      <c r="C1220" s="27" t="s">
        <v>48</v>
      </c>
      <c r="D1220" s="27" t="s">
        <v>57</v>
      </c>
      <c r="E1220" s="27" t="s">
        <v>51</v>
      </c>
      <c r="F1220" s="27">
        <v>10</v>
      </c>
      <c r="G1220" s="30">
        <v>11250</v>
      </c>
      <c r="H1220" s="27">
        <v>2397.6000000000004</v>
      </c>
      <c r="K1220" s="33">
        <v>41358</v>
      </c>
      <c r="L1220" s="29">
        <v>2765</v>
      </c>
      <c r="M1220" s="27" t="s">
        <v>48</v>
      </c>
      <c r="N1220" s="27" t="s">
        <v>57</v>
      </c>
      <c r="O1220" s="27" t="s">
        <v>51</v>
      </c>
      <c r="P1220" s="27">
        <v>10</v>
      </c>
      <c r="Q1220" s="36">
        <v>11250</v>
      </c>
      <c r="R1220" s="27">
        <v>2397.6000000000004</v>
      </c>
    </row>
    <row r="1221" spans="1:18">
      <c r="A1221" s="25">
        <v>41359</v>
      </c>
      <c r="B1221" s="29">
        <v>2401</v>
      </c>
      <c r="C1221" s="27" t="s">
        <v>45</v>
      </c>
      <c r="D1221" s="27" t="s">
        <v>57</v>
      </c>
      <c r="E1221" s="27" t="s">
        <v>50</v>
      </c>
      <c r="F1221" s="27">
        <v>8</v>
      </c>
      <c r="G1221" s="30">
        <v>5640</v>
      </c>
      <c r="H1221" s="27">
        <v>2969.46</v>
      </c>
      <c r="K1221" s="33">
        <v>41359</v>
      </c>
      <c r="L1221" s="29">
        <v>2401</v>
      </c>
      <c r="M1221" s="27" t="s">
        <v>45</v>
      </c>
      <c r="N1221" s="27" t="s">
        <v>57</v>
      </c>
      <c r="O1221" s="27" t="s">
        <v>50</v>
      </c>
      <c r="P1221" s="27">
        <v>8</v>
      </c>
      <c r="Q1221" s="36">
        <v>5640</v>
      </c>
      <c r="R1221" s="27">
        <v>2969.46</v>
      </c>
    </row>
    <row r="1222" spans="1:18">
      <c r="A1222" s="25">
        <v>41360</v>
      </c>
      <c r="B1222" s="29">
        <v>2402</v>
      </c>
      <c r="C1222" s="27" t="s">
        <v>48</v>
      </c>
      <c r="D1222" s="27" t="s">
        <v>57</v>
      </c>
      <c r="E1222" s="27" t="s">
        <v>50</v>
      </c>
      <c r="F1222" s="27">
        <v>10</v>
      </c>
      <c r="G1222" s="30">
        <v>1635</v>
      </c>
      <c r="H1222" s="27">
        <v>612.9615</v>
      </c>
      <c r="K1222" s="33">
        <v>41360</v>
      </c>
      <c r="L1222" s="29">
        <v>2402</v>
      </c>
      <c r="M1222" s="27" t="s">
        <v>48</v>
      </c>
      <c r="N1222" s="27" t="s">
        <v>57</v>
      </c>
      <c r="O1222" s="27" t="s">
        <v>50</v>
      </c>
      <c r="P1222" s="27">
        <v>10</v>
      </c>
      <c r="Q1222" s="36">
        <v>1635</v>
      </c>
      <c r="R1222" s="27">
        <v>612.9615</v>
      </c>
    </row>
    <row r="1223" spans="1:18">
      <c r="A1223" s="25">
        <v>41361</v>
      </c>
      <c r="B1223" s="29">
        <v>2403</v>
      </c>
      <c r="C1223" s="27" t="s">
        <v>49</v>
      </c>
      <c r="D1223" s="27" t="s">
        <v>57</v>
      </c>
      <c r="E1223" s="27" t="s">
        <v>51</v>
      </c>
      <c r="F1223" s="27">
        <v>8</v>
      </c>
      <c r="G1223" s="30">
        <v>9216</v>
      </c>
      <c r="H1223" s="27">
        <v>2406.7583999999997</v>
      </c>
      <c r="K1223" s="33">
        <v>41361</v>
      </c>
      <c r="L1223" s="29">
        <v>2403</v>
      </c>
      <c r="M1223" s="27" t="s">
        <v>49</v>
      </c>
      <c r="N1223" s="27" t="s">
        <v>57</v>
      </c>
      <c r="O1223" s="27" t="s">
        <v>51</v>
      </c>
      <c r="P1223" s="27">
        <v>8</v>
      </c>
      <c r="Q1223" s="36">
        <v>9216</v>
      </c>
      <c r="R1223" s="27">
        <v>2406.7583999999997</v>
      </c>
    </row>
    <row r="1224" spans="1:18">
      <c r="A1224" s="25">
        <v>41362</v>
      </c>
      <c r="B1224" s="29">
        <v>2404</v>
      </c>
      <c r="C1224" s="27" t="s">
        <v>45</v>
      </c>
      <c r="D1224" s="27" t="s">
        <v>57</v>
      </c>
      <c r="E1224" s="27" t="s">
        <v>51</v>
      </c>
      <c r="F1224" s="27">
        <v>10</v>
      </c>
      <c r="G1224" s="30">
        <v>7620</v>
      </c>
      <c r="H1224" s="27">
        <v>1853.3745000000001</v>
      </c>
      <c r="K1224" s="33">
        <v>41362</v>
      </c>
      <c r="L1224" s="29">
        <v>2404</v>
      </c>
      <c r="M1224" s="27" t="s">
        <v>45</v>
      </c>
      <c r="N1224" s="27" t="s">
        <v>57</v>
      </c>
      <c r="O1224" s="27" t="s">
        <v>51</v>
      </c>
      <c r="P1224" s="27">
        <v>10</v>
      </c>
      <c r="Q1224" s="36">
        <v>7620</v>
      </c>
      <c r="R1224" s="27">
        <v>1853.3745000000001</v>
      </c>
    </row>
    <row r="1225" spans="1:18">
      <c r="A1225" s="25">
        <v>41363</v>
      </c>
      <c r="B1225" s="29">
        <v>2405</v>
      </c>
      <c r="C1225" s="27" t="s">
        <v>48</v>
      </c>
      <c r="D1225" s="27" t="s">
        <v>57</v>
      </c>
      <c r="E1225" s="27" t="s">
        <v>51</v>
      </c>
      <c r="F1225" s="27">
        <v>10</v>
      </c>
      <c r="G1225" s="30">
        <v>5970</v>
      </c>
      <c r="H1225" s="27">
        <v>5246.1374999999998</v>
      </c>
      <c r="K1225" s="33">
        <v>41363</v>
      </c>
      <c r="L1225" s="29">
        <v>2405</v>
      </c>
      <c r="M1225" s="27" t="s">
        <v>48</v>
      </c>
      <c r="N1225" s="27" t="s">
        <v>57</v>
      </c>
      <c r="O1225" s="27" t="s">
        <v>51</v>
      </c>
      <c r="P1225" s="27">
        <v>10</v>
      </c>
      <c r="Q1225" s="36">
        <v>5970</v>
      </c>
      <c r="R1225" s="27">
        <v>5246.1374999999998</v>
      </c>
    </row>
    <row r="1226" spans="1:18">
      <c r="A1226" s="25">
        <v>41364</v>
      </c>
      <c r="B1226" s="29">
        <v>2775</v>
      </c>
      <c r="C1226" s="27" t="s">
        <v>49</v>
      </c>
      <c r="D1226" s="27" t="s">
        <v>57</v>
      </c>
      <c r="E1226" s="27" t="s">
        <v>47</v>
      </c>
      <c r="F1226" s="27">
        <v>10</v>
      </c>
      <c r="G1226" s="30">
        <v>6060</v>
      </c>
      <c r="H1226" s="27">
        <v>1452.7839999999999</v>
      </c>
      <c r="K1226" s="33">
        <v>41364</v>
      </c>
      <c r="L1226" s="29">
        <v>2775</v>
      </c>
      <c r="M1226" s="27" t="s">
        <v>49</v>
      </c>
      <c r="N1226" s="27" t="s">
        <v>57</v>
      </c>
      <c r="O1226" s="27" t="s">
        <v>47</v>
      </c>
      <c r="P1226" s="27">
        <v>10</v>
      </c>
      <c r="Q1226" s="36">
        <v>6060</v>
      </c>
      <c r="R1226" s="27">
        <v>1452.7839999999999</v>
      </c>
    </row>
    <row r="1227" spans="1:18">
      <c r="A1227" s="25">
        <v>41365</v>
      </c>
      <c r="B1227" s="29">
        <v>2411</v>
      </c>
      <c r="C1227" s="27" t="s">
        <v>48</v>
      </c>
      <c r="D1227" s="27" t="s">
        <v>57</v>
      </c>
      <c r="E1227" s="27" t="s">
        <v>50</v>
      </c>
      <c r="F1227" s="27">
        <v>8</v>
      </c>
      <c r="G1227" s="30">
        <v>5724</v>
      </c>
      <c r="H1227" s="27">
        <v>849.44159999999999</v>
      </c>
      <c r="K1227" s="33">
        <v>41365</v>
      </c>
      <c r="L1227" s="29">
        <v>2411</v>
      </c>
      <c r="M1227" s="27" t="s">
        <v>48</v>
      </c>
      <c r="N1227" s="27" t="s">
        <v>57</v>
      </c>
      <c r="O1227" s="27" t="s">
        <v>50</v>
      </c>
      <c r="P1227" s="27">
        <v>8</v>
      </c>
      <c r="Q1227" s="36">
        <v>5724</v>
      </c>
      <c r="R1227" s="27">
        <v>849.44159999999999</v>
      </c>
    </row>
    <row r="1228" spans="1:18">
      <c r="A1228" s="25">
        <v>41366</v>
      </c>
      <c r="B1228" s="29">
        <v>2776</v>
      </c>
      <c r="C1228" s="27" t="s">
        <v>45</v>
      </c>
      <c r="D1228" s="27" t="s">
        <v>57</v>
      </c>
      <c r="E1228" s="27" t="s">
        <v>47</v>
      </c>
      <c r="F1228" s="27">
        <v>10</v>
      </c>
      <c r="G1228" s="30">
        <v>10350</v>
      </c>
      <c r="H1228" s="27">
        <v>683.51400000000001</v>
      </c>
      <c r="K1228" s="33">
        <v>41366</v>
      </c>
      <c r="L1228" s="29">
        <v>2776</v>
      </c>
      <c r="M1228" s="27" t="s">
        <v>45</v>
      </c>
      <c r="N1228" s="27" t="s">
        <v>57</v>
      </c>
      <c r="O1228" s="27" t="s">
        <v>47</v>
      </c>
      <c r="P1228" s="27">
        <v>10</v>
      </c>
      <c r="Q1228" s="36">
        <v>10350</v>
      </c>
      <c r="R1228" s="27">
        <v>683.51400000000001</v>
      </c>
    </row>
    <row r="1229" spans="1:18">
      <c r="A1229" s="25">
        <v>41367</v>
      </c>
      <c r="B1229" s="29">
        <v>2412</v>
      </c>
      <c r="C1229" s="27" t="s">
        <v>49</v>
      </c>
      <c r="D1229" s="27" t="s">
        <v>57</v>
      </c>
      <c r="E1229" s="27" t="s">
        <v>51</v>
      </c>
      <c r="F1229" s="27">
        <v>6</v>
      </c>
      <c r="G1229" s="30">
        <v>11475</v>
      </c>
      <c r="H1229" s="27">
        <v>3490.2359999999999</v>
      </c>
      <c r="K1229" s="33">
        <v>41367</v>
      </c>
      <c r="L1229" s="29">
        <v>2412</v>
      </c>
      <c r="M1229" s="27" t="s">
        <v>49</v>
      </c>
      <c r="N1229" s="27" t="s">
        <v>57</v>
      </c>
      <c r="O1229" s="27" t="s">
        <v>51</v>
      </c>
      <c r="P1229" s="27">
        <v>6</v>
      </c>
      <c r="Q1229" s="36">
        <v>11475</v>
      </c>
      <c r="R1229" s="27">
        <v>3490.2359999999999</v>
      </c>
    </row>
    <row r="1230" spans="1:18">
      <c r="A1230" s="25">
        <v>41368</v>
      </c>
      <c r="B1230" s="29">
        <v>2777</v>
      </c>
      <c r="C1230" s="27" t="s">
        <v>48</v>
      </c>
      <c r="D1230" s="27" t="s">
        <v>57</v>
      </c>
      <c r="E1230" s="27" t="s">
        <v>47</v>
      </c>
      <c r="F1230" s="27">
        <v>9</v>
      </c>
      <c r="G1230" s="30">
        <v>6831</v>
      </c>
      <c r="H1230" s="27">
        <v>852.96420000000001</v>
      </c>
      <c r="K1230" s="33">
        <v>41368</v>
      </c>
      <c r="L1230" s="29">
        <v>2777</v>
      </c>
      <c r="M1230" s="27" t="s">
        <v>48</v>
      </c>
      <c r="N1230" s="27" t="s">
        <v>57</v>
      </c>
      <c r="O1230" s="27" t="s">
        <v>47</v>
      </c>
      <c r="P1230" s="27">
        <v>9</v>
      </c>
      <c r="Q1230" s="36">
        <v>6831</v>
      </c>
      <c r="R1230" s="27">
        <v>852.96420000000001</v>
      </c>
    </row>
    <row r="1231" spans="1:18">
      <c r="A1231" s="25">
        <v>41369</v>
      </c>
      <c r="B1231" s="29">
        <v>2413</v>
      </c>
      <c r="C1231" s="27" t="s">
        <v>45</v>
      </c>
      <c r="D1231" s="27" t="s">
        <v>57</v>
      </c>
      <c r="E1231" s="27" t="s">
        <v>51</v>
      </c>
      <c r="F1231" s="27">
        <v>6</v>
      </c>
      <c r="G1231" s="30">
        <v>5062.5</v>
      </c>
      <c r="H1231" s="27">
        <v>1971.84375</v>
      </c>
      <c r="K1231" s="33">
        <v>41369</v>
      </c>
      <c r="L1231" s="29">
        <v>2413</v>
      </c>
      <c r="M1231" s="27" t="s">
        <v>45</v>
      </c>
      <c r="N1231" s="27" t="s">
        <v>57</v>
      </c>
      <c r="O1231" s="27" t="s">
        <v>51</v>
      </c>
      <c r="P1231" s="27">
        <v>6</v>
      </c>
      <c r="Q1231" s="36">
        <v>5062.5</v>
      </c>
      <c r="R1231" s="27">
        <v>1971.84375</v>
      </c>
    </row>
    <row r="1232" spans="1:18">
      <c r="A1232" s="25">
        <v>41370</v>
      </c>
      <c r="B1232" s="29">
        <v>2778</v>
      </c>
      <c r="C1232" s="27" t="s">
        <v>49</v>
      </c>
      <c r="D1232" s="27" t="s">
        <v>57</v>
      </c>
      <c r="E1232" s="27" t="s">
        <v>50</v>
      </c>
      <c r="F1232" s="27">
        <v>6</v>
      </c>
      <c r="G1232" s="30">
        <v>5778</v>
      </c>
      <c r="H1232" s="27">
        <v>2354.5349999999999</v>
      </c>
      <c r="K1232" s="33">
        <v>41370</v>
      </c>
      <c r="L1232" s="29">
        <v>2778</v>
      </c>
      <c r="M1232" s="27" t="s">
        <v>49</v>
      </c>
      <c r="N1232" s="27" t="s">
        <v>57</v>
      </c>
      <c r="O1232" s="27" t="s">
        <v>50</v>
      </c>
      <c r="P1232" s="27">
        <v>6</v>
      </c>
      <c r="Q1232" s="36">
        <v>5778</v>
      </c>
      <c r="R1232" s="27">
        <v>2354.5349999999999</v>
      </c>
    </row>
    <row r="1233" spans="1:18">
      <c r="A1233" s="25">
        <v>41371</v>
      </c>
      <c r="B1233" s="29">
        <v>2414</v>
      </c>
      <c r="C1233" s="27" t="s">
        <v>48</v>
      </c>
      <c r="D1233" s="27" t="s">
        <v>57</v>
      </c>
      <c r="E1233" s="27" t="s">
        <v>51</v>
      </c>
      <c r="F1233" s="27">
        <v>9</v>
      </c>
      <c r="G1233" s="30">
        <v>13432.5</v>
      </c>
      <c r="H1233" s="27">
        <v>2267.4059999999999</v>
      </c>
      <c r="K1233" s="33">
        <v>41371</v>
      </c>
      <c r="L1233" s="29">
        <v>2414</v>
      </c>
      <c r="M1233" s="27" t="s">
        <v>48</v>
      </c>
      <c r="N1233" s="27" t="s">
        <v>57</v>
      </c>
      <c r="O1233" s="27" t="s">
        <v>51</v>
      </c>
      <c r="P1233" s="27">
        <v>9</v>
      </c>
      <c r="Q1233" s="36">
        <v>13432.5</v>
      </c>
      <c r="R1233" s="27">
        <v>2267.4059999999999</v>
      </c>
    </row>
    <row r="1234" spans="1:18">
      <c r="A1234" s="25">
        <v>41372</v>
      </c>
      <c r="B1234" s="29">
        <v>2779</v>
      </c>
      <c r="C1234" s="27" t="s">
        <v>45</v>
      </c>
      <c r="D1234" s="27" t="s">
        <v>57</v>
      </c>
      <c r="E1234" s="27" t="s">
        <v>50</v>
      </c>
      <c r="F1234" s="27">
        <v>8</v>
      </c>
      <c r="G1234" s="30">
        <v>6516</v>
      </c>
      <c r="H1234" s="27">
        <v>683.31119999999999</v>
      </c>
      <c r="K1234" s="33">
        <v>41372</v>
      </c>
      <c r="L1234" s="29">
        <v>2779</v>
      </c>
      <c r="M1234" s="27" t="s">
        <v>45</v>
      </c>
      <c r="N1234" s="27" t="s">
        <v>57</v>
      </c>
      <c r="O1234" s="27" t="s">
        <v>50</v>
      </c>
      <c r="P1234" s="27">
        <v>8</v>
      </c>
      <c r="Q1234" s="36">
        <v>6516</v>
      </c>
      <c r="R1234" s="27">
        <v>683.31119999999999</v>
      </c>
    </row>
    <row r="1235" spans="1:18">
      <c r="A1235" s="25">
        <v>41373</v>
      </c>
      <c r="B1235" s="29">
        <v>2415</v>
      </c>
      <c r="C1235" s="27" t="s">
        <v>49</v>
      </c>
      <c r="D1235" s="27" t="s">
        <v>57</v>
      </c>
      <c r="E1235" s="27" t="s">
        <v>47</v>
      </c>
      <c r="F1235" s="27">
        <v>10</v>
      </c>
      <c r="G1235" s="30">
        <v>7575</v>
      </c>
      <c r="H1235" s="27">
        <v>578.73</v>
      </c>
      <c r="K1235" s="33">
        <v>41373</v>
      </c>
      <c r="L1235" s="29">
        <v>2415</v>
      </c>
      <c r="M1235" s="27" t="s">
        <v>49</v>
      </c>
      <c r="N1235" s="27" t="s">
        <v>57</v>
      </c>
      <c r="O1235" s="27" t="s">
        <v>47</v>
      </c>
      <c r="P1235" s="27">
        <v>10</v>
      </c>
      <c r="Q1235" s="36">
        <v>7575</v>
      </c>
      <c r="R1235" s="27">
        <v>578.73</v>
      </c>
    </row>
    <row r="1236" spans="1:18">
      <c r="A1236" s="25">
        <v>41374</v>
      </c>
      <c r="B1236" s="29">
        <v>2780</v>
      </c>
      <c r="C1236" s="27" t="s">
        <v>48</v>
      </c>
      <c r="D1236" s="27" t="s">
        <v>57</v>
      </c>
      <c r="E1236" s="27" t="s">
        <v>50</v>
      </c>
      <c r="F1236" s="27">
        <v>6</v>
      </c>
      <c r="G1236" s="30">
        <v>6084</v>
      </c>
      <c r="H1236" s="27">
        <v>1423.1997000000001</v>
      </c>
      <c r="K1236" s="33">
        <v>41374</v>
      </c>
      <c r="L1236" s="29">
        <v>2780</v>
      </c>
      <c r="M1236" s="27" t="s">
        <v>48</v>
      </c>
      <c r="N1236" s="27" t="s">
        <v>57</v>
      </c>
      <c r="O1236" s="27" t="s">
        <v>50</v>
      </c>
      <c r="P1236" s="27">
        <v>6</v>
      </c>
      <c r="Q1236" s="36">
        <v>6084</v>
      </c>
      <c r="R1236" s="27">
        <v>1423.1997000000001</v>
      </c>
    </row>
    <row r="1237" spans="1:18">
      <c r="A1237" s="25">
        <v>41375</v>
      </c>
      <c r="B1237" s="29">
        <v>2416</v>
      </c>
      <c r="C1237" s="27" t="s">
        <v>45</v>
      </c>
      <c r="D1237" s="27" t="s">
        <v>57</v>
      </c>
      <c r="E1237" s="27" t="s">
        <v>47</v>
      </c>
      <c r="F1237" s="27">
        <v>9</v>
      </c>
      <c r="G1237" s="30">
        <v>12487.5</v>
      </c>
      <c r="H1237" s="27">
        <v>912.33675000000005</v>
      </c>
      <c r="K1237" s="33">
        <v>41375</v>
      </c>
      <c r="L1237" s="29">
        <v>2416</v>
      </c>
      <c r="M1237" s="27" t="s">
        <v>45</v>
      </c>
      <c r="N1237" s="27" t="s">
        <v>57</v>
      </c>
      <c r="O1237" s="27" t="s">
        <v>47</v>
      </c>
      <c r="P1237" s="27">
        <v>9</v>
      </c>
      <c r="Q1237" s="36">
        <v>12487.5</v>
      </c>
      <c r="R1237" s="27">
        <v>912.33675000000005</v>
      </c>
    </row>
    <row r="1238" spans="1:18">
      <c r="A1238" s="25">
        <v>41376</v>
      </c>
      <c r="B1238" s="29">
        <v>2781</v>
      </c>
      <c r="C1238" s="27" t="s">
        <v>49</v>
      </c>
      <c r="D1238" s="27" t="s">
        <v>57</v>
      </c>
      <c r="E1238" s="27" t="s">
        <v>51</v>
      </c>
      <c r="F1238" s="27">
        <v>9</v>
      </c>
      <c r="G1238" s="30">
        <v>7506</v>
      </c>
      <c r="H1238" s="27">
        <v>754.35299999999995</v>
      </c>
      <c r="K1238" s="33">
        <v>41376</v>
      </c>
      <c r="L1238" s="29">
        <v>2781</v>
      </c>
      <c r="M1238" s="27" t="s">
        <v>49</v>
      </c>
      <c r="N1238" s="27" t="s">
        <v>57</v>
      </c>
      <c r="O1238" s="27" t="s">
        <v>51</v>
      </c>
      <c r="P1238" s="27">
        <v>9</v>
      </c>
      <c r="Q1238" s="36">
        <v>7506</v>
      </c>
      <c r="R1238" s="27">
        <v>754.35299999999995</v>
      </c>
    </row>
    <row r="1239" spans="1:18">
      <c r="A1239" s="25">
        <v>41377</v>
      </c>
      <c r="B1239" s="29">
        <v>2417</v>
      </c>
      <c r="C1239" s="27" t="s">
        <v>48</v>
      </c>
      <c r="D1239" s="27" t="s">
        <v>57</v>
      </c>
      <c r="E1239" s="27" t="s">
        <v>47</v>
      </c>
      <c r="F1239" s="27">
        <v>7</v>
      </c>
      <c r="G1239" s="30">
        <v>12022.5</v>
      </c>
      <c r="H1239" s="27">
        <v>4181.9063999999998</v>
      </c>
      <c r="K1239" s="33">
        <v>41377</v>
      </c>
      <c r="L1239" s="29">
        <v>2417</v>
      </c>
      <c r="M1239" s="27" t="s">
        <v>48</v>
      </c>
      <c r="N1239" s="27" t="s">
        <v>57</v>
      </c>
      <c r="O1239" s="27" t="s">
        <v>47</v>
      </c>
      <c r="P1239" s="27">
        <v>7</v>
      </c>
      <c r="Q1239" s="36">
        <v>12022.5</v>
      </c>
      <c r="R1239" s="27">
        <v>4181.9063999999998</v>
      </c>
    </row>
    <row r="1240" spans="1:18">
      <c r="A1240" s="25">
        <v>41378</v>
      </c>
      <c r="B1240" s="29">
        <v>2782</v>
      </c>
      <c r="C1240" s="27" t="s">
        <v>45</v>
      </c>
      <c r="D1240" s="27" t="s">
        <v>57</v>
      </c>
      <c r="E1240" s="27" t="s">
        <v>51</v>
      </c>
      <c r="F1240" s="27">
        <v>9</v>
      </c>
      <c r="G1240" s="30">
        <v>4266</v>
      </c>
      <c r="H1240" s="27">
        <v>1736.2619999999997</v>
      </c>
      <c r="K1240" s="33">
        <v>41378</v>
      </c>
      <c r="L1240" s="29">
        <v>2782</v>
      </c>
      <c r="M1240" s="27" t="s">
        <v>45</v>
      </c>
      <c r="N1240" s="27" t="s">
        <v>57</v>
      </c>
      <c r="O1240" s="27" t="s">
        <v>51</v>
      </c>
      <c r="P1240" s="27">
        <v>9</v>
      </c>
      <c r="Q1240" s="36">
        <v>4266</v>
      </c>
      <c r="R1240" s="27">
        <v>1736.2619999999997</v>
      </c>
    </row>
    <row r="1241" spans="1:18">
      <c r="A1241" s="25">
        <v>41379</v>
      </c>
      <c r="B1241" s="29">
        <v>2418</v>
      </c>
      <c r="C1241" s="27" t="s">
        <v>49</v>
      </c>
      <c r="D1241" s="27" t="s">
        <v>57</v>
      </c>
      <c r="E1241" s="27" t="s">
        <v>50</v>
      </c>
      <c r="F1241" s="27">
        <v>7</v>
      </c>
      <c r="G1241" s="30">
        <v>3370.5</v>
      </c>
      <c r="H1241" s="27">
        <v>2058.7013999999999</v>
      </c>
      <c r="K1241" s="33">
        <v>41379</v>
      </c>
      <c r="L1241" s="29">
        <v>2418</v>
      </c>
      <c r="M1241" s="27" t="s">
        <v>49</v>
      </c>
      <c r="N1241" s="27" t="s">
        <v>57</v>
      </c>
      <c r="O1241" s="27" t="s">
        <v>50</v>
      </c>
      <c r="P1241" s="27">
        <v>7</v>
      </c>
      <c r="Q1241" s="36">
        <v>3370.5</v>
      </c>
      <c r="R1241" s="27">
        <v>2058.7013999999999</v>
      </c>
    </row>
    <row r="1242" spans="1:18">
      <c r="A1242" s="25">
        <v>41380</v>
      </c>
      <c r="B1242" s="29">
        <v>2783</v>
      </c>
      <c r="C1242" s="27" t="s">
        <v>48</v>
      </c>
      <c r="D1242" s="27" t="s">
        <v>57</v>
      </c>
      <c r="E1242" s="27" t="s">
        <v>51</v>
      </c>
      <c r="F1242" s="27">
        <v>9</v>
      </c>
      <c r="G1242" s="30">
        <v>2673</v>
      </c>
      <c r="H1242" s="27">
        <v>4602.9059999999999</v>
      </c>
      <c r="K1242" s="33">
        <v>41380</v>
      </c>
      <c r="L1242" s="29">
        <v>2783</v>
      </c>
      <c r="M1242" s="27" t="s">
        <v>48</v>
      </c>
      <c r="N1242" s="27" t="s">
        <v>57</v>
      </c>
      <c r="O1242" s="27" t="s">
        <v>51</v>
      </c>
      <c r="P1242" s="27">
        <v>9</v>
      </c>
      <c r="Q1242" s="36">
        <v>2673</v>
      </c>
      <c r="R1242" s="27">
        <v>4602.9059999999999</v>
      </c>
    </row>
    <row r="1243" spans="1:18">
      <c r="A1243" s="25">
        <v>41381</v>
      </c>
      <c r="B1243" s="29">
        <v>2419</v>
      </c>
      <c r="C1243" s="27" t="s">
        <v>45</v>
      </c>
      <c r="D1243" s="27" t="s">
        <v>57</v>
      </c>
      <c r="E1243" s="27" t="s">
        <v>50</v>
      </c>
      <c r="F1243" s="27">
        <v>8</v>
      </c>
      <c r="G1243" s="30">
        <v>6048</v>
      </c>
      <c r="H1243" s="27">
        <v>3281.04</v>
      </c>
      <c r="K1243" s="33">
        <v>41381</v>
      </c>
      <c r="L1243" s="29">
        <v>2419</v>
      </c>
      <c r="M1243" s="27" t="s">
        <v>45</v>
      </c>
      <c r="N1243" s="27" t="s">
        <v>57</v>
      </c>
      <c r="O1243" s="27" t="s">
        <v>50</v>
      </c>
      <c r="P1243" s="27">
        <v>8</v>
      </c>
      <c r="Q1243" s="36">
        <v>6048</v>
      </c>
      <c r="R1243" s="27">
        <v>3281.04</v>
      </c>
    </row>
    <row r="1244" spans="1:18">
      <c r="A1244" s="25">
        <v>41382</v>
      </c>
      <c r="B1244" s="29">
        <v>2784</v>
      </c>
      <c r="C1244" s="27" t="s">
        <v>49</v>
      </c>
      <c r="D1244" s="27" t="s">
        <v>57</v>
      </c>
      <c r="E1244" s="27" t="s">
        <v>47</v>
      </c>
      <c r="F1244" s="27">
        <v>8</v>
      </c>
      <c r="G1244" s="30">
        <v>4428</v>
      </c>
      <c r="H1244" s="27">
        <v>721.09979999999996</v>
      </c>
      <c r="K1244" s="33">
        <v>41382</v>
      </c>
      <c r="L1244" s="29">
        <v>2784</v>
      </c>
      <c r="M1244" s="27" t="s">
        <v>49</v>
      </c>
      <c r="N1244" s="27" t="s">
        <v>57</v>
      </c>
      <c r="O1244" s="27" t="s">
        <v>47</v>
      </c>
      <c r="P1244" s="27">
        <v>8</v>
      </c>
      <c r="Q1244" s="36">
        <v>4428</v>
      </c>
      <c r="R1244" s="27">
        <v>721.09979999999996</v>
      </c>
    </row>
    <row r="1245" spans="1:18">
      <c r="A1245" s="25">
        <v>41383</v>
      </c>
      <c r="B1245" s="29">
        <v>2420</v>
      </c>
      <c r="C1245" s="27" t="s">
        <v>48</v>
      </c>
      <c r="D1245" s="27" t="s">
        <v>57</v>
      </c>
      <c r="E1245" s="27" t="s">
        <v>50</v>
      </c>
      <c r="F1245" s="27">
        <v>10</v>
      </c>
      <c r="G1245" s="30">
        <v>5160</v>
      </c>
      <c r="H1245" s="27">
        <v>2085.1559999999999</v>
      </c>
      <c r="K1245" s="33">
        <v>41383</v>
      </c>
      <c r="L1245" s="29">
        <v>2420</v>
      </c>
      <c r="M1245" s="27" t="s">
        <v>48</v>
      </c>
      <c r="N1245" s="27" t="s">
        <v>57</v>
      </c>
      <c r="O1245" s="27" t="s">
        <v>50</v>
      </c>
      <c r="P1245" s="27">
        <v>10</v>
      </c>
      <c r="Q1245" s="36">
        <v>5160</v>
      </c>
      <c r="R1245" s="27">
        <v>2085.1559999999999</v>
      </c>
    </row>
    <row r="1246" spans="1:18">
      <c r="A1246" s="25">
        <v>41384</v>
      </c>
      <c r="B1246" s="29">
        <v>2785</v>
      </c>
      <c r="C1246" s="27" t="s">
        <v>45</v>
      </c>
      <c r="D1246" s="27" t="s">
        <v>57</v>
      </c>
      <c r="E1246" s="27" t="s">
        <v>47</v>
      </c>
      <c r="F1246" s="27">
        <v>7</v>
      </c>
      <c r="G1246" s="30">
        <v>14280</v>
      </c>
      <c r="H1246" s="27">
        <v>4382.5320000000002</v>
      </c>
      <c r="K1246" s="33">
        <v>41384</v>
      </c>
      <c r="L1246" s="29">
        <v>2785</v>
      </c>
      <c r="M1246" s="27" t="s">
        <v>45</v>
      </c>
      <c r="N1246" s="27" t="s">
        <v>57</v>
      </c>
      <c r="O1246" s="27" t="s">
        <v>47</v>
      </c>
      <c r="P1246" s="27">
        <v>7</v>
      </c>
      <c r="Q1246" s="36">
        <v>14280</v>
      </c>
      <c r="R1246" s="27">
        <v>4382.5320000000002</v>
      </c>
    </row>
    <row r="1247" spans="1:18">
      <c r="A1247" s="25">
        <v>41385</v>
      </c>
      <c r="B1247" s="29">
        <v>2421</v>
      </c>
      <c r="C1247" s="27" t="s">
        <v>49</v>
      </c>
      <c r="D1247" s="27" t="s">
        <v>57</v>
      </c>
      <c r="E1247" s="27" t="s">
        <v>51</v>
      </c>
      <c r="F1247" s="27">
        <v>7</v>
      </c>
      <c r="G1247" s="30">
        <v>11172</v>
      </c>
      <c r="H1247" s="27">
        <v>2141.1137999999996</v>
      </c>
      <c r="K1247" s="33">
        <v>41385</v>
      </c>
      <c r="L1247" s="29">
        <v>2421</v>
      </c>
      <c r="M1247" s="27" t="s">
        <v>49</v>
      </c>
      <c r="N1247" s="27" t="s">
        <v>57</v>
      </c>
      <c r="O1247" s="27" t="s">
        <v>51</v>
      </c>
      <c r="P1247" s="27">
        <v>7</v>
      </c>
      <c r="Q1247" s="36">
        <v>11172</v>
      </c>
      <c r="R1247" s="27">
        <v>2141.1137999999996</v>
      </c>
    </row>
    <row r="1248" spans="1:18">
      <c r="A1248" s="25">
        <v>41386</v>
      </c>
      <c r="B1248" s="29">
        <v>2786</v>
      </c>
      <c r="C1248" s="27" t="s">
        <v>48</v>
      </c>
      <c r="D1248" s="27" t="s">
        <v>57</v>
      </c>
      <c r="E1248" s="27" t="s">
        <v>47</v>
      </c>
      <c r="F1248" s="27">
        <v>7</v>
      </c>
      <c r="G1248" s="30">
        <v>11550</v>
      </c>
      <c r="H1248" s="27">
        <v>2089.395</v>
      </c>
      <c r="K1248" s="33">
        <v>41386</v>
      </c>
      <c r="L1248" s="29">
        <v>2786</v>
      </c>
      <c r="M1248" s="27" t="s">
        <v>48</v>
      </c>
      <c r="N1248" s="27" t="s">
        <v>57</v>
      </c>
      <c r="O1248" s="27" t="s">
        <v>47</v>
      </c>
      <c r="P1248" s="27">
        <v>7</v>
      </c>
      <c r="Q1248" s="36">
        <v>11550</v>
      </c>
      <c r="R1248" s="27">
        <v>2089.395</v>
      </c>
    </row>
    <row r="1249" spans="1:18">
      <c r="A1249" s="25">
        <v>41387</v>
      </c>
      <c r="B1249" s="29">
        <v>2422</v>
      </c>
      <c r="C1249" s="27" t="s">
        <v>45</v>
      </c>
      <c r="D1249" s="27" t="s">
        <v>57</v>
      </c>
      <c r="E1249" s="27" t="s">
        <v>51</v>
      </c>
      <c r="F1249" s="27">
        <v>6</v>
      </c>
      <c r="G1249" s="30">
        <v>9828</v>
      </c>
      <c r="H1249" s="27">
        <v>4660.9290000000001</v>
      </c>
      <c r="K1249" s="33">
        <v>41387</v>
      </c>
      <c r="L1249" s="29">
        <v>2422</v>
      </c>
      <c r="M1249" s="27" t="s">
        <v>45</v>
      </c>
      <c r="N1249" s="27" t="s">
        <v>57</v>
      </c>
      <c r="O1249" s="27" t="s">
        <v>51</v>
      </c>
      <c r="P1249" s="27">
        <v>6</v>
      </c>
      <c r="Q1249" s="36">
        <v>9828</v>
      </c>
      <c r="R1249" s="27">
        <v>4660.9290000000001</v>
      </c>
    </row>
    <row r="1250" spans="1:18">
      <c r="A1250" s="25">
        <v>41388</v>
      </c>
      <c r="B1250" s="29">
        <v>2787</v>
      </c>
      <c r="C1250" s="27" t="s">
        <v>49</v>
      </c>
      <c r="D1250" s="27" t="s">
        <v>57</v>
      </c>
      <c r="E1250" s="27" t="s">
        <v>50</v>
      </c>
      <c r="F1250" s="27">
        <v>8</v>
      </c>
      <c r="G1250" s="30">
        <v>7200</v>
      </c>
      <c r="H1250" s="27">
        <v>2219.7600000000002</v>
      </c>
      <c r="K1250" s="33">
        <v>41388</v>
      </c>
      <c r="L1250" s="29">
        <v>2787</v>
      </c>
      <c r="M1250" s="27" t="s">
        <v>49</v>
      </c>
      <c r="N1250" s="27" t="s">
        <v>57</v>
      </c>
      <c r="O1250" s="27" t="s">
        <v>50</v>
      </c>
      <c r="P1250" s="27">
        <v>8</v>
      </c>
      <c r="Q1250" s="36">
        <v>7200</v>
      </c>
      <c r="R1250" s="27">
        <v>2219.7600000000002</v>
      </c>
    </row>
    <row r="1251" spans="1:18">
      <c r="A1251" s="25">
        <v>41389</v>
      </c>
      <c r="B1251" s="29">
        <v>2423</v>
      </c>
      <c r="C1251" s="27" t="s">
        <v>48</v>
      </c>
      <c r="D1251" s="27" t="s">
        <v>57</v>
      </c>
      <c r="E1251" s="27" t="s">
        <v>51</v>
      </c>
      <c r="F1251" s="27">
        <v>10</v>
      </c>
      <c r="G1251" s="30">
        <v>5130</v>
      </c>
      <c r="H1251" s="27">
        <v>969.31350000000009</v>
      </c>
      <c r="K1251" s="33">
        <v>41389</v>
      </c>
      <c r="L1251" s="29">
        <v>2423</v>
      </c>
      <c r="M1251" s="27" t="s">
        <v>48</v>
      </c>
      <c r="N1251" s="27" t="s">
        <v>57</v>
      </c>
      <c r="O1251" s="27" t="s">
        <v>51</v>
      </c>
      <c r="P1251" s="27">
        <v>10</v>
      </c>
      <c r="Q1251" s="36">
        <v>5130</v>
      </c>
      <c r="R1251" s="27">
        <v>969.31350000000009</v>
      </c>
    </row>
    <row r="1252" spans="1:18">
      <c r="A1252" s="25">
        <v>41390</v>
      </c>
      <c r="B1252" s="29">
        <v>2788</v>
      </c>
      <c r="C1252" s="27" t="s">
        <v>45</v>
      </c>
      <c r="D1252" s="27" t="s">
        <v>57</v>
      </c>
      <c r="E1252" s="27" t="s">
        <v>50</v>
      </c>
      <c r="F1252" s="27">
        <v>10</v>
      </c>
      <c r="G1252" s="30">
        <v>6780</v>
      </c>
      <c r="H1252" s="27">
        <v>1490.922</v>
      </c>
      <c r="K1252" s="33">
        <v>41390</v>
      </c>
      <c r="L1252" s="29">
        <v>2788</v>
      </c>
      <c r="M1252" s="27" t="s">
        <v>45</v>
      </c>
      <c r="N1252" s="27" t="s">
        <v>57</v>
      </c>
      <c r="O1252" s="27" t="s">
        <v>50</v>
      </c>
      <c r="P1252" s="27">
        <v>10</v>
      </c>
      <c r="Q1252" s="36">
        <v>6780</v>
      </c>
      <c r="R1252" s="27">
        <v>1490.922</v>
      </c>
    </row>
    <row r="1253" spans="1:18">
      <c r="A1253" s="25">
        <v>41391</v>
      </c>
      <c r="B1253" s="29">
        <v>2424</v>
      </c>
      <c r="C1253" s="27" t="s">
        <v>49</v>
      </c>
      <c r="D1253" s="27" t="s">
        <v>57</v>
      </c>
      <c r="E1253" s="27" t="s">
        <v>47</v>
      </c>
      <c r="F1253" s="27">
        <v>10</v>
      </c>
      <c r="G1253" s="30">
        <v>2210</v>
      </c>
      <c r="H1253" s="27">
        <v>2978.8589999999999</v>
      </c>
      <c r="K1253" s="33">
        <v>41391</v>
      </c>
      <c r="L1253" s="29">
        <v>2424</v>
      </c>
      <c r="M1253" s="27" t="s">
        <v>49</v>
      </c>
      <c r="N1253" s="27" t="s">
        <v>57</v>
      </c>
      <c r="O1253" s="27" t="s">
        <v>47</v>
      </c>
      <c r="P1253" s="27">
        <v>10</v>
      </c>
      <c r="Q1253" s="36">
        <v>2210</v>
      </c>
      <c r="R1253" s="27">
        <v>2978.8589999999999</v>
      </c>
    </row>
    <row r="1254" spans="1:18">
      <c r="A1254" s="25">
        <v>41392</v>
      </c>
      <c r="B1254" s="29">
        <v>2789</v>
      </c>
      <c r="C1254" s="27" t="s">
        <v>48</v>
      </c>
      <c r="D1254" s="27" t="s">
        <v>57</v>
      </c>
      <c r="E1254" s="27" t="s">
        <v>50</v>
      </c>
      <c r="F1254" s="27">
        <v>7</v>
      </c>
      <c r="G1254" s="30">
        <v>5355</v>
      </c>
      <c r="H1254" s="27">
        <v>1920.3029999999999</v>
      </c>
      <c r="K1254" s="33">
        <v>41392</v>
      </c>
      <c r="L1254" s="29">
        <v>2789</v>
      </c>
      <c r="M1254" s="27" t="s">
        <v>48</v>
      </c>
      <c r="N1254" s="27" t="s">
        <v>57</v>
      </c>
      <c r="O1254" s="27" t="s">
        <v>50</v>
      </c>
      <c r="P1254" s="27">
        <v>7</v>
      </c>
      <c r="Q1254" s="36">
        <v>5355</v>
      </c>
      <c r="R1254" s="27">
        <v>1920.3029999999999</v>
      </c>
    </row>
    <row r="1255" spans="1:18">
      <c r="A1255" s="25">
        <v>41393</v>
      </c>
      <c r="B1255" s="29">
        <v>2425</v>
      </c>
      <c r="C1255" s="27" t="s">
        <v>45</v>
      </c>
      <c r="D1255" s="27" t="s">
        <v>57</v>
      </c>
      <c r="E1255" s="27" t="s">
        <v>47</v>
      </c>
      <c r="F1255" s="27">
        <v>6</v>
      </c>
      <c r="G1255" s="30">
        <v>3762</v>
      </c>
      <c r="H1255" s="27">
        <v>3857.9309999999996</v>
      </c>
      <c r="K1255" s="33">
        <v>41393</v>
      </c>
      <c r="L1255" s="29">
        <v>2425</v>
      </c>
      <c r="M1255" s="27" t="s">
        <v>45</v>
      </c>
      <c r="N1255" s="27" t="s">
        <v>57</v>
      </c>
      <c r="O1255" s="27" t="s">
        <v>47</v>
      </c>
      <c r="P1255" s="27">
        <v>6</v>
      </c>
      <c r="Q1255" s="36">
        <v>3762</v>
      </c>
      <c r="R1255" s="27">
        <v>3857.9309999999996</v>
      </c>
    </row>
    <row r="1256" spans="1:18">
      <c r="A1256" s="25">
        <v>41394</v>
      </c>
      <c r="B1256" s="29">
        <v>2790</v>
      </c>
      <c r="C1256" s="27" t="s">
        <v>49</v>
      </c>
      <c r="D1256" s="27" t="s">
        <v>57</v>
      </c>
      <c r="E1256" s="27" t="s">
        <v>51</v>
      </c>
      <c r="F1256" s="27">
        <v>6</v>
      </c>
      <c r="G1256" s="30">
        <v>4698</v>
      </c>
      <c r="H1256" s="27">
        <v>587.40659999999991</v>
      </c>
      <c r="K1256" s="33">
        <v>41394</v>
      </c>
      <c r="L1256" s="29">
        <v>2790</v>
      </c>
      <c r="M1256" s="27" t="s">
        <v>49</v>
      </c>
      <c r="N1256" s="27" t="s">
        <v>57</v>
      </c>
      <c r="O1256" s="27" t="s">
        <v>51</v>
      </c>
      <c r="P1256" s="27">
        <v>6</v>
      </c>
      <c r="Q1256" s="36">
        <v>4698</v>
      </c>
      <c r="R1256" s="27">
        <v>587.40659999999991</v>
      </c>
    </row>
    <row r="1257" spans="1:18">
      <c r="A1257" s="25">
        <v>41395</v>
      </c>
      <c r="B1257" s="29">
        <v>2426</v>
      </c>
      <c r="C1257" s="27" t="s">
        <v>48</v>
      </c>
      <c r="D1257" s="27" t="s">
        <v>57</v>
      </c>
      <c r="E1257" s="27" t="s">
        <v>47</v>
      </c>
      <c r="F1257" s="27">
        <v>10</v>
      </c>
      <c r="G1257" s="30">
        <v>3660</v>
      </c>
      <c r="H1257" s="27">
        <v>2663.0160000000001</v>
      </c>
      <c r="K1257" s="33">
        <v>41395</v>
      </c>
      <c r="L1257" s="29">
        <v>2426</v>
      </c>
      <c r="M1257" s="27" t="s">
        <v>48</v>
      </c>
      <c r="N1257" s="27" t="s">
        <v>57</v>
      </c>
      <c r="O1257" s="27" t="s">
        <v>47</v>
      </c>
      <c r="P1257" s="27">
        <v>10</v>
      </c>
      <c r="Q1257" s="36">
        <v>3660</v>
      </c>
      <c r="R1257" s="27">
        <v>2663.0160000000001</v>
      </c>
    </row>
    <row r="1258" spans="1:18">
      <c r="A1258" s="25">
        <v>41396</v>
      </c>
      <c r="B1258" s="29">
        <v>2791</v>
      </c>
      <c r="C1258" s="27" t="s">
        <v>45</v>
      </c>
      <c r="D1258" s="27" t="s">
        <v>57</v>
      </c>
      <c r="E1258" s="27" t="s">
        <v>51</v>
      </c>
      <c r="F1258" s="27">
        <v>8</v>
      </c>
      <c r="G1258" s="30">
        <v>1608</v>
      </c>
      <c r="H1258" s="27">
        <v>1651.2552000000001</v>
      </c>
      <c r="K1258" s="33">
        <v>41396</v>
      </c>
      <c r="L1258" s="29">
        <v>2791</v>
      </c>
      <c r="M1258" s="27" t="s">
        <v>45</v>
      </c>
      <c r="N1258" s="27" t="s">
        <v>57</v>
      </c>
      <c r="O1258" s="27" t="s">
        <v>51</v>
      </c>
      <c r="P1258" s="27">
        <v>8</v>
      </c>
      <c r="Q1258" s="36">
        <v>1608</v>
      </c>
      <c r="R1258" s="27">
        <v>1651.2552000000001</v>
      </c>
    </row>
    <row r="1259" spans="1:18">
      <c r="A1259" s="25">
        <v>41397</v>
      </c>
      <c r="B1259" s="29">
        <v>2427</v>
      </c>
      <c r="C1259" s="27" t="s">
        <v>49</v>
      </c>
      <c r="D1259" s="27" t="s">
        <v>57</v>
      </c>
      <c r="E1259" s="27" t="s">
        <v>50</v>
      </c>
      <c r="F1259" s="27">
        <v>10</v>
      </c>
      <c r="G1259" s="30">
        <v>4160</v>
      </c>
      <c r="H1259" s="27">
        <v>3580.7200000000003</v>
      </c>
      <c r="K1259" s="33">
        <v>41397</v>
      </c>
      <c r="L1259" s="29">
        <v>2427</v>
      </c>
      <c r="M1259" s="27" t="s">
        <v>49</v>
      </c>
      <c r="N1259" s="27" t="s">
        <v>57</v>
      </c>
      <c r="O1259" s="27" t="s">
        <v>50</v>
      </c>
      <c r="P1259" s="27">
        <v>10</v>
      </c>
      <c r="Q1259" s="36">
        <v>4160</v>
      </c>
      <c r="R1259" s="27">
        <v>3580.7200000000003</v>
      </c>
    </row>
    <row r="1260" spans="1:18">
      <c r="A1260" s="25">
        <v>41398</v>
      </c>
      <c r="B1260" s="29">
        <v>2792</v>
      </c>
      <c r="C1260" s="27" t="s">
        <v>48</v>
      </c>
      <c r="D1260" s="27" t="s">
        <v>57</v>
      </c>
      <c r="E1260" s="27" t="s">
        <v>51</v>
      </c>
      <c r="F1260" s="27">
        <v>10</v>
      </c>
      <c r="G1260" s="30">
        <v>4120</v>
      </c>
      <c r="H1260" s="27">
        <v>1837.52</v>
      </c>
      <c r="K1260" s="33">
        <v>41398</v>
      </c>
      <c r="L1260" s="29">
        <v>2792</v>
      </c>
      <c r="M1260" s="27" t="s">
        <v>48</v>
      </c>
      <c r="N1260" s="27" t="s">
        <v>57</v>
      </c>
      <c r="O1260" s="27" t="s">
        <v>51</v>
      </c>
      <c r="P1260" s="27">
        <v>10</v>
      </c>
      <c r="Q1260" s="36">
        <v>4120</v>
      </c>
      <c r="R1260" s="27">
        <v>1837.52</v>
      </c>
    </row>
    <row r="1261" spans="1:18">
      <c r="A1261" s="25">
        <v>41399</v>
      </c>
      <c r="B1261" s="29">
        <v>2428</v>
      </c>
      <c r="C1261" s="27" t="s">
        <v>45</v>
      </c>
      <c r="D1261" s="27" t="s">
        <v>57</v>
      </c>
      <c r="E1261" s="27" t="s">
        <v>50</v>
      </c>
      <c r="F1261" s="27">
        <v>8</v>
      </c>
      <c r="G1261" s="30">
        <v>4416</v>
      </c>
      <c r="H1261" s="27">
        <v>2109.0816</v>
      </c>
      <c r="K1261" s="33">
        <v>41399</v>
      </c>
      <c r="L1261" s="29">
        <v>2428</v>
      </c>
      <c r="M1261" s="27" t="s">
        <v>45</v>
      </c>
      <c r="N1261" s="27" t="s">
        <v>57</v>
      </c>
      <c r="O1261" s="27" t="s">
        <v>50</v>
      </c>
      <c r="P1261" s="27">
        <v>8</v>
      </c>
      <c r="Q1261" s="36">
        <v>4416</v>
      </c>
      <c r="R1261" s="27">
        <v>2109.0816</v>
      </c>
    </row>
    <row r="1262" spans="1:18">
      <c r="A1262" s="25">
        <v>41400</v>
      </c>
      <c r="B1262" s="29">
        <v>2793</v>
      </c>
      <c r="C1262" s="27" t="s">
        <v>49</v>
      </c>
      <c r="D1262" s="27" t="s">
        <v>57</v>
      </c>
      <c r="E1262" s="27" t="s">
        <v>47</v>
      </c>
      <c r="F1262" s="27">
        <v>6</v>
      </c>
      <c r="G1262" s="30">
        <v>2178</v>
      </c>
      <c r="H1262" s="27">
        <v>2867.7726000000002</v>
      </c>
      <c r="K1262" s="33">
        <v>41400</v>
      </c>
      <c r="L1262" s="29">
        <v>2793</v>
      </c>
      <c r="M1262" s="27" t="s">
        <v>49</v>
      </c>
      <c r="N1262" s="27" t="s">
        <v>57</v>
      </c>
      <c r="O1262" s="27" t="s">
        <v>47</v>
      </c>
      <c r="P1262" s="27">
        <v>6</v>
      </c>
      <c r="Q1262" s="36">
        <v>2178</v>
      </c>
      <c r="R1262" s="27">
        <v>2867.7726000000002</v>
      </c>
    </row>
    <row r="1263" spans="1:18">
      <c r="A1263" s="25">
        <v>41401</v>
      </c>
      <c r="B1263" s="29">
        <v>2429</v>
      </c>
      <c r="C1263" s="27" t="s">
        <v>48</v>
      </c>
      <c r="D1263" s="27" t="s">
        <v>57</v>
      </c>
      <c r="E1263" s="27" t="s">
        <v>50</v>
      </c>
      <c r="F1263" s="27">
        <v>8</v>
      </c>
      <c r="G1263" s="30">
        <v>2496</v>
      </c>
      <c r="H1263" s="27">
        <v>5033.1840000000002</v>
      </c>
      <c r="K1263" s="33">
        <v>41401</v>
      </c>
      <c r="L1263" s="29">
        <v>2429</v>
      </c>
      <c r="M1263" s="27" t="s">
        <v>48</v>
      </c>
      <c r="N1263" s="27" t="s">
        <v>57</v>
      </c>
      <c r="O1263" s="27" t="s">
        <v>50</v>
      </c>
      <c r="P1263" s="27">
        <v>8</v>
      </c>
      <c r="Q1263" s="36">
        <v>2496</v>
      </c>
      <c r="R1263" s="27">
        <v>5033.1840000000002</v>
      </c>
    </row>
    <row r="1264" spans="1:18">
      <c r="A1264" s="25">
        <v>41767</v>
      </c>
      <c r="B1264" s="29">
        <v>2794</v>
      </c>
      <c r="C1264" s="27" t="s">
        <v>45</v>
      </c>
      <c r="D1264" s="27" t="s">
        <v>57</v>
      </c>
      <c r="E1264" s="27" t="s">
        <v>47</v>
      </c>
      <c r="F1264" s="27">
        <v>6</v>
      </c>
      <c r="G1264" s="30">
        <v>8784</v>
      </c>
      <c r="H1264" s="27">
        <v>2782.1124</v>
      </c>
      <c r="K1264" s="33">
        <v>41767</v>
      </c>
      <c r="L1264" s="29">
        <v>2794</v>
      </c>
      <c r="M1264" s="27" t="s">
        <v>45</v>
      </c>
      <c r="N1264" s="27" t="s">
        <v>57</v>
      </c>
      <c r="O1264" s="27" t="s">
        <v>47</v>
      </c>
      <c r="P1264" s="27">
        <v>6</v>
      </c>
      <c r="Q1264" s="36">
        <v>8784</v>
      </c>
      <c r="R1264" s="27">
        <v>2782.1124</v>
      </c>
    </row>
    <row r="1265" spans="1:18">
      <c r="A1265" s="25">
        <v>41768</v>
      </c>
      <c r="B1265" s="29">
        <v>2430</v>
      </c>
      <c r="C1265" s="27" t="s">
        <v>49</v>
      </c>
      <c r="D1265" s="27" t="s">
        <v>57</v>
      </c>
      <c r="E1265" s="27" t="s">
        <v>51</v>
      </c>
      <c r="F1265" s="27">
        <v>9</v>
      </c>
      <c r="G1265" s="30">
        <v>9324</v>
      </c>
      <c r="H1265" s="27">
        <v>1722.1428000000001</v>
      </c>
      <c r="K1265" s="33">
        <v>41768</v>
      </c>
      <c r="L1265" s="29">
        <v>2430</v>
      </c>
      <c r="M1265" s="27" t="s">
        <v>49</v>
      </c>
      <c r="N1265" s="27" t="s">
        <v>57</v>
      </c>
      <c r="O1265" s="27" t="s">
        <v>51</v>
      </c>
      <c r="P1265" s="27">
        <v>9</v>
      </c>
      <c r="Q1265" s="36">
        <v>9324</v>
      </c>
      <c r="R1265" s="27">
        <v>1722.1428000000001</v>
      </c>
    </row>
    <row r="1266" spans="1:18">
      <c r="A1266" s="25">
        <v>41769</v>
      </c>
      <c r="B1266" s="29">
        <v>2795</v>
      </c>
      <c r="C1266" s="27" t="s">
        <v>48</v>
      </c>
      <c r="D1266" s="27" t="s">
        <v>57</v>
      </c>
      <c r="E1266" s="27" t="s">
        <v>47</v>
      </c>
      <c r="F1266" s="27">
        <v>10</v>
      </c>
      <c r="G1266" s="30">
        <v>4260</v>
      </c>
      <c r="H1266" s="27">
        <v>1370.0159999999998</v>
      </c>
      <c r="K1266" s="33">
        <v>41769</v>
      </c>
      <c r="L1266" s="29">
        <v>2795</v>
      </c>
      <c r="M1266" s="27" t="s">
        <v>48</v>
      </c>
      <c r="N1266" s="27" t="s">
        <v>57</v>
      </c>
      <c r="O1266" s="27" t="s">
        <v>47</v>
      </c>
      <c r="P1266" s="27">
        <v>10</v>
      </c>
      <c r="Q1266" s="36">
        <v>4260</v>
      </c>
      <c r="R1266" s="27">
        <v>1370.0159999999998</v>
      </c>
    </row>
    <row r="1267" spans="1:18">
      <c r="A1267" s="25">
        <v>41770</v>
      </c>
      <c r="B1267" s="29">
        <v>2431</v>
      </c>
      <c r="C1267" s="27" t="s">
        <v>45</v>
      </c>
      <c r="D1267" s="27" t="s">
        <v>57</v>
      </c>
      <c r="E1267" s="27" t="s">
        <v>51</v>
      </c>
      <c r="F1267" s="27">
        <v>8</v>
      </c>
      <c r="G1267" s="30">
        <v>5760</v>
      </c>
      <c r="H1267" s="27">
        <v>2139.2640000000001</v>
      </c>
      <c r="K1267" s="33">
        <v>41770</v>
      </c>
      <c r="L1267" s="29">
        <v>2431</v>
      </c>
      <c r="M1267" s="27" t="s">
        <v>45</v>
      </c>
      <c r="N1267" s="27" t="s">
        <v>57</v>
      </c>
      <c r="O1267" s="27" t="s">
        <v>51</v>
      </c>
      <c r="P1267" s="27">
        <v>8</v>
      </c>
      <c r="Q1267" s="36">
        <v>5760</v>
      </c>
      <c r="R1267" s="27">
        <v>2139.2640000000001</v>
      </c>
    </row>
    <row r="1268" spans="1:18">
      <c r="A1268" s="25">
        <v>41771</v>
      </c>
      <c r="B1268" s="29">
        <v>2796</v>
      </c>
      <c r="C1268" s="27" t="s">
        <v>49</v>
      </c>
      <c r="D1268" s="27" t="s">
        <v>57</v>
      </c>
      <c r="E1268" s="27" t="s">
        <v>50</v>
      </c>
      <c r="F1268" s="27">
        <v>9</v>
      </c>
      <c r="G1268" s="30">
        <v>10440</v>
      </c>
      <c r="H1268" s="27">
        <v>3124.17</v>
      </c>
      <c r="K1268" s="33">
        <v>41771</v>
      </c>
      <c r="L1268" s="29">
        <v>2796</v>
      </c>
      <c r="M1268" s="27" t="s">
        <v>49</v>
      </c>
      <c r="N1268" s="27" t="s">
        <v>57</v>
      </c>
      <c r="O1268" s="27" t="s">
        <v>50</v>
      </c>
      <c r="P1268" s="27">
        <v>9</v>
      </c>
      <c r="Q1268" s="36">
        <v>10440</v>
      </c>
      <c r="R1268" s="27">
        <v>3124.17</v>
      </c>
    </row>
    <row r="1269" spans="1:18">
      <c r="A1269" s="25">
        <v>41772</v>
      </c>
      <c r="B1269" s="29">
        <v>2432</v>
      </c>
      <c r="C1269" s="27" t="s">
        <v>48</v>
      </c>
      <c r="D1269" s="27" t="s">
        <v>57</v>
      </c>
      <c r="E1269" s="27" t="s">
        <v>51</v>
      </c>
      <c r="F1269" s="27">
        <v>9</v>
      </c>
      <c r="G1269" s="30">
        <v>9396</v>
      </c>
      <c r="H1269" s="27">
        <v>3484.9763999999996</v>
      </c>
      <c r="K1269" s="33">
        <v>41772</v>
      </c>
      <c r="L1269" s="29">
        <v>2432</v>
      </c>
      <c r="M1269" s="27" t="s">
        <v>48</v>
      </c>
      <c r="N1269" s="27" t="s">
        <v>57</v>
      </c>
      <c r="O1269" s="27" t="s">
        <v>51</v>
      </c>
      <c r="P1269" s="27">
        <v>9</v>
      </c>
      <c r="Q1269" s="36">
        <v>9396</v>
      </c>
      <c r="R1269" s="27">
        <v>3484.9763999999996</v>
      </c>
    </row>
    <row r="1270" spans="1:18">
      <c r="A1270" s="25">
        <v>41773</v>
      </c>
      <c r="B1270" s="29">
        <v>2797</v>
      </c>
      <c r="C1270" s="27" t="s">
        <v>45</v>
      </c>
      <c r="D1270" s="27" t="s">
        <v>57</v>
      </c>
      <c r="E1270" s="27" t="s">
        <v>50</v>
      </c>
      <c r="F1270" s="27">
        <v>6</v>
      </c>
      <c r="G1270" s="30">
        <v>13005</v>
      </c>
      <c r="H1270" s="27">
        <v>2521.9295999999999</v>
      </c>
      <c r="K1270" s="33">
        <v>41773</v>
      </c>
      <c r="L1270" s="29">
        <v>2797</v>
      </c>
      <c r="M1270" s="27" t="s">
        <v>45</v>
      </c>
      <c r="N1270" s="27" t="s">
        <v>57</v>
      </c>
      <c r="O1270" s="27" t="s">
        <v>50</v>
      </c>
      <c r="P1270" s="27">
        <v>6</v>
      </c>
      <c r="Q1270" s="36">
        <v>13005</v>
      </c>
      <c r="R1270" s="27">
        <v>2521.9295999999999</v>
      </c>
    </row>
    <row r="1271" spans="1:18">
      <c r="A1271" s="25">
        <v>41774</v>
      </c>
      <c r="B1271" s="29">
        <v>2433</v>
      </c>
      <c r="C1271" s="27" t="s">
        <v>49</v>
      </c>
      <c r="D1271" s="27" t="s">
        <v>57</v>
      </c>
      <c r="E1271" s="27" t="s">
        <v>47</v>
      </c>
      <c r="F1271" s="27">
        <v>10</v>
      </c>
      <c r="G1271" s="30">
        <v>13300</v>
      </c>
      <c r="H1271" s="27">
        <v>4205.46</v>
      </c>
      <c r="K1271" s="33">
        <v>41774</v>
      </c>
      <c r="L1271" s="29">
        <v>2433</v>
      </c>
      <c r="M1271" s="27" t="s">
        <v>49</v>
      </c>
      <c r="N1271" s="27" t="s">
        <v>57</v>
      </c>
      <c r="O1271" s="27" t="s">
        <v>47</v>
      </c>
      <c r="P1271" s="27">
        <v>10</v>
      </c>
      <c r="Q1271" s="36">
        <v>13300</v>
      </c>
      <c r="R1271" s="27">
        <v>4205.46</v>
      </c>
    </row>
    <row r="1272" spans="1:18">
      <c r="A1272" s="25">
        <v>41775</v>
      </c>
      <c r="B1272" s="29">
        <v>2798</v>
      </c>
      <c r="C1272" s="27" t="s">
        <v>48</v>
      </c>
      <c r="D1272" s="27" t="s">
        <v>57</v>
      </c>
      <c r="E1272" s="27" t="s">
        <v>50</v>
      </c>
      <c r="F1272" s="27">
        <v>9</v>
      </c>
      <c r="G1272" s="30">
        <v>2475</v>
      </c>
      <c r="H1272" s="27">
        <v>780.12</v>
      </c>
      <c r="K1272" s="33">
        <v>41775</v>
      </c>
      <c r="L1272" s="29">
        <v>2798</v>
      </c>
      <c r="M1272" s="27" t="s">
        <v>48</v>
      </c>
      <c r="N1272" s="27" t="s">
        <v>57</v>
      </c>
      <c r="O1272" s="27" t="s">
        <v>50</v>
      </c>
      <c r="P1272" s="27">
        <v>9</v>
      </c>
      <c r="Q1272" s="36">
        <v>2475</v>
      </c>
      <c r="R1272" s="27">
        <v>780.12</v>
      </c>
    </row>
    <row r="1273" spans="1:18">
      <c r="A1273" s="25">
        <v>41776</v>
      </c>
      <c r="B1273" s="29">
        <v>2434</v>
      </c>
      <c r="C1273" s="27" t="s">
        <v>45</v>
      </c>
      <c r="D1273" s="27" t="s">
        <v>57</v>
      </c>
      <c r="E1273" s="27" t="s">
        <v>47</v>
      </c>
      <c r="F1273" s="27">
        <v>10</v>
      </c>
      <c r="G1273" s="30">
        <v>14100</v>
      </c>
      <c r="H1273" s="27">
        <v>3058.29</v>
      </c>
      <c r="K1273" s="33">
        <v>41776</v>
      </c>
      <c r="L1273" s="29">
        <v>2434</v>
      </c>
      <c r="M1273" s="27" t="s">
        <v>45</v>
      </c>
      <c r="N1273" s="27" t="s">
        <v>57</v>
      </c>
      <c r="O1273" s="27" t="s">
        <v>47</v>
      </c>
      <c r="P1273" s="27">
        <v>10</v>
      </c>
      <c r="Q1273" s="36">
        <v>14100</v>
      </c>
      <c r="R1273" s="27">
        <v>3058.29</v>
      </c>
    </row>
    <row r="1274" spans="1:18">
      <c r="A1274" s="25">
        <v>41777</v>
      </c>
      <c r="B1274" s="29">
        <v>2799</v>
      </c>
      <c r="C1274" s="27" t="s">
        <v>49</v>
      </c>
      <c r="D1274" s="27" t="s">
        <v>57</v>
      </c>
      <c r="E1274" s="27" t="s">
        <v>51</v>
      </c>
      <c r="F1274" s="27">
        <v>10</v>
      </c>
      <c r="G1274" s="30">
        <v>10440</v>
      </c>
      <c r="H1274" s="27">
        <v>1908.432</v>
      </c>
      <c r="K1274" s="33">
        <v>41777</v>
      </c>
      <c r="L1274" s="29">
        <v>2799</v>
      </c>
      <c r="M1274" s="27" t="s">
        <v>49</v>
      </c>
      <c r="N1274" s="27" t="s">
        <v>57</v>
      </c>
      <c r="O1274" s="27" t="s">
        <v>51</v>
      </c>
      <c r="P1274" s="27">
        <v>10</v>
      </c>
      <c r="Q1274" s="36">
        <v>10440</v>
      </c>
      <c r="R1274" s="27">
        <v>1908.432</v>
      </c>
    </row>
    <row r="1275" spans="1:18">
      <c r="A1275" s="25">
        <v>41778</v>
      </c>
      <c r="B1275" s="29">
        <v>2435</v>
      </c>
      <c r="C1275" s="27" t="s">
        <v>48</v>
      </c>
      <c r="D1275" s="27" t="s">
        <v>57</v>
      </c>
      <c r="E1275" s="27" t="s">
        <v>47</v>
      </c>
      <c r="F1275" s="27">
        <v>9</v>
      </c>
      <c r="G1275" s="30">
        <v>9108</v>
      </c>
      <c r="H1275" s="27">
        <v>969.77430000000004</v>
      </c>
      <c r="K1275" s="33">
        <v>41778</v>
      </c>
      <c r="L1275" s="29">
        <v>2435</v>
      </c>
      <c r="M1275" s="27" t="s">
        <v>48</v>
      </c>
      <c r="N1275" s="27" t="s">
        <v>57</v>
      </c>
      <c r="O1275" s="27" t="s">
        <v>47</v>
      </c>
      <c r="P1275" s="27">
        <v>9</v>
      </c>
      <c r="Q1275" s="36">
        <v>9108</v>
      </c>
      <c r="R1275" s="27">
        <v>969.77430000000004</v>
      </c>
    </row>
    <row r="1276" spans="1:18">
      <c r="A1276" s="25">
        <v>41779</v>
      </c>
      <c r="B1276" s="29">
        <v>2800</v>
      </c>
      <c r="C1276" s="27" t="s">
        <v>45</v>
      </c>
      <c r="D1276" s="27" t="s">
        <v>57</v>
      </c>
      <c r="E1276" s="27" t="s">
        <v>51</v>
      </c>
      <c r="F1276" s="27">
        <v>8</v>
      </c>
      <c r="G1276" s="30">
        <v>11960</v>
      </c>
      <c r="H1276" s="27">
        <v>4174.04</v>
      </c>
      <c r="K1276" s="33">
        <v>41779</v>
      </c>
      <c r="L1276" s="29">
        <v>2800</v>
      </c>
      <c r="M1276" s="27" t="s">
        <v>45</v>
      </c>
      <c r="N1276" s="27" t="s">
        <v>57</v>
      </c>
      <c r="O1276" s="27" t="s">
        <v>51</v>
      </c>
      <c r="P1276" s="27">
        <v>8</v>
      </c>
      <c r="Q1276" s="36">
        <v>11960</v>
      </c>
      <c r="R1276" s="27">
        <v>4174.04</v>
      </c>
    </row>
    <row r="1277" spans="1:18">
      <c r="A1277" s="25">
        <v>41780</v>
      </c>
      <c r="B1277" s="29">
        <v>2436</v>
      </c>
      <c r="C1277" s="27" t="s">
        <v>49</v>
      </c>
      <c r="D1277" s="27" t="s">
        <v>57</v>
      </c>
      <c r="E1277" s="27" t="s">
        <v>50</v>
      </c>
      <c r="F1277" s="27">
        <v>9</v>
      </c>
      <c r="G1277" s="30">
        <v>10422</v>
      </c>
      <c r="H1277" s="27">
        <v>2384.8141500000002</v>
      </c>
      <c r="K1277" s="33">
        <v>41780</v>
      </c>
      <c r="L1277" s="29">
        <v>2436</v>
      </c>
      <c r="M1277" s="27" t="s">
        <v>49</v>
      </c>
      <c r="N1277" s="27" t="s">
        <v>57</v>
      </c>
      <c r="O1277" s="27" t="s">
        <v>50</v>
      </c>
      <c r="P1277" s="27">
        <v>9</v>
      </c>
      <c r="Q1277" s="36">
        <v>10422</v>
      </c>
      <c r="R1277" s="27">
        <v>2384.8141500000002</v>
      </c>
    </row>
    <row r="1278" spans="1:18">
      <c r="A1278" s="25">
        <v>41781</v>
      </c>
      <c r="B1278" s="29">
        <v>2801</v>
      </c>
      <c r="C1278" s="27" t="s">
        <v>48</v>
      </c>
      <c r="D1278" s="27" t="s">
        <v>57</v>
      </c>
      <c r="E1278" s="27" t="s">
        <v>51</v>
      </c>
      <c r="F1278" s="27">
        <v>10</v>
      </c>
      <c r="G1278" s="30">
        <v>2650</v>
      </c>
      <c r="H1278" s="27">
        <v>3340.59</v>
      </c>
      <c r="K1278" s="33">
        <v>41781</v>
      </c>
      <c r="L1278" s="29">
        <v>2801</v>
      </c>
      <c r="M1278" s="27" t="s">
        <v>48</v>
      </c>
      <c r="N1278" s="27" t="s">
        <v>57</v>
      </c>
      <c r="O1278" s="27" t="s">
        <v>51</v>
      </c>
      <c r="P1278" s="27">
        <v>10</v>
      </c>
      <c r="Q1278" s="36">
        <v>2650</v>
      </c>
      <c r="R1278" s="27">
        <v>3340.59</v>
      </c>
    </row>
    <row r="1279" spans="1:18">
      <c r="A1279" s="25">
        <v>41782</v>
      </c>
      <c r="B1279" s="29">
        <v>2437</v>
      </c>
      <c r="C1279" s="27" t="s">
        <v>45</v>
      </c>
      <c r="D1279" s="27" t="s">
        <v>57</v>
      </c>
      <c r="E1279" s="27" t="s">
        <v>50</v>
      </c>
      <c r="F1279" s="27">
        <v>7</v>
      </c>
      <c r="G1279" s="30">
        <v>9660</v>
      </c>
      <c r="H1279" s="27">
        <v>2898.9659999999994</v>
      </c>
      <c r="K1279" s="33">
        <v>41782</v>
      </c>
      <c r="L1279" s="29">
        <v>2437</v>
      </c>
      <c r="M1279" s="27" t="s">
        <v>45</v>
      </c>
      <c r="N1279" s="27" t="s">
        <v>57</v>
      </c>
      <c r="O1279" s="27" t="s">
        <v>50</v>
      </c>
      <c r="P1279" s="27">
        <v>7</v>
      </c>
      <c r="Q1279" s="36">
        <v>9660</v>
      </c>
      <c r="R1279" s="27">
        <v>2898.9659999999994</v>
      </c>
    </row>
    <row r="1280" spans="1:18">
      <c r="A1280" s="25">
        <v>41783</v>
      </c>
      <c r="B1280" s="29">
        <v>2802</v>
      </c>
      <c r="C1280" s="27" t="s">
        <v>49</v>
      </c>
      <c r="D1280" s="27" t="s">
        <v>57</v>
      </c>
      <c r="E1280" s="27" t="s">
        <v>47</v>
      </c>
      <c r="F1280" s="27">
        <v>9</v>
      </c>
      <c r="G1280" s="30">
        <v>9990</v>
      </c>
      <c r="H1280" s="27">
        <v>5395.8487500000001</v>
      </c>
      <c r="K1280" s="33">
        <v>41783</v>
      </c>
      <c r="L1280" s="29">
        <v>2802</v>
      </c>
      <c r="M1280" s="27" t="s">
        <v>49</v>
      </c>
      <c r="N1280" s="27" t="s">
        <v>57</v>
      </c>
      <c r="O1280" s="27" t="s">
        <v>47</v>
      </c>
      <c r="P1280" s="27">
        <v>9</v>
      </c>
      <c r="Q1280" s="36">
        <v>9990</v>
      </c>
      <c r="R1280" s="27">
        <v>5395.8487500000001</v>
      </c>
    </row>
    <row r="1281" spans="1:18">
      <c r="A1281" s="25">
        <v>41784</v>
      </c>
      <c r="B1281" s="29">
        <v>2438</v>
      </c>
      <c r="C1281" s="27" t="s">
        <v>48</v>
      </c>
      <c r="D1281" s="27" t="s">
        <v>57</v>
      </c>
      <c r="E1281" s="27" t="s">
        <v>50</v>
      </c>
      <c r="F1281" s="27">
        <v>9</v>
      </c>
      <c r="G1281" s="30">
        <v>10980</v>
      </c>
      <c r="H1281" s="27">
        <v>851.60879999999997</v>
      </c>
      <c r="K1281" s="33">
        <v>41784</v>
      </c>
      <c r="L1281" s="29">
        <v>2438</v>
      </c>
      <c r="M1281" s="27" t="s">
        <v>48</v>
      </c>
      <c r="N1281" s="27" t="s">
        <v>57</v>
      </c>
      <c r="O1281" s="27" t="s">
        <v>50</v>
      </c>
      <c r="P1281" s="27">
        <v>9</v>
      </c>
      <c r="Q1281" s="36">
        <v>10980</v>
      </c>
      <c r="R1281" s="27">
        <v>851.60879999999997</v>
      </c>
    </row>
    <row r="1282" spans="1:18">
      <c r="A1282" s="25">
        <v>41785</v>
      </c>
      <c r="B1282" s="29">
        <v>2803</v>
      </c>
      <c r="C1282" s="27" t="s">
        <v>45</v>
      </c>
      <c r="D1282" s="27" t="s">
        <v>57</v>
      </c>
      <c r="E1282" s="27" t="s">
        <v>47</v>
      </c>
      <c r="F1282" s="27">
        <v>9</v>
      </c>
      <c r="G1282" s="30">
        <v>10935</v>
      </c>
      <c r="H1282" s="27">
        <v>3368.8548000000001</v>
      </c>
      <c r="K1282" s="33">
        <v>41785</v>
      </c>
      <c r="L1282" s="29">
        <v>2803</v>
      </c>
      <c r="M1282" s="27" t="s">
        <v>45</v>
      </c>
      <c r="N1282" s="27" t="s">
        <v>57</v>
      </c>
      <c r="O1282" s="27" t="s">
        <v>47</v>
      </c>
      <c r="P1282" s="27">
        <v>9</v>
      </c>
      <c r="Q1282" s="36">
        <v>10935</v>
      </c>
      <c r="R1282" s="27">
        <v>3368.8548000000001</v>
      </c>
    </row>
    <row r="1283" spans="1:18">
      <c r="A1283" s="25">
        <v>41786</v>
      </c>
      <c r="B1283" s="29">
        <v>2439</v>
      </c>
      <c r="C1283" s="27" t="s">
        <v>49</v>
      </c>
      <c r="D1283" s="27" t="s">
        <v>57</v>
      </c>
      <c r="E1283" s="27" t="s">
        <v>51</v>
      </c>
      <c r="F1283" s="27">
        <v>7</v>
      </c>
      <c r="G1283" s="30">
        <v>8127</v>
      </c>
      <c r="H1283" s="27">
        <v>1466.1108000000002</v>
      </c>
      <c r="K1283" s="33">
        <v>41786</v>
      </c>
      <c r="L1283" s="29">
        <v>2439</v>
      </c>
      <c r="M1283" s="27" t="s">
        <v>49</v>
      </c>
      <c r="N1283" s="27" t="s">
        <v>57</v>
      </c>
      <c r="O1283" s="27" t="s">
        <v>51</v>
      </c>
      <c r="P1283" s="27">
        <v>7</v>
      </c>
      <c r="Q1283" s="36">
        <v>8127</v>
      </c>
      <c r="R1283" s="27">
        <v>1466.1108000000002</v>
      </c>
    </row>
    <row r="1284" spans="1:18">
      <c r="A1284" s="25">
        <v>41787</v>
      </c>
      <c r="B1284" s="29">
        <v>2804</v>
      </c>
      <c r="C1284" s="27" t="s">
        <v>48</v>
      </c>
      <c r="D1284" s="27" t="s">
        <v>57</v>
      </c>
      <c r="E1284" s="27" t="s">
        <v>47</v>
      </c>
      <c r="F1284" s="27">
        <v>7</v>
      </c>
      <c r="G1284" s="30">
        <v>4914</v>
      </c>
      <c r="H1284" s="27">
        <v>3646.1880000000001</v>
      </c>
      <c r="K1284" s="33">
        <v>41787</v>
      </c>
      <c r="L1284" s="29">
        <v>2804</v>
      </c>
      <c r="M1284" s="27" t="s">
        <v>48</v>
      </c>
      <c r="N1284" s="27" t="s">
        <v>57</v>
      </c>
      <c r="O1284" s="27" t="s">
        <v>47</v>
      </c>
      <c r="P1284" s="27">
        <v>7</v>
      </c>
      <c r="Q1284" s="36">
        <v>4914</v>
      </c>
      <c r="R1284" s="27">
        <v>3646.1880000000001</v>
      </c>
    </row>
    <row r="1285" spans="1:18">
      <c r="A1285" s="25">
        <v>41788</v>
      </c>
      <c r="B1285" s="29">
        <v>2440</v>
      </c>
      <c r="C1285" s="27" t="s">
        <v>45</v>
      </c>
      <c r="D1285" s="27" t="s">
        <v>57</v>
      </c>
      <c r="E1285" s="27" t="s">
        <v>51</v>
      </c>
      <c r="F1285" s="27">
        <v>10</v>
      </c>
      <c r="G1285" s="30">
        <v>8910</v>
      </c>
      <c r="H1285" s="27">
        <v>5103.9450000000006</v>
      </c>
      <c r="K1285" s="33">
        <v>41788</v>
      </c>
      <c r="L1285" s="29">
        <v>2440</v>
      </c>
      <c r="M1285" s="27" t="s">
        <v>45</v>
      </c>
      <c r="N1285" s="27" t="s">
        <v>57</v>
      </c>
      <c r="O1285" s="27" t="s">
        <v>51</v>
      </c>
      <c r="P1285" s="27">
        <v>10</v>
      </c>
      <c r="Q1285" s="36">
        <v>8910</v>
      </c>
      <c r="R1285" s="27">
        <v>5103.9450000000006</v>
      </c>
    </row>
    <row r="1286" spans="1:18">
      <c r="A1286" s="25">
        <v>41789</v>
      </c>
      <c r="B1286" s="29">
        <v>2805</v>
      </c>
      <c r="C1286" s="27" t="s">
        <v>49</v>
      </c>
      <c r="D1286" s="27" t="s">
        <v>57</v>
      </c>
      <c r="E1286" s="27" t="s">
        <v>50</v>
      </c>
      <c r="F1286" s="27">
        <v>8</v>
      </c>
      <c r="G1286" s="30">
        <v>10560</v>
      </c>
      <c r="H1286" s="27">
        <v>915.76319999999998</v>
      </c>
      <c r="K1286" s="33">
        <v>41789</v>
      </c>
      <c r="L1286" s="29">
        <v>2805</v>
      </c>
      <c r="M1286" s="27" t="s">
        <v>49</v>
      </c>
      <c r="N1286" s="27" t="s">
        <v>57</v>
      </c>
      <c r="O1286" s="27" t="s">
        <v>50</v>
      </c>
      <c r="P1286" s="27">
        <v>8</v>
      </c>
      <c r="Q1286" s="36">
        <v>10560</v>
      </c>
      <c r="R1286" s="27">
        <v>915.76319999999998</v>
      </c>
    </row>
    <row r="1287" spans="1:18">
      <c r="A1287" s="25">
        <v>41790</v>
      </c>
      <c r="B1287" s="29">
        <v>2441</v>
      </c>
      <c r="C1287" s="27" t="s">
        <v>48</v>
      </c>
      <c r="D1287" s="27" t="s">
        <v>57</v>
      </c>
      <c r="E1287" s="27" t="s">
        <v>51</v>
      </c>
      <c r="F1287" s="27">
        <v>10</v>
      </c>
      <c r="G1287" s="30">
        <v>2280</v>
      </c>
      <c r="H1287" s="27">
        <v>3961.7280000000001</v>
      </c>
      <c r="K1287" s="33">
        <v>41790</v>
      </c>
      <c r="L1287" s="29">
        <v>2441</v>
      </c>
      <c r="M1287" s="27" t="s">
        <v>48</v>
      </c>
      <c r="N1287" s="27" t="s">
        <v>57</v>
      </c>
      <c r="O1287" s="27" t="s">
        <v>51</v>
      </c>
      <c r="P1287" s="27">
        <v>10</v>
      </c>
      <c r="Q1287" s="36">
        <v>2280</v>
      </c>
      <c r="R1287" s="27">
        <v>3961.7280000000001</v>
      </c>
    </row>
    <row r="1288" spans="1:18">
      <c r="A1288" s="25">
        <v>41791</v>
      </c>
      <c r="B1288" s="29">
        <v>2806</v>
      </c>
      <c r="C1288" s="27" t="s">
        <v>45</v>
      </c>
      <c r="D1288" s="27" t="s">
        <v>57</v>
      </c>
      <c r="E1288" s="27" t="s">
        <v>50</v>
      </c>
      <c r="F1288" s="27">
        <v>7</v>
      </c>
      <c r="G1288" s="30">
        <v>2131.5</v>
      </c>
      <c r="H1288" s="27">
        <v>3615.0239999999994</v>
      </c>
      <c r="K1288" s="33">
        <v>41791</v>
      </c>
      <c r="L1288" s="29">
        <v>2806</v>
      </c>
      <c r="M1288" s="27" t="s">
        <v>45</v>
      </c>
      <c r="N1288" s="27" t="s">
        <v>57</v>
      </c>
      <c r="O1288" s="27" t="s">
        <v>50</v>
      </c>
      <c r="P1288" s="27">
        <v>7</v>
      </c>
      <c r="Q1288" s="36">
        <v>2131.5</v>
      </c>
      <c r="R1288" s="27">
        <v>3615.0239999999994</v>
      </c>
    </row>
    <row r="1289" spans="1:18">
      <c r="A1289" s="25">
        <v>41792</v>
      </c>
      <c r="B1289" s="29">
        <v>2442</v>
      </c>
      <c r="C1289" s="27" t="s">
        <v>49</v>
      </c>
      <c r="D1289" s="27" t="s">
        <v>57</v>
      </c>
      <c r="E1289" s="27" t="s">
        <v>47</v>
      </c>
      <c r="F1289" s="27">
        <v>7</v>
      </c>
      <c r="G1289" s="30">
        <v>4046</v>
      </c>
      <c r="H1289" s="27">
        <v>2198.1918000000005</v>
      </c>
      <c r="K1289" s="33">
        <v>41792</v>
      </c>
      <c r="L1289" s="29">
        <v>2442</v>
      </c>
      <c r="M1289" s="27" t="s">
        <v>49</v>
      </c>
      <c r="N1289" s="27" t="s">
        <v>57</v>
      </c>
      <c r="O1289" s="27" t="s">
        <v>47</v>
      </c>
      <c r="P1289" s="27">
        <v>7</v>
      </c>
      <c r="Q1289" s="36">
        <v>4046</v>
      </c>
      <c r="R1289" s="27">
        <v>2198.1918000000005</v>
      </c>
    </row>
    <row r="1290" spans="1:18">
      <c r="A1290" s="25">
        <v>41793</v>
      </c>
      <c r="B1290" s="29">
        <v>2807</v>
      </c>
      <c r="C1290" s="27" t="s">
        <v>48</v>
      </c>
      <c r="D1290" s="27" t="s">
        <v>57</v>
      </c>
      <c r="E1290" s="27" t="s">
        <v>50</v>
      </c>
      <c r="F1290" s="27">
        <v>7</v>
      </c>
      <c r="G1290" s="30">
        <v>7612.5</v>
      </c>
      <c r="H1290" s="27">
        <v>609.60900000000004</v>
      </c>
      <c r="K1290" s="33">
        <v>41793</v>
      </c>
      <c r="L1290" s="29">
        <v>2807</v>
      </c>
      <c r="M1290" s="27" t="s">
        <v>48</v>
      </c>
      <c r="N1290" s="27" t="s">
        <v>57</v>
      </c>
      <c r="O1290" s="27" t="s">
        <v>50</v>
      </c>
      <c r="P1290" s="27">
        <v>7</v>
      </c>
      <c r="Q1290" s="36">
        <v>7612.5</v>
      </c>
      <c r="R1290" s="27">
        <v>609.60900000000004</v>
      </c>
    </row>
    <row r="1291" spans="1:18">
      <c r="A1291" s="25">
        <v>41794</v>
      </c>
      <c r="B1291" s="29">
        <v>2443</v>
      </c>
      <c r="C1291" s="27" t="s">
        <v>45</v>
      </c>
      <c r="D1291" s="27" t="s">
        <v>57</v>
      </c>
      <c r="E1291" s="27" t="s">
        <v>47</v>
      </c>
      <c r="F1291" s="27">
        <v>10</v>
      </c>
      <c r="G1291" s="30">
        <v>9080</v>
      </c>
      <c r="H1291" s="27">
        <v>3489.444</v>
      </c>
      <c r="K1291" s="33">
        <v>41794</v>
      </c>
      <c r="L1291" s="29">
        <v>2443</v>
      </c>
      <c r="M1291" s="27" t="s">
        <v>45</v>
      </c>
      <c r="N1291" s="27" t="s">
        <v>57</v>
      </c>
      <c r="O1291" s="27" t="s">
        <v>47</v>
      </c>
      <c r="P1291" s="27">
        <v>10</v>
      </c>
      <c r="Q1291" s="36">
        <v>9080</v>
      </c>
      <c r="R1291" s="27">
        <v>3489.444</v>
      </c>
    </row>
    <row r="1292" spans="1:18">
      <c r="A1292" s="25">
        <v>41795</v>
      </c>
      <c r="B1292" s="29">
        <v>2808</v>
      </c>
      <c r="C1292" s="27" t="s">
        <v>49</v>
      </c>
      <c r="D1292" s="27" t="s">
        <v>57</v>
      </c>
      <c r="E1292" s="27" t="s">
        <v>51</v>
      </c>
      <c r="F1292" s="27">
        <v>6</v>
      </c>
      <c r="G1292" s="30">
        <v>1458</v>
      </c>
      <c r="H1292" s="27">
        <v>653.7672</v>
      </c>
      <c r="K1292" s="33">
        <v>41795</v>
      </c>
      <c r="L1292" s="29">
        <v>2808</v>
      </c>
      <c r="M1292" s="27" t="s">
        <v>49</v>
      </c>
      <c r="N1292" s="27" t="s">
        <v>57</v>
      </c>
      <c r="O1292" s="27" t="s">
        <v>51</v>
      </c>
      <c r="P1292" s="27">
        <v>6</v>
      </c>
      <c r="Q1292" s="36">
        <v>1458</v>
      </c>
      <c r="R1292" s="27">
        <v>653.7672</v>
      </c>
    </row>
    <row r="1293" spans="1:18">
      <c r="A1293" s="25">
        <v>41796</v>
      </c>
      <c r="B1293" s="29">
        <v>2444</v>
      </c>
      <c r="C1293" s="27" t="s">
        <v>48</v>
      </c>
      <c r="D1293" s="27" t="s">
        <v>57</v>
      </c>
      <c r="E1293" s="27" t="s">
        <v>47</v>
      </c>
      <c r="F1293" s="27">
        <v>7</v>
      </c>
      <c r="G1293" s="30">
        <v>3129</v>
      </c>
      <c r="H1293" s="27">
        <v>686.97194999999999</v>
      </c>
      <c r="K1293" s="33">
        <v>41796</v>
      </c>
      <c r="L1293" s="29">
        <v>2444</v>
      </c>
      <c r="M1293" s="27" t="s">
        <v>48</v>
      </c>
      <c r="N1293" s="27" t="s">
        <v>57</v>
      </c>
      <c r="O1293" s="27" t="s">
        <v>47</v>
      </c>
      <c r="P1293" s="27">
        <v>7</v>
      </c>
      <c r="Q1293" s="36">
        <v>3129</v>
      </c>
      <c r="R1293" s="27">
        <v>686.97194999999999</v>
      </c>
    </row>
    <row r="1294" spans="1:18">
      <c r="A1294" s="25">
        <v>41797</v>
      </c>
      <c r="B1294" s="29">
        <v>2809</v>
      </c>
      <c r="C1294" s="27" t="s">
        <v>45</v>
      </c>
      <c r="D1294" s="27" t="s">
        <v>57</v>
      </c>
      <c r="E1294" s="27" t="s">
        <v>51</v>
      </c>
      <c r="F1294" s="27">
        <v>7</v>
      </c>
      <c r="G1294" s="30">
        <v>1858.5</v>
      </c>
      <c r="H1294" s="27">
        <v>3535.7962500000003</v>
      </c>
      <c r="K1294" s="33">
        <v>41797</v>
      </c>
      <c r="L1294" s="29">
        <v>2809</v>
      </c>
      <c r="M1294" s="27" t="s">
        <v>45</v>
      </c>
      <c r="N1294" s="27" t="s">
        <v>57</v>
      </c>
      <c r="O1294" s="27" t="s">
        <v>51</v>
      </c>
      <c r="P1294" s="27">
        <v>7</v>
      </c>
      <c r="Q1294" s="36">
        <v>1858.5</v>
      </c>
      <c r="R1294" s="27">
        <v>3535.7962500000003</v>
      </c>
    </row>
    <row r="1295" spans="1:18">
      <c r="A1295" s="25">
        <v>41798</v>
      </c>
      <c r="B1295" s="29">
        <v>2445</v>
      </c>
      <c r="C1295" s="27" t="s">
        <v>49</v>
      </c>
      <c r="D1295" s="27" t="s">
        <v>57</v>
      </c>
      <c r="E1295" s="27" t="s">
        <v>50</v>
      </c>
      <c r="F1295" s="27">
        <v>10</v>
      </c>
      <c r="G1295" s="30">
        <v>8370</v>
      </c>
      <c r="H1295" s="27">
        <v>3657.69</v>
      </c>
      <c r="K1295" s="33">
        <v>41798</v>
      </c>
      <c r="L1295" s="29">
        <v>2445</v>
      </c>
      <c r="M1295" s="27" t="s">
        <v>49</v>
      </c>
      <c r="N1295" s="27" t="s">
        <v>57</v>
      </c>
      <c r="O1295" s="27" t="s">
        <v>50</v>
      </c>
      <c r="P1295" s="27">
        <v>10</v>
      </c>
      <c r="Q1295" s="36">
        <v>8370</v>
      </c>
      <c r="R1295" s="27">
        <v>3657.69</v>
      </c>
    </row>
    <row r="1296" spans="1:18">
      <c r="A1296" s="25">
        <v>41799</v>
      </c>
      <c r="B1296" s="29">
        <v>2810</v>
      </c>
      <c r="C1296" s="27" t="s">
        <v>48</v>
      </c>
      <c r="D1296" s="27" t="s">
        <v>57</v>
      </c>
      <c r="E1296" s="27" t="s">
        <v>51</v>
      </c>
      <c r="F1296" s="27">
        <v>8</v>
      </c>
      <c r="G1296" s="30">
        <v>10416</v>
      </c>
      <c r="H1296" s="27">
        <v>3102.9264000000003</v>
      </c>
      <c r="K1296" s="33">
        <v>41799</v>
      </c>
      <c r="L1296" s="29">
        <v>2810</v>
      </c>
      <c r="M1296" s="27" t="s">
        <v>48</v>
      </c>
      <c r="N1296" s="27" t="s">
        <v>57</v>
      </c>
      <c r="O1296" s="27" t="s">
        <v>51</v>
      </c>
      <c r="P1296" s="27">
        <v>8</v>
      </c>
      <c r="Q1296" s="36">
        <v>10416</v>
      </c>
      <c r="R1296" s="27">
        <v>3102.9264000000003</v>
      </c>
    </row>
    <row r="1297" spans="1:18">
      <c r="A1297" s="25">
        <v>41800</v>
      </c>
      <c r="B1297" s="29">
        <v>2446</v>
      </c>
      <c r="C1297" s="27" t="s">
        <v>45</v>
      </c>
      <c r="D1297" s="27" t="s">
        <v>57</v>
      </c>
      <c r="E1297" s="27" t="s">
        <v>50</v>
      </c>
      <c r="F1297" s="27">
        <v>8</v>
      </c>
      <c r="G1297" s="30">
        <v>8064</v>
      </c>
      <c r="H1297" s="27">
        <v>2483.712</v>
      </c>
      <c r="K1297" s="33">
        <v>41800</v>
      </c>
      <c r="L1297" s="29">
        <v>2446</v>
      </c>
      <c r="M1297" s="27" t="s">
        <v>45</v>
      </c>
      <c r="N1297" s="27" t="s">
        <v>57</v>
      </c>
      <c r="O1297" s="27" t="s">
        <v>50</v>
      </c>
      <c r="P1297" s="27">
        <v>8</v>
      </c>
      <c r="Q1297" s="36">
        <v>8064</v>
      </c>
      <c r="R1297" s="27">
        <v>2483.712</v>
      </c>
    </row>
    <row r="1298" spans="1:18">
      <c r="A1298" s="25">
        <v>41801</v>
      </c>
      <c r="B1298" s="29">
        <v>2811</v>
      </c>
      <c r="C1298" s="27" t="s">
        <v>49</v>
      </c>
      <c r="D1298" s="27" t="s">
        <v>57</v>
      </c>
      <c r="E1298" s="27" t="s">
        <v>47</v>
      </c>
      <c r="F1298" s="27">
        <v>6</v>
      </c>
      <c r="G1298" s="30">
        <v>2214</v>
      </c>
      <c r="H1298" s="27">
        <v>1799.9819999999997</v>
      </c>
      <c r="K1298" s="33">
        <v>41801</v>
      </c>
      <c r="L1298" s="29">
        <v>2811</v>
      </c>
      <c r="M1298" s="27" t="s">
        <v>49</v>
      </c>
      <c r="N1298" s="27" t="s">
        <v>57</v>
      </c>
      <c r="O1298" s="27" t="s">
        <v>47</v>
      </c>
      <c r="P1298" s="27">
        <v>6</v>
      </c>
      <c r="Q1298" s="36">
        <v>2214</v>
      </c>
      <c r="R1298" s="27">
        <v>1799.9819999999997</v>
      </c>
    </row>
    <row r="1299" spans="1:18">
      <c r="A1299" s="25">
        <v>41802</v>
      </c>
      <c r="B1299" s="29">
        <v>2447</v>
      </c>
      <c r="C1299" s="27" t="s">
        <v>48</v>
      </c>
      <c r="D1299" s="27" t="s">
        <v>57</v>
      </c>
      <c r="E1299" s="27" t="s">
        <v>50</v>
      </c>
      <c r="F1299" s="27">
        <v>10</v>
      </c>
      <c r="G1299" s="30">
        <v>2900</v>
      </c>
      <c r="H1299" s="27">
        <v>3108.51</v>
      </c>
      <c r="K1299" s="33">
        <v>41802</v>
      </c>
      <c r="L1299" s="29">
        <v>2447</v>
      </c>
      <c r="M1299" s="27" t="s">
        <v>48</v>
      </c>
      <c r="N1299" s="27" t="s">
        <v>57</v>
      </c>
      <c r="O1299" s="27" t="s">
        <v>50</v>
      </c>
      <c r="P1299" s="27">
        <v>10</v>
      </c>
      <c r="Q1299" s="36">
        <v>2900</v>
      </c>
      <c r="R1299" s="27">
        <v>3108.51</v>
      </c>
    </row>
    <row r="1300" spans="1:18">
      <c r="A1300" s="25">
        <v>41803</v>
      </c>
      <c r="B1300" s="29">
        <v>2812</v>
      </c>
      <c r="C1300" s="27" t="s">
        <v>45</v>
      </c>
      <c r="D1300" s="27" t="s">
        <v>57</v>
      </c>
      <c r="E1300" s="27" t="s">
        <v>47</v>
      </c>
      <c r="F1300" s="27">
        <v>6</v>
      </c>
      <c r="G1300" s="30">
        <v>2214</v>
      </c>
      <c r="H1300" s="27">
        <v>1947.8772000000001</v>
      </c>
      <c r="K1300" s="33">
        <v>41803</v>
      </c>
      <c r="L1300" s="29">
        <v>2812</v>
      </c>
      <c r="M1300" s="27" t="s">
        <v>45</v>
      </c>
      <c r="N1300" s="27" t="s">
        <v>57</v>
      </c>
      <c r="O1300" s="27" t="s">
        <v>47</v>
      </c>
      <c r="P1300" s="27">
        <v>6</v>
      </c>
      <c r="Q1300" s="36">
        <v>2214</v>
      </c>
      <c r="R1300" s="27">
        <v>1947.8772000000001</v>
      </c>
    </row>
    <row r="1301" spans="1:18">
      <c r="A1301" s="25">
        <v>41804</v>
      </c>
      <c r="B1301" s="29">
        <v>2448</v>
      </c>
      <c r="C1301" s="27" t="s">
        <v>49</v>
      </c>
      <c r="D1301" s="27" t="s">
        <v>57</v>
      </c>
      <c r="E1301" s="27" t="s">
        <v>51</v>
      </c>
      <c r="F1301" s="27">
        <v>9</v>
      </c>
      <c r="G1301" s="30">
        <v>10044</v>
      </c>
      <c r="H1301" s="27">
        <v>2862.54</v>
      </c>
      <c r="K1301" s="33">
        <v>41804</v>
      </c>
      <c r="L1301" s="29">
        <v>2448</v>
      </c>
      <c r="M1301" s="27" t="s">
        <v>49</v>
      </c>
      <c r="N1301" s="27" t="s">
        <v>57</v>
      </c>
      <c r="O1301" s="27" t="s">
        <v>51</v>
      </c>
      <c r="P1301" s="27">
        <v>9</v>
      </c>
      <c r="Q1301" s="36">
        <v>10044</v>
      </c>
      <c r="R1301" s="27">
        <v>2862.54</v>
      </c>
    </row>
    <row r="1302" spans="1:18">
      <c r="A1302" s="25">
        <v>41805</v>
      </c>
      <c r="B1302" s="29">
        <v>2813</v>
      </c>
      <c r="C1302" s="27" t="s">
        <v>48</v>
      </c>
      <c r="D1302" s="27" t="s">
        <v>57</v>
      </c>
      <c r="E1302" s="27" t="s">
        <v>47</v>
      </c>
      <c r="F1302" s="27">
        <v>8</v>
      </c>
      <c r="G1302" s="30">
        <v>5436</v>
      </c>
      <c r="H1302" s="27">
        <v>578.75280000000009</v>
      </c>
      <c r="K1302" s="33">
        <v>41805</v>
      </c>
      <c r="L1302" s="29">
        <v>2813</v>
      </c>
      <c r="M1302" s="27" t="s">
        <v>48</v>
      </c>
      <c r="N1302" s="27" t="s">
        <v>57</v>
      </c>
      <c r="O1302" s="27" t="s">
        <v>47</v>
      </c>
      <c r="P1302" s="27">
        <v>8</v>
      </c>
      <c r="Q1302" s="36">
        <v>5436</v>
      </c>
      <c r="R1302" s="27">
        <v>578.75280000000009</v>
      </c>
    </row>
    <row r="1303" spans="1:18">
      <c r="A1303" s="25">
        <v>41806</v>
      </c>
      <c r="B1303" s="29">
        <v>2449</v>
      </c>
      <c r="C1303" s="27" t="s">
        <v>45</v>
      </c>
      <c r="D1303" s="27" t="s">
        <v>57</v>
      </c>
      <c r="E1303" s="27" t="s">
        <v>51</v>
      </c>
      <c r="F1303" s="27">
        <v>10</v>
      </c>
      <c r="G1303" s="30">
        <v>13850</v>
      </c>
      <c r="H1303" s="27">
        <v>1676.404</v>
      </c>
      <c r="K1303" s="33">
        <v>41806</v>
      </c>
      <c r="L1303" s="29">
        <v>2449</v>
      </c>
      <c r="M1303" s="27" t="s">
        <v>45</v>
      </c>
      <c r="N1303" s="27" t="s">
        <v>57</v>
      </c>
      <c r="O1303" s="27" t="s">
        <v>51</v>
      </c>
      <c r="P1303" s="27">
        <v>10</v>
      </c>
      <c r="Q1303" s="36">
        <v>13850</v>
      </c>
      <c r="R1303" s="27">
        <v>1676.404</v>
      </c>
    </row>
    <row r="1304" spans="1:18">
      <c r="A1304" s="25">
        <v>41807</v>
      </c>
      <c r="B1304" s="29">
        <v>2814</v>
      </c>
      <c r="C1304" s="27" t="s">
        <v>49</v>
      </c>
      <c r="D1304" s="27" t="s">
        <v>57</v>
      </c>
      <c r="E1304" s="27" t="s">
        <v>50</v>
      </c>
      <c r="F1304" s="27">
        <v>7</v>
      </c>
      <c r="G1304" s="30">
        <v>5544</v>
      </c>
      <c r="H1304" s="27">
        <v>1490.2271999999998</v>
      </c>
      <c r="K1304" s="33">
        <v>41807</v>
      </c>
      <c r="L1304" s="29">
        <v>2814</v>
      </c>
      <c r="M1304" s="27" t="s">
        <v>49</v>
      </c>
      <c r="N1304" s="27" t="s">
        <v>57</v>
      </c>
      <c r="O1304" s="27" t="s">
        <v>50</v>
      </c>
      <c r="P1304" s="27">
        <v>7</v>
      </c>
      <c r="Q1304" s="36">
        <v>5544</v>
      </c>
      <c r="R1304" s="27">
        <v>1490.2271999999998</v>
      </c>
    </row>
    <row r="1305" spans="1:18">
      <c r="A1305" s="25">
        <v>41808</v>
      </c>
      <c r="B1305" s="29">
        <v>2450</v>
      </c>
      <c r="C1305" s="27" t="s">
        <v>48</v>
      </c>
      <c r="D1305" s="27" t="s">
        <v>57</v>
      </c>
      <c r="E1305" s="27" t="s">
        <v>51</v>
      </c>
      <c r="F1305" s="27">
        <v>9</v>
      </c>
      <c r="G1305" s="30">
        <v>10584</v>
      </c>
      <c r="H1305" s="27">
        <v>2676.6935999999996</v>
      </c>
      <c r="K1305" s="33">
        <v>41808</v>
      </c>
      <c r="L1305" s="29">
        <v>2450</v>
      </c>
      <c r="M1305" s="27" t="s">
        <v>48</v>
      </c>
      <c r="N1305" s="27" t="s">
        <v>57</v>
      </c>
      <c r="O1305" s="27" t="s">
        <v>51</v>
      </c>
      <c r="P1305" s="27">
        <v>9</v>
      </c>
      <c r="Q1305" s="36">
        <v>10584</v>
      </c>
      <c r="R1305" s="27">
        <v>2676.6935999999996</v>
      </c>
    </row>
    <row r="1306" spans="1:18">
      <c r="A1306" s="25">
        <v>41809</v>
      </c>
      <c r="B1306" s="29">
        <v>2815</v>
      </c>
      <c r="C1306" s="27" t="s">
        <v>45</v>
      </c>
      <c r="D1306" s="27" t="s">
        <v>57</v>
      </c>
      <c r="E1306" s="27" t="s">
        <v>50</v>
      </c>
      <c r="F1306" s="27">
        <v>8</v>
      </c>
      <c r="G1306" s="30">
        <v>4688</v>
      </c>
      <c r="H1306" s="27">
        <v>5041.9440000000004</v>
      </c>
      <c r="K1306" s="33">
        <v>41809</v>
      </c>
      <c r="L1306" s="29">
        <v>2815</v>
      </c>
      <c r="M1306" s="27" t="s">
        <v>45</v>
      </c>
      <c r="N1306" s="27" t="s">
        <v>57</v>
      </c>
      <c r="O1306" s="27" t="s">
        <v>50</v>
      </c>
      <c r="P1306" s="27">
        <v>8</v>
      </c>
      <c r="Q1306" s="36">
        <v>4688</v>
      </c>
      <c r="R1306" s="27">
        <v>5041.9440000000004</v>
      </c>
    </row>
    <row r="1307" spans="1:18">
      <c r="A1307" s="25">
        <v>41810</v>
      </c>
      <c r="B1307" s="29">
        <v>2451</v>
      </c>
      <c r="C1307" s="27" t="s">
        <v>49</v>
      </c>
      <c r="D1307" s="27" t="s">
        <v>57</v>
      </c>
      <c r="E1307" s="27" t="s">
        <v>47</v>
      </c>
      <c r="F1307" s="27">
        <v>9</v>
      </c>
      <c r="G1307" s="30">
        <v>2376</v>
      </c>
      <c r="H1307" s="27">
        <v>881.25840000000005</v>
      </c>
      <c r="K1307" s="33">
        <v>41810</v>
      </c>
      <c r="L1307" s="29">
        <v>2451</v>
      </c>
      <c r="M1307" s="27" t="s">
        <v>49</v>
      </c>
      <c r="N1307" s="27" t="s">
        <v>57</v>
      </c>
      <c r="O1307" s="27" t="s">
        <v>47</v>
      </c>
      <c r="P1307" s="27">
        <v>9</v>
      </c>
      <c r="Q1307" s="36">
        <v>2376</v>
      </c>
      <c r="R1307" s="27">
        <v>881.25840000000005</v>
      </c>
    </row>
    <row r="1308" spans="1:18">
      <c r="A1308" s="25">
        <v>41811</v>
      </c>
      <c r="B1308" s="29">
        <v>2816</v>
      </c>
      <c r="C1308" s="27" t="s">
        <v>48</v>
      </c>
      <c r="D1308" s="27" t="s">
        <v>57</v>
      </c>
      <c r="E1308" s="27" t="s">
        <v>50</v>
      </c>
      <c r="F1308" s="27">
        <v>6</v>
      </c>
      <c r="G1308" s="30">
        <v>9180</v>
      </c>
      <c r="H1308" s="27">
        <v>1172.4695999999999</v>
      </c>
      <c r="K1308" s="33">
        <v>41811</v>
      </c>
      <c r="L1308" s="29">
        <v>2816</v>
      </c>
      <c r="M1308" s="27" t="s">
        <v>48</v>
      </c>
      <c r="N1308" s="27" t="s">
        <v>57</v>
      </c>
      <c r="O1308" s="27" t="s">
        <v>50</v>
      </c>
      <c r="P1308" s="27">
        <v>6</v>
      </c>
      <c r="Q1308" s="36">
        <v>9180</v>
      </c>
      <c r="R1308" s="27">
        <v>1172.4695999999999</v>
      </c>
    </row>
    <row r="1309" spans="1:18">
      <c r="A1309" s="25">
        <v>41812</v>
      </c>
      <c r="B1309" s="29">
        <v>2452</v>
      </c>
      <c r="C1309" s="27" t="s">
        <v>45</v>
      </c>
      <c r="D1309" s="27" t="s">
        <v>57</v>
      </c>
      <c r="E1309" s="27" t="s">
        <v>47</v>
      </c>
      <c r="F1309" s="27">
        <v>6</v>
      </c>
      <c r="G1309" s="30">
        <v>1566</v>
      </c>
      <c r="H1309" s="27">
        <v>2028.5964000000004</v>
      </c>
      <c r="K1309" s="33">
        <v>41812</v>
      </c>
      <c r="L1309" s="29">
        <v>2452</v>
      </c>
      <c r="M1309" s="27" t="s">
        <v>45</v>
      </c>
      <c r="N1309" s="27" t="s">
        <v>57</v>
      </c>
      <c r="O1309" s="27" t="s">
        <v>47</v>
      </c>
      <c r="P1309" s="27">
        <v>6</v>
      </c>
      <c r="Q1309" s="36">
        <v>1566</v>
      </c>
      <c r="R1309" s="27">
        <v>2028.5964000000004</v>
      </c>
    </row>
    <row r="1310" spans="1:18">
      <c r="A1310" s="25">
        <v>41813</v>
      </c>
      <c r="B1310" s="29">
        <v>2817</v>
      </c>
      <c r="C1310" s="27" t="s">
        <v>49</v>
      </c>
      <c r="D1310" s="27" t="s">
        <v>57</v>
      </c>
      <c r="E1310" s="27" t="s">
        <v>51</v>
      </c>
      <c r="F1310" s="27">
        <v>9</v>
      </c>
      <c r="G1310" s="30">
        <v>3294</v>
      </c>
      <c r="H1310" s="27">
        <v>1251.3905999999999</v>
      </c>
      <c r="K1310" s="33">
        <v>41813</v>
      </c>
      <c r="L1310" s="29">
        <v>2817</v>
      </c>
      <c r="M1310" s="27" t="s">
        <v>49</v>
      </c>
      <c r="N1310" s="27" t="s">
        <v>57</v>
      </c>
      <c r="O1310" s="27" t="s">
        <v>51</v>
      </c>
      <c r="P1310" s="27">
        <v>9</v>
      </c>
      <c r="Q1310" s="36">
        <v>3294</v>
      </c>
      <c r="R1310" s="27">
        <v>1251.3905999999999</v>
      </c>
    </row>
    <row r="1311" spans="1:18">
      <c r="A1311" s="25">
        <v>41814</v>
      </c>
      <c r="B1311" s="29">
        <v>2453</v>
      </c>
      <c r="C1311" s="27" t="s">
        <v>48</v>
      </c>
      <c r="D1311" s="27" t="s">
        <v>57</v>
      </c>
      <c r="E1311" s="27" t="s">
        <v>47</v>
      </c>
      <c r="F1311" s="27">
        <v>9</v>
      </c>
      <c r="G1311" s="30">
        <v>1944</v>
      </c>
      <c r="H1311" s="27">
        <v>1673.3951999999999</v>
      </c>
      <c r="K1311" s="33">
        <v>41814</v>
      </c>
      <c r="L1311" s="29">
        <v>2453</v>
      </c>
      <c r="M1311" s="27" t="s">
        <v>48</v>
      </c>
      <c r="N1311" s="27" t="s">
        <v>57</v>
      </c>
      <c r="O1311" s="27" t="s">
        <v>47</v>
      </c>
      <c r="P1311" s="27">
        <v>9</v>
      </c>
      <c r="Q1311" s="36">
        <v>1944</v>
      </c>
      <c r="R1311" s="27">
        <v>1673.3951999999999</v>
      </c>
    </row>
    <row r="1312" spans="1:18">
      <c r="A1312" s="25">
        <v>41815</v>
      </c>
      <c r="B1312" s="29">
        <v>2818</v>
      </c>
      <c r="C1312" s="27" t="s">
        <v>45</v>
      </c>
      <c r="D1312" s="27" t="s">
        <v>57</v>
      </c>
      <c r="E1312" s="27" t="s">
        <v>51</v>
      </c>
      <c r="F1312" s="27">
        <v>8</v>
      </c>
      <c r="G1312" s="30">
        <v>7524</v>
      </c>
      <c r="H1312" s="27">
        <v>4315.0140000000001</v>
      </c>
      <c r="K1312" s="33">
        <v>41815</v>
      </c>
      <c r="L1312" s="29">
        <v>2818</v>
      </c>
      <c r="M1312" s="27" t="s">
        <v>45</v>
      </c>
      <c r="N1312" s="27" t="s">
        <v>57</v>
      </c>
      <c r="O1312" s="27" t="s">
        <v>51</v>
      </c>
      <c r="P1312" s="27">
        <v>8</v>
      </c>
      <c r="Q1312" s="36">
        <v>7524</v>
      </c>
      <c r="R1312" s="27">
        <v>4315.0140000000001</v>
      </c>
    </row>
    <row r="1313" spans="1:18">
      <c r="A1313" s="25">
        <v>41816</v>
      </c>
      <c r="B1313" s="29">
        <v>2454</v>
      </c>
      <c r="C1313" s="27" t="s">
        <v>49</v>
      </c>
      <c r="D1313" s="27" t="s">
        <v>57</v>
      </c>
      <c r="E1313" s="27" t="s">
        <v>50</v>
      </c>
      <c r="F1313" s="27">
        <v>6</v>
      </c>
      <c r="G1313" s="30">
        <v>3510</v>
      </c>
      <c r="H1313" s="27">
        <v>2724.6374999999998</v>
      </c>
      <c r="K1313" s="33">
        <v>41816</v>
      </c>
      <c r="L1313" s="29">
        <v>2454</v>
      </c>
      <c r="M1313" s="27" t="s">
        <v>49</v>
      </c>
      <c r="N1313" s="27" t="s">
        <v>57</v>
      </c>
      <c r="O1313" s="27" t="s">
        <v>50</v>
      </c>
      <c r="P1313" s="27">
        <v>6</v>
      </c>
      <c r="Q1313" s="36">
        <v>3510</v>
      </c>
      <c r="R1313" s="27">
        <v>2724.6374999999998</v>
      </c>
    </row>
    <row r="1314" spans="1:18">
      <c r="A1314" s="25">
        <v>41817</v>
      </c>
      <c r="B1314" s="29">
        <v>2819</v>
      </c>
      <c r="C1314" s="27" t="s">
        <v>48</v>
      </c>
      <c r="D1314" s="27" t="s">
        <v>57</v>
      </c>
      <c r="E1314" s="27" t="s">
        <v>51</v>
      </c>
      <c r="F1314" s="27">
        <v>7</v>
      </c>
      <c r="G1314" s="30">
        <v>4599</v>
      </c>
      <c r="H1314" s="27">
        <v>2021.2605000000001</v>
      </c>
      <c r="K1314" s="33">
        <v>41817</v>
      </c>
      <c r="L1314" s="29">
        <v>2819</v>
      </c>
      <c r="M1314" s="27" t="s">
        <v>48</v>
      </c>
      <c r="N1314" s="27" t="s">
        <v>57</v>
      </c>
      <c r="O1314" s="27" t="s">
        <v>51</v>
      </c>
      <c r="P1314" s="27">
        <v>7</v>
      </c>
      <c r="Q1314" s="36">
        <v>4599</v>
      </c>
      <c r="R1314" s="27">
        <v>2021.2605000000001</v>
      </c>
    </row>
    <row r="1315" spans="1:18">
      <c r="A1315" s="25">
        <v>41818</v>
      </c>
      <c r="B1315" s="29">
        <v>2455</v>
      </c>
      <c r="C1315" s="27" t="s">
        <v>45</v>
      </c>
      <c r="D1315" s="27" t="s">
        <v>57</v>
      </c>
      <c r="E1315" s="27" t="s">
        <v>50</v>
      </c>
      <c r="F1315" s="27">
        <v>7</v>
      </c>
      <c r="G1315" s="30">
        <v>9712.5</v>
      </c>
      <c r="H1315" s="27">
        <v>2367.1305000000002</v>
      </c>
      <c r="K1315" s="33">
        <v>41818</v>
      </c>
      <c r="L1315" s="29">
        <v>2455</v>
      </c>
      <c r="M1315" s="27" t="s">
        <v>45</v>
      </c>
      <c r="N1315" s="27" t="s">
        <v>57</v>
      </c>
      <c r="O1315" s="27" t="s">
        <v>50</v>
      </c>
      <c r="P1315" s="27">
        <v>7</v>
      </c>
      <c r="Q1315" s="36">
        <v>9712.5</v>
      </c>
      <c r="R1315" s="27">
        <v>2367.1305000000002</v>
      </c>
    </row>
    <row r="1316" spans="1:18">
      <c r="A1316" s="25">
        <v>41819</v>
      </c>
      <c r="B1316" s="29">
        <v>2820</v>
      </c>
      <c r="C1316" s="27" t="s">
        <v>49</v>
      </c>
      <c r="D1316" s="27" t="s">
        <v>57</v>
      </c>
      <c r="E1316" s="27" t="s">
        <v>47</v>
      </c>
      <c r="F1316" s="27">
        <v>6</v>
      </c>
      <c r="G1316" s="30">
        <v>6876</v>
      </c>
      <c r="H1316" s="27">
        <v>3053.6316000000002</v>
      </c>
      <c r="K1316" s="33">
        <v>41819</v>
      </c>
      <c r="L1316" s="29">
        <v>2820</v>
      </c>
      <c r="M1316" s="27" t="s">
        <v>49</v>
      </c>
      <c r="N1316" s="27" t="s">
        <v>57</v>
      </c>
      <c r="O1316" s="27" t="s">
        <v>47</v>
      </c>
      <c r="P1316" s="27">
        <v>6</v>
      </c>
      <c r="Q1316" s="36">
        <v>6876</v>
      </c>
      <c r="R1316" s="27">
        <v>3053.6316000000002</v>
      </c>
    </row>
    <row r="1317" spans="1:18">
      <c r="A1317" s="25">
        <v>41820</v>
      </c>
      <c r="B1317" s="29">
        <v>2456</v>
      </c>
      <c r="C1317" s="27" t="s">
        <v>48</v>
      </c>
      <c r="D1317" s="27" t="s">
        <v>57</v>
      </c>
      <c r="E1317" s="27" t="s">
        <v>50</v>
      </c>
      <c r="F1317" s="27">
        <v>7</v>
      </c>
      <c r="G1317" s="30">
        <v>2009</v>
      </c>
      <c r="H1317" s="27">
        <v>3864.3114999999998</v>
      </c>
      <c r="K1317" s="33">
        <v>41820</v>
      </c>
      <c r="L1317" s="29">
        <v>2456</v>
      </c>
      <c r="M1317" s="27" t="s">
        <v>48</v>
      </c>
      <c r="N1317" s="27" t="s">
        <v>57</v>
      </c>
      <c r="O1317" s="27" t="s">
        <v>50</v>
      </c>
      <c r="P1317" s="27">
        <v>7</v>
      </c>
      <c r="Q1317" s="36">
        <v>2009</v>
      </c>
      <c r="R1317" s="27">
        <v>3864.3114999999998</v>
      </c>
    </row>
    <row r="1318" spans="1:18">
      <c r="A1318" s="25">
        <v>41821</v>
      </c>
      <c r="B1318" s="29">
        <v>2821</v>
      </c>
      <c r="C1318" s="27" t="s">
        <v>45</v>
      </c>
      <c r="D1318" s="27" t="s">
        <v>57</v>
      </c>
      <c r="E1318" s="27" t="s">
        <v>47</v>
      </c>
      <c r="F1318" s="27">
        <v>9</v>
      </c>
      <c r="G1318" s="30">
        <v>8316</v>
      </c>
      <c r="H1318" s="27">
        <v>3690.6407999999997</v>
      </c>
      <c r="K1318" s="33">
        <v>41821</v>
      </c>
      <c r="L1318" s="29">
        <v>2821</v>
      </c>
      <c r="M1318" s="27" t="s">
        <v>45</v>
      </c>
      <c r="N1318" s="27" t="s">
        <v>57</v>
      </c>
      <c r="O1318" s="27" t="s">
        <v>47</v>
      </c>
      <c r="P1318" s="27">
        <v>9</v>
      </c>
      <c r="Q1318" s="36">
        <v>8316</v>
      </c>
      <c r="R1318" s="27">
        <v>3690.6407999999997</v>
      </c>
    </row>
    <row r="1319" spans="1:18">
      <c r="A1319" s="25">
        <v>41822</v>
      </c>
      <c r="B1319" s="29">
        <v>2457</v>
      </c>
      <c r="C1319" s="27" t="s">
        <v>49</v>
      </c>
      <c r="D1319" s="27" t="s">
        <v>57</v>
      </c>
      <c r="E1319" s="27" t="s">
        <v>51</v>
      </c>
      <c r="F1319" s="27">
        <v>10</v>
      </c>
      <c r="G1319" s="30">
        <v>5550</v>
      </c>
      <c r="H1319" s="27">
        <v>1232.0999999999999</v>
      </c>
      <c r="K1319" s="33">
        <v>41822</v>
      </c>
      <c r="L1319" s="29">
        <v>2457</v>
      </c>
      <c r="M1319" s="27" t="s">
        <v>49</v>
      </c>
      <c r="N1319" s="27" t="s">
        <v>57</v>
      </c>
      <c r="O1319" s="27" t="s">
        <v>51</v>
      </c>
      <c r="P1319" s="27">
        <v>10</v>
      </c>
      <c r="Q1319" s="36">
        <v>5550</v>
      </c>
      <c r="R1319" s="27">
        <v>1232.0999999999999</v>
      </c>
    </row>
    <row r="1320" spans="1:18">
      <c r="A1320" s="25">
        <v>41823</v>
      </c>
      <c r="B1320" s="29">
        <v>2822</v>
      </c>
      <c r="C1320" s="27" t="s">
        <v>48</v>
      </c>
      <c r="D1320" s="27" t="s">
        <v>57</v>
      </c>
      <c r="E1320" s="27" t="s">
        <v>47</v>
      </c>
      <c r="F1320" s="27">
        <v>9</v>
      </c>
      <c r="G1320" s="30">
        <v>11880</v>
      </c>
      <c r="H1320" s="27">
        <v>5095.3320000000003</v>
      </c>
      <c r="K1320" s="33">
        <v>41823</v>
      </c>
      <c r="L1320" s="29">
        <v>2822</v>
      </c>
      <c r="M1320" s="27" t="s">
        <v>48</v>
      </c>
      <c r="N1320" s="27" t="s">
        <v>57</v>
      </c>
      <c r="O1320" s="27" t="s">
        <v>47</v>
      </c>
      <c r="P1320" s="27">
        <v>9</v>
      </c>
      <c r="Q1320" s="36">
        <v>11880</v>
      </c>
      <c r="R1320" s="27">
        <v>5095.3320000000003</v>
      </c>
    </row>
    <row r="1321" spans="1:18">
      <c r="A1321" s="25">
        <v>41824</v>
      </c>
      <c r="B1321" s="29">
        <v>2458</v>
      </c>
      <c r="C1321" s="27" t="s">
        <v>45</v>
      </c>
      <c r="D1321" s="27" t="s">
        <v>57</v>
      </c>
      <c r="E1321" s="27" t="s">
        <v>51</v>
      </c>
      <c r="F1321" s="27">
        <v>7</v>
      </c>
      <c r="G1321" s="30">
        <v>9954</v>
      </c>
      <c r="H1321" s="27">
        <v>1101.1612499999999</v>
      </c>
      <c r="K1321" s="33">
        <v>41824</v>
      </c>
      <c r="L1321" s="29">
        <v>2458</v>
      </c>
      <c r="M1321" s="27" t="s">
        <v>45</v>
      </c>
      <c r="N1321" s="27" t="s">
        <v>57</v>
      </c>
      <c r="O1321" s="27" t="s">
        <v>51</v>
      </c>
      <c r="P1321" s="27">
        <v>7</v>
      </c>
      <c r="Q1321" s="36">
        <v>9954</v>
      </c>
      <c r="R1321" s="27">
        <v>1101.1612499999999</v>
      </c>
    </row>
    <row r="1322" spans="1:18">
      <c r="A1322" s="25">
        <v>41825</v>
      </c>
      <c r="B1322" s="29">
        <v>2823</v>
      </c>
      <c r="C1322" s="27" t="s">
        <v>49</v>
      </c>
      <c r="D1322" s="27" t="s">
        <v>57</v>
      </c>
      <c r="E1322" s="27" t="s">
        <v>50</v>
      </c>
      <c r="F1322" s="27">
        <v>7</v>
      </c>
      <c r="G1322" s="30">
        <v>2044</v>
      </c>
      <c r="H1322" s="27">
        <v>671.45400000000006</v>
      </c>
      <c r="K1322" s="33">
        <v>41825</v>
      </c>
      <c r="L1322" s="29">
        <v>2823</v>
      </c>
      <c r="M1322" s="27" t="s">
        <v>49</v>
      </c>
      <c r="N1322" s="27" t="s">
        <v>57</v>
      </c>
      <c r="O1322" s="27" t="s">
        <v>50</v>
      </c>
      <c r="P1322" s="27">
        <v>7</v>
      </c>
      <c r="Q1322" s="36">
        <v>2044</v>
      </c>
      <c r="R1322" s="27">
        <v>671.45400000000006</v>
      </c>
    </row>
    <row r="1323" spans="1:18">
      <c r="A1323" s="25">
        <v>41826</v>
      </c>
      <c r="B1323" s="29">
        <v>2459</v>
      </c>
      <c r="C1323" s="27" t="s">
        <v>48</v>
      </c>
      <c r="D1323" s="27" t="s">
        <v>57</v>
      </c>
      <c r="E1323" s="27" t="s">
        <v>51</v>
      </c>
      <c r="F1323" s="27">
        <v>7</v>
      </c>
      <c r="G1323" s="30">
        <v>2625</v>
      </c>
      <c r="H1323" s="27">
        <v>2775.1499999999996</v>
      </c>
      <c r="K1323" s="33">
        <v>41826</v>
      </c>
      <c r="L1323" s="29">
        <v>2459</v>
      </c>
      <c r="M1323" s="27" t="s">
        <v>48</v>
      </c>
      <c r="N1323" s="27" t="s">
        <v>57</v>
      </c>
      <c r="O1323" s="27" t="s">
        <v>51</v>
      </c>
      <c r="P1323" s="27">
        <v>7</v>
      </c>
      <c r="Q1323" s="36">
        <v>2625</v>
      </c>
      <c r="R1323" s="27">
        <v>2775.1499999999996</v>
      </c>
    </row>
    <row r="1324" spans="1:18">
      <c r="A1324" s="25">
        <v>41827</v>
      </c>
      <c r="B1324" s="29">
        <v>2824</v>
      </c>
      <c r="C1324" s="27" t="s">
        <v>45</v>
      </c>
      <c r="D1324" s="27" t="s">
        <v>57</v>
      </c>
      <c r="E1324" s="27" t="s">
        <v>50</v>
      </c>
      <c r="F1324" s="27">
        <v>10</v>
      </c>
      <c r="G1324" s="30">
        <v>14650</v>
      </c>
      <c r="H1324" s="27">
        <v>3042.2190000000001</v>
      </c>
      <c r="K1324" s="33">
        <v>41827</v>
      </c>
      <c r="L1324" s="29">
        <v>2824</v>
      </c>
      <c r="M1324" s="27" t="s">
        <v>45</v>
      </c>
      <c r="N1324" s="27" t="s">
        <v>57</v>
      </c>
      <c r="O1324" s="27" t="s">
        <v>50</v>
      </c>
      <c r="P1324" s="27">
        <v>10</v>
      </c>
      <c r="Q1324" s="36">
        <v>14650</v>
      </c>
      <c r="R1324" s="27">
        <v>3042.2190000000001</v>
      </c>
    </row>
    <row r="1325" spans="1:18">
      <c r="A1325" s="25">
        <v>41828</v>
      </c>
      <c r="B1325" s="29">
        <v>2460</v>
      </c>
      <c r="C1325" s="27" t="s">
        <v>49</v>
      </c>
      <c r="D1325" s="27" t="s">
        <v>57</v>
      </c>
      <c r="E1325" s="27" t="s">
        <v>47</v>
      </c>
      <c r="F1325" s="27">
        <v>9</v>
      </c>
      <c r="G1325" s="30">
        <v>2997</v>
      </c>
      <c r="H1325" s="27">
        <v>5626.8675000000003</v>
      </c>
      <c r="K1325" s="33">
        <v>41828</v>
      </c>
      <c r="L1325" s="29">
        <v>2460</v>
      </c>
      <c r="M1325" s="27" t="s">
        <v>49</v>
      </c>
      <c r="N1325" s="27" t="s">
        <v>57</v>
      </c>
      <c r="O1325" s="27" t="s">
        <v>47</v>
      </c>
      <c r="P1325" s="27">
        <v>9</v>
      </c>
      <c r="Q1325" s="36">
        <v>2997</v>
      </c>
      <c r="R1325" s="27">
        <v>5626.8675000000003</v>
      </c>
    </row>
    <row r="1326" spans="1:18">
      <c r="A1326" s="25">
        <v>41829</v>
      </c>
      <c r="B1326" s="29">
        <v>2825</v>
      </c>
      <c r="C1326" s="27" t="s">
        <v>48</v>
      </c>
      <c r="D1326" s="27" t="s">
        <v>57</v>
      </c>
      <c r="E1326" s="27" t="s">
        <v>50</v>
      </c>
      <c r="F1326" s="27">
        <v>8</v>
      </c>
      <c r="G1326" s="30">
        <v>11070</v>
      </c>
      <c r="H1326" s="27">
        <v>940.5071999999999</v>
      </c>
      <c r="K1326" s="33">
        <v>41829</v>
      </c>
      <c r="L1326" s="29">
        <v>2825</v>
      </c>
      <c r="M1326" s="27" t="s">
        <v>48</v>
      </c>
      <c r="N1326" s="27" t="s">
        <v>57</v>
      </c>
      <c r="O1326" s="27" t="s">
        <v>50</v>
      </c>
      <c r="P1326" s="27">
        <v>8</v>
      </c>
      <c r="Q1326" s="36">
        <v>11070</v>
      </c>
      <c r="R1326" s="27">
        <v>940.5071999999999</v>
      </c>
    </row>
  </sheetData>
  <conditionalFormatting sqref="B1327:B1048576 B1">
    <cfRule type="duplicateValues" dxfId="7" priority="13"/>
  </conditionalFormatting>
  <conditionalFormatting sqref="A2:A1326">
    <cfRule type="expression" dxfId="6" priority="14">
      <formula>A2&gt;#REF!</formula>
    </cfRule>
  </conditionalFormatting>
  <conditionalFormatting sqref="A1:H1326">
    <cfRule type="expression" dxfId="5" priority="10">
      <formula>"if($h2&gt;=4000, True, False)"</formula>
    </cfRule>
    <cfRule type="expression" priority="11">
      <formula>"if($H2&gt;4000,True, False)"</formula>
    </cfRule>
    <cfRule type="expression" priority="12">
      <formula>"if(H2&gt;=4000, TRUE, FALSE)"</formula>
    </cfRule>
  </conditionalFormatting>
  <conditionalFormatting sqref="L1327:L1048576 L1">
    <cfRule type="duplicateValues" dxfId="4" priority="8"/>
  </conditionalFormatting>
  <conditionalFormatting sqref="K2:K1326">
    <cfRule type="expression" dxfId="3" priority="9">
      <formula>K2&gt;#REF!</formula>
    </cfRule>
  </conditionalFormatting>
  <conditionalFormatting sqref="K1:R1326">
    <cfRule type="expression" dxfId="2" priority="1">
      <formula>IF($R2&gt;=4000,TRUE,FALSE)</formula>
    </cfRule>
    <cfRule type="expression" dxfId="1" priority="5">
      <formula>"if($h2&gt;=4000, True, False)"</formula>
    </cfRule>
    <cfRule type="expression" priority="6">
      <formula>"if($H2&gt;4000,True, False)"</formula>
    </cfRule>
    <cfRule type="expression" priority="7">
      <formula>"if(H2&gt;=4000, TRUE, FALSE)"</formula>
    </cfRule>
  </conditionalFormatting>
  <conditionalFormatting sqref="L1:L1048576">
    <cfRule type="duplicateValues" dxfId="0" priority="4"/>
  </conditionalFormatting>
  <conditionalFormatting sqref="Q1:Q1048576">
    <cfRule type="iconSet" priority="2">
      <iconSet iconSet="3Arrows">
        <cfvo type="percent" val="0"/>
        <cfvo type="num" val="5000"/>
        <cfvo type="num" val="8000" gte="0"/>
      </iconSet>
    </cfRule>
  </conditionalFormatting>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5A52-1252-4FA6-AA24-C25398BE4AF5}">
  <sheetPr codeName="Sheet7"/>
  <dimension ref="A1:Q1326"/>
  <sheetViews>
    <sheetView workbookViewId="0">
      <selection activeCell="J7" sqref="J7"/>
    </sheetView>
  </sheetViews>
  <sheetFormatPr defaultRowHeight="14.4"/>
  <cols>
    <col min="7" max="7" width="10.33203125" bestFit="1" customWidth="1"/>
    <col min="8" max="8" width="11" bestFit="1" customWidth="1"/>
    <col min="10" max="10" width="16.88671875" bestFit="1" customWidth="1"/>
    <col min="16" max="16" width="24.6640625" bestFit="1" customWidth="1"/>
    <col min="17" max="17" width="16.88671875" bestFit="1" customWidth="1"/>
  </cols>
  <sheetData>
    <row r="1" spans="1:17">
      <c r="A1" s="48" t="s">
        <v>37</v>
      </c>
      <c r="B1" s="49" t="s">
        <v>38</v>
      </c>
      <c r="C1" s="49" t="s">
        <v>39</v>
      </c>
      <c r="D1" s="49" t="s">
        <v>40</v>
      </c>
      <c r="E1" s="49" t="s">
        <v>41</v>
      </c>
      <c r="F1" s="49" t="s">
        <v>42</v>
      </c>
      <c r="G1" s="50" t="s">
        <v>43</v>
      </c>
      <c r="H1" s="49" t="s">
        <v>44</v>
      </c>
      <c r="I1" s="39" t="s">
        <v>58</v>
      </c>
      <c r="J1" s="39" t="s">
        <v>68</v>
      </c>
      <c r="P1" s="280" t="s">
        <v>67</v>
      </c>
      <c r="Q1" s="280"/>
    </row>
    <row r="2" spans="1:17">
      <c r="A2" s="44">
        <v>40909</v>
      </c>
      <c r="B2" s="45">
        <v>1111</v>
      </c>
      <c r="C2" s="46" t="s">
        <v>45</v>
      </c>
      <c r="D2" s="46" t="s">
        <v>46</v>
      </c>
      <c r="E2" s="46" t="s">
        <v>47</v>
      </c>
      <c r="F2" s="46">
        <v>8</v>
      </c>
      <c r="G2" s="47">
        <v>7164</v>
      </c>
      <c r="H2" s="46">
        <v>844.1579999999999</v>
      </c>
      <c r="I2" s="38">
        <f>+IF(G2&lt;5000,$Q$4,IF(AND(G2&gt;=5000,G2&lt;10000),$Q$3,$Q$2))</f>
        <v>2.5000000000000001E-2</v>
      </c>
      <c r="J2" t="str">
        <f>IF(OR(G2&gt;10000,H2&gt;=5000),"Good","Need Improvement")</f>
        <v>Need Improvement</v>
      </c>
      <c r="P2" s="52" t="s">
        <v>60</v>
      </c>
      <c r="Q2" s="53">
        <v>0.05</v>
      </c>
    </row>
    <row r="3" spans="1:17">
      <c r="A3" s="42">
        <v>40910</v>
      </c>
      <c r="B3" s="40">
        <v>1112</v>
      </c>
      <c r="C3" s="41" t="s">
        <v>48</v>
      </c>
      <c r="D3" s="41" t="s">
        <v>46</v>
      </c>
      <c r="E3" s="41" t="s">
        <v>47</v>
      </c>
      <c r="F3" s="41">
        <v>8</v>
      </c>
      <c r="G3" s="43">
        <v>6528</v>
      </c>
      <c r="H3" s="41">
        <v>3376.6319999999996</v>
      </c>
      <c r="I3" s="38">
        <f t="shared" ref="I3:I66" si="0">+IF(G3&lt;5000,$Q$4,IF(AND(G3&gt;=5000,G3&lt;10000),$Q$3,$Q$2))</f>
        <v>2.5000000000000001E-2</v>
      </c>
      <c r="J3" s="51" t="str">
        <f t="shared" ref="J3:J66" si="1">IF(OR(G3&gt;10000,H3&gt;=5000),"Good","Need Improvement")</f>
        <v>Need Improvement</v>
      </c>
      <c r="P3" s="52" t="s">
        <v>61</v>
      </c>
      <c r="Q3" s="54">
        <v>2.5000000000000001E-2</v>
      </c>
    </row>
    <row r="4" spans="1:17">
      <c r="A4" s="42">
        <v>40911</v>
      </c>
      <c r="B4" s="40">
        <v>1113</v>
      </c>
      <c r="C4" s="41" t="s">
        <v>49</v>
      </c>
      <c r="D4" s="41" t="s">
        <v>46</v>
      </c>
      <c r="E4" s="41" t="s">
        <v>50</v>
      </c>
      <c r="F4" s="41">
        <v>8</v>
      </c>
      <c r="G4" s="43">
        <v>2520</v>
      </c>
      <c r="H4" s="41">
        <v>2280</v>
      </c>
      <c r="I4" s="38">
        <f t="shared" si="0"/>
        <v>1.4999999999999999E-2</v>
      </c>
      <c r="J4" s="51" t="str">
        <f t="shared" si="1"/>
        <v>Need Improvement</v>
      </c>
      <c r="P4" s="52" t="s">
        <v>62</v>
      </c>
      <c r="Q4" s="54">
        <v>1.4999999999999999E-2</v>
      </c>
    </row>
    <row r="5" spans="1:17">
      <c r="A5" s="42">
        <v>40913</v>
      </c>
      <c r="B5" s="40">
        <v>1115</v>
      </c>
      <c r="C5" s="41" t="s">
        <v>48</v>
      </c>
      <c r="D5" s="41" t="s">
        <v>46</v>
      </c>
      <c r="E5" s="41" t="s">
        <v>50</v>
      </c>
      <c r="F5" s="41">
        <v>10</v>
      </c>
      <c r="G5" s="43">
        <v>9660</v>
      </c>
      <c r="H5" s="41">
        <v>1737.3510000000001</v>
      </c>
      <c r="I5" s="38">
        <f t="shared" si="0"/>
        <v>2.5000000000000001E-2</v>
      </c>
      <c r="J5" s="51" t="str">
        <f t="shared" si="1"/>
        <v>Need Improvement</v>
      </c>
      <c r="P5" s="51"/>
      <c r="Q5" s="51"/>
    </row>
    <row r="6" spans="1:17">
      <c r="A6" s="42">
        <v>40914</v>
      </c>
      <c r="B6" s="40">
        <v>1116</v>
      </c>
      <c r="C6" s="41" t="s">
        <v>49</v>
      </c>
      <c r="D6" s="41" t="s">
        <v>46</v>
      </c>
      <c r="E6" s="41" t="s">
        <v>51</v>
      </c>
      <c r="F6" s="41">
        <v>10</v>
      </c>
      <c r="G6" s="43">
        <v>11550</v>
      </c>
      <c r="H6" s="41">
        <v>854.69999999999993</v>
      </c>
      <c r="I6" s="38">
        <f t="shared" si="0"/>
        <v>0.05</v>
      </c>
      <c r="J6" s="51" t="str">
        <f t="shared" si="1"/>
        <v>Good</v>
      </c>
      <c r="P6" s="51"/>
      <c r="Q6" s="51"/>
    </row>
    <row r="7" spans="1:17">
      <c r="A7" s="42">
        <v>40915</v>
      </c>
      <c r="B7" s="40">
        <v>1117</v>
      </c>
      <c r="C7" s="41" t="s">
        <v>45</v>
      </c>
      <c r="D7" s="41" t="s">
        <v>46</v>
      </c>
      <c r="E7" s="41" t="s">
        <v>51</v>
      </c>
      <c r="F7" s="41">
        <v>7</v>
      </c>
      <c r="G7" s="43">
        <v>7896</v>
      </c>
      <c r="H7" s="41">
        <v>2565.4104000000002</v>
      </c>
      <c r="I7" s="38">
        <f t="shared" si="0"/>
        <v>2.5000000000000001E-2</v>
      </c>
      <c r="J7" s="51" t="str">
        <f t="shared" si="1"/>
        <v>Need Improvement</v>
      </c>
      <c r="P7" s="280" t="s">
        <v>59</v>
      </c>
      <c r="Q7" s="280"/>
    </row>
    <row r="8" spans="1:17">
      <c r="A8" s="42">
        <v>40916</v>
      </c>
      <c r="B8" s="40">
        <v>1118</v>
      </c>
      <c r="C8" s="41" t="s">
        <v>48</v>
      </c>
      <c r="D8" s="41" t="s">
        <v>46</v>
      </c>
      <c r="E8" s="41" t="s">
        <v>51</v>
      </c>
      <c r="F8" s="41">
        <v>7</v>
      </c>
      <c r="G8" s="43">
        <v>8095.5</v>
      </c>
      <c r="H8" s="41">
        <v>1063.2090000000001</v>
      </c>
      <c r="I8" s="38">
        <f t="shared" si="0"/>
        <v>2.5000000000000001E-2</v>
      </c>
      <c r="J8" s="51" t="str">
        <f t="shared" si="1"/>
        <v>Need Improvement</v>
      </c>
      <c r="P8" s="52" t="s">
        <v>63</v>
      </c>
      <c r="Q8" s="52" t="s">
        <v>64</v>
      </c>
    </row>
    <row r="9" spans="1:17">
      <c r="A9" s="42">
        <v>40917</v>
      </c>
      <c r="B9" s="40">
        <v>1119</v>
      </c>
      <c r="C9" s="41" t="s">
        <v>49</v>
      </c>
      <c r="D9" s="41" t="s">
        <v>46</v>
      </c>
      <c r="E9" s="41" t="s">
        <v>47</v>
      </c>
      <c r="F9" s="41">
        <v>8</v>
      </c>
      <c r="G9" s="43">
        <v>12180</v>
      </c>
      <c r="H9" s="41">
        <v>1864.0272</v>
      </c>
      <c r="I9" s="38">
        <f t="shared" si="0"/>
        <v>0.05</v>
      </c>
      <c r="J9" s="51" t="str">
        <f t="shared" si="1"/>
        <v>Good</v>
      </c>
      <c r="P9" s="52" t="s">
        <v>65</v>
      </c>
      <c r="Q9" s="52" t="s">
        <v>66</v>
      </c>
    </row>
    <row r="10" spans="1:17">
      <c r="A10" s="42">
        <v>40918</v>
      </c>
      <c r="B10" s="40">
        <v>1120</v>
      </c>
      <c r="C10" s="41" t="s">
        <v>45</v>
      </c>
      <c r="D10" s="41" t="s">
        <v>46</v>
      </c>
      <c r="E10" s="41" t="s">
        <v>47</v>
      </c>
      <c r="F10" s="41">
        <v>6</v>
      </c>
      <c r="G10" s="43">
        <v>4900.5</v>
      </c>
      <c r="H10" s="41">
        <v>2653.62075</v>
      </c>
      <c r="I10" s="38">
        <f t="shared" si="0"/>
        <v>1.4999999999999999E-2</v>
      </c>
      <c r="J10" s="51" t="str">
        <f t="shared" si="1"/>
        <v>Need Improvement</v>
      </c>
    </row>
    <row r="11" spans="1:17">
      <c r="A11" s="42">
        <v>40919</v>
      </c>
      <c r="B11" s="40">
        <v>1121</v>
      </c>
      <c r="C11" s="41" t="s">
        <v>48</v>
      </c>
      <c r="D11" s="41" t="s">
        <v>46</v>
      </c>
      <c r="E11" s="41" t="s">
        <v>47</v>
      </c>
      <c r="F11" s="41">
        <v>9</v>
      </c>
      <c r="G11" s="43">
        <v>2277</v>
      </c>
      <c r="H11" s="41">
        <v>1931.3513999999998</v>
      </c>
      <c r="I11" s="38">
        <f t="shared" si="0"/>
        <v>1.4999999999999999E-2</v>
      </c>
      <c r="J11" s="51" t="str">
        <f t="shared" si="1"/>
        <v>Need Improvement</v>
      </c>
    </row>
    <row r="12" spans="1:17">
      <c r="A12" s="42">
        <v>40920</v>
      </c>
      <c r="B12" s="40">
        <v>1122</v>
      </c>
      <c r="C12" s="41" t="s">
        <v>49</v>
      </c>
      <c r="D12" s="41" t="s">
        <v>46</v>
      </c>
      <c r="E12" s="41" t="s">
        <v>50</v>
      </c>
      <c r="F12" s="41">
        <v>6</v>
      </c>
      <c r="G12" s="43">
        <v>8032.5</v>
      </c>
      <c r="H12" s="41">
        <v>994.4235000000001</v>
      </c>
      <c r="I12" s="38">
        <f t="shared" si="0"/>
        <v>2.5000000000000001E-2</v>
      </c>
      <c r="J12" s="51" t="str">
        <f t="shared" si="1"/>
        <v>Need Improvement</v>
      </c>
    </row>
    <row r="13" spans="1:17">
      <c r="A13" s="42">
        <v>40921</v>
      </c>
      <c r="B13" s="40">
        <v>1123</v>
      </c>
      <c r="C13" s="41" t="s">
        <v>45</v>
      </c>
      <c r="D13" s="41" t="s">
        <v>46</v>
      </c>
      <c r="E13" s="41" t="s">
        <v>50</v>
      </c>
      <c r="F13" s="41">
        <v>9</v>
      </c>
      <c r="G13" s="43">
        <v>8046</v>
      </c>
      <c r="H13" s="41">
        <v>4092.732</v>
      </c>
      <c r="I13" s="38">
        <f t="shared" si="0"/>
        <v>2.5000000000000001E-2</v>
      </c>
      <c r="J13" s="51" t="str">
        <f t="shared" si="1"/>
        <v>Need Improvement</v>
      </c>
    </row>
    <row r="14" spans="1:17">
      <c r="A14" s="42">
        <v>40922</v>
      </c>
      <c r="B14" s="40">
        <v>1124</v>
      </c>
      <c r="C14" s="41" t="s">
        <v>48</v>
      </c>
      <c r="D14" s="41" t="s">
        <v>46</v>
      </c>
      <c r="E14" s="41" t="s">
        <v>50</v>
      </c>
      <c r="F14" s="41">
        <v>6</v>
      </c>
      <c r="G14" s="43">
        <v>11250</v>
      </c>
      <c r="H14" s="41">
        <v>1900.8000000000002</v>
      </c>
      <c r="I14" s="38">
        <f t="shared" si="0"/>
        <v>0.05</v>
      </c>
      <c r="J14" s="51" t="str">
        <f t="shared" si="1"/>
        <v>Good</v>
      </c>
    </row>
    <row r="15" spans="1:17">
      <c r="A15" s="42">
        <v>40923</v>
      </c>
      <c r="B15" s="40">
        <v>1125</v>
      </c>
      <c r="C15" s="41" t="s">
        <v>49</v>
      </c>
      <c r="D15" s="41" t="s">
        <v>46</v>
      </c>
      <c r="E15" s="41" t="s">
        <v>51</v>
      </c>
      <c r="F15" s="41">
        <v>7</v>
      </c>
      <c r="G15" s="43">
        <v>6189.75</v>
      </c>
      <c r="H15" s="41">
        <v>2722.8710250000004</v>
      </c>
      <c r="I15" s="38">
        <f t="shared" si="0"/>
        <v>2.5000000000000001E-2</v>
      </c>
      <c r="J15" s="51" t="str">
        <f t="shared" si="1"/>
        <v>Need Improvement</v>
      </c>
    </row>
    <row r="16" spans="1:17">
      <c r="A16" s="42">
        <v>40924</v>
      </c>
      <c r="B16" s="40">
        <v>1126</v>
      </c>
      <c r="C16" s="41" t="s">
        <v>45</v>
      </c>
      <c r="D16" s="41" t="s">
        <v>46</v>
      </c>
      <c r="E16" s="41" t="s">
        <v>51</v>
      </c>
      <c r="F16" s="41">
        <v>7</v>
      </c>
      <c r="G16" s="43">
        <v>2908.5</v>
      </c>
      <c r="H16" s="41">
        <v>1140.7136999999998</v>
      </c>
      <c r="I16" s="38">
        <f t="shared" si="0"/>
        <v>1.4999999999999999E-2</v>
      </c>
      <c r="J16" s="51" t="str">
        <f t="shared" si="1"/>
        <v>Need Improvement</v>
      </c>
    </row>
    <row r="17" spans="1:10">
      <c r="A17" s="42">
        <v>40925</v>
      </c>
      <c r="B17" s="40">
        <v>1127</v>
      </c>
      <c r="C17" s="41" t="s">
        <v>48</v>
      </c>
      <c r="D17" s="41" t="s">
        <v>46</v>
      </c>
      <c r="E17" s="41" t="s">
        <v>51</v>
      </c>
      <c r="F17" s="41">
        <v>6</v>
      </c>
      <c r="G17" s="43">
        <v>2214</v>
      </c>
      <c r="H17" s="41">
        <v>2828.6063999999997</v>
      </c>
      <c r="I17" s="38">
        <f t="shared" si="0"/>
        <v>1.4999999999999999E-2</v>
      </c>
      <c r="J17" s="51" t="str">
        <f t="shared" si="1"/>
        <v>Need Improvement</v>
      </c>
    </row>
    <row r="18" spans="1:10">
      <c r="A18" s="42">
        <v>40926</v>
      </c>
      <c r="B18" s="40">
        <v>1128</v>
      </c>
      <c r="C18" s="41" t="s">
        <v>49</v>
      </c>
      <c r="D18" s="41" t="s">
        <v>46</v>
      </c>
      <c r="E18" s="41" t="s">
        <v>47</v>
      </c>
      <c r="F18" s="41">
        <v>9</v>
      </c>
      <c r="G18" s="43">
        <v>8829</v>
      </c>
      <c r="H18" s="41">
        <v>4189.3605000000007</v>
      </c>
      <c r="I18" s="38">
        <f t="shared" si="0"/>
        <v>2.5000000000000001E-2</v>
      </c>
      <c r="J18" s="51" t="str">
        <f t="shared" si="1"/>
        <v>Need Improvement</v>
      </c>
    </row>
    <row r="19" spans="1:10">
      <c r="A19" s="42">
        <v>40927</v>
      </c>
      <c r="B19" s="40">
        <v>1129</v>
      </c>
      <c r="C19" s="41" t="s">
        <v>45</v>
      </c>
      <c r="D19" s="41" t="s">
        <v>46</v>
      </c>
      <c r="E19" s="41" t="s">
        <v>47</v>
      </c>
      <c r="F19" s="41">
        <v>10</v>
      </c>
      <c r="G19" s="43">
        <v>9120</v>
      </c>
      <c r="H19" s="41">
        <v>3569.3399999999997</v>
      </c>
      <c r="I19" s="38">
        <f t="shared" si="0"/>
        <v>2.5000000000000001E-2</v>
      </c>
      <c r="J19" s="51" t="str">
        <f t="shared" si="1"/>
        <v>Need Improvement</v>
      </c>
    </row>
    <row r="20" spans="1:10">
      <c r="A20" s="42">
        <v>40928</v>
      </c>
      <c r="B20" s="40">
        <v>1130</v>
      </c>
      <c r="C20" s="41" t="s">
        <v>48</v>
      </c>
      <c r="D20" s="41" t="s">
        <v>46</v>
      </c>
      <c r="E20" s="41" t="s">
        <v>47</v>
      </c>
      <c r="F20" s="41">
        <v>6</v>
      </c>
      <c r="G20" s="43">
        <v>2173.5</v>
      </c>
      <c r="H20" s="41">
        <v>3709.0777500000004</v>
      </c>
      <c r="I20" s="38">
        <f t="shared" si="0"/>
        <v>1.4999999999999999E-2</v>
      </c>
      <c r="J20" s="51" t="str">
        <f t="shared" si="1"/>
        <v>Need Improvement</v>
      </c>
    </row>
    <row r="21" spans="1:10">
      <c r="A21" s="42">
        <v>40929</v>
      </c>
      <c r="B21" s="40">
        <v>1131</v>
      </c>
      <c r="C21" s="41" t="s">
        <v>49</v>
      </c>
      <c r="D21" s="41" t="s">
        <v>46</v>
      </c>
      <c r="E21" s="41" t="s">
        <v>50</v>
      </c>
      <c r="F21" s="41">
        <v>10</v>
      </c>
      <c r="G21" s="43">
        <v>5600</v>
      </c>
      <c r="H21" s="41">
        <v>4516.3999999999996</v>
      </c>
      <c r="I21" s="38">
        <f t="shared" si="0"/>
        <v>2.5000000000000001E-2</v>
      </c>
      <c r="J21" s="51" t="str">
        <f t="shared" si="1"/>
        <v>Need Improvement</v>
      </c>
    </row>
    <row r="22" spans="1:10">
      <c r="A22" s="42">
        <v>40930</v>
      </c>
      <c r="B22" s="40">
        <v>1132</v>
      </c>
      <c r="C22" s="41" t="s">
        <v>45</v>
      </c>
      <c r="D22" s="41" t="s">
        <v>46</v>
      </c>
      <c r="E22" s="41" t="s">
        <v>50</v>
      </c>
      <c r="F22" s="41">
        <v>6</v>
      </c>
      <c r="G22" s="43">
        <v>4608</v>
      </c>
      <c r="H22" s="41">
        <v>2575.4111999999996</v>
      </c>
      <c r="I22" s="38">
        <f t="shared" si="0"/>
        <v>1.4999999999999999E-2</v>
      </c>
      <c r="J22" s="51" t="str">
        <f t="shared" si="1"/>
        <v>Need Improvement</v>
      </c>
    </row>
    <row r="23" spans="1:10">
      <c r="A23" s="42">
        <v>40931</v>
      </c>
      <c r="B23" s="40">
        <v>1133</v>
      </c>
      <c r="C23" s="41" t="s">
        <v>48</v>
      </c>
      <c r="D23" s="41" t="s">
        <v>46</v>
      </c>
      <c r="E23" s="41" t="s">
        <v>50</v>
      </c>
      <c r="F23" s="41">
        <v>8</v>
      </c>
      <c r="G23" s="43">
        <v>5508</v>
      </c>
      <c r="H23" s="41">
        <v>1965.2544000000003</v>
      </c>
      <c r="I23" s="38">
        <f t="shared" si="0"/>
        <v>2.5000000000000001E-2</v>
      </c>
      <c r="J23" s="51" t="str">
        <f t="shared" si="1"/>
        <v>Need Improvement</v>
      </c>
    </row>
    <row r="24" spans="1:10">
      <c r="A24" s="42">
        <v>40932</v>
      </c>
      <c r="B24" s="40">
        <v>1134</v>
      </c>
      <c r="C24" s="41" t="s">
        <v>49</v>
      </c>
      <c r="D24" s="41" t="s">
        <v>46</v>
      </c>
      <c r="E24" s="41" t="s">
        <v>51</v>
      </c>
      <c r="F24" s="41">
        <v>9</v>
      </c>
      <c r="G24" s="43">
        <v>12735</v>
      </c>
      <c r="H24" s="41">
        <v>3907.0980000000004</v>
      </c>
      <c r="I24" s="38">
        <f t="shared" si="0"/>
        <v>0.05</v>
      </c>
      <c r="J24" s="51" t="str">
        <f t="shared" si="1"/>
        <v>Good</v>
      </c>
    </row>
    <row r="25" spans="1:10">
      <c r="A25" s="42">
        <v>40933</v>
      </c>
      <c r="B25" s="40">
        <v>1135</v>
      </c>
      <c r="C25" s="41" t="s">
        <v>45</v>
      </c>
      <c r="D25" s="41" t="s">
        <v>46</v>
      </c>
      <c r="E25" s="41" t="s">
        <v>51</v>
      </c>
      <c r="F25" s="41">
        <v>10</v>
      </c>
      <c r="G25" s="43">
        <v>13575</v>
      </c>
      <c r="H25" s="41">
        <v>1992.81</v>
      </c>
      <c r="I25" s="38">
        <f t="shared" si="0"/>
        <v>0.05</v>
      </c>
      <c r="J25" s="51" t="str">
        <f t="shared" si="1"/>
        <v>Good</v>
      </c>
    </row>
    <row r="26" spans="1:10">
      <c r="A26" s="42">
        <v>40934</v>
      </c>
      <c r="B26" s="40">
        <v>1136</v>
      </c>
      <c r="C26" s="41" t="s">
        <v>48</v>
      </c>
      <c r="D26" s="41" t="s">
        <v>46</v>
      </c>
      <c r="E26" s="41" t="s">
        <v>51</v>
      </c>
      <c r="F26" s="41">
        <v>9</v>
      </c>
      <c r="G26" s="43">
        <v>8892</v>
      </c>
      <c r="H26" s="41">
        <v>3084.6347999999998</v>
      </c>
      <c r="I26" s="38">
        <f t="shared" si="0"/>
        <v>2.5000000000000001E-2</v>
      </c>
      <c r="J26" s="51" t="str">
        <f t="shared" si="1"/>
        <v>Need Improvement</v>
      </c>
    </row>
    <row r="27" spans="1:10">
      <c r="A27" s="42">
        <v>40935</v>
      </c>
      <c r="B27" s="40">
        <v>1137</v>
      </c>
      <c r="C27" s="41" t="s">
        <v>49</v>
      </c>
      <c r="D27" s="41" t="s">
        <v>46</v>
      </c>
      <c r="E27" s="41" t="s">
        <v>47</v>
      </c>
      <c r="F27" s="41">
        <v>9</v>
      </c>
      <c r="G27" s="43">
        <v>6196.5</v>
      </c>
      <c r="H27" s="41">
        <v>3112.7084999999997</v>
      </c>
      <c r="I27" s="38">
        <f t="shared" si="0"/>
        <v>2.5000000000000001E-2</v>
      </c>
      <c r="J27" s="51" t="str">
        <f t="shared" si="1"/>
        <v>Need Improvement</v>
      </c>
    </row>
    <row r="28" spans="1:10">
      <c r="A28" s="42">
        <v>40936</v>
      </c>
      <c r="B28" s="40">
        <v>1138</v>
      </c>
      <c r="C28" s="41" t="s">
        <v>45</v>
      </c>
      <c r="D28" s="41" t="s">
        <v>46</v>
      </c>
      <c r="E28" s="41" t="s">
        <v>47</v>
      </c>
      <c r="F28" s="41">
        <v>7</v>
      </c>
      <c r="G28" s="43">
        <v>4063.5</v>
      </c>
      <c r="H28" s="41">
        <v>709.69027499999993</v>
      </c>
      <c r="I28" s="38">
        <f t="shared" si="0"/>
        <v>1.4999999999999999E-2</v>
      </c>
      <c r="J28" s="51" t="str">
        <f t="shared" si="1"/>
        <v>Need Improvement</v>
      </c>
    </row>
    <row r="29" spans="1:10">
      <c r="A29" s="42">
        <v>40937</v>
      </c>
      <c r="B29" s="40">
        <v>1139</v>
      </c>
      <c r="C29" s="41" t="s">
        <v>48</v>
      </c>
      <c r="D29" s="41" t="s">
        <v>46</v>
      </c>
      <c r="E29" s="41" t="s">
        <v>47</v>
      </c>
      <c r="F29" s="41">
        <v>9</v>
      </c>
      <c r="G29" s="43">
        <v>4464</v>
      </c>
      <c r="H29" s="41">
        <v>2483.5464000000002</v>
      </c>
      <c r="I29" s="38">
        <f t="shared" si="0"/>
        <v>1.4999999999999999E-2</v>
      </c>
      <c r="J29" s="51" t="str">
        <f t="shared" si="1"/>
        <v>Need Improvement</v>
      </c>
    </row>
    <row r="30" spans="1:10">
      <c r="A30" s="42">
        <v>40938</v>
      </c>
      <c r="B30" s="40">
        <v>1140</v>
      </c>
      <c r="C30" s="41" t="s">
        <v>49</v>
      </c>
      <c r="D30" s="41" t="s">
        <v>46</v>
      </c>
      <c r="E30" s="41" t="s">
        <v>50</v>
      </c>
      <c r="F30" s="41">
        <v>10</v>
      </c>
      <c r="G30" s="43">
        <v>10350</v>
      </c>
      <c r="H30" s="41">
        <v>4514.67</v>
      </c>
      <c r="I30" s="38">
        <f t="shared" si="0"/>
        <v>0.05</v>
      </c>
      <c r="J30" s="51" t="str">
        <f t="shared" si="1"/>
        <v>Good</v>
      </c>
    </row>
    <row r="31" spans="1:10">
      <c r="A31" s="42">
        <v>40939</v>
      </c>
      <c r="B31" s="40">
        <v>1141</v>
      </c>
      <c r="C31" s="41" t="s">
        <v>45</v>
      </c>
      <c r="D31" s="41" t="s">
        <v>46</v>
      </c>
      <c r="E31" s="41" t="s">
        <v>50</v>
      </c>
      <c r="F31" s="41">
        <v>10</v>
      </c>
      <c r="G31" s="43">
        <v>8680</v>
      </c>
      <c r="H31" s="41">
        <v>2494.6320000000001</v>
      </c>
      <c r="I31" s="38">
        <f t="shared" si="0"/>
        <v>2.5000000000000001E-2</v>
      </c>
      <c r="J31" s="51" t="str">
        <f t="shared" si="1"/>
        <v>Need Improvement</v>
      </c>
    </row>
    <row r="32" spans="1:10">
      <c r="A32" s="42">
        <v>40940</v>
      </c>
      <c r="B32" s="40">
        <v>1142</v>
      </c>
      <c r="C32" s="41" t="s">
        <v>48</v>
      </c>
      <c r="D32" s="41" t="s">
        <v>46</v>
      </c>
      <c r="E32" s="41" t="s">
        <v>50</v>
      </c>
      <c r="F32" s="41">
        <v>9</v>
      </c>
      <c r="G32" s="43">
        <v>13050</v>
      </c>
      <c r="H32" s="41">
        <v>2179.35</v>
      </c>
      <c r="I32" s="38">
        <f t="shared" si="0"/>
        <v>0.05</v>
      </c>
      <c r="J32" s="51" t="str">
        <f t="shared" si="1"/>
        <v>Good</v>
      </c>
    </row>
    <row r="33" spans="1:10">
      <c r="A33" s="42">
        <v>40941</v>
      </c>
      <c r="B33" s="40">
        <v>1143</v>
      </c>
      <c r="C33" s="41" t="s">
        <v>49</v>
      </c>
      <c r="D33" s="41" t="s">
        <v>46</v>
      </c>
      <c r="E33" s="41" t="s">
        <v>51</v>
      </c>
      <c r="F33" s="41">
        <v>8</v>
      </c>
      <c r="G33" s="43">
        <v>2312</v>
      </c>
      <c r="H33" s="41">
        <v>999.93999999999994</v>
      </c>
      <c r="I33" s="38">
        <f t="shared" si="0"/>
        <v>1.4999999999999999E-2</v>
      </c>
      <c r="J33" s="51" t="str">
        <f t="shared" si="1"/>
        <v>Need Improvement</v>
      </c>
    </row>
    <row r="34" spans="1:10">
      <c r="A34" s="42">
        <v>40942</v>
      </c>
      <c r="B34" s="40">
        <v>1144</v>
      </c>
      <c r="C34" s="41" t="s">
        <v>45</v>
      </c>
      <c r="D34" s="41" t="s">
        <v>46</v>
      </c>
      <c r="E34" s="41" t="s">
        <v>51</v>
      </c>
      <c r="F34" s="41">
        <v>6</v>
      </c>
      <c r="G34" s="43">
        <v>3060</v>
      </c>
      <c r="H34" s="41">
        <v>461.60100000000006</v>
      </c>
      <c r="I34" s="38">
        <f t="shared" si="0"/>
        <v>1.4999999999999999E-2</v>
      </c>
      <c r="J34" s="51" t="str">
        <f t="shared" si="1"/>
        <v>Need Improvement</v>
      </c>
    </row>
    <row r="35" spans="1:10">
      <c r="A35" s="42">
        <v>40943</v>
      </c>
      <c r="B35" s="40">
        <v>1145</v>
      </c>
      <c r="C35" s="41" t="s">
        <v>48</v>
      </c>
      <c r="D35" s="41" t="s">
        <v>46</v>
      </c>
      <c r="E35" s="41" t="s">
        <v>51</v>
      </c>
      <c r="F35" s="41">
        <v>8</v>
      </c>
      <c r="G35" s="43">
        <v>9810</v>
      </c>
      <c r="H35" s="41">
        <v>744.77520000000004</v>
      </c>
      <c r="I35" s="38">
        <f t="shared" si="0"/>
        <v>2.5000000000000001E-2</v>
      </c>
      <c r="J35" s="51" t="str">
        <f t="shared" si="1"/>
        <v>Need Improvement</v>
      </c>
    </row>
    <row r="36" spans="1:10">
      <c r="A36" s="42">
        <v>40944</v>
      </c>
      <c r="B36" s="40">
        <v>1146</v>
      </c>
      <c r="C36" s="41" t="s">
        <v>49</v>
      </c>
      <c r="D36" s="41" t="s">
        <v>46</v>
      </c>
      <c r="E36" s="41" t="s">
        <v>47</v>
      </c>
      <c r="F36" s="41">
        <v>10</v>
      </c>
      <c r="G36" s="43">
        <v>8120</v>
      </c>
      <c r="H36" s="41">
        <v>2571.8069999999998</v>
      </c>
      <c r="I36" s="38">
        <f t="shared" si="0"/>
        <v>2.5000000000000001E-2</v>
      </c>
      <c r="J36" s="51" t="str">
        <f t="shared" si="1"/>
        <v>Need Improvement</v>
      </c>
    </row>
    <row r="37" spans="1:10">
      <c r="A37" s="42">
        <v>40945</v>
      </c>
      <c r="B37" s="40">
        <v>1147</v>
      </c>
      <c r="C37" s="41" t="s">
        <v>45</v>
      </c>
      <c r="D37" s="41" t="s">
        <v>46</v>
      </c>
      <c r="E37" s="41" t="s">
        <v>47</v>
      </c>
      <c r="F37" s="41">
        <v>7</v>
      </c>
      <c r="G37" s="43">
        <v>6520.5</v>
      </c>
      <c r="H37" s="41">
        <v>1443.6387</v>
      </c>
      <c r="I37" s="38">
        <f t="shared" si="0"/>
        <v>2.5000000000000001E-2</v>
      </c>
      <c r="J37" s="51" t="str">
        <f t="shared" si="1"/>
        <v>Need Improvement</v>
      </c>
    </row>
    <row r="38" spans="1:10">
      <c r="A38" s="42">
        <v>40946</v>
      </c>
      <c r="B38" s="40">
        <v>1148</v>
      </c>
      <c r="C38" s="41" t="s">
        <v>48</v>
      </c>
      <c r="D38" s="41" t="s">
        <v>46</v>
      </c>
      <c r="E38" s="41" t="s">
        <v>47</v>
      </c>
      <c r="F38" s="41">
        <v>6</v>
      </c>
      <c r="G38" s="43">
        <v>12060</v>
      </c>
      <c r="H38" s="41">
        <v>4258.6271999999999</v>
      </c>
      <c r="I38" s="38">
        <f t="shared" si="0"/>
        <v>0.05</v>
      </c>
      <c r="J38" s="51" t="str">
        <f t="shared" si="1"/>
        <v>Good</v>
      </c>
    </row>
    <row r="39" spans="1:10">
      <c r="A39" s="42">
        <v>40947</v>
      </c>
      <c r="B39" s="40">
        <v>1149</v>
      </c>
      <c r="C39" s="41" t="s">
        <v>49</v>
      </c>
      <c r="D39" s="41" t="s">
        <v>46</v>
      </c>
      <c r="E39" s="41" t="s">
        <v>50</v>
      </c>
      <c r="F39" s="41">
        <v>8</v>
      </c>
      <c r="G39" s="43">
        <v>8544</v>
      </c>
      <c r="H39" s="41">
        <v>3347.1120000000001</v>
      </c>
      <c r="I39" s="38">
        <f t="shared" si="0"/>
        <v>2.5000000000000001E-2</v>
      </c>
      <c r="J39" s="51" t="str">
        <f t="shared" si="1"/>
        <v>Need Improvement</v>
      </c>
    </row>
    <row r="40" spans="1:10">
      <c r="A40" s="42">
        <v>40948</v>
      </c>
      <c r="B40" s="40">
        <v>1150</v>
      </c>
      <c r="C40" s="41" t="s">
        <v>45</v>
      </c>
      <c r="D40" s="41" t="s">
        <v>46</v>
      </c>
      <c r="E40" s="41" t="s">
        <v>50</v>
      </c>
      <c r="F40" s="41">
        <v>7</v>
      </c>
      <c r="G40" s="43">
        <v>7024.5</v>
      </c>
      <c r="H40" s="41">
        <v>2027.739</v>
      </c>
      <c r="I40" s="38">
        <f t="shared" si="0"/>
        <v>2.5000000000000001E-2</v>
      </c>
      <c r="J40" s="51" t="str">
        <f t="shared" si="1"/>
        <v>Need Improvement</v>
      </c>
    </row>
    <row r="41" spans="1:10">
      <c r="A41" s="42">
        <v>40949</v>
      </c>
      <c r="B41" s="40">
        <v>1151</v>
      </c>
      <c r="C41" s="41" t="s">
        <v>48</v>
      </c>
      <c r="D41" s="41" t="s">
        <v>46</v>
      </c>
      <c r="E41" s="41" t="s">
        <v>50</v>
      </c>
      <c r="F41" s="41">
        <v>7</v>
      </c>
      <c r="G41" s="43">
        <v>14017.5</v>
      </c>
      <c r="H41" s="41">
        <v>3352.4253000000003</v>
      </c>
      <c r="I41" s="38">
        <f t="shared" si="0"/>
        <v>0.05</v>
      </c>
      <c r="J41" s="51" t="str">
        <f t="shared" si="1"/>
        <v>Good</v>
      </c>
    </row>
    <row r="42" spans="1:10">
      <c r="A42" s="42">
        <v>40950</v>
      </c>
      <c r="B42" s="40">
        <v>1152</v>
      </c>
      <c r="C42" s="41" t="s">
        <v>49</v>
      </c>
      <c r="D42" s="41" t="s">
        <v>46</v>
      </c>
      <c r="E42" s="41" t="s">
        <v>51</v>
      </c>
      <c r="F42" s="41">
        <v>8</v>
      </c>
      <c r="G42" s="43">
        <v>4056</v>
      </c>
      <c r="H42" s="41">
        <v>1843.4520000000002</v>
      </c>
      <c r="I42" s="38">
        <f t="shared" si="0"/>
        <v>1.4999999999999999E-2</v>
      </c>
      <c r="J42" s="51" t="str">
        <f t="shared" si="1"/>
        <v>Need Improvement</v>
      </c>
    </row>
    <row r="43" spans="1:10">
      <c r="A43" s="42">
        <v>40951</v>
      </c>
      <c r="B43" s="40">
        <v>1153</v>
      </c>
      <c r="C43" s="41" t="s">
        <v>45</v>
      </c>
      <c r="D43" s="41" t="s">
        <v>46</v>
      </c>
      <c r="E43" s="41" t="s">
        <v>51</v>
      </c>
      <c r="F43" s="41">
        <v>7</v>
      </c>
      <c r="G43" s="43">
        <v>2730</v>
      </c>
      <c r="H43" s="41">
        <v>4393.116</v>
      </c>
      <c r="I43" s="38">
        <f t="shared" si="0"/>
        <v>1.4999999999999999E-2</v>
      </c>
      <c r="J43" s="51" t="str">
        <f t="shared" si="1"/>
        <v>Need Improvement</v>
      </c>
    </row>
    <row r="44" spans="1:10">
      <c r="A44" s="42">
        <v>40952</v>
      </c>
      <c r="B44" s="40">
        <v>1154</v>
      </c>
      <c r="C44" s="41" t="s">
        <v>48</v>
      </c>
      <c r="D44" s="41" t="s">
        <v>46</v>
      </c>
      <c r="E44" s="41" t="s">
        <v>51</v>
      </c>
      <c r="F44" s="41">
        <v>6</v>
      </c>
      <c r="G44" s="43">
        <v>6804</v>
      </c>
      <c r="H44" s="41">
        <v>3755.808</v>
      </c>
      <c r="I44" s="38">
        <f t="shared" si="0"/>
        <v>2.5000000000000001E-2</v>
      </c>
      <c r="J44" s="51" t="str">
        <f t="shared" si="1"/>
        <v>Need Improvement</v>
      </c>
    </row>
    <row r="45" spans="1:10">
      <c r="A45" s="42">
        <v>40953</v>
      </c>
      <c r="B45" s="40">
        <v>1155</v>
      </c>
      <c r="C45" s="41" t="s">
        <v>49</v>
      </c>
      <c r="D45" s="41" t="s">
        <v>46</v>
      </c>
      <c r="E45" s="41" t="s">
        <v>47</v>
      </c>
      <c r="F45" s="41">
        <v>7</v>
      </c>
      <c r="G45" s="43">
        <v>8778</v>
      </c>
      <c r="H45" s="41">
        <v>1690.6428000000001</v>
      </c>
      <c r="I45" s="38">
        <f t="shared" si="0"/>
        <v>2.5000000000000001E-2</v>
      </c>
      <c r="J45" s="51" t="str">
        <f t="shared" si="1"/>
        <v>Need Improvement</v>
      </c>
    </row>
    <row r="46" spans="1:10">
      <c r="A46" s="42">
        <v>40954</v>
      </c>
      <c r="B46" s="40">
        <v>1156</v>
      </c>
      <c r="C46" s="41" t="s">
        <v>45</v>
      </c>
      <c r="D46" s="41" t="s">
        <v>46</v>
      </c>
      <c r="E46" s="41" t="s">
        <v>47</v>
      </c>
      <c r="F46" s="41">
        <v>8</v>
      </c>
      <c r="G46" s="43">
        <v>2304</v>
      </c>
      <c r="H46" s="41">
        <v>1475.9423999999999</v>
      </c>
      <c r="I46" s="38">
        <f t="shared" si="0"/>
        <v>1.4999999999999999E-2</v>
      </c>
      <c r="J46" s="51" t="str">
        <f t="shared" si="1"/>
        <v>Need Improvement</v>
      </c>
    </row>
    <row r="47" spans="1:10">
      <c r="A47" s="42">
        <v>40955</v>
      </c>
      <c r="B47" s="40">
        <v>1157</v>
      </c>
      <c r="C47" s="41" t="s">
        <v>48</v>
      </c>
      <c r="D47" s="41" t="s">
        <v>46</v>
      </c>
      <c r="E47" s="41" t="s">
        <v>47</v>
      </c>
      <c r="F47" s="41">
        <v>10</v>
      </c>
      <c r="G47" s="43">
        <v>9150</v>
      </c>
      <c r="H47" s="41">
        <v>1103.124</v>
      </c>
      <c r="I47" s="38">
        <f t="shared" si="0"/>
        <v>2.5000000000000001E-2</v>
      </c>
      <c r="J47" s="51" t="str">
        <f t="shared" si="1"/>
        <v>Need Improvement</v>
      </c>
    </row>
    <row r="48" spans="1:10">
      <c r="A48" s="42">
        <v>40956</v>
      </c>
      <c r="B48" s="40">
        <v>1158</v>
      </c>
      <c r="C48" s="41" t="s">
        <v>49</v>
      </c>
      <c r="D48" s="41" t="s">
        <v>46</v>
      </c>
      <c r="E48" s="41" t="s">
        <v>50</v>
      </c>
      <c r="F48" s="41">
        <v>8</v>
      </c>
      <c r="G48" s="43">
        <v>7584</v>
      </c>
      <c r="H48" s="41">
        <v>1378.7711999999999</v>
      </c>
      <c r="I48" s="38">
        <f t="shared" si="0"/>
        <v>2.5000000000000001E-2</v>
      </c>
      <c r="J48" s="51" t="str">
        <f t="shared" si="1"/>
        <v>Need Improvement</v>
      </c>
    </row>
    <row r="49" spans="1:10">
      <c r="A49" s="42">
        <v>40957</v>
      </c>
      <c r="B49" s="40">
        <v>1159</v>
      </c>
      <c r="C49" s="41" t="s">
        <v>45</v>
      </c>
      <c r="D49" s="41" t="s">
        <v>46</v>
      </c>
      <c r="E49" s="41" t="s">
        <v>50</v>
      </c>
      <c r="F49" s="41">
        <v>10</v>
      </c>
      <c r="G49" s="43">
        <v>14900</v>
      </c>
      <c r="H49" s="41">
        <v>985.48599999999999</v>
      </c>
      <c r="I49" s="38">
        <f t="shared" si="0"/>
        <v>0.05</v>
      </c>
      <c r="J49" s="51" t="str">
        <f t="shared" si="1"/>
        <v>Good</v>
      </c>
    </row>
    <row r="50" spans="1:10">
      <c r="A50" s="42">
        <v>40958</v>
      </c>
      <c r="B50" s="40">
        <v>1160</v>
      </c>
      <c r="C50" s="41" t="s">
        <v>48</v>
      </c>
      <c r="D50" s="41" t="s">
        <v>46</v>
      </c>
      <c r="E50" s="41" t="s">
        <v>50</v>
      </c>
      <c r="F50" s="41">
        <v>6</v>
      </c>
      <c r="G50" s="43">
        <v>8964</v>
      </c>
      <c r="H50" s="41">
        <v>877.3515000000001</v>
      </c>
      <c r="I50" s="38">
        <f t="shared" si="0"/>
        <v>2.5000000000000001E-2</v>
      </c>
      <c r="J50" s="51" t="str">
        <f t="shared" si="1"/>
        <v>Need Improvement</v>
      </c>
    </row>
    <row r="51" spans="1:10">
      <c r="A51" s="42">
        <v>40959</v>
      </c>
      <c r="B51" s="40">
        <v>1161</v>
      </c>
      <c r="C51" s="41" t="s">
        <v>49</v>
      </c>
      <c r="D51" s="41" t="s">
        <v>46</v>
      </c>
      <c r="E51" s="41" t="s">
        <v>51</v>
      </c>
      <c r="F51" s="41">
        <v>9</v>
      </c>
      <c r="G51" s="43">
        <v>2079</v>
      </c>
      <c r="H51" s="41">
        <v>2799.1656000000003</v>
      </c>
      <c r="I51" s="38">
        <f t="shared" si="0"/>
        <v>1.4999999999999999E-2</v>
      </c>
      <c r="J51" s="51" t="str">
        <f t="shared" si="1"/>
        <v>Need Improvement</v>
      </c>
    </row>
    <row r="52" spans="1:10">
      <c r="A52" s="42">
        <v>40960</v>
      </c>
      <c r="B52" s="40">
        <v>1162</v>
      </c>
      <c r="C52" s="41" t="s">
        <v>45</v>
      </c>
      <c r="D52" s="41" t="s">
        <v>46</v>
      </c>
      <c r="E52" s="41" t="s">
        <v>51</v>
      </c>
      <c r="F52" s="41">
        <v>6</v>
      </c>
      <c r="G52" s="43">
        <v>2412</v>
      </c>
      <c r="H52" s="41">
        <v>2078.1792</v>
      </c>
      <c r="I52" s="38">
        <f t="shared" si="0"/>
        <v>1.4999999999999999E-2</v>
      </c>
      <c r="J52" s="51" t="str">
        <f t="shared" si="1"/>
        <v>Need Improvement</v>
      </c>
    </row>
    <row r="53" spans="1:10">
      <c r="A53" s="42">
        <v>40961</v>
      </c>
      <c r="B53" s="40">
        <v>1163</v>
      </c>
      <c r="C53" s="41" t="s">
        <v>48</v>
      </c>
      <c r="D53" s="41" t="s">
        <v>46</v>
      </c>
      <c r="E53" s="41" t="s">
        <v>51</v>
      </c>
      <c r="F53" s="41">
        <v>7</v>
      </c>
      <c r="G53" s="43">
        <v>4189.5</v>
      </c>
      <c r="H53" s="41">
        <v>2660.3325000000004</v>
      </c>
      <c r="I53" s="38">
        <f t="shared" si="0"/>
        <v>1.4999999999999999E-2</v>
      </c>
      <c r="J53" s="51" t="str">
        <f t="shared" si="1"/>
        <v>Need Improvement</v>
      </c>
    </row>
    <row r="54" spans="1:10">
      <c r="A54" s="42">
        <v>40962</v>
      </c>
      <c r="B54" s="40">
        <v>1164</v>
      </c>
      <c r="C54" s="41" t="s">
        <v>49</v>
      </c>
      <c r="D54" s="41" t="s">
        <v>46</v>
      </c>
      <c r="E54" s="41" t="s">
        <v>47</v>
      </c>
      <c r="F54" s="41">
        <v>8</v>
      </c>
      <c r="G54" s="43">
        <v>10080</v>
      </c>
      <c r="H54" s="41">
        <v>1541.4335999999998</v>
      </c>
      <c r="I54" s="38">
        <f t="shared" si="0"/>
        <v>0.05</v>
      </c>
      <c r="J54" s="51" t="str">
        <f t="shared" si="1"/>
        <v>Good</v>
      </c>
    </row>
    <row r="55" spans="1:10">
      <c r="A55" s="42">
        <v>40963</v>
      </c>
      <c r="B55" s="40">
        <v>1165</v>
      </c>
      <c r="C55" s="41" t="s">
        <v>45</v>
      </c>
      <c r="D55" s="41" t="s">
        <v>46</v>
      </c>
      <c r="E55" s="41" t="s">
        <v>47</v>
      </c>
      <c r="F55" s="41">
        <v>9</v>
      </c>
      <c r="G55" s="43">
        <v>5076</v>
      </c>
      <c r="H55" s="41">
        <v>1053.27</v>
      </c>
      <c r="I55" s="38">
        <f t="shared" si="0"/>
        <v>2.5000000000000001E-2</v>
      </c>
      <c r="J55" s="51" t="str">
        <f t="shared" si="1"/>
        <v>Need Improvement</v>
      </c>
    </row>
    <row r="56" spans="1:10">
      <c r="A56" s="42">
        <v>40964</v>
      </c>
      <c r="B56" s="40">
        <v>1166</v>
      </c>
      <c r="C56" s="41" t="s">
        <v>48</v>
      </c>
      <c r="D56" s="41" t="s">
        <v>46</v>
      </c>
      <c r="E56" s="41" t="s">
        <v>47</v>
      </c>
      <c r="F56" s="41">
        <v>6</v>
      </c>
      <c r="G56" s="43">
        <v>9315</v>
      </c>
      <c r="H56" s="41">
        <v>4057.6140000000005</v>
      </c>
      <c r="I56" s="38">
        <f t="shared" si="0"/>
        <v>2.5000000000000001E-2</v>
      </c>
      <c r="J56" s="51" t="str">
        <f t="shared" si="1"/>
        <v>Need Improvement</v>
      </c>
    </row>
    <row r="57" spans="1:10">
      <c r="A57" s="42">
        <v>40965</v>
      </c>
      <c r="B57" s="40">
        <v>1167</v>
      </c>
      <c r="C57" s="41" t="s">
        <v>49</v>
      </c>
      <c r="D57" s="41" t="s">
        <v>46</v>
      </c>
      <c r="E57" s="41" t="s">
        <v>50</v>
      </c>
      <c r="F57" s="41">
        <v>10</v>
      </c>
      <c r="G57" s="43">
        <v>11280</v>
      </c>
      <c r="H57" s="41">
        <v>4693.8899999999994</v>
      </c>
      <c r="I57" s="38">
        <f t="shared" si="0"/>
        <v>0.05</v>
      </c>
      <c r="J57" s="51" t="str">
        <f t="shared" si="1"/>
        <v>Good</v>
      </c>
    </row>
    <row r="58" spans="1:10">
      <c r="A58" s="42">
        <v>40966</v>
      </c>
      <c r="B58" s="40">
        <v>1168</v>
      </c>
      <c r="C58" s="41" t="s">
        <v>45</v>
      </c>
      <c r="D58" s="41" t="s">
        <v>46</v>
      </c>
      <c r="E58" s="41" t="s">
        <v>50</v>
      </c>
      <c r="F58" s="41">
        <v>7</v>
      </c>
      <c r="G58" s="43">
        <v>8946</v>
      </c>
      <c r="H58" s="41">
        <v>909.80820000000006</v>
      </c>
      <c r="I58" s="38">
        <f t="shared" si="0"/>
        <v>2.5000000000000001E-2</v>
      </c>
      <c r="J58" s="51" t="str">
        <f t="shared" si="1"/>
        <v>Need Improvement</v>
      </c>
    </row>
    <row r="59" spans="1:10">
      <c r="A59" s="42">
        <v>40967</v>
      </c>
      <c r="B59" s="40">
        <v>1169</v>
      </c>
      <c r="C59" s="41" t="s">
        <v>48</v>
      </c>
      <c r="D59" s="41" t="s">
        <v>46</v>
      </c>
      <c r="E59" s="41" t="s">
        <v>50</v>
      </c>
      <c r="F59" s="41">
        <v>8</v>
      </c>
      <c r="G59" s="43">
        <v>8568</v>
      </c>
      <c r="H59" s="41">
        <v>3129.0336000000007</v>
      </c>
      <c r="I59" s="38">
        <f t="shared" si="0"/>
        <v>2.5000000000000001E-2</v>
      </c>
      <c r="J59" s="51" t="str">
        <f t="shared" si="1"/>
        <v>Need Improvement</v>
      </c>
    </row>
    <row r="60" spans="1:10">
      <c r="A60" s="42">
        <v>40969</v>
      </c>
      <c r="B60" s="40">
        <v>1170</v>
      </c>
      <c r="C60" s="41" t="s">
        <v>49</v>
      </c>
      <c r="D60" s="41" t="s">
        <v>46</v>
      </c>
      <c r="E60" s="41" t="s">
        <v>51</v>
      </c>
      <c r="F60" s="41">
        <v>8</v>
      </c>
      <c r="G60" s="43">
        <v>2178</v>
      </c>
      <c r="H60" s="41">
        <v>2062.7837999999997</v>
      </c>
      <c r="I60" s="38">
        <f t="shared" si="0"/>
        <v>1.4999999999999999E-2</v>
      </c>
      <c r="J60" s="51" t="str">
        <f t="shared" si="1"/>
        <v>Need Improvement</v>
      </c>
    </row>
    <row r="61" spans="1:10">
      <c r="A61" s="42">
        <v>40970</v>
      </c>
      <c r="B61" s="40">
        <v>1171</v>
      </c>
      <c r="C61" s="41" t="s">
        <v>45</v>
      </c>
      <c r="D61" s="41" t="s">
        <v>46</v>
      </c>
      <c r="E61" s="41" t="s">
        <v>51</v>
      </c>
      <c r="F61" s="41">
        <v>9</v>
      </c>
      <c r="G61" s="43">
        <v>8100</v>
      </c>
      <c r="H61" s="41">
        <v>2295.864</v>
      </c>
      <c r="I61" s="38">
        <f t="shared" si="0"/>
        <v>2.5000000000000001E-2</v>
      </c>
      <c r="J61" s="51" t="str">
        <f t="shared" si="1"/>
        <v>Need Improvement</v>
      </c>
    </row>
    <row r="62" spans="1:10">
      <c r="A62" s="42">
        <v>40971</v>
      </c>
      <c r="B62" s="40">
        <v>1172</v>
      </c>
      <c r="C62" s="41" t="s">
        <v>48</v>
      </c>
      <c r="D62" s="41" t="s">
        <v>46</v>
      </c>
      <c r="E62" s="41" t="s">
        <v>51</v>
      </c>
      <c r="F62" s="41">
        <v>9</v>
      </c>
      <c r="G62" s="43">
        <v>2106</v>
      </c>
      <c r="H62" s="41">
        <v>4223.5829999999996</v>
      </c>
      <c r="I62" s="38">
        <f t="shared" si="0"/>
        <v>1.4999999999999999E-2</v>
      </c>
      <c r="J62" s="51" t="str">
        <f t="shared" si="1"/>
        <v>Need Improvement</v>
      </c>
    </row>
    <row r="63" spans="1:10">
      <c r="A63" s="42">
        <v>40972</v>
      </c>
      <c r="B63" s="40">
        <v>1173</v>
      </c>
      <c r="C63" s="41" t="s">
        <v>49</v>
      </c>
      <c r="D63" s="41" t="s">
        <v>46</v>
      </c>
      <c r="E63" s="41" t="s">
        <v>47</v>
      </c>
      <c r="F63" s="41">
        <v>10</v>
      </c>
      <c r="G63" s="43">
        <v>8480</v>
      </c>
      <c r="H63" s="41">
        <v>1349.1679999999999</v>
      </c>
      <c r="I63" s="38">
        <f t="shared" si="0"/>
        <v>2.5000000000000001E-2</v>
      </c>
      <c r="J63" s="51" t="str">
        <f t="shared" si="1"/>
        <v>Need Improvement</v>
      </c>
    </row>
    <row r="64" spans="1:10">
      <c r="A64" s="42">
        <v>40973</v>
      </c>
      <c r="B64" s="40">
        <v>1174</v>
      </c>
      <c r="C64" s="41" t="s">
        <v>45</v>
      </c>
      <c r="D64" s="41" t="s">
        <v>46</v>
      </c>
      <c r="E64" s="41" t="s">
        <v>47</v>
      </c>
      <c r="F64" s="41">
        <v>6</v>
      </c>
      <c r="G64" s="43">
        <v>5220</v>
      </c>
      <c r="H64" s="41">
        <v>1052.8739999999998</v>
      </c>
      <c r="I64" s="38">
        <f t="shared" si="0"/>
        <v>2.5000000000000001E-2</v>
      </c>
      <c r="J64" s="51" t="str">
        <f t="shared" si="1"/>
        <v>Need Improvement</v>
      </c>
    </row>
    <row r="65" spans="1:10">
      <c r="A65" s="42">
        <v>41339</v>
      </c>
      <c r="B65" s="40">
        <v>1175</v>
      </c>
      <c r="C65" s="41" t="s">
        <v>48</v>
      </c>
      <c r="D65" s="41" t="s">
        <v>46</v>
      </c>
      <c r="E65" s="41" t="s">
        <v>47</v>
      </c>
      <c r="F65" s="41">
        <v>6</v>
      </c>
      <c r="G65" s="43">
        <v>4410</v>
      </c>
      <c r="H65" s="41">
        <v>1489.2570000000001</v>
      </c>
      <c r="I65" s="38">
        <f t="shared" si="0"/>
        <v>1.4999999999999999E-2</v>
      </c>
      <c r="J65" s="51" t="str">
        <f t="shared" si="1"/>
        <v>Need Improvement</v>
      </c>
    </row>
    <row r="66" spans="1:10">
      <c r="A66" s="42">
        <v>41340</v>
      </c>
      <c r="B66" s="40">
        <v>1176</v>
      </c>
      <c r="C66" s="41" t="s">
        <v>49</v>
      </c>
      <c r="D66" s="41" t="s">
        <v>46</v>
      </c>
      <c r="E66" s="41" t="s">
        <v>50</v>
      </c>
      <c r="F66" s="41">
        <v>9</v>
      </c>
      <c r="G66" s="43">
        <v>2524.5</v>
      </c>
      <c r="H66" s="41">
        <v>2069.5850999999998</v>
      </c>
      <c r="I66" s="38">
        <f t="shared" si="0"/>
        <v>1.4999999999999999E-2</v>
      </c>
      <c r="J66" s="51" t="str">
        <f t="shared" si="1"/>
        <v>Need Improvement</v>
      </c>
    </row>
    <row r="67" spans="1:10">
      <c r="A67" s="42">
        <v>41341</v>
      </c>
      <c r="B67" s="40">
        <v>1177</v>
      </c>
      <c r="C67" s="41" t="s">
        <v>45</v>
      </c>
      <c r="D67" s="41" t="s">
        <v>46</v>
      </c>
      <c r="E67" s="41" t="s">
        <v>50</v>
      </c>
      <c r="F67" s="41">
        <v>9</v>
      </c>
      <c r="G67" s="43">
        <v>8505</v>
      </c>
      <c r="H67" s="41">
        <v>4672.08</v>
      </c>
      <c r="I67" s="38">
        <f t="shared" ref="I67:I130" si="2">+IF(G67&lt;5000,$Q$4,IF(AND(G67&gt;=5000,G67&lt;10000),$Q$3,$Q$2))</f>
        <v>2.5000000000000001E-2</v>
      </c>
      <c r="J67" s="51" t="str">
        <f t="shared" ref="J67:J130" si="3">IF(OR(G67&gt;10000,H67&gt;=5000),"Good","Need Improvement")</f>
        <v>Need Improvement</v>
      </c>
    </row>
    <row r="68" spans="1:10">
      <c r="A68" s="42">
        <v>41342</v>
      </c>
      <c r="B68" s="40">
        <v>1178</v>
      </c>
      <c r="C68" s="41" t="s">
        <v>48</v>
      </c>
      <c r="D68" s="41" t="s">
        <v>46</v>
      </c>
      <c r="E68" s="41" t="s">
        <v>50</v>
      </c>
      <c r="F68" s="41">
        <v>8</v>
      </c>
      <c r="G68" s="43">
        <v>10224</v>
      </c>
      <c r="H68" s="41">
        <v>941.88599999999997</v>
      </c>
      <c r="I68" s="38">
        <f t="shared" si="2"/>
        <v>0.05</v>
      </c>
      <c r="J68" s="51" t="str">
        <f t="shared" si="3"/>
        <v>Good</v>
      </c>
    </row>
    <row r="69" spans="1:10">
      <c r="A69" s="42">
        <v>41343</v>
      </c>
      <c r="B69" s="40">
        <v>1179</v>
      </c>
      <c r="C69" s="41" t="s">
        <v>49</v>
      </c>
      <c r="D69" s="41" t="s">
        <v>46</v>
      </c>
      <c r="E69" s="41" t="s">
        <v>51</v>
      </c>
      <c r="F69" s="41">
        <v>6</v>
      </c>
      <c r="G69" s="43">
        <v>12330</v>
      </c>
      <c r="H69" s="41">
        <v>1667.5092</v>
      </c>
      <c r="I69" s="38">
        <f t="shared" si="2"/>
        <v>0.05</v>
      </c>
      <c r="J69" s="51" t="str">
        <f t="shared" si="3"/>
        <v>Good</v>
      </c>
    </row>
    <row r="70" spans="1:10">
      <c r="A70" s="42">
        <v>41344</v>
      </c>
      <c r="B70" s="40">
        <v>1180</v>
      </c>
      <c r="C70" s="41" t="s">
        <v>45</v>
      </c>
      <c r="D70" s="41" t="s">
        <v>46</v>
      </c>
      <c r="E70" s="41" t="s">
        <v>51</v>
      </c>
      <c r="F70" s="41">
        <v>9</v>
      </c>
      <c r="G70" s="43">
        <v>4914</v>
      </c>
      <c r="H70" s="41">
        <v>4085.4996000000001</v>
      </c>
      <c r="I70" s="38">
        <f t="shared" si="2"/>
        <v>1.4999999999999999E-2</v>
      </c>
      <c r="J70" s="51" t="str">
        <f t="shared" si="3"/>
        <v>Need Improvement</v>
      </c>
    </row>
    <row r="71" spans="1:10">
      <c r="A71" s="42">
        <v>41345</v>
      </c>
      <c r="B71" s="40">
        <v>1181</v>
      </c>
      <c r="C71" s="41" t="s">
        <v>48</v>
      </c>
      <c r="D71" s="41" t="s">
        <v>46</v>
      </c>
      <c r="E71" s="41" t="s">
        <v>51</v>
      </c>
      <c r="F71" s="41">
        <v>7</v>
      </c>
      <c r="G71" s="43">
        <v>8032.5</v>
      </c>
      <c r="H71" s="41">
        <v>3396.1410000000001</v>
      </c>
      <c r="I71" s="38">
        <f t="shared" si="2"/>
        <v>2.5000000000000001E-2</v>
      </c>
      <c r="J71" s="51" t="str">
        <f t="shared" si="3"/>
        <v>Need Improvement</v>
      </c>
    </row>
    <row r="72" spans="1:10">
      <c r="A72" s="42">
        <v>41346</v>
      </c>
      <c r="B72" s="40">
        <v>1182</v>
      </c>
      <c r="C72" s="41" t="s">
        <v>49</v>
      </c>
      <c r="D72" s="41" t="s">
        <v>46</v>
      </c>
      <c r="E72" s="41" t="s">
        <v>47</v>
      </c>
      <c r="F72" s="41">
        <v>7</v>
      </c>
      <c r="G72" s="43">
        <v>8757</v>
      </c>
      <c r="H72" s="41">
        <v>1824.0831000000003</v>
      </c>
      <c r="I72" s="38">
        <f t="shared" si="2"/>
        <v>2.5000000000000001E-2</v>
      </c>
      <c r="J72" s="51" t="str">
        <f t="shared" si="3"/>
        <v>Need Improvement</v>
      </c>
    </row>
    <row r="73" spans="1:10">
      <c r="A73" s="42">
        <v>41347</v>
      </c>
      <c r="B73" s="40">
        <v>1183</v>
      </c>
      <c r="C73" s="41" t="s">
        <v>45</v>
      </c>
      <c r="D73" s="41" t="s">
        <v>46</v>
      </c>
      <c r="E73" s="41" t="s">
        <v>47</v>
      </c>
      <c r="F73" s="41">
        <v>6</v>
      </c>
      <c r="G73" s="43">
        <v>12330</v>
      </c>
      <c r="H73" s="41">
        <v>909.70740000000001</v>
      </c>
      <c r="I73" s="38">
        <f t="shared" si="2"/>
        <v>0.05</v>
      </c>
      <c r="J73" s="51" t="str">
        <f t="shared" si="3"/>
        <v>Good</v>
      </c>
    </row>
    <row r="74" spans="1:10">
      <c r="A74" s="42">
        <v>41348</v>
      </c>
      <c r="B74" s="40">
        <v>1184</v>
      </c>
      <c r="C74" s="41" t="s">
        <v>48</v>
      </c>
      <c r="D74" s="41" t="s">
        <v>46</v>
      </c>
      <c r="E74" s="41" t="s">
        <v>47</v>
      </c>
      <c r="F74" s="41">
        <v>10</v>
      </c>
      <c r="G74" s="43">
        <v>8440</v>
      </c>
      <c r="H74" s="41">
        <v>4225.2750000000005</v>
      </c>
      <c r="I74" s="38">
        <f t="shared" si="2"/>
        <v>2.5000000000000001E-2</v>
      </c>
      <c r="J74" s="51" t="str">
        <f t="shared" si="3"/>
        <v>Need Improvement</v>
      </c>
    </row>
    <row r="75" spans="1:10">
      <c r="A75" s="42">
        <v>41349</v>
      </c>
      <c r="B75" s="40">
        <v>1185</v>
      </c>
      <c r="C75" s="41" t="s">
        <v>49</v>
      </c>
      <c r="D75" s="41" t="s">
        <v>46</v>
      </c>
      <c r="E75" s="41" t="s">
        <v>50</v>
      </c>
      <c r="F75" s="41">
        <v>9</v>
      </c>
      <c r="G75" s="43">
        <v>7074</v>
      </c>
      <c r="H75" s="41">
        <v>2610.306</v>
      </c>
      <c r="I75" s="38">
        <f t="shared" si="2"/>
        <v>2.5000000000000001E-2</v>
      </c>
      <c r="J75" s="51" t="str">
        <f t="shared" si="3"/>
        <v>Need Improvement</v>
      </c>
    </row>
    <row r="76" spans="1:10">
      <c r="A76" s="42">
        <v>41350</v>
      </c>
      <c r="B76" s="40">
        <v>1186</v>
      </c>
      <c r="C76" s="41" t="s">
        <v>45</v>
      </c>
      <c r="D76" s="41" t="s">
        <v>46</v>
      </c>
      <c r="E76" s="41" t="s">
        <v>50</v>
      </c>
      <c r="F76" s="41">
        <v>10</v>
      </c>
      <c r="G76" s="43">
        <v>8040</v>
      </c>
      <c r="H76" s="41">
        <v>1930.806</v>
      </c>
      <c r="I76" s="38">
        <f t="shared" si="2"/>
        <v>2.5000000000000001E-2</v>
      </c>
      <c r="J76" s="51" t="str">
        <f t="shared" si="3"/>
        <v>Need Improvement</v>
      </c>
    </row>
    <row r="77" spans="1:10">
      <c r="A77" s="42">
        <v>41351</v>
      </c>
      <c r="B77" s="40">
        <v>1187</v>
      </c>
      <c r="C77" s="41" t="s">
        <v>48</v>
      </c>
      <c r="D77" s="41" t="s">
        <v>46</v>
      </c>
      <c r="E77" s="41" t="s">
        <v>50</v>
      </c>
      <c r="F77" s="41">
        <v>8</v>
      </c>
      <c r="G77" s="43">
        <v>11070</v>
      </c>
      <c r="H77" s="41">
        <v>3935.3850000000002</v>
      </c>
      <c r="I77" s="38">
        <f t="shared" si="2"/>
        <v>0.05</v>
      </c>
      <c r="J77" s="51" t="str">
        <f t="shared" si="3"/>
        <v>Good</v>
      </c>
    </row>
    <row r="78" spans="1:10">
      <c r="A78" s="42">
        <v>41352</v>
      </c>
      <c r="B78" s="40">
        <v>1188</v>
      </c>
      <c r="C78" s="41" t="s">
        <v>49</v>
      </c>
      <c r="D78" s="41" t="s">
        <v>46</v>
      </c>
      <c r="E78" s="41" t="s">
        <v>51</v>
      </c>
      <c r="F78" s="41">
        <v>9</v>
      </c>
      <c r="G78" s="43">
        <v>5913</v>
      </c>
      <c r="H78" s="41">
        <v>3893.1192000000001</v>
      </c>
      <c r="I78" s="38">
        <f t="shared" si="2"/>
        <v>2.5000000000000001E-2</v>
      </c>
      <c r="J78" s="51" t="str">
        <f t="shared" si="3"/>
        <v>Need Improvement</v>
      </c>
    </row>
    <row r="79" spans="1:10">
      <c r="A79" s="42">
        <v>41353</v>
      </c>
      <c r="B79" s="40">
        <v>1189</v>
      </c>
      <c r="C79" s="41" t="s">
        <v>45</v>
      </c>
      <c r="D79" s="41" t="s">
        <v>46</v>
      </c>
      <c r="E79" s="41" t="s">
        <v>51</v>
      </c>
      <c r="F79" s="41">
        <v>6</v>
      </c>
      <c r="G79" s="43">
        <v>10440</v>
      </c>
      <c r="H79" s="41">
        <v>2468.6424000000006</v>
      </c>
      <c r="I79" s="38">
        <f t="shared" si="2"/>
        <v>0.05</v>
      </c>
      <c r="J79" s="51" t="str">
        <f t="shared" si="3"/>
        <v>Good</v>
      </c>
    </row>
    <row r="80" spans="1:10">
      <c r="A80" s="42">
        <v>41354</v>
      </c>
      <c r="B80" s="40">
        <v>1190</v>
      </c>
      <c r="C80" s="41" t="s">
        <v>48</v>
      </c>
      <c r="D80" s="41" t="s">
        <v>46</v>
      </c>
      <c r="E80" s="41" t="s">
        <v>51</v>
      </c>
      <c r="F80" s="41">
        <v>7</v>
      </c>
      <c r="G80" s="43">
        <v>1648.5</v>
      </c>
      <c r="H80" s="41">
        <v>2758.2701999999999</v>
      </c>
      <c r="I80" s="38">
        <f t="shared" si="2"/>
        <v>1.4999999999999999E-2</v>
      </c>
      <c r="J80" s="51" t="str">
        <f t="shared" si="3"/>
        <v>Need Improvement</v>
      </c>
    </row>
    <row r="81" spans="1:10">
      <c r="A81" s="42">
        <v>41355</v>
      </c>
      <c r="B81" s="40">
        <v>1191</v>
      </c>
      <c r="C81" s="41" t="s">
        <v>49</v>
      </c>
      <c r="D81" s="41" t="s">
        <v>46</v>
      </c>
      <c r="E81" s="41" t="s">
        <v>47</v>
      </c>
      <c r="F81" s="41">
        <v>9</v>
      </c>
      <c r="G81" s="43">
        <v>13770</v>
      </c>
      <c r="H81" s="41">
        <v>1198.8162000000002</v>
      </c>
      <c r="I81" s="38">
        <f t="shared" si="2"/>
        <v>0.05</v>
      </c>
      <c r="J81" s="51" t="str">
        <f t="shared" si="3"/>
        <v>Good</v>
      </c>
    </row>
    <row r="82" spans="1:10">
      <c r="A82" s="42">
        <v>41356</v>
      </c>
      <c r="B82" s="40">
        <v>1192</v>
      </c>
      <c r="C82" s="41" t="s">
        <v>45</v>
      </c>
      <c r="D82" s="41" t="s">
        <v>46</v>
      </c>
      <c r="E82" s="41" t="s">
        <v>47</v>
      </c>
      <c r="F82" s="41">
        <v>6</v>
      </c>
      <c r="G82" s="43">
        <v>1647</v>
      </c>
      <c r="H82" s="41">
        <v>702.44549999999992</v>
      </c>
      <c r="I82" s="38">
        <f t="shared" si="2"/>
        <v>1.4999999999999999E-2</v>
      </c>
      <c r="J82" s="51" t="str">
        <f t="shared" si="3"/>
        <v>Need Improvement</v>
      </c>
    </row>
    <row r="83" spans="1:10">
      <c r="A83" s="42">
        <v>41357</v>
      </c>
      <c r="B83" s="40">
        <v>1193</v>
      </c>
      <c r="C83" s="41" t="s">
        <v>48</v>
      </c>
      <c r="D83" s="41" t="s">
        <v>46</v>
      </c>
      <c r="E83" s="41" t="s">
        <v>47</v>
      </c>
      <c r="F83" s="41">
        <v>9</v>
      </c>
      <c r="G83" s="43">
        <v>7911</v>
      </c>
      <c r="H83" s="41">
        <v>4921.9605000000001</v>
      </c>
      <c r="I83" s="38">
        <f t="shared" si="2"/>
        <v>2.5000000000000001E-2</v>
      </c>
      <c r="J83" s="51" t="str">
        <f t="shared" si="3"/>
        <v>Need Improvement</v>
      </c>
    </row>
    <row r="84" spans="1:10">
      <c r="A84" s="42">
        <v>41358</v>
      </c>
      <c r="B84" s="40">
        <v>1194</v>
      </c>
      <c r="C84" s="41" t="s">
        <v>49</v>
      </c>
      <c r="D84" s="41" t="s">
        <v>46</v>
      </c>
      <c r="E84" s="41" t="s">
        <v>50</v>
      </c>
      <c r="F84" s="41">
        <v>6</v>
      </c>
      <c r="G84" s="43">
        <v>6804</v>
      </c>
      <c r="H84" s="41">
        <v>2912.7923999999998</v>
      </c>
      <c r="I84" s="38">
        <f t="shared" si="2"/>
        <v>2.5000000000000001E-2</v>
      </c>
      <c r="J84" s="51" t="str">
        <f t="shared" si="3"/>
        <v>Need Improvement</v>
      </c>
    </row>
    <row r="85" spans="1:10">
      <c r="A85" s="42">
        <v>41359</v>
      </c>
      <c r="B85" s="40">
        <v>1195</v>
      </c>
      <c r="C85" s="41" t="s">
        <v>45</v>
      </c>
      <c r="D85" s="41" t="s">
        <v>46</v>
      </c>
      <c r="E85" s="41" t="s">
        <v>50</v>
      </c>
      <c r="F85" s="41">
        <v>9</v>
      </c>
      <c r="G85" s="43">
        <v>7965</v>
      </c>
      <c r="H85" s="41">
        <v>703.78740000000005</v>
      </c>
      <c r="I85" s="38">
        <f t="shared" si="2"/>
        <v>2.5000000000000001E-2</v>
      </c>
      <c r="J85" s="51" t="str">
        <f t="shared" si="3"/>
        <v>Need Improvement</v>
      </c>
    </row>
    <row r="86" spans="1:10">
      <c r="A86" s="42">
        <v>41360</v>
      </c>
      <c r="B86" s="40">
        <v>1196</v>
      </c>
      <c r="C86" s="41" t="s">
        <v>48</v>
      </c>
      <c r="D86" s="41" t="s">
        <v>46</v>
      </c>
      <c r="E86" s="41" t="s">
        <v>50</v>
      </c>
      <c r="F86" s="41">
        <v>10</v>
      </c>
      <c r="G86" s="43">
        <v>3960</v>
      </c>
      <c r="H86" s="41">
        <v>1772.8919999999998</v>
      </c>
      <c r="I86" s="38">
        <f t="shared" si="2"/>
        <v>1.4999999999999999E-2</v>
      </c>
      <c r="J86" s="51" t="str">
        <f t="shared" si="3"/>
        <v>Need Improvement</v>
      </c>
    </row>
    <row r="87" spans="1:10">
      <c r="A87" s="42">
        <v>41361</v>
      </c>
      <c r="B87" s="40">
        <v>1197</v>
      </c>
      <c r="C87" s="41" t="s">
        <v>49</v>
      </c>
      <c r="D87" s="41" t="s">
        <v>46</v>
      </c>
      <c r="E87" s="41" t="s">
        <v>51</v>
      </c>
      <c r="F87" s="41">
        <v>10</v>
      </c>
      <c r="G87" s="43">
        <v>5130</v>
      </c>
      <c r="H87" s="41">
        <v>2639.3849999999998</v>
      </c>
      <c r="I87" s="38">
        <f t="shared" si="2"/>
        <v>2.5000000000000001E-2</v>
      </c>
      <c r="J87" s="51" t="str">
        <f t="shared" si="3"/>
        <v>Need Improvement</v>
      </c>
    </row>
    <row r="88" spans="1:10">
      <c r="A88" s="42">
        <v>41362</v>
      </c>
      <c r="B88" s="40">
        <v>1198</v>
      </c>
      <c r="C88" s="41" t="s">
        <v>45</v>
      </c>
      <c r="D88" s="41" t="s">
        <v>46</v>
      </c>
      <c r="E88" s="41" t="s">
        <v>51</v>
      </c>
      <c r="F88" s="41">
        <v>9</v>
      </c>
      <c r="G88" s="43">
        <v>2205</v>
      </c>
      <c r="H88" s="41">
        <v>3743.2080000000001</v>
      </c>
      <c r="I88" s="38">
        <f t="shared" si="2"/>
        <v>1.4999999999999999E-2</v>
      </c>
      <c r="J88" s="51" t="str">
        <f t="shared" si="3"/>
        <v>Need Improvement</v>
      </c>
    </row>
    <row r="89" spans="1:10">
      <c r="A89" s="42">
        <v>41363</v>
      </c>
      <c r="B89" s="40">
        <v>1199</v>
      </c>
      <c r="C89" s="41" t="s">
        <v>48</v>
      </c>
      <c r="D89" s="41" t="s">
        <v>46</v>
      </c>
      <c r="E89" s="41" t="s">
        <v>51</v>
      </c>
      <c r="F89" s="41">
        <v>9</v>
      </c>
      <c r="G89" s="43">
        <v>7749</v>
      </c>
      <c r="H89" s="41">
        <v>4713.9749999999995</v>
      </c>
      <c r="I89" s="38">
        <f t="shared" si="2"/>
        <v>2.5000000000000001E-2</v>
      </c>
      <c r="J89" s="51" t="str">
        <f t="shared" si="3"/>
        <v>Need Improvement</v>
      </c>
    </row>
    <row r="90" spans="1:10">
      <c r="A90" s="42">
        <v>41364</v>
      </c>
      <c r="B90" s="40">
        <v>1200</v>
      </c>
      <c r="C90" s="41" t="s">
        <v>49</v>
      </c>
      <c r="D90" s="41" t="s">
        <v>46</v>
      </c>
      <c r="E90" s="41" t="s">
        <v>47</v>
      </c>
      <c r="F90" s="41">
        <v>7</v>
      </c>
      <c r="G90" s="43">
        <v>13702.5</v>
      </c>
      <c r="H90" s="41">
        <v>4461.5339999999997</v>
      </c>
      <c r="I90" s="38">
        <f t="shared" si="2"/>
        <v>0.05</v>
      </c>
      <c r="J90" s="51" t="str">
        <f t="shared" si="3"/>
        <v>Good</v>
      </c>
    </row>
    <row r="91" spans="1:10">
      <c r="A91" s="42">
        <v>41365</v>
      </c>
      <c r="B91" s="40">
        <v>1201</v>
      </c>
      <c r="C91" s="41" t="s">
        <v>45</v>
      </c>
      <c r="D91" s="41" t="s">
        <v>46</v>
      </c>
      <c r="E91" s="41" t="s">
        <v>47</v>
      </c>
      <c r="F91" s="41">
        <v>6</v>
      </c>
      <c r="G91" s="43">
        <v>2232</v>
      </c>
      <c r="H91" s="41">
        <v>2587.3343999999997</v>
      </c>
      <c r="I91" s="38">
        <f t="shared" si="2"/>
        <v>1.4999999999999999E-2</v>
      </c>
      <c r="J91" s="51" t="str">
        <f t="shared" si="3"/>
        <v>Need Improvement</v>
      </c>
    </row>
    <row r="92" spans="1:10">
      <c r="A92" s="42">
        <v>41366</v>
      </c>
      <c r="B92" s="40">
        <v>1202</v>
      </c>
      <c r="C92" s="41" t="s">
        <v>48</v>
      </c>
      <c r="D92" s="41" t="s">
        <v>46</v>
      </c>
      <c r="E92" s="41" t="s">
        <v>47</v>
      </c>
      <c r="F92" s="41">
        <v>6</v>
      </c>
      <c r="G92" s="43">
        <v>7560</v>
      </c>
      <c r="H92" s="41">
        <v>724.81500000000005</v>
      </c>
      <c r="I92" s="38">
        <f t="shared" si="2"/>
        <v>2.5000000000000001E-2</v>
      </c>
      <c r="J92" s="51" t="str">
        <f t="shared" si="3"/>
        <v>Need Improvement</v>
      </c>
    </row>
    <row r="93" spans="1:10">
      <c r="A93" s="42">
        <v>41367</v>
      </c>
      <c r="B93" s="40">
        <v>1203</v>
      </c>
      <c r="C93" s="41" t="s">
        <v>49</v>
      </c>
      <c r="D93" s="41" t="s">
        <v>46</v>
      </c>
      <c r="E93" s="41" t="s">
        <v>50</v>
      </c>
      <c r="F93" s="41">
        <v>7</v>
      </c>
      <c r="G93" s="43">
        <v>2094.75</v>
      </c>
      <c r="H93" s="41">
        <v>792.23444999999992</v>
      </c>
      <c r="I93" s="38">
        <f t="shared" si="2"/>
        <v>1.4999999999999999E-2</v>
      </c>
      <c r="J93" s="51" t="str">
        <f t="shared" si="3"/>
        <v>Need Improvement</v>
      </c>
    </row>
    <row r="94" spans="1:10">
      <c r="A94" s="42">
        <v>41368</v>
      </c>
      <c r="B94" s="40">
        <v>1204</v>
      </c>
      <c r="C94" s="41" t="s">
        <v>45</v>
      </c>
      <c r="D94" s="41" t="s">
        <v>46</v>
      </c>
      <c r="E94" s="41" t="s">
        <v>50</v>
      </c>
      <c r="F94" s="41">
        <v>7</v>
      </c>
      <c r="G94" s="43">
        <v>1669.5</v>
      </c>
      <c r="H94" s="41">
        <v>1459.143</v>
      </c>
      <c r="I94" s="38">
        <f t="shared" si="2"/>
        <v>1.4999999999999999E-2</v>
      </c>
      <c r="J94" s="51" t="str">
        <f t="shared" si="3"/>
        <v>Need Improvement</v>
      </c>
    </row>
    <row r="95" spans="1:10">
      <c r="A95" s="42">
        <v>41369</v>
      </c>
      <c r="B95" s="40">
        <v>1205</v>
      </c>
      <c r="C95" s="41" t="s">
        <v>48</v>
      </c>
      <c r="D95" s="41" t="s">
        <v>46</v>
      </c>
      <c r="E95" s="41" t="s">
        <v>50</v>
      </c>
      <c r="F95" s="41">
        <v>10</v>
      </c>
      <c r="G95" s="43">
        <v>3330</v>
      </c>
      <c r="H95" s="41">
        <v>1439.8920000000001</v>
      </c>
      <c r="I95" s="38">
        <f t="shared" si="2"/>
        <v>1.4999999999999999E-2</v>
      </c>
      <c r="J95" s="51" t="str">
        <f t="shared" si="3"/>
        <v>Need Improvement</v>
      </c>
    </row>
    <row r="96" spans="1:10">
      <c r="A96" s="42">
        <v>41370</v>
      </c>
      <c r="B96" s="40">
        <v>1206</v>
      </c>
      <c r="C96" s="41" t="s">
        <v>49</v>
      </c>
      <c r="D96" s="41" t="s">
        <v>46</v>
      </c>
      <c r="E96" s="41" t="s">
        <v>51</v>
      </c>
      <c r="F96" s="41">
        <v>9</v>
      </c>
      <c r="G96" s="43">
        <v>2970</v>
      </c>
      <c r="H96" s="41">
        <v>1062.3689999999999</v>
      </c>
      <c r="I96" s="38">
        <f t="shared" si="2"/>
        <v>1.4999999999999999E-2</v>
      </c>
      <c r="J96" s="51" t="str">
        <f t="shared" si="3"/>
        <v>Need Improvement</v>
      </c>
    </row>
    <row r="97" spans="1:10">
      <c r="A97" s="42">
        <v>41371</v>
      </c>
      <c r="B97" s="40">
        <v>1207</v>
      </c>
      <c r="C97" s="41" t="s">
        <v>45</v>
      </c>
      <c r="D97" s="41" t="s">
        <v>46</v>
      </c>
      <c r="E97" s="41" t="s">
        <v>51</v>
      </c>
      <c r="F97" s="41">
        <v>10</v>
      </c>
      <c r="G97" s="43">
        <v>2180</v>
      </c>
      <c r="H97" s="41">
        <v>978.82</v>
      </c>
      <c r="I97" s="38">
        <f t="shared" si="2"/>
        <v>1.4999999999999999E-2</v>
      </c>
      <c r="J97" s="51" t="str">
        <f t="shared" si="3"/>
        <v>Need Improvement</v>
      </c>
    </row>
    <row r="98" spans="1:10">
      <c r="A98" s="42">
        <v>41372</v>
      </c>
      <c r="B98" s="40">
        <v>1208</v>
      </c>
      <c r="C98" s="41" t="s">
        <v>48</v>
      </c>
      <c r="D98" s="41" t="s">
        <v>46</v>
      </c>
      <c r="E98" s="41" t="s">
        <v>51</v>
      </c>
      <c r="F98" s="41">
        <v>9</v>
      </c>
      <c r="G98" s="43">
        <v>7290</v>
      </c>
      <c r="H98" s="41">
        <v>2436.3180000000002</v>
      </c>
      <c r="I98" s="38">
        <f t="shared" si="2"/>
        <v>2.5000000000000001E-2</v>
      </c>
      <c r="J98" s="51" t="str">
        <f t="shared" si="3"/>
        <v>Need Improvement</v>
      </c>
    </row>
    <row r="99" spans="1:10">
      <c r="A99" s="42">
        <v>41373</v>
      </c>
      <c r="B99" s="40">
        <v>1209</v>
      </c>
      <c r="C99" s="41" t="s">
        <v>49</v>
      </c>
      <c r="D99" s="41" t="s">
        <v>46</v>
      </c>
      <c r="E99" s="41" t="s">
        <v>47</v>
      </c>
      <c r="F99" s="41">
        <v>8</v>
      </c>
      <c r="G99" s="43">
        <v>13740</v>
      </c>
      <c r="H99" s="41">
        <v>2186.8583999999996</v>
      </c>
      <c r="I99" s="38">
        <f t="shared" si="2"/>
        <v>0.05</v>
      </c>
      <c r="J99" s="51" t="str">
        <f t="shared" si="3"/>
        <v>Good</v>
      </c>
    </row>
    <row r="100" spans="1:10">
      <c r="A100" s="42">
        <v>41374</v>
      </c>
      <c r="B100" s="40">
        <v>1210</v>
      </c>
      <c r="C100" s="41" t="s">
        <v>45</v>
      </c>
      <c r="D100" s="41" t="s">
        <v>46</v>
      </c>
      <c r="E100" s="41" t="s">
        <v>47</v>
      </c>
      <c r="F100" s="41">
        <v>6</v>
      </c>
      <c r="G100" s="43">
        <v>8820</v>
      </c>
      <c r="H100" s="41">
        <v>2685.5136000000002</v>
      </c>
      <c r="I100" s="38">
        <f t="shared" si="2"/>
        <v>2.5000000000000001E-2</v>
      </c>
      <c r="J100" s="51" t="str">
        <f t="shared" si="3"/>
        <v>Need Improvement</v>
      </c>
    </row>
    <row r="101" spans="1:10">
      <c r="A101" s="42">
        <v>41375</v>
      </c>
      <c r="B101" s="40">
        <v>1211</v>
      </c>
      <c r="C101" s="41" t="s">
        <v>48</v>
      </c>
      <c r="D101" s="41" t="s">
        <v>46</v>
      </c>
      <c r="E101" s="41" t="s">
        <v>47</v>
      </c>
      <c r="F101" s="41">
        <v>6</v>
      </c>
      <c r="G101" s="43">
        <v>3132</v>
      </c>
      <c r="H101" s="41">
        <v>472.46220000000005</v>
      </c>
      <c r="I101" s="38">
        <f t="shared" si="2"/>
        <v>1.4999999999999999E-2</v>
      </c>
      <c r="J101" s="51" t="str">
        <f t="shared" si="3"/>
        <v>Need Improvement</v>
      </c>
    </row>
    <row r="102" spans="1:10">
      <c r="A102" s="42">
        <v>41376</v>
      </c>
      <c r="B102" s="40">
        <v>1212</v>
      </c>
      <c r="C102" s="41" t="s">
        <v>49</v>
      </c>
      <c r="D102" s="41" t="s">
        <v>46</v>
      </c>
      <c r="E102" s="41" t="s">
        <v>50</v>
      </c>
      <c r="F102" s="41">
        <v>9</v>
      </c>
      <c r="G102" s="43">
        <v>2207.25</v>
      </c>
      <c r="H102" s="41">
        <v>3782.122875</v>
      </c>
      <c r="I102" s="38">
        <f t="shared" si="2"/>
        <v>1.4999999999999999E-2</v>
      </c>
      <c r="J102" s="51" t="str">
        <f t="shared" si="3"/>
        <v>Need Improvement</v>
      </c>
    </row>
    <row r="103" spans="1:10">
      <c r="A103" s="42">
        <v>41377</v>
      </c>
      <c r="B103" s="40">
        <v>1213</v>
      </c>
      <c r="C103" s="41" t="s">
        <v>45</v>
      </c>
      <c r="D103" s="41" t="s">
        <v>46</v>
      </c>
      <c r="E103" s="41" t="s">
        <v>50</v>
      </c>
      <c r="F103" s="41">
        <v>10</v>
      </c>
      <c r="G103" s="43">
        <v>6075</v>
      </c>
      <c r="H103" s="41">
        <v>623.70000000000005</v>
      </c>
      <c r="I103" s="38">
        <f t="shared" si="2"/>
        <v>2.5000000000000001E-2</v>
      </c>
      <c r="J103" s="51" t="str">
        <f t="shared" si="3"/>
        <v>Need Improvement</v>
      </c>
    </row>
    <row r="104" spans="1:10">
      <c r="A104" s="42">
        <v>41378</v>
      </c>
      <c r="B104" s="40">
        <v>1214</v>
      </c>
      <c r="C104" s="41" t="s">
        <v>48</v>
      </c>
      <c r="D104" s="41" t="s">
        <v>46</v>
      </c>
      <c r="E104" s="41" t="s">
        <v>50</v>
      </c>
      <c r="F104" s="41">
        <v>9</v>
      </c>
      <c r="G104" s="43">
        <v>14445</v>
      </c>
      <c r="H104" s="41">
        <v>1257.5817000000002</v>
      </c>
      <c r="I104" s="38">
        <f t="shared" si="2"/>
        <v>0.05</v>
      </c>
      <c r="J104" s="51" t="str">
        <f t="shared" si="3"/>
        <v>Good</v>
      </c>
    </row>
    <row r="105" spans="1:10">
      <c r="A105" s="42">
        <v>41379</v>
      </c>
      <c r="B105" s="40">
        <v>1215</v>
      </c>
      <c r="C105" s="41" t="s">
        <v>49</v>
      </c>
      <c r="D105" s="41" t="s">
        <v>46</v>
      </c>
      <c r="E105" s="41" t="s">
        <v>51</v>
      </c>
      <c r="F105" s="41">
        <v>10</v>
      </c>
      <c r="G105" s="43">
        <v>5670</v>
      </c>
      <c r="H105" s="41">
        <v>1449.63</v>
      </c>
      <c r="I105" s="38">
        <f t="shared" si="2"/>
        <v>2.5000000000000001E-2</v>
      </c>
      <c r="J105" s="51" t="str">
        <f t="shared" si="3"/>
        <v>Need Improvement</v>
      </c>
    </row>
    <row r="106" spans="1:10">
      <c r="A106" s="42">
        <v>41380</v>
      </c>
      <c r="B106" s="40">
        <v>1216</v>
      </c>
      <c r="C106" s="41" t="s">
        <v>45</v>
      </c>
      <c r="D106" s="41" t="s">
        <v>46</v>
      </c>
      <c r="E106" s="41" t="s">
        <v>51</v>
      </c>
      <c r="F106" s="41">
        <v>8</v>
      </c>
      <c r="G106" s="43">
        <v>1998</v>
      </c>
      <c r="H106" s="41">
        <v>666.73260000000005</v>
      </c>
      <c r="I106" s="38">
        <f t="shared" si="2"/>
        <v>1.4999999999999999E-2</v>
      </c>
      <c r="J106" s="51" t="str">
        <f t="shared" si="3"/>
        <v>Need Improvement</v>
      </c>
    </row>
    <row r="107" spans="1:10">
      <c r="A107" s="42">
        <v>41381</v>
      </c>
      <c r="B107" s="40">
        <v>1217</v>
      </c>
      <c r="C107" s="41" t="s">
        <v>48</v>
      </c>
      <c r="D107" s="41" t="s">
        <v>46</v>
      </c>
      <c r="E107" s="41" t="s">
        <v>51</v>
      </c>
      <c r="F107" s="41">
        <v>10</v>
      </c>
      <c r="G107" s="43">
        <v>6540</v>
      </c>
      <c r="H107" s="41">
        <v>1144.5</v>
      </c>
      <c r="I107" s="38">
        <f t="shared" si="2"/>
        <v>2.5000000000000001E-2</v>
      </c>
      <c r="J107" s="51" t="str">
        <f t="shared" si="3"/>
        <v>Need Improvement</v>
      </c>
    </row>
    <row r="108" spans="1:10">
      <c r="A108" s="42">
        <v>41382</v>
      </c>
      <c r="B108" s="40">
        <v>1218</v>
      </c>
      <c r="C108" s="41" t="s">
        <v>49</v>
      </c>
      <c r="D108" s="41" t="s">
        <v>46</v>
      </c>
      <c r="E108" s="41" t="s">
        <v>47</v>
      </c>
      <c r="F108" s="41">
        <v>10</v>
      </c>
      <c r="G108" s="43">
        <v>2940</v>
      </c>
      <c r="H108" s="41">
        <v>1210.104</v>
      </c>
      <c r="I108" s="38">
        <f t="shared" si="2"/>
        <v>1.4999999999999999E-2</v>
      </c>
      <c r="J108" s="51" t="str">
        <f t="shared" si="3"/>
        <v>Need Improvement</v>
      </c>
    </row>
    <row r="109" spans="1:10">
      <c r="A109" s="42">
        <v>41383</v>
      </c>
      <c r="B109" s="40">
        <v>1219</v>
      </c>
      <c r="C109" s="41" t="s">
        <v>45</v>
      </c>
      <c r="D109" s="41" t="s">
        <v>46</v>
      </c>
      <c r="E109" s="41" t="s">
        <v>47</v>
      </c>
      <c r="F109" s="41">
        <v>8</v>
      </c>
      <c r="G109" s="43">
        <v>10020</v>
      </c>
      <c r="H109" s="41">
        <v>1214.0232000000001</v>
      </c>
      <c r="I109" s="38">
        <f t="shared" si="2"/>
        <v>0.05</v>
      </c>
      <c r="J109" s="51" t="str">
        <f t="shared" si="3"/>
        <v>Good</v>
      </c>
    </row>
    <row r="110" spans="1:10">
      <c r="A110" s="42">
        <v>41384</v>
      </c>
      <c r="B110" s="40">
        <v>1220</v>
      </c>
      <c r="C110" s="41" t="s">
        <v>48</v>
      </c>
      <c r="D110" s="41" t="s">
        <v>46</v>
      </c>
      <c r="E110" s="41" t="s">
        <v>47</v>
      </c>
      <c r="F110" s="41">
        <v>6</v>
      </c>
      <c r="G110" s="43">
        <v>2088</v>
      </c>
      <c r="H110" s="41">
        <v>1942.4663999999998</v>
      </c>
      <c r="I110" s="38">
        <f t="shared" si="2"/>
        <v>1.4999999999999999E-2</v>
      </c>
      <c r="J110" s="51" t="str">
        <f t="shared" si="3"/>
        <v>Need Improvement</v>
      </c>
    </row>
    <row r="111" spans="1:10">
      <c r="A111" s="42">
        <v>41385</v>
      </c>
      <c r="B111" s="40">
        <v>1221</v>
      </c>
      <c r="C111" s="41" t="s">
        <v>49</v>
      </c>
      <c r="D111" s="41" t="s">
        <v>46</v>
      </c>
      <c r="E111" s="41" t="s">
        <v>50</v>
      </c>
      <c r="F111" s="41">
        <v>10</v>
      </c>
      <c r="G111" s="43">
        <v>3270</v>
      </c>
      <c r="H111" s="41">
        <v>992.44499999999994</v>
      </c>
      <c r="I111" s="38">
        <f t="shared" si="2"/>
        <v>1.4999999999999999E-2</v>
      </c>
      <c r="J111" s="51" t="str">
        <f t="shared" si="3"/>
        <v>Need Improvement</v>
      </c>
    </row>
    <row r="112" spans="1:10">
      <c r="A112" s="42">
        <v>41386</v>
      </c>
      <c r="B112" s="40">
        <v>1222</v>
      </c>
      <c r="C112" s="41" t="s">
        <v>45</v>
      </c>
      <c r="D112" s="41" t="s">
        <v>46</v>
      </c>
      <c r="E112" s="41" t="s">
        <v>50</v>
      </c>
      <c r="F112" s="41">
        <v>6</v>
      </c>
      <c r="G112" s="43">
        <v>6075</v>
      </c>
      <c r="H112" s="41">
        <v>3073.9500000000003</v>
      </c>
      <c r="I112" s="38">
        <f t="shared" si="2"/>
        <v>2.5000000000000001E-2</v>
      </c>
      <c r="J112" s="51" t="str">
        <f t="shared" si="3"/>
        <v>Need Improvement</v>
      </c>
    </row>
    <row r="113" spans="1:10">
      <c r="A113" s="42">
        <v>41387</v>
      </c>
      <c r="B113" s="40">
        <v>1223</v>
      </c>
      <c r="C113" s="41" t="s">
        <v>48</v>
      </c>
      <c r="D113" s="41" t="s">
        <v>46</v>
      </c>
      <c r="E113" s="41" t="s">
        <v>50</v>
      </c>
      <c r="F113" s="41">
        <v>8</v>
      </c>
      <c r="G113" s="43">
        <v>2352</v>
      </c>
      <c r="H113" s="41">
        <v>1022.8848</v>
      </c>
      <c r="I113" s="38">
        <f t="shared" si="2"/>
        <v>1.4999999999999999E-2</v>
      </c>
      <c r="J113" s="51" t="str">
        <f t="shared" si="3"/>
        <v>Need Improvement</v>
      </c>
    </row>
    <row r="114" spans="1:10">
      <c r="A114" s="42">
        <v>41388</v>
      </c>
      <c r="B114" s="40">
        <v>1224</v>
      </c>
      <c r="C114" s="41" t="s">
        <v>49</v>
      </c>
      <c r="D114" s="41" t="s">
        <v>46</v>
      </c>
      <c r="E114" s="41" t="s">
        <v>51</v>
      </c>
      <c r="F114" s="41">
        <v>7</v>
      </c>
      <c r="G114" s="43">
        <v>5775</v>
      </c>
      <c r="H114" s="41">
        <v>6108.5062500000004</v>
      </c>
      <c r="I114" s="38">
        <f t="shared" si="2"/>
        <v>2.5000000000000001E-2</v>
      </c>
      <c r="J114" s="51" t="str">
        <f t="shared" si="3"/>
        <v>Good</v>
      </c>
    </row>
    <row r="115" spans="1:10">
      <c r="A115" s="42">
        <v>41389</v>
      </c>
      <c r="B115" s="40">
        <v>1225</v>
      </c>
      <c r="C115" s="41" t="s">
        <v>45</v>
      </c>
      <c r="D115" s="41" t="s">
        <v>46</v>
      </c>
      <c r="E115" s="41" t="s">
        <v>51</v>
      </c>
      <c r="F115" s="41">
        <v>7</v>
      </c>
      <c r="G115" s="43">
        <v>2037</v>
      </c>
      <c r="H115" s="41">
        <v>815.81850000000009</v>
      </c>
      <c r="I115" s="38">
        <f t="shared" si="2"/>
        <v>1.4999999999999999E-2</v>
      </c>
      <c r="J115" s="51" t="str">
        <f t="shared" si="3"/>
        <v>Need Improvement</v>
      </c>
    </row>
    <row r="116" spans="1:10">
      <c r="A116" s="42">
        <v>41390</v>
      </c>
      <c r="B116" s="40">
        <v>1226</v>
      </c>
      <c r="C116" s="41" t="s">
        <v>48</v>
      </c>
      <c r="D116" s="41" t="s">
        <v>46</v>
      </c>
      <c r="E116" s="41" t="s">
        <v>51</v>
      </c>
      <c r="F116" s="41">
        <v>6</v>
      </c>
      <c r="G116" s="43">
        <v>3996</v>
      </c>
      <c r="H116" s="41">
        <v>1616.7816000000003</v>
      </c>
      <c r="I116" s="38">
        <f t="shared" si="2"/>
        <v>1.4999999999999999E-2</v>
      </c>
      <c r="J116" s="51" t="str">
        <f t="shared" si="3"/>
        <v>Need Improvement</v>
      </c>
    </row>
    <row r="117" spans="1:10">
      <c r="A117" s="42">
        <v>41391</v>
      </c>
      <c r="B117" s="40">
        <v>1227</v>
      </c>
      <c r="C117" s="41" t="s">
        <v>49</v>
      </c>
      <c r="D117" s="41" t="s">
        <v>46</v>
      </c>
      <c r="E117" s="41" t="s">
        <v>47</v>
      </c>
      <c r="F117" s="41">
        <v>9</v>
      </c>
      <c r="G117" s="43">
        <v>13837.5</v>
      </c>
      <c r="H117" s="41">
        <v>4455.6750000000002</v>
      </c>
      <c r="I117" s="38">
        <f t="shared" si="2"/>
        <v>0.05</v>
      </c>
      <c r="J117" s="51" t="str">
        <f t="shared" si="3"/>
        <v>Good</v>
      </c>
    </row>
    <row r="118" spans="1:10">
      <c r="A118" s="42">
        <v>41392</v>
      </c>
      <c r="B118" s="40">
        <v>1228</v>
      </c>
      <c r="C118" s="41" t="s">
        <v>45</v>
      </c>
      <c r="D118" s="41" t="s">
        <v>46</v>
      </c>
      <c r="E118" s="41" t="s">
        <v>47</v>
      </c>
      <c r="F118" s="41">
        <v>7</v>
      </c>
      <c r="G118" s="43">
        <v>1848</v>
      </c>
      <c r="H118" s="41">
        <v>1815.66</v>
      </c>
      <c r="I118" s="38">
        <f t="shared" si="2"/>
        <v>1.4999999999999999E-2</v>
      </c>
      <c r="J118" s="51" t="str">
        <f t="shared" si="3"/>
        <v>Need Improvement</v>
      </c>
    </row>
    <row r="119" spans="1:10">
      <c r="A119" s="42">
        <v>41393</v>
      </c>
      <c r="B119" s="40">
        <v>1229</v>
      </c>
      <c r="C119" s="41" t="s">
        <v>48</v>
      </c>
      <c r="D119" s="41" t="s">
        <v>46</v>
      </c>
      <c r="E119" s="41" t="s">
        <v>47</v>
      </c>
      <c r="F119" s="41">
        <v>9</v>
      </c>
      <c r="G119" s="43">
        <v>4464</v>
      </c>
      <c r="H119" s="41">
        <v>2679.2927999999997</v>
      </c>
      <c r="I119" s="38">
        <f t="shared" si="2"/>
        <v>1.4999999999999999E-2</v>
      </c>
      <c r="J119" s="51" t="str">
        <f t="shared" si="3"/>
        <v>Need Improvement</v>
      </c>
    </row>
    <row r="120" spans="1:10">
      <c r="A120" s="42">
        <v>41394</v>
      </c>
      <c r="B120" s="40">
        <v>1230</v>
      </c>
      <c r="C120" s="41" t="s">
        <v>49</v>
      </c>
      <c r="D120" s="41" t="s">
        <v>46</v>
      </c>
      <c r="E120" s="41" t="s">
        <v>50</v>
      </c>
      <c r="F120" s="41">
        <v>7</v>
      </c>
      <c r="G120" s="43">
        <v>8316</v>
      </c>
      <c r="H120" s="41">
        <v>3597.7095000000004</v>
      </c>
      <c r="I120" s="38">
        <f t="shared" si="2"/>
        <v>2.5000000000000001E-2</v>
      </c>
      <c r="J120" s="51" t="str">
        <f t="shared" si="3"/>
        <v>Need Improvement</v>
      </c>
    </row>
    <row r="121" spans="1:10">
      <c r="A121" s="42">
        <v>41395</v>
      </c>
      <c r="B121" s="40">
        <v>1231</v>
      </c>
      <c r="C121" s="41" t="s">
        <v>45</v>
      </c>
      <c r="D121" s="41" t="s">
        <v>46</v>
      </c>
      <c r="E121" s="41" t="s">
        <v>50</v>
      </c>
      <c r="F121" s="41">
        <v>8</v>
      </c>
      <c r="G121" s="43">
        <v>4920</v>
      </c>
      <c r="H121" s="41">
        <v>4207.5839999999998</v>
      </c>
      <c r="I121" s="38">
        <f t="shared" si="2"/>
        <v>1.4999999999999999E-2</v>
      </c>
      <c r="J121" s="51" t="str">
        <f t="shared" si="3"/>
        <v>Need Improvement</v>
      </c>
    </row>
    <row r="122" spans="1:10">
      <c r="A122" s="42">
        <v>41396</v>
      </c>
      <c r="B122" s="40">
        <v>1232</v>
      </c>
      <c r="C122" s="41" t="s">
        <v>48</v>
      </c>
      <c r="D122" s="41" t="s">
        <v>46</v>
      </c>
      <c r="E122" s="41" t="s">
        <v>50</v>
      </c>
      <c r="F122" s="41">
        <v>10</v>
      </c>
      <c r="G122" s="43">
        <v>5780</v>
      </c>
      <c r="H122" s="41">
        <v>951.96600000000012</v>
      </c>
      <c r="I122" s="38">
        <f t="shared" si="2"/>
        <v>2.5000000000000001E-2</v>
      </c>
      <c r="J122" s="51" t="str">
        <f t="shared" si="3"/>
        <v>Need Improvement</v>
      </c>
    </row>
    <row r="123" spans="1:10">
      <c r="A123" s="42">
        <v>41397</v>
      </c>
      <c r="B123" s="40">
        <v>1233</v>
      </c>
      <c r="C123" s="41" t="s">
        <v>49</v>
      </c>
      <c r="D123" s="41" t="s">
        <v>46</v>
      </c>
      <c r="E123" s="41" t="s">
        <v>51</v>
      </c>
      <c r="F123" s="41">
        <v>8</v>
      </c>
      <c r="G123" s="43">
        <v>3600</v>
      </c>
      <c r="H123" s="41">
        <v>1298.8799999999999</v>
      </c>
      <c r="I123" s="38">
        <f t="shared" si="2"/>
        <v>1.4999999999999999E-2</v>
      </c>
      <c r="J123" s="51" t="str">
        <f t="shared" si="3"/>
        <v>Need Improvement</v>
      </c>
    </row>
    <row r="124" spans="1:10">
      <c r="A124" s="42">
        <v>41398</v>
      </c>
      <c r="B124" s="40">
        <v>1234</v>
      </c>
      <c r="C124" s="41" t="s">
        <v>45</v>
      </c>
      <c r="D124" s="41" t="s">
        <v>46</v>
      </c>
      <c r="E124" s="41" t="s">
        <v>51</v>
      </c>
      <c r="F124" s="41">
        <v>10</v>
      </c>
      <c r="G124" s="43">
        <v>4920</v>
      </c>
      <c r="H124" s="41">
        <v>2483.3700000000003</v>
      </c>
      <c r="I124" s="38">
        <f t="shared" si="2"/>
        <v>1.4999999999999999E-2</v>
      </c>
      <c r="J124" s="51" t="str">
        <f t="shared" si="3"/>
        <v>Need Improvement</v>
      </c>
    </row>
    <row r="125" spans="1:10">
      <c r="A125" s="42">
        <v>41399</v>
      </c>
      <c r="B125" s="40">
        <v>1235</v>
      </c>
      <c r="C125" s="41" t="s">
        <v>48</v>
      </c>
      <c r="D125" s="41" t="s">
        <v>46</v>
      </c>
      <c r="E125" s="41" t="s">
        <v>51</v>
      </c>
      <c r="F125" s="41">
        <v>8</v>
      </c>
      <c r="G125" s="43">
        <v>5616</v>
      </c>
      <c r="H125" s="41">
        <v>1053.5616</v>
      </c>
      <c r="I125" s="38">
        <f t="shared" si="2"/>
        <v>2.5000000000000001E-2</v>
      </c>
      <c r="J125" s="51" t="str">
        <f t="shared" si="3"/>
        <v>Need Improvement</v>
      </c>
    </row>
    <row r="126" spans="1:10">
      <c r="A126" s="42">
        <v>41400</v>
      </c>
      <c r="B126" s="40">
        <v>1236</v>
      </c>
      <c r="C126" s="41" t="s">
        <v>49</v>
      </c>
      <c r="D126" s="41" t="s">
        <v>46</v>
      </c>
      <c r="E126" s="41" t="s">
        <v>47</v>
      </c>
      <c r="F126" s="41">
        <v>7</v>
      </c>
      <c r="G126" s="43">
        <v>7497</v>
      </c>
      <c r="H126" s="41">
        <v>1202.5187999999998</v>
      </c>
      <c r="I126" s="38">
        <f t="shared" si="2"/>
        <v>2.5000000000000001E-2</v>
      </c>
      <c r="J126" s="51" t="str">
        <f t="shared" si="3"/>
        <v>Need Improvement</v>
      </c>
    </row>
    <row r="127" spans="1:10">
      <c r="A127" s="42">
        <v>41401</v>
      </c>
      <c r="B127" s="40">
        <v>1237</v>
      </c>
      <c r="C127" s="41" t="s">
        <v>45</v>
      </c>
      <c r="D127" s="41" t="s">
        <v>46</v>
      </c>
      <c r="E127" s="41" t="s">
        <v>47</v>
      </c>
      <c r="F127" s="41">
        <v>7</v>
      </c>
      <c r="G127" s="43">
        <v>8190</v>
      </c>
      <c r="H127" s="41">
        <v>1560.1950000000002</v>
      </c>
      <c r="I127" s="38">
        <f t="shared" si="2"/>
        <v>2.5000000000000001E-2</v>
      </c>
      <c r="J127" s="51" t="str">
        <f t="shared" si="3"/>
        <v>Need Improvement</v>
      </c>
    </row>
    <row r="128" spans="1:10">
      <c r="A128" s="42">
        <v>41767</v>
      </c>
      <c r="B128" s="40">
        <v>1238</v>
      </c>
      <c r="C128" s="41" t="s">
        <v>48</v>
      </c>
      <c r="D128" s="41" t="s">
        <v>46</v>
      </c>
      <c r="E128" s="41" t="s">
        <v>47</v>
      </c>
      <c r="F128" s="41">
        <v>7</v>
      </c>
      <c r="G128" s="43">
        <v>6300</v>
      </c>
      <c r="H128" s="41">
        <v>830.55000000000007</v>
      </c>
      <c r="I128" s="38">
        <f t="shared" si="2"/>
        <v>2.5000000000000001E-2</v>
      </c>
      <c r="J128" s="51" t="str">
        <f t="shared" si="3"/>
        <v>Need Improvement</v>
      </c>
    </row>
    <row r="129" spans="1:10">
      <c r="A129" s="42">
        <v>41768</v>
      </c>
      <c r="B129" s="40">
        <v>1239</v>
      </c>
      <c r="C129" s="41" t="s">
        <v>49</v>
      </c>
      <c r="D129" s="41" t="s">
        <v>46</v>
      </c>
      <c r="E129" s="41" t="s">
        <v>50</v>
      </c>
      <c r="F129" s="41">
        <v>9</v>
      </c>
      <c r="G129" s="43">
        <v>2367</v>
      </c>
      <c r="H129" s="41">
        <v>1017.81</v>
      </c>
      <c r="I129" s="38">
        <f t="shared" si="2"/>
        <v>1.4999999999999999E-2</v>
      </c>
      <c r="J129" s="51" t="str">
        <f t="shared" si="3"/>
        <v>Need Improvement</v>
      </c>
    </row>
    <row r="130" spans="1:10">
      <c r="A130" s="42">
        <v>41769</v>
      </c>
      <c r="B130" s="40">
        <v>1240</v>
      </c>
      <c r="C130" s="41" t="s">
        <v>45</v>
      </c>
      <c r="D130" s="41" t="s">
        <v>46</v>
      </c>
      <c r="E130" s="41" t="s">
        <v>50</v>
      </c>
      <c r="F130" s="41">
        <v>10</v>
      </c>
      <c r="G130" s="43">
        <v>4220</v>
      </c>
      <c r="H130" s="41">
        <v>3501.5450000000001</v>
      </c>
      <c r="I130" s="38">
        <f t="shared" si="2"/>
        <v>1.4999999999999999E-2</v>
      </c>
      <c r="J130" s="51" t="str">
        <f t="shared" si="3"/>
        <v>Need Improvement</v>
      </c>
    </row>
    <row r="131" spans="1:10">
      <c r="A131" s="42">
        <v>41770</v>
      </c>
      <c r="B131" s="40">
        <v>1241</v>
      </c>
      <c r="C131" s="41" t="s">
        <v>48</v>
      </c>
      <c r="D131" s="41" t="s">
        <v>46</v>
      </c>
      <c r="E131" s="41" t="s">
        <v>50</v>
      </c>
      <c r="F131" s="41">
        <v>8</v>
      </c>
      <c r="G131" s="43">
        <v>10360</v>
      </c>
      <c r="H131" s="41">
        <v>878.52800000000002</v>
      </c>
      <c r="I131" s="38">
        <f t="shared" ref="I131:I194" si="4">+IF(G131&lt;5000,$Q$4,IF(AND(G131&gt;=5000,G131&lt;10000),$Q$3,$Q$2))</f>
        <v>0.05</v>
      </c>
      <c r="J131" s="51" t="str">
        <f t="shared" ref="J131:J194" si="5">IF(OR(G131&gt;10000,H131&gt;=5000),"Good","Need Improvement")</f>
        <v>Good</v>
      </c>
    </row>
    <row r="132" spans="1:10">
      <c r="A132" s="42">
        <v>41771</v>
      </c>
      <c r="B132" s="40">
        <v>1242</v>
      </c>
      <c r="C132" s="41" t="s">
        <v>49</v>
      </c>
      <c r="D132" s="41" t="s">
        <v>46</v>
      </c>
      <c r="E132" s="41" t="s">
        <v>51</v>
      </c>
      <c r="F132" s="41">
        <v>8</v>
      </c>
      <c r="G132" s="43">
        <v>8172</v>
      </c>
      <c r="H132" s="41">
        <v>1119.2916</v>
      </c>
      <c r="I132" s="38">
        <f t="shared" si="4"/>
        <v>2.5000000000000001E-2</v>
      </c>
      <c r="J132" s="51" t="str">
        <f t="shared" si="5"/>
        <v>Need Improvement</v>
      </c>
    </row>
    <row r="133" spans="1:10">
      <c r="A133" s="42">
        <v>41772</v>
      </c>
      <c r="B133" s="40">
        <v>1243</v>
      </c>
      <c r="C133" s="41" t="s">
        <v>45</v>
      </c>
      <c r="D133" s="41" t="s">
        <v>46</v>
      </c>
      <c r="E133" s="41" t="s">
        <v>51</v>
      </c>
      <c r="F133" s="41">
        <v>8</v>
      </c>
      <c r="G133" s="43">
        <v>6456</v>
      </c>
      <c r="H133" s="41">
        <v>1560.2</v>
      </c>
      <c r="I133" s="38">
        <f t="shared" si="4"/>
        <v>2.5000000000000001E-2</v>
      </c>
      <c r="J133" s="51" t="str">
        <f t="shared" si="5"/>
        <v>Need Improvement</v>
      </c>
    </row>
    <row r="134" spans="1:10">
      <c r="A134" s="42">
        <v>41773</v>
      </c>
      <c r="B134" s="40">
        <v>1244</v>
      </c>
      <c r="C134" s="41" t="s">
        <v>48</v>
      </c>
      <c r="D134" s="41" t="s">
        <v>46</v>
      </c>
      <c r="E134" s="41" t="s">
        <v>51</v>
      </c>
      <c r="F134" s="41">
        <v>6</v>
      </c>
      <c r="G134" s="43">
        <v>4995</v>
      </c>
      <c r="H134" s="41">
        <v>3698.7974999999997</v>
      </c>
      <c r="I134" s="38">
        <f t="shared" si="4"/>
        <v>1.4999999999999999E-2</v>
      </c>
      <c r="J134" s="51" t="str">
        <f t="shared" si="5"/>
        <v>Need Improvement</v>
      </c>
    </row>
    <row r="135" spans="1:10">
      <c r="A135" s="42">
        <v>41774</v>
      </c>
      <c r="B135" s="40">
        <v>1245</v>
      </c>
      <c r="C135" s="41" t="s">
        <v>49</v>
      </c>
      <c r="D135" s="41" t="s">
        <v>46</v>
      </c>
      <c r="E135" s="41" t="s">
        <v>47</v>
      </c>
      <c r="F135" s="41">
        <v>7</v>
      </c>
      <c r="G135" s="43">
        <v>3192</v>
      </c>
      <c r="H135" s="41">
        <v>653.40239999999994</v>
      </c>
      <c r="I135" s="38">
        <f t="shared" si="4"/>
        <v>1.4999999999999999E-2</v>
      </c>
      <c r="J135" s="51" t="str">
        <f t="shared" si="5"/>
        <v>Need Improvement</v>
      </c>
    </row>
    <row r="136" spans="1:10">
      <c r="A136" s="42">
        <v>41775</v>
      </c>
      <c r="B136" s="40">
        <v>1246</v>
      </c>
      <c r="C136" s="41" t="s">
        <v>45</v>
      </c>
      <c r="D136" s="41" t="s">
        <v>46</v>
      </c>
      <c r="E136" s="41" t="s">
        <v>47</v>
      </c>
      <c r="F136" s="41">
        <v>7</v>
      </c>
      <c r="G136" s="43">
        <v>1811.25</v>
      </c>
      <c r="H136" s="41">
        <v>1176.2257500000001</v>
      </c>
      <c r="I136" s="38">
        <f t="shared" si="4"/>
        <v>1.4999999999999999E-2</v>
      </c>
      <c r="J136" s="51" t="str">
        <f t="shared" si="5"/>
        <v>Need Improvement</v>
      </c>
    </row>
    <row r="137" spans="1:10">
      <c r="A137" s="42">
        <v>41776</v>
      </c>
      <c r="B137" s="40">
        <v>1247</v>
      </c>
      <c r="C137" s="41" t="s">
        <v>48</v>
      </c>
      <c r="D137" s="41" t="s">
        <v>46</v>
      </c>
      <c r="E137" s="41" t="s">
        <v>47</v>
      </c>
      <c r="F137" s="41">
        <v>8</v>
      </c>
      <c r="G137" s="43">
        <v>8940</v>
      </c>
      <c r="H137" s="41">
        <v>1266.2616000000003</v>
      </c>
      <c r="I137" s="38">
        <f t="shared" si="4"/>
        <v>2.5000000000000001E-2</v>
      </c>
      <c r="J137" s="51" t="str">
        <f t="shared" si="5"/>
        <v>Need Improvement</v>
      </c>
    </row>
    <row r="138" spans="1:10">
      <c r="A138" s="42">
        <v>41777</v>
      </c>
      <c r="B138" s="40">
        <v>1248</v>
      </c>
      <c r="C138" s="41" t="s">
        <v>49</v>
      </c>
      <c r="D138" s="41" t="s">
        <v>46</v>
      </c>
      <c r="E138" s="41" t="s">
        <v>50</v>
      </c>
      <c r="F138" s="41">
        <v>7</v>
      </c>
      <c r="G138" s="43">
        <v>4882.5</v>
      </c>
      <c r="H138" s="41">
        <v>593.71199999999999</v>
      </c>
      <c r="I138" s="38">
        <f t="shared" si="4"/>
        <v>1.4999999999999999E-2</v>
      </c>
      <c r="J138" s="51" t="str">
        <f t="shared" si="5"/>
        <v>Need Improvement</v>
      </c>
    </row>
    <row r="139" spans="1:10">
      <c r="A139" s="42">
        <v>41778</v>
      </c>
      <c r="B139" s="40">
        <v>1249</v>
      </c>
      <c r="C139" s="41" t="s">
        <v>45</v>
      </c>
      <c r="D139" s="41" t="s">
        <v>46</v>
      </c>
      <c r="E139" s="41" t="s">
        <v>50</v>
      </c>
      <c r="F139" s="41">
        <v>10</v>
      </c>
      <c r="G139" s="43">
        <v>8370</v>
      </c>
      <c r="H139" s="41">
        <v>1056.2939999999999</v>
      </c>
      <c r="I139" s="38">
        <f t="shared" si="4"/>
        <v>2.5000000000000001E-2</v>
      </c>
      <c r="J139" s="51" t="str">
        <f t="shared" si="5"/>
        <v>Need Improvement</v>
      </c>
    </row>
    <row r="140" spans="1:10">
      <c r="A140" s="42">
        <v>41779</v>
      </c>
      <c r="B140" s="40">
        <v>1250</v>
      </c>
      <c r="C140" s="41" t="s">
        <v>48</v>
      </c>
      <c r="D140" s="41" t="s">
        <v>46</v>
      </c>
      <c r="E140" s="41" t="s">
        <v>50</v>
      </c>
      <c r="F140" s="41">
        <v>6</v>
      </c>
      <c r="G140" s="43">
        <v>3078</v>
      </c>
      <c r="H140" s="41">
        <v>1099.4616000000001</v>
      </c>
      <c r="I140" s="38">
        <f t="shared" si="4"/>
        <v>1.4999999999999999E-2</v>
      </c>
      <c r="J140" s="51" t="str">
        <f t="shared" si="5"/>
        <v>Need Improvement</v>
      </c>
    </row>
    <row r="141" spans="1:10">
      <c r="A141" s="42">
        <v>41780</v>
      </c>
      <c r="B141" s="40">
        <v>1251</v>
      </c>
      <c r="C141" s="41" t="s">
        <v>49</v>
      </c>
      <c r="D141" s="41" t="s">
        <v>46</v>
      </c>
      <c r="E141" s="41" t="s">
        <v>51</v>
      </c>
      <c r="F141" s="41">
        <v>8</v>
      </c>
      <c r="G141" s="43">
        <v>2256</v>
      </c>
      <c r="H141" s="41">
        <v>2038.5216</v>
      </c>
      <c r="I141" s="38">
        <f t="shared" si="4"/>
        <v>1.4999999999999999E-2</v>
      </c>
      <c r="J141" s="51" t="str">
        <f t="shared" si="5"/>
        <v>Need Improvement</v>
      </c>
    </row>
    <row r="142" spans="1:10">
      <c r="A142" s="42">
        <v>41781</v>
      </c>
      <c r="B142" s="40">
        <v>1252</v>
      </c>
      <c r="C142" s="41" t="s">
        <v>45</v>
      </c>
      <c r="D142" s="41" t="s">
        <v>46</v>
      </c>
      <c r="E142" s="41" t="s">
        <v>51</v>
      </c>
      <c r="F142" s="41">
        <v>10</v>
      </c>
      <c r="G142" s="43">
        <v>2385</v>
      </c>
      <c r="H142" s="41">
        <v>3506.9039999999995</v>
      </c>
      <c r="I142" s="38">
        <f t="shared" si="4"/>
        <v>1.4999999999999999E-2</v>
      </c>
      <c r="J142" s="51" t="str">
        <f t="shared" si="5"/>
        <v>Need Improvement</v>
      </c>
    </row>
    <row r="143" spans="1:10">
      <c r="A143" s="42">
        <v>41782</v>
      </c>
      <c r="B143" s="40">
        <v>1253</v>
      </c>
      <c r="C143" s="41" t="s">
        <v>48</v>
      </c>
      <c r="D143" s="41" t="s">
        <v>46</v>
      </c>
      <c r="E143" s="41" t="s">
        <v>51</v>
      </c>
      <c r="F143" s="41">
        <v>6</v>
      </c>
      <c r="G143" s="43">
        <v>13410</v>
      </c>
      <c r="H143" s="41">
        <v>1887.5915999999997</v>
      </c>
      <c r="I143" s="38">
        <f t="shared" si="4"/>
        <v>0.05</v>
      </c>
      <c r="J143" s="51" t="str">
        <f t="shared" si="5"/>
        <v>Good</v>
      </c>
    </row>
    <row r="144" spans="1:10">
      <c r="A144" s="42">
        <v>41783</v>
      </c>
      <c r="B144" s="40">
        <v>1254</v>
      </c>
      <c r="C144" s="41" t="s">
        <v>49</v>
      </c>
      <c r="D144" s="41" t="s">
        <v>46</v>
      </c>
      <c r="E144" s="41" t="s">
        <v>47</v>
      </c>
      <c r="F144" s="41">
        <v>10</v>
      </c>
      <c r="G144" s="43">
        <v>10000</v>
      </c>
      <c r="H144" s="41">
        <v>1642.0000000000002</v>
      </c>
      <c r="I144" s="38">
        <f t="shared" si="4"/>
        <v>0.05</v>
      </c>
      <c r="J144" s="51" t="str">
        <f t="shared" si="5"/>
        <v>Need Improvement</v>
      </c>
    </row>
    <row r="145" spans="1:10">
      <c r="A145" s="42">
        <v>41784</v>
      </c>
      <c r="B145" s="40">
        <v>1255</v>
      </c>
      <c r="C145" s="41" t="s">
        <v>45</v>
      </c>
      <c r="D145" s="41" t="s">
        <v>46</v>
      </c>
      <c r="E145" s="41" t="s">
        <v>47</v>
      </c>
      <c r="F145" s="41">
        <v>7</v>
      </c>
      <c r="G145" s="43">
        <v>6363</v>
      </c>
      <c r="H145" s="41">
        <v>663.02459999999996</v>
      </c>
      <c r="I145" s="38">
        <f t="shared" si="4"/>
        <v>2.5000000000000001E-2</v>
      </c>
      <c r="J145" s="51" t="str">
        <f t="shared" si="5"/>
        <v>Need Improvement</v>
      </c>
    </row>
    <row r="146" spans="1:10">
      <c r="A146" s="42">
        <v>41785</v>
      </c>
      <c r="B146" s="40">
        <v>1256</v>
      </c>
      <c r="C146" s="41" t="s">
        <v>48</v>
      </c>
      <c r="D146" s="41" t="s">
        <v>46</v>
      </c>
      <c r="E146" s="41" t="s">
        <v>47</v>
      </c>
      <c r="F146" s="41">
        <v>8</v>
      </c>
      <c r="G146" s="43">
        <v>2712</v>
      </c>
      <c r="H146" s="41">
        <v>1825.1760000000002</v>
      </c>
      <c r="I146" s="38">
        <f t="shared" si="4"/>
        <v>1.4999999999999999E-2</v>
      </c>
      <c r="J146" s="51" t="str">
        <f t="shared" si="5"/>
        <v>Need Improvement</v>
      </c>
    </row>
    <row r="147" spans="1:10">
      <c r="A147" s="42">
        <v>41786</v>
      </c>
      <c r="B147" s="40">
        <v>1257</v>
      </c>
      <c r="C147" s="41" t="s">
        <v>49</v>
      </c>
      <c r="D147" s="41" t="s">
        <v>46</v>
      </c>
      <c r="E147" s="41" t="s">
        <v>50</v>
      </c>
      <c r="F147" s="41">
        <v>9</v>
      </c>
      <c r="G147" s="43">
        <v>4644</v>
      </c>
      <c r="H147" s="41">
        <v>912.08159999999998</v>
      </c>
      <c r="I147" s="38">
        <f t="shared" si="4"/>
        <v>1.4999999999999999E-2</v>
      </c>
      <c r="J147" s="51" t="str">
        <f t="shared" si="5"/>
        <v>Need Improvement</v>
      </c>
    </row>
    <row r="148" spans="1:10">
      <c r="A148" s="42">
        <v>41787</v>
      </c>
      <c r="B148" s="40">
        <v>1258</v>
      </c>
      <c r="C148" s="41" t="s">
        <v>45</v>
      </c>
      <c r="D148" s="41" t="s">
        <v>46</v>
      </c>
      <c r="E148" s="41" t="s">
        <v>50</v>
      </c>
      <c r="F148" s="41">
        <v>9</v>
      </c>
      <c r="G148" s="43">
        <v>1795.5</v>
      </c>
      <c r="H148" s="41">
        <v>677.44215000000008</v>
      </c>
      <c r="I148" s="38">
        <f t="shared" si="4"/>
        <v>1.4999999999999999E-2</v>
      </c>
      <c r="J148" s="51" t="str">
        <f t="shared" si="5"/>
        <v>Need Improvement</v>
      </c>
    </row>
    <row r="149" spans="1:10">
      <c r="A149" s="42">
        <v>41788</v>
      </c>
      <c r="B149" s="40">
        <v>1259</v>
      </c>
      <c r="C149" s="41" t="s">
        <v>48</v>
      </c>
      <c r="D149" s="41" t="s">
        <v>46</v>
      </c>
      <c r="E149" s="41" t="s">
        <v>50</v>
      </c>
      <c r="F149" s="41">
        <v>9</v>
      </c>
      <c r="G149" s="43">
        <v>6318</v>
      </c>
      <c r="H149" s="41">
        <v>1817.4780000000001</v>
      </c>
      <c r="I149" s="38">
        <f t="shared" si="4"/>
        <v>2.5000000000000001E-2</v>
      </c>
      <c r="J149" s="51" t="str">
        <f t="shared" si="5"/>
        <v>Need Improvement</v>
      </c>
    </row>
    <row r="150" spans="1:10">
      <c r="A150" s="42">
        <v>41789</v>
      </c>
      <c r="B150" s="40">
        <v>1260</v>
      </c>
      <c r="C150" s="41" t="s">
        <v>49</v>
      </c>
      <c r="D150" s="41" t="s">
        <v>46</v>
      </c>
      <c r="E150" s="41" t="s">
        <v>51</v>
      </c>
      <c r="F150" s="41">
        <v>10</v>
      </c>
      <c r="G150" s="43">
        <v>13050</v>
      </c>
      <c r="H150" s="41">
        <v>2962.0889999999999</v>
      </c>
      <c r="I150" s="38">
        <f t="shared" si="4"/>
        <v>0.05</v>
      </c>
      <c r="J150" s="51" t="str">
        <f t="shared" si="5"/>
        <v>Good</v>
      </c>
    </row>
    <row r="151" spans="1:10">
      <c r="A151" s="42">
        <v>41790</v>
      </c>
      <c r="B151" s="40">
        <v>1261</v>
      </c>
      <c r="C151" s="41" t="s">
        <v>45</v>
      </c>
      <c r="D151" s="41" t="s">
        <v>46</v>
      </c>
      <c r="E151" s="41" t="s">
        <v>51</v>
      </c>
      <c r="F151" s="41">
        <v>7</v>
      </c>
      <c r="G151" s="43">
        <v>3717</v>
      </c>
      <c r="H151" s="41">
        <v>1329.1992</v>
      </c>
      <c r="I151" s="38">
        <f t="shared" si="4"/>
        <v>1.4999999999999999E-2</v>
      </c>
      <c r="J151" s="51" t="str">
        <f t="shared" si="5"/>
        <v>Need Improvement</v>
      </c>
    </row>
    <row r="152" spans="1:10">
      <c r="A152" s="42">
        <v>41791</v>
      </c>
      <c r="B152" s="40">
        <v>1262</v>
      </c>
      <c r="C152" s="41" t="s">
        <v>48</v>
      </c>
      <c r="D152" s="41" t="s">
        <v>46</v>
      </c>
      <c r="E152" s="41" t="s">
        <v>51</v>
      </c>
      <c r="F152" s="41">
        <v>9</v>
      </c>
      <c r="G152" s="43">
        <v>7722</v>
      </c>
      <c r="H152" s="41">
        <v>1851.2207999999998</v>
      </c>
      <c r="I152" s="38">
        <f t="shared" si="4"/>
        <v>2.5000000000000001E-2</v>
      </c>
      <c r="J152" s="51" t="str">
        <f t="shared" si="5"/>
        <v>Need Improvement</v>
      </c>
    </row>
    <row r="153" spans="1:10">
      <c r="A153" s="42">
        <v>41792</v>
      </c>
      <c r="B153" s="40">
        <v>1263</v>
      </c>
      <c r="C153" s="41" t="s">
        <v>49</v>
      </c>
      <c r="D153" s="41" t="s">
        <v>46</v>
      </c>
      <c r="E153" s="41" t="s">
        <v>47</v>
      </c>
      <c r="F153" s="41">
        <v>10</v>
      </c>
      <c r="G153" s="43">
        <v>9000</v>
      </c>
      <c r="H153" s="41">
        <v>3937.5</v>
      </c>
      <c r="I153" s="38">
        <f t="shared" si="4"/>
        <v>2.5000000000000001E-2</v>
      </c>
      <c r="J153" s="51" t="str">
        <f t="shared" si="5"/>
        <v>Need Improvement</v>
      </c>
    </row>
    <row r="154" spans="1:10">
      <c r="A154" s="42">
        <v>41793</v>
      </c>
      <c r="B154" s="40">
        <v>1264</v>
      </c>
      <c r="C154" s="41" t="s">
        <v>45</v>
      </c>
      <c r="D154" s="41" t="s">
        <v>46</v>
      </c>
      <c r="E154" s="41" t="s">
        <v>47</v>
      </c>
      <c r="F154" s="41">
        <v>8</v>
      </c>
      <c r="G154" s="43">
        <v>14580</v>
      </c>
      <c r="H154" s="41">
        <v>2174.7528000000002</v>
      </c>
      <c r="I154" s="38">
        <f t="shared" si="4"/>
        <v>0.05</v>
      </c>
      <c r="J154" s="51" t="str">
        <f t="shared" si="5"/>
        <v>Good</v>
      </c>
    </row>
    <row r="155" spans="1:10">
      <c r="A155" s="42">
        <v>41794</v>
      </c>
      <c r="B155" s="40">
        <v>1265</v>
      </c>
      <c r="C155" s="41" t="s">
        <v>48</v>
      </c>
      <c r="D155" s="41" t="s">
        <v>46</v>
      </c>
      <c r="E155" s="41" t="s">
        <v>47</v>
      </c>
      <c r="F155" s="41">
        <v>10</v>
      </c>
      <c r="G155" s="43">
        <v>5520</v>
      </c>
      <c r="H155" s="41">
        <v>864.4319999999999</v>
      </c>
      <c r="I155" s="38">
        <f t="shared" si="4"/>
        <v>2.5000000000000001E-2</v>
      </c>
      <c r="J155" s="51" t="str">
        <f t="shared" si="5"/>
        <v>Need Improvement</v>
      </c>
    </row>
    <row r="156" spans="1:10">
      <c r="A156" s="42">
        <v>41795</v>
      </c>
      <c r="B156" s="40">
        <v>1266</v>
      </c>
      <c r="C156" s="41" t="s">
        <v>49</v>
      </c>
      <c r="D156" s="41" t="s">
        <v>46</v>
      </c>
      <c r="E156" s="41" t="s">
        <v>50</v>
      </c>
      <c r="F156" s="41">
        <v>9</v>
      </c>
      <c r="G156" s="43">
        <v>13050</v>
      </c>
      <c r="H156" s="41">
        <v>2286.36</v>
      </c>
      <c r="I156" s="38">
        <f t="shared" si="4"/>
        <v>0.05</v>
      </c>
      <c r="J156" s="51" t="str">
        <f t="shared" si="5"/>
        <v>Good</v>
      </c>
    </row>
    <row r="157" spans="1:10">
      <c r="A157" s="42">
        <v>41796</v>
      </c>
      <c r="B157" s="40">
        <v>1267</v>
      </c>
      <c r="C157" s="41" t="s">
        <v>45</v>
      </c>
      <c r="D157" s="41" t="s">
        <v>46</v>
      </c>
      <c r="E157" s="41" t="s">
        <v>50</v>
      </c>
      <c r="F157" s="41">
        <v>10</v>
      </c>
      <c r="G157" s="43">
        <v>6750</v>
      </c>
      <c r="H157" s="41">
        <v>2286.8999999999996</v>
      </c>
      <c r="I157" s="38">
        <f t="shared" si="4"/>
        <v>2.5000000000000001E-2</v>
      </c>
      <c r="J157" s="51" t="str">
        <f t="shared" si="5"/>
        <v>Need Improvement</v>
      </c>
    </row>
    <row r="158" spans="1:10">
      <c r="A158" s="42">
        <v>41797</v>
      </c>
      <c r="B158" s="40">
        <v>1268</v>
      </c>
      <c r="C158" s="41" t="s">
        <v>48</v>
      </c>
      <c r="D158" s="41" t="s">
        <v>46</v>
      </c>
      <c r="E158" s="41" t="s">
        <v>50</v>
      </c>
      <c r="F158" s="41">
        <v>6</v>
      </c>
      <c r="G158" s="43">
        <v>5562</v>
      </c>
      <c r="H158" s="41">
        <v>2666.9790000000003</v>
      </c>
      <c r="I158" s="38">
        <f t="shared" si="4"/>
        <v>2.5000000000000001E-2</v>
      </c>
      <c r="J158" s="51" t="str">
        <f t="shared" si="5"/>
        <v>Need Improvement</v>
      </c>
    </row>
    <row r="159" spans="1:10">
      <c r="A159" s="42">
        <v>41798</v>
      </c>
      <c r="B159" s="40">
        <v>1269</v>
      </c>
      <c r="C159" s="41" t="s">
        <v>49</v>
      </c>
      <c r="D159" s="41" t="s">
        <v>46</v>
      </c>
      <c r="E159" s="41" t="s">
        <v>51</v>
      </c>
      <c r="F159" s="41">
        <v>7</v>
      </c>
      <c r="G159" s="43">
        <v>3129</v>
      </c>
      <c r="H159" s="41">
        <v>1555.4258999999997</v>
      </c>
      <c r="I159" s="38">
        <f t="shared" si="4"/>
        <v>1.4999999999999999E-2</v>
      </c>
      <c r="J159" s="51" t="str">
        <f t="shared" si="5"/>
        <v>Need Improvement</v>
      </c>
    </row>
    <row r="160" spans="1:10">
      <c r="A160" s="42">
        <v>41799</v>
      </c>
      <c r="B160" s="40">
        <v>1270</v>
      </c>
      <c r="C160" s="41" t="s">
        <v>45</v>
      </c>
      <c r="D160" s="41" t="s">
        <v>46</v>
      </c>
      <c r="E160" s="41" t="s">
        <v>51</v>
      </c>
      <c r="F160" s="41">
        <v>8</v>
      </c>
      <c r="G160" s="43">
        <v>5688</v>
      </c>
      <c r="H160" s="41">
        <v>5102.1360000000004</v>
      </c>
      <c r="I160" s="38">
        <f t="shared" si="4"/>
        <v>2.5000000000000001E-2</v>
      </c>
      <c r="J160" s="51" t="str">
        <f t="shared" si="5"/>
        <v>Good</v>
      </c>
    </row>
    <row r="161" spans="1:10">
      <c r="A161" s="42">
        <v>41800</v>
      </c>
      <c r="B161" s="40">
        <v>1271</v>
      </c>
      <c r="C161" s="41" t="s">
        <v>48</v>
      </c>
      <c r="D161" s="41" t="s">
        <v>46</v>
      </c>
      <c r="E161" s="41" t="s">
        <v>51</v>
      </c>
      <c r="F161" s="41">
        <v>10</v>
      </c>
      <c r="G161" s="43">
        <v>1545</v>
      </c>
      <c r="H161" s="41">
        <v>532.09799999999996</v>
      </c>
      <c r="I161" s="38">
        <f t="shared" si="4"/>
        <v>1.4999999999999999E-2</v>
      </c>
      <c r="J161" s="51" t="str">
        <f t="shared" si="5"/>
        <v>Need Improvement</v>
      </c>
    </row>
    <row r="162" spans="1:10">
      <c r="A162" s="42">
        <v>41801</v>
      </c>
      <c r="B162" s="40">
        <v>1272</v>
      </c>
      <c r="C162" s="41" t="s">
        <v>49</v>
      </c>
      <c r="D162" s="41" t="s">
        <v>46</v>
      </c>
      <c r="E162" s="41" t="s">
        <v>47</v>
      </c>
      <c r="F162" s="41">
        <v>7</v>
      </c>
      <c r="G162" s="43">
        <v>8599.5</v>
      </c>
      <c r="H162" s="41">
        <v>5433.45075</v>
      </c>
      <c r="I162" s="38">
        <f t="shared" si="4"/>
        <v>2.5000000000000001E-2</v>
      </c>
      <c r="J162" s="51" t="str">
        <f t="shared" si="5"/>
        <v>Good</v>
      </c>
    </row>
    <row r="163" spans="1:10">
      <c r="A163" s="42">
        <v>41802</v>
      </c>
      <c r="B163" s="40">
        <v>1273</v>
      </c>
      <c r="C163" s="41" t="s">
        <v>45</v>
      </c>
      <c r="D163" s="41" t="s">
        <v>46</v>
      </c>
      <c r="E163" s="41" t="s">
        <v>47</v>
      </c>
      <c r="F163" s="41">
        <v>9</v>
      </c>
      <c r="G163" s="43">
        <v>5094</v>
      </c>
      <c r="H163" s="41">
        <v>3623.8715999999999</v>
      </c>
      <c r="I163" s="38">
        <f t="shared" si="4"/>
        <v>2.5000000000000001E-2</v>
      </c>
      <c r="J163" s="51" t="str">
        <f t="shared" si="5"/>
        <v>Need Improvement</v>
      </c>
    </row>
    <row r="164" spans="1:10">
      <c r="A164" s="42">
        <v>41803</v>
      </c>
      <c r="B164" s="40">
        <v>1274</v>
      </c>
      <c r="C164" s="41" t="s">
        <v>48</v>
      </c>
      <c r="D164" s="41" t="s">
        <v>46</v>
      </c>
      <c r="E164" s="41" t="s">
        <v>47</v>
      </c>
      <c r="F164" s="41">
        <v>6</v>
      </c>
      <c r="G164" s="43">
        <v>8775</v>
      </c>
      <c r="H164" s="41">
        <v>1370.6550000000002</v>
      </c>
      <c r="I164" s="38">
        <f t="shared" si="4"/>
        <v>2.5000000000000001E-2</v>
      </c>
      <c r="J164" s="51" t="str">
        <f t="shared" si="5"/>
        <v>Need Improvement</v>
      </c>
    </row>
    <row r="165" spans="1:10">
      <c r="A165" s="42">
        <v>41804</v>
      </c>
      <c r="B165" s="40">
        <v>1275</v>
      </c>
      <c r="C165" s="41" t="s">
        <v>49</v>
      </c>
      <c r="D165" s="41" t="s">
        <v>46</v>
      </c>
      <c r="E165" s="41" t="s">
        <v>50</v>
      </c>
      <c r="F165" s="41">
        <v>9</v>
      </c>
      <c r="G165" s="43">
        <v>7830</v>
      </c>
      <c r="H165" s="41">
        <v>1201.1220000000001</v>
      </c>
      <c r="I165" s="38">
        <f t="shared" si="4"/>
        <v>2.5000000000000001E-2</v>
      </c>
      <c r="J165" s="51" t="str">
        <f t="shared" si="5"/>
        <v>Need Improvement</v>
      </c>
    </row>
    <row r="166" spans="1:10">
      <c r="A166" s="42">
        <v>41805</v>
      </c>
      <c r="B166" s="40">
        <v>1276</v>
      </c>
      <c r="C166" s="41" t="s">
        <v>45</v>
      </c>
      <c r="D166" s="41" t="s">
        <v>46</v>
      </c>
      <c r="E166" s="41" t="s">
        <v>50</v>
      </c>
      <c r="F166" s="41">
        <v>7</v>
      </c>
      <c r="G166" s="43">
        <v>10920</v>
      </c>
      <c r="H166" s="41">
        <v>4396.3919999999998</v>
      </c>
      <c r="I166" s="38">
        <f t="shared" si="4"/>
        <v>0.05</v>
      </c>
      <c r="J166" s="51" t="str">
        <f t="shared" si="5"/>
        <v>Good</v>
      </c>
    </row>
    <row r="167" spans="1:10">
      <c r="A167" s="42">
        <v>41806</v>
      </c>
      <c r="B167" s="40">
        <v>1277</v>
      </c>
      <c r="C167" s="41" t="s">
        <v>48</v>
      </c>
      <c r="D167" s="41" t="s">
        <v>46</v>
      </c>
      <c r="E167" s="41" t="s">
        <v>50</v>
      </c>
      <c r="F167" s="41">
        <v>8</v>
      </c>
      <c r="G167" s="43">
        <v>14280</v>
      </c>
      <c r="H167" s="41">
        <v>4829.4960000000001</v>
      </c>
      <c r="I167" s="38">
        <f t="shared" si="4"/>
        <v>0.05</v>
      </c>
      <c r="J167" s="51" t="str">
        <f t="shared" si="5"/>
        <v>Good</v>
      </c>
    </row>
    <row r="168" spans="1:10">
      <c r="A168" s="42">
        <v>41807</v>
      </c>
      <c r="B168" s="40">
        <v>1278</v>
      </c>
      <c r="C168" s="41" t="s">
        <v>49</v>
      </c>
      <c r="D168" s="41" t="s">
        <v>46</v>
      </c>
      <c r="E168" s="41" t="s">
        <v>51</v>
      </c>
      <c r="F168" s="41">
        <v>9</v>
      </c>
      <c r="G168" s="43">
        <v>6804</v>
      </c>
      <c r="H168" s="41">
        <v>1510.0344</v>
      </c>
      <c r="I168" s="38">
        <f t="shared" si="4"/>
        <v>2.5000000000000001E-2</v>
      </c>
      <c r="J168" s="51" t="str">
        <f t="shared" si="5"/>
        <v>Need Improvement</v>
      </c>
    </row>
    <row r="169" spans="1:10">
      <c r="A169" s="42">
        <v>41808</v>
      </c>
      <c r="B169" s="40">
        <v>1279</v>
      </c>
      <c r="C169" s="41" t="s">
        <v>45</v>
      </c>
      <c r="D169" s="41" t="s">
        <v>46</v>
      </c>
      <c r="E169" s="41" t="s">
        <v>51</v>
      </c>
      <c r="F169" s="41">
        <v>10</v>
      </c>
      <c r="G169" s="43">
        <v>4920</v>
      </c>
      <c r="H169" s="41">
        <v>1835.652</v>
      </c>
      <c r="I169" s="38">
        <f t="shared" si="4"/>
        <v>1.4999999999999999E-2</v>
      </c>
      <c r="J169" s="51" t="str">
        <f t="shared" si="5"/>
        <v>Need Improvement</v>
      </c>
    </row>
    <row r="170" spans="1:10">
      <c r="A170" s="42">
        <v>41809</v>
      </c>
      <c r="B170" s="40">
        <v>1280</v>
      </c>
      <c r="C170" s="41" t="s">
        <v>48</v>
      </c>
      <c r="D170" s="41" t="s">
        <v>46</v>
      </c>
      <c r="E170" s="41" t="s">
        <v>51</v>
      </c>
      <c r="F170" s="41">
        <v>7</v>
      </c>
      <c r="G170" s="43">
        <v>1716.75</v>
      </c>
      <c r="H170" s="41">
        <v>2249.6292000000003</v>
      </c>
      <c r="I170" s="38">
        <f t="shared" si="4"/>
        <v>1.4999999999999999E-2</v>
      </c>
      <c r="J170" s="51" t="str">
        <f t="shared" si="5"/>
        <v>Need Improvement</v>
      </c>
    </row>
    <row r="171" spans="1:10">
      <c r="A171" s="42">
        <v>41810</v>
      </c>
      <c r="B171" s="40">
        <v>1281</v>
      </c>
      <c r="C171" s="41" t="s">
        <v>49</v>
      </c>
      <c r="D171" s="41" t="s">
        <v>46</v>
      </c>
      <c r="E171" s="41" t="s">
        <v>47</v>
      </c>
      <c r="F171" s="41">
        <v>10</v>
      </c>
      <c r="G171" s="43">
        <v>1680</v>
      </c>
      <c r="H171" s="41">
        <v>1224.048</v>
      </c>
      <c r="I171" s="38">
        <f t="shared" si="4"/>
        <v>1.4999999999999999E-2</v>
      </c>
      <c r="J171" s="51" t="str">
        <f t="shared" si="5"/>
        <v>Need Improvement</v>
      </c>
    </row>
    <row r="172" spans="1:10">
      <c r="A172" s="42">
        <v>41811</v>
      </c>
      <c r="B172" s="40">
        <v>1282</v>
      </c>
      <c r="C172" s="41" t="s">
        <v>45</v>
      </c>
      <c r="D172" s="41" t="s">
        <v>46</v>
      </c>
      <c r="E172" s="41" t="s">
        <v>47</v>
      </c>
      <c r="F172" s="41">
        <v>6</v>
      </c>
      <c r="G172" s="43">
        <v>3168</v>
      </c>
      <c r="H172" s="41">
        <v>2715.768</v>
      </c>
      <c r="I172" s="38">
        <f t="shared" si="4"/>
        <v>1.4999999999999999E-2</v>
      </c>
      <c r="J172" s="51" t="str">
        <f t="shared" si="5"/>
        <v>Need Improvement</v>
      </c>
    </row>
    <row r="173" spans="1:10">
      <c r="A173" s="42">
        <v>41812</v>
      </c>
      <c r="B173" s="40">
        <v>1283</v>
      </c>
      <c r="C173" s="41" t="s">
        <v>48</v>
      </c>
      <c r="D173" s="41" t="s">
        <v>46</v>
      </c>
      <c r="E173" s="41" t="s">
        <v>47</v>
      </c>
      <c r="F173" s="41">
        <v>9</v>
      </c>
      <c r="G173" s="43">
        <v>5913</v>
      </c>
      <c r="H173" s="41">
        <v>2707.3656000000001</v>
      </c>
      <c r="I173" s="38">
        <f t="shared" si="4"/>
        <v>2.5000000000000001E-2</v>
      </c>
      <c r="J173" s="51" t="str">
        <f t="shared" si="5"/>
        <v>Need Improvement</v>
      </c>
    </row>
    <row r="174" spans="1:10">
      <c r="A174" s="42">
        <v>41813</v>
      </c>
      <c r="B174" s="40">
        <v>1284</v>
      </c>
      <c r="C174" s="41" t="s">
        <v>49</v>
      </c>
      <c r="D174" s="41" t="s">
        <v>46</v>
      </c>
      <c r="E174" s="41" t="s">
        <v>50</v>
      </c>
      <c r="F174" s="41">
        <v>10</v>
      </c>
      <c r="G174" s="43">
        <v>2410</v>
      </c>
      <c r="H174" s="41">
        <v>2333.8440000000001</v>
      </c>
      <c r="I174" s="38">
        <f t="shared" si="4"/>
        <v>1.4999999999999999E-2</v>
      </c>
      <c r="J174" s="51" t="str">
        <f t="shared" si="5"/>
        <v>Need Improvement</v>
      </c>
    </row>
    <row r="175" spans="1:10">
      <c r="A175" s="42">
        <v>41814</v>
      </c>
      <c r="B175" s="40">
        <v>1285</v>
      </c>
      <c r="C175" s="41" t="s">
        <v>45</v>
      </c>
      <c r="D175" s="41" t="s">
        <v>46</v>
      </c>
      <c r="E175" s="41" t="s">
        <v>50</v>
      </c>
      <c r="F175" s="41">
        <v>10</v>
      </c>
      <c r="G175" s="43">
        <v>11640</v>
      </c>
      <c r="H175" s="41">
        <v>3691.0439999999999</v>
      </c>
      <c r="I175" s="38">
        <f t="shared" si="4"/>
        <v>0.05</v>
      </c>
      <c r="J175" s="51" t="str">
        <f t="shared" si="5"/>
        <v>Good</v>
      </c>
    </row>
    <row r="176" spans="1:10">
      <c r="A176" s="42">
        <v>41815</v>
      </c>
      <c r="B176" s="40">
        <v>1286</v>
      </c>
      <c r="C176" s="41" t="s">
        <v>48</v>
      </c>
      <c r="D176" s="41" t="s">
        <v>46</v>
      </c>
      <c r="E176" s="41" t="s">
        <v>50</v>
      </c>
      <c r="F176" s="41">
        <v>9</v>
      </c>
      <c r="G176" s="43">
        <v>2268</v>
      </c>
      <c r="H176" s="41">
        <v>1944.5832</v>
      </c>
      <c r="I176" s="38">
        <f t="shared" si="4"/>
        <v>1.4999999999999999E-2</v>
      </c>
      <c r="J176" s="51" t="str">
        <f t="shared" si="5"/>
        <v>Need Improvement</v>
      </c>
    </row>
    <row r="177" spans="1:10">
      <c r="A177" s="42">
        <v>41816</v>
      </c>
      <c r="B177" s="40">
        <v>1287</v>
      </c>
      <c r="C177" s="41" t="s">
        <v>49</v>
      </c>
      <c r="D177" s="41" t="s">
        <v>46</v>
      </c>
      <c r="E177" s="41" t="s">
        <v>51</v>
      </c>
      <c r="F177" s="41">
        <v>7</v>
      </c>
      <c r="G177" s="43">
        <v>10158.75</v>
      </c>
      <c r="H177" s="41">
        <v>729.60142499999995</v>
      </c>
      <c r="I177" s="38">
        <f t="shared" si="4"/>
        <v>0.05</v>
      </c>
      <c r="J177" s="51" t="str">
        <f t="shared" si="5"/>
        <v>Good</v>
      </c>
    </row>
    <row r="178" spans="1:10">
      <c r="A178" s="42">
        <v>41817</v>
      </c>
      <c r="B178" s="40">
        <v>1288</v>
      </c>
      <c r="C178" s="41" t="s">
        <v>45</v>
      </c>
      <c r="D178" s="41" t="s">
        <v>46</v>
      </c>
      <c r="E178" s="41" t="s">
        <v>51</v>
      </c>
      <c r="F178" s="41">
        <v>6</v>
      </c>
      <c r="G178" s="43">
        <v>9576</v>
      </c>
      <c r="H178" s="41">
        <v>1473.7464</v>
      </c>
      <c r="I178" s="38">
        <f t="shared" si="4"/>
        <v>2.5000000000000001E-2</v>
      </c>
      <c r="J178" s="51" t="str">
        <f t="shared" si="5"/>
        <v>Need Improvement</v>
      </c>
    </row>
    <row r="179" spans="1:10">
      <c r="A179" s="42">
        <v>41818</v>
      </c>
      <c r="B179" s="40">
        <v>1289</v>
      </c>
      <c r="C179" s="41" t="s">
        <v>48</v>
      </c>
      <c r="D179" s="41" t="s">
        <v>46</v>
      </c>
      <c r="E179" s="41" t="s">
        <v>51</v>
      </c>
      <c r="F179" s="41">
        <v>10</v>
      </c>
      <c r="G179" s="43">
        <v>6720</v>
      </c>
      <c r="H179" s="41">
        <v>721.952</v>
      </c>
      <c r="I179" s="38">
        <f t="shared" si="4"/>
        <v>2.5000000000000001E-2</v>
      </c>
      <c r="J179" s="51" t="str">
        <f t="shared" si="5"/>
        <v>Need Improvement</v>
      </c>
    </row>
    <row r="180" spans="1:10">
      <c r="A180" s="42">
        <v>41819</v>
      </c>
      <c r="B180" s="40">
        <v>1290</v>
      </c>
      <c r="C180" s="41" t="s">
        <v>49</v>
      </c>
      <c r="D180" s="41" t="s">
        <v>46</v>
      </c>
      <c r="E180" s="41" t="s">
        <v>47</v>
      </c>
      <c r="F180" s="41">
        <v>7</v>
      </c>
      <c r="G180" s="43">
        <v>1701</v>
      </c>
      <c r="H180" s="41">
        <v>2878.7723999999998</v>
      </c>
      <c r="I180" s="38">
        <f t="shared" si="4"/>
        <v>1.4999999999999999E-2</v>
      </c>
      <c r="J180" s="51" t="str">
        <f t="shared" si="5"/>
        <v>Need Improvement</v>
      </c>
    </row>
    <row r="181" spans="1:10">
      <c r="A181" s="42">
        <v>41820</v>
      </c>
      <c r="B181" s="40">
        <v>1291</v>
      </c>
      <c r="C181" s="41" t="s">
        <v>45</v>
      </c>
      <c r="D181" s="41" t="s">
        <v>46</v>
      </c>
      <c r="E181" s="41" t="s">
        <v>47</v>
      </c>
      <c r="F181" s="41">
        <v>10</v>
      </c>
      <c r="G181" s="43">
        <v>4800</v>
      </c>
      <c r="H181" s="41">
        <v>3392.6399999999994</v>
      </c>
      <c r="I181" s="38">
        <f t="shared" si="4"/>
        <v>1.4999999999999999E-2</v>
      </c>
      <c r="J181" s="51" t="str">
        <f t="shared" si="5"/>
        <v>Need Improvement</v>
      </c>
    </row>
    <row r="182" spans="1:10">
      <c r="A182" s="42">
        <v>41821</v>
      </c>
      <c r="B182" s="40">
        <v>1292</v>
      </c>
      <c r="C182" s="41" t="s">
        <v>48</v>
      </c>
      <c r="D182" s="41" t="s">
        <v>46</v>
      </c>
      <c r="E182" s="41" t="s">
        <v>47</v>
      </c>
      <c r="F182" s="41">
        <v>9</v>
      </c>
      <c r="G182" s="43">
        <v>7938</v>
      </c>
      <c r="H182" s="41">
        <v>5806.6470000000008</v>
      </c>
      <c r="I182" s="38">
        <f t="shared" si="4"/>
        <v>2.5000000000000001E-2</v>
      </c>
      <c r="J182" s="51" t="str">
        <f t="shared" si="5"/>
        <v>Good</v>
      </c>
    </row>
    <row r="183" spans="1:10">
      <c r="A183" s="42">
        <v>41822</v>
      </c>
      <c r="B183" s="40">
        <v>1293</v>
      </c>
      <c r="C183" s="41" t="s">
        <v>49</v>
      </c>
      <c r="D183" s="41" t="s">
        <v>46</v>
      </c>
      <c r="E183" s="41" t="s">
        <v>50</v>
      </c>
      <c r="F183" s="41">
        <v>7</v>
      </c>
      <c r="G183" s="43">
        <v>11025</v>
      </c>
      <c r="H183" s="41">
        <v>3356.01</v>
      </c>
      <c r="I183" s="38">
        <f t="shared" si="4"/>
        <v>0.05</v>
      </c>
      <c r="J183" s="51" t="str">
        <f t="shared" si="5"/>
        <v>Good</v>
      </c>
    </row>
    <row r="184" spans="1:10">
      <c r="A184" s="42">
        <v>41823</v>
      </c>
      <c r="B184" s="40">
        <v>1294</v>
      </c>
      <c r="C184" s="41" t="s">
        <v>45</v>
      </c>
      <c r="D184" s="41" t="s">
        <v>46</v>
      </c>
      <c r="E184" s="41" t="s">
        <v>50</v>
      </c>
      <c r="F184" s="41">
        <v>10</v>
      </c>
      <c r="G184" s="43">
        <v>11840</v>
      </c>
      <c r="H184" s="41">
        <v>4792.8320000000003</v>
      </c>
      <c r="I184" s="38">
        <f t="shared" si="4"/>
        <v>0.05</v>
      </c>
      <c r="J184" s="51" t="str">
        <f t="shared" si="5"/>
        <v>Good</v>
      </c>
    </row>
    <row r="185" spans="1:10">
      <c r="A185" s="42">
        <v>41824</v>
      </c>
      <c r="B185" s="40">
        <v>1295</v>
      </c>
      <c r="C185" s="41" t="s">
        <v>48</v>
      </c>
      <c r="D185" s="41" t="s">
        <v>46</v>
      </c>
      <c r="E185" s="41" t="s">
        <v>50</v>
      </c>
      <c r="F185" s="41">
        <v>8</v>
      </c>
      <c r="G185" s="43">
        <v>4536</v>
      </c>
      <c r="H185" s="41">
        <v>3642.4079999999999</v>
      </c>
      <c r="I185" s="38">
        <f t="shared" si="4"/>
        <v>1.4999999999999999E-2</v>
      </c>
      <c r="J185" s="51" t="str">
        <f t="shared" si="5"/>
        <v>Need Improvement</v>
      </c>
    </row>
    <row r="186" spans="1:10">
      <c r="A186" s="42">
        <v>41825</v>
      </c>
      <c r="B186" s="40">
        <v>1296</v>
      </c>
      <c r="C186" s="41" t="s">
        <v>49</v>
      </c>
      <c r="D186" s="41" t="s">
        <v>46</v>
      </c>
      <c r="E186" s="41" t="s">
        <v>51</v>
      </c>
      <c r="F186" s="41">
        <v>10</v>
      </c>
      <c r="G186" s="43">
        <v>5040</v>
      </c>
      <c r="H186" s="41">
        <v>3469.5360000000001</v>
      </c>
      <c r="I186" s="38">
        <f t="shared" si="4"/>
        <v>2.5000000000000001E-2</v>
      </c>
      <c r="J186" s="51" t="str">
        <f t="shared" si="5"/>
        <v>Need Improvement</v>
      </c>
    </row>
    <row r="187" spans="1:10">
      <c r="A187" s="42">
        <v>41826</v>
      </c>
      <c r="B187" s="40">
        <v>1297</v>
      </c>
      <c r="C187" s="41" t="s">
        <v>45</v>
      </c>
      <c r="D187" s="41" t="s">
        <v>46</v>
      </c>
      <c r="E187" s="41" t="s">
        <v>51</v>
      </c>
      <c r="F187" s="41">
        <v>9</v>
      </c>
      <c r="G187" s="43">
        <v>6156</v>
      </c>
      <c r="H187" s="41">
        <v>1305.6876000000002</v>
      </c>
      <c r="I187" s="38">
        <f t="shared" si="4"/>
        <v>2.5000000000000001E-2</v>
      </c>
      <c r="J187" s="51" t="str">
        <f t="shared" si="5"/>
        <v>Need Improvement</v>
      </c>
    </row>
    <row r="188" spans="1:10">
      <c r="A188" s="42">
        <v>41827</v>
      </c>
      <c r="B188" s="40">
        <v>1298</v>
      </c>
      <c r="C188" s="41" t="s">
        <v>48</v>
      </c>
      <c r="D188" s="41" t="s">
        <v>46</v>
      </c>
      <c r="E188" s="41" t="s">
        <v>51</v>
      </c>
      <c r="F188" s="41">
        <v>8</v>
      </c>
      <c r="G188" s="43">
        <v>3960</v>
      </c>
      <c r="H188" s="41">
        <v>647.26200000000006</v>
      </c>
      <c r="I188" s="38">
        <f t="shared" si="4"/>
        <v>1.4999999999999999E-2</v>
      </c>
      <c r="J188" s="51" t="str">
        <f t="shared" si="5"/>
        <v>Need Improvement</v>
      </c>
    </row>
    <row r="189" spans="1:10">
      <c r="A189" s="42">
        <v>41828</v>
      </c>
      <c r="B189" s="40">
        <v>1299</v>
      </c>
      <c r="C189" s="41" t="s">
        <v>49</v>
      </c>
      <c r="D189" s="41" t="s">
        <v>46</v>
      </c>
      <c r="E189" s="41" t="s">
        <v>47</v>
      </c>
      <c r="F189" s="41">
        <v>10</v>
      </c>
      <c r="G189" s="43">
        <v>5680</v>
      </c>
      <c r="H189" s="41">
        <v>2225.9920000000002</v>
      </c>
      <c r="I189" s="38">
        <f t="shared" si="4"/>
        <v>2.5000000000000001E-2</v>
      </c>
      <c r="J189" s="51" t="str">
        <f t="shared" si="5"/>
        <v>Need Improvement</v>
      </c>
    </row>
    <row r="190" spans="1:10">
      <c r="A190" s="42">
        <v>41829</v>
      </c>
      <c r="B190" s="40">
        <v>1300</v>
      </c>
      <c r="C190" s="41" t="s">
        <v>45</v>
      </c>
      <c r="D190" s="41" t="s">
        <v>46</v>
      </c>
      <c r="E190" s="41" t="s">
        <v>47</v>
      </c>
      <c r="F190" s="41">
        <v>8</v>
      </c>
      <c r="G190" s="43">
        <v>7680</v>
      </c>
      <c r="H190" s="41">
        <v>1638.5280000000002</v>
      </c>
      <c r="I190" s="38">
        <f t="shared" si="4"/>
        <v>2.5000000000000001E-2</v>
      </c>
      <c r="J190" s="51" t="str">
        <f t="shared" si="5"/>
        <v>Need Improvement</v>
      </c>
    </row>
    <row r="191" spans="1:10">
      <c r="A191" s="42">
        <v>40909</v>
      </c>
      <c r="B191" s="40">
        <v>1301</v>
      </c>
      <c r="C191" s="41" t="s">
        <v>48</v>
      </c>
      <c r="D191" s="41" t="s">
        <v>52</v>
      </c>
      <c r="E191" s="41" t="s">
        <v>47</v>
      </c>
      <c r="F191" s="41">
        <v>7</v>
      </c>
      <c r="G191" s="43">
        <v>4998</v>
      </c>
      <c r="H191" s="41">
        <v>2362.3046999999997</v>
      </c>
      <c r="I191" s="38">
        <f t="shared" si="4"/>
        <v>1.4999999999999999E-2</v>
      </c>
      <c r="J191" s="51" t="str">
        <f t="shared" si="5"/>
        <v>Need Improvement</v>
      </c>
    </row>
    <row r="192" spans="1:10">
      <c r="A192" s="42">
        <v>40910</v>
      </c>
      <c r="B192" s="40">
        <v>1302</v>
      </c>
      <c r="C192" s="41" t="s">
        <v>49</v>
      </c>
      <c r="D192" s="41" t="s">
        <v>52</v>
      </c>
      <c r="E192" s="41" t="s">
        <v>50</v>
      </c>
      <c r="F192" s="41">
        <v>7</v>
      </c>
      <c r="G192" s="43">
        <v>2152.5</v>
      </c>
      <c r="H192" s="41">
        <v>1987.6185000000003</v>
      </c>
      <c r="I192" s="38">
        <f t="shared" si="4"/>
        <v>1.4999999999999999E-2</v>
      </c>
      <c r="J192" s="51" t="str">
        <f t="shared" si="5"/>
        <v>Need Improvement</v>
      </c>
    </row>
    <row r="193" spans="1:10">
      <c r="A193" s="42">
        <v>40911</v>
      </c>
      <c r="B193" s="40">
        <v>1303</v>
      </c>
      <c r="C193" s="41" t="s">
        <v>45</v>
      </c>
      <c r="D193" s="41" t="s">
        <v>52</v>
      </c>
      <c r="E193" s="41" t="s">
        <v>50</v>
      </c>
      <c r="F193" s="41">
        <v>6</v>
      </c>
      <c r="G193" s="43">
        <v>6358.5</v>
      </c>
      <c r="H193" s="41">
        <v>2738.6059500000001</v>
      </c>
      <c r="I193" s="38">
        <f t="shared" si="4"/>
        <v>2.5000000000000001E-2</v>
      </c>
      <c r="J193" s="51" t="str">
        <f t="shared" si="5"/>
        <v>Need Improvement</v>
      </c>
    </row>
    <row r="194" spans="1:10">
      <c r="A194" s="42">
        <v>40913</v>
      </c>
      <c r="B194" s="40">
        <v>1304</v>
      </c>
      <c r="C194" s="41" t="s">
        <v>48</v>
      </c>
      <c r="D194" s="41" t="s">
        <v>52</v>
      </c>
      <c r="E194" s="41" t="s">
        <v>50</v>
      </c>
      <c r="F194" s="41">
        <v>9</v>
      </c>
      <c r="G194" s="43">
        <v>5292</v>
      </c>
      <c r="H194" s="41">
        <v>2858.4737999999998</v>
      </c>
      <c r="I194" s="38">
        <f t="shared" si="4"/>
        <v>2.5000000000000001E-2</v>
      </c>
      <c r="J194" s="51" t="str">
        <f t="shared" si="5"/>
        <v>Need Improvement</v>
      </c>
    </row>
    <row r="195" spans="1:10">
      <c r="A195" s="42">
        <v>40914</v>
      </c>
      <c r="B195" s="40">
        <v>1305</v>
      </c>
      <c r="C195" s="41" t="s">
        <v>49</v>
      </c>
      <c r="D195" s="41" t="s">
        <v>52</v>
      </c>
      <c r="E195" s="41" t="s">
        <v>51</v>
      </c>
      <c r="F195" s="41">
        <v>10</v>
      </c>
      <c r="G195" s="43">
        <v>11000</v>
      </c>
      <c r="H195" s="41">
        <v>5031.125</v>
      </c>
      <c r="I195" s="38">
        <f t="shared" ref="I195:I258" si="6">+IF(G195&lt;5000,$Q$4,IF(AND(G195&gt;=5000,G195&lt;10000),$Q$3,$Q$2))</f>
        <v>0.05</v>
      </c>
      <c r="J195" s="51" t="str">
        <f t="shared" ref="J195:J258" si="7">IF(OR(G195&gt;10000,H195&gt;=5000),"Good","Need Improvement")</f>
        <v>Good</v>
      </c>
    </row>
    <row r="196" spans="1:10">
      <c r="A196" s="42">
        <v>40915</v>
      </c>
      <c r="B196" s="40">
        <v>1306</v>
      </c>
      <c r="C196" s="41" t="s">
        <v>45</v>
      </c>
      <c r="D196" s="41" t="s">
        <v>52</v>
      </c>
      <c r="E196" s="41" t="s">
        <v>51</v>
      </c>
      <c r="F196" s="41">
        <v>8</v>
      </c>
      <c r="G196" s="43">
        <v>11640</v>
      </c>
      <c r="H196" s="41">
        <v>2975.8824</v>
      </c>
      <c r="I196" s="38">
        <f t="shared" si="6"/>
        <v>0.05</v>
      </c>
      <c r="J196" s="51" t="str">
        <f t="shared" si="7"/>
        <v>Good</v>
      </c>
    </row>
    <row r="197" spans="1:10">
      <c r="A197" s="42">
        <v>40916</v>
      </c>
      <c r="B197" s="40">
        <v>1307</v>
      </c>
      <c r="C197" s="41" t="s">
        <v>48</v>
      </c>
      <c r="D197" s="41" t="s">
        <v>52</v>
      </c>
      <c r="E197" s="41" t="s">
        <v>51</v>
      </c>
      <c r="F197" s="41">
        <v>10</v>
      </c>
      <c r="G197" s="43">
        <v>13050</v>
      </c>
      <c r="H197" s="41">
        <v>1787.328</v>
      </c>
      <c r="I197" s="38">
        <f t="shared" si="6"/>
        <v>0.05</v>
      </c>
      <c r="J197" s="51" t="str">
        <f t="shared" si="7"/>
        <v>Good</v>
      </c>
    </row>
    <row r="198" spans="1:10">
      <c r="A198" s="42">
        <v>40917</v>
      </c>
      <c r="B198" s="40">
        <v>1308</v>
      </c>
      <c r="C198" s="41" t="s">
        <v>49</v>
      </c>
      <c r="D198" s="41" t="s">
        <v>52</v>
      </c>
      <c r="E198" s="41" t="s">
        <v>47</v>
      </c>
      <c r="F198" s="41">
        <v>7</v>
      </c>
      <c r="G198" s="43">
        <v>7812</v>
      </c>
      <c r="H198" s="41">
        <v>1340.5392000000002</v>
      </c>
      <c r="I198" s="38">
        <f t="shared" si="6"/>
        <v>2.5000000000000001E-2</v>
      </c>
      <c r="J198" s="51" t="str">
        <f t="shared" si="7"/>
        <v>Need Improvement</v>
      </c>
    </row>
    <row r="199" spans="1:10">
      <c r="A199" s="42">
        <v>40918</v>
      </c>
      <c r="B199" s="40">
        <v>1309</v>
      </c>
      <c r="C199" s="41" t="s">
        <v>45</v>
      </c>
      <c r="D199" s="41" t="s">
        <v>52</v>
      </c>
      <c r="E199" s="41" t="s">
        <v>47</v>
      </c>
      <c r="F199" s="41">
        <v>10</v>
      </c>
      <c r="G199" s="43">
        <v>14800</v>
      </c>
      <c r="H199" s="41">
        <v>5459.7199999999993</v>
      </c>
      <c r="I199" s="38">
        <f t="shared" si="6"/>
        <v>0.05</v>
      </c>
      <c r="J199" s="51" t="str">
        <f t="shared" si="7"/>
        <v>Good</v>
      </c>
    </row>
    <row r="200" spans="1:10">
      <c r="A200" s="42">
        <v>40919</v>
      </c>
      <c r="B200" s="40">
        <v>1310</v>
      </c>
      <c r="C200" s="41" t="s">
        <v>48</v>
      </c>
      <c r="D200" s="41" t="s">
        <v>52</v>
      </c>
      <c r="E200" s="41" t="s">
        <v>47</v>
      </c>
      <c r="F200" s="41">
        <v>8</v>
      </c>
      <c r="G200" s="43">
        <v>13020</v>
      </c>
      <c r="H200" s="41">
        <v>4004.9519999999998</v>
      </c>
      <c r="I200" s="38">
        <f t="shared" si="6"/>
        <v>0.05</v>
      </c>
      <c r="J200" s="51" t="str">
        <f t="shared" si="7"/>
        <v>Good</v>
      </c>
    </row>
    <row r="201" spans="1:10">
      <c r="A201" s="42">
        <v>40920</v>
      </c>
      <c r="B201" s="40">
        <v>1311</v>
      </c>
      <c r="C201" s="41" t="s">
        <v>49</v>
      </c>
      <c r="D201" s="41" t="s">
        <v>52</v>
      </c>
      <c r="E201" s="41" t="s">
        <v>50</v>
      </c>
      <c r="F201" s="41">
        <v>8</v>
      </c>
      <c r="G201" s="43">
        <v>9000</v>
      </c>
      <c r="H201" s="41">
        <v>688.86</v>
      </c>
      <c r="I201" s="38">
        <f t="shared" si="6"/>
        <v>2.5000000000000001E-2</v>
      </c>
      <c r="J201" s="51" t="str">
        <f t="shared" si="7"/>
        <v>Need Improvement</v>
      </c>
    </row>
    <row r="202" spans="1:10">
      <c r="A202" s="42">
        <v>40921</v>
      </c>
      <c r="B202" s="40">
        <v>1312</v>
      </c>
      <c r="C202" s="41" t="s">
        <v>45</v>
      </c>
      <c r="D202" s="41" t="s">
        <v>52</v>
      </c>
      <c r="E202" s="41" t="s">
        <v>50</v>
      </c>
      <c r="F202" s="41">
        <v>10</v>
      </c>
      <c r="G202" s="43">
        <v>7155</v>
      </c>
      <c r="H202" s="41">
        <v>4222.6424999999999</v>
      </c>
      <c r="I202" s="38">
        <f t="shared" si="6"/>
        <v>2.5000000000000001E-2</v>
      </c>
      <c r="J202" s="51" t="str">
        <f t="shared" si="7"/>
        <v>Need Improvement</v>
      </c>
    </row>
    <row r="203" spans="1:10">
      <c r="A203" s="42">
        <v>40922</v>
      </c>
      <c r="B203" s="40">
        <v>1313</v>
      </c>
      <c r="C203" s="41" t="s">
        <v>48</v>
      </c>
      <c r="D203" s="41" t="s">
        <v>52</v>
      </c>
      <c r="E203" s="41" t="s">
        <v>50</v>
      </c>
      <c r="F203" s="41">
        <v>9</v>
      </c>
      <c r="G203" s="43">
        <v>2227.5</v>
      </c>
      <c r="H203" s="41">
        <v>962.28</v>
      </c>
      <c r="I203" s="38">
        <f t="shared" si="6"/>
        <v>1.4999999999999999E-2</v>
      </c>
      <c r="J203" s="51" t="str">
        <f t="shared" si="7"/>
        <v>Need Improvement</v>
      </c>
    </row>
    <row r="204" spans="1:10">
      <c r="A204" s="42">
        <v>40923</v>
      </c>
      <c r="B204" s="40">
        <v>1314</v>
      </c>
      <c r="C204" s="41" t="s">
        <v>49</v>
      </c>
      <c r="D204" s="41" t="s">
        <v>52</v>
      </c>
      <c r="E204" s="41" t="s">
        <v>51</v>
      </c>
      <c r="F204" s="41">
        <v>8</v>
      </c>
      <c r="G204" s="43">
        <v>6240</v>
      </c>
      <c r="H204" s="41">
        <v>3458</v>
      </c>
      <c r="I204" s="38">
        <f t="shared" si="6"/>
        <v>2.5000000000000001E-2</v>
      </c>
      <c r="J204" s="51" t="str">
        <f t="shared" si="7"/>
        <v>Need Improvement</v>
      </c>
    </row>
    <row r="205" spans="1:10">
      <c r="A205" s="42">
        <v>40924</v>
      </c>
      <c r="B205" s="40">
        <v>1315</v>
      </c>
      <c r="C205" s="41" t="s">
        <v>45</v>
      </c>
      <c r="D205" s="41" t="s">
        <v>52</v>
      </c>
      <c r="E205" s="41" t="s">
        <v>51</v>
      </c>
      <c r="F205" s="41">
        <v>10</v>
      </c>
      <c r="G205" s="43">
        <v>10840</v>
      </c>
      <c r="H205" s="41">
        <v>3327.6089999999999</v>
      </c>
      <c r="I205" s="38">
        <f t="shared" si="6"/>
        <v>0.05</v>
      </c>
      <c r="J205" s="51" t="str">
        <f t="shared" si="7"/>
        <v>Good</v>
      </c>
    </row>
    <row r="206" spans="1:10">
      <c r="A206" s="42">
        <v>40925</v>
      </c>
      <c r="B206" s="40">
        <v>1316</v>
      </c>
      <c r="C206" s="41" t="s">
        <v>48</v>
      </c>
      <c r="D206" s="41" t="s">
        <v>52</v>
      </c>
      <c r="E206" s="41" t="s">
        <v>51</v>
      </c>
      <c r="F206" s="41">
        <v>8</v>
      </c>
      <c r="G206" s="43">
        <v>6288</v>
      </c>
      <c r="H206" s="41">
        <v>3818.9120000000003</v>
      </c>
      <c r="I206" s="38">
        <f t="shared" si="6"/>
        <v>2.5000000000000001E-2</v>
      </c>
      <c r="J206" s="51" t="str">
        <f t="shared" si="7"/>
        <v>Need Improvement</v>
      </c>
    </row>
    <row r="207" spans="1:10">
      <c r="A207" s="42">
        <v>40926</v>
      </c>
      <c r="B207" s="40">
        <v>1317</v>
      </c>
      <c r="C207" s="41" t="s">
        <v>49</v>
      </c>
      <c r="D207" s="41" t="s">
        <v>52</v>
      </c>
      <c r="E207" s="41" t="s">
        <v>47</v>
      </c>
      <c r="F207" s="41">
        <v>10</v>
      </c>
      <c r="G207" s="43">
        <v>4815</v>
      </c>
      <c r="H207" s="41">
        <v>2963.6324999999997</v>
      </c>
      <c r="I207" s="38">
        <f t="shared" si="6"/>
        <v>1.4999999999999999E-2</v>
      </c>
      <c r="J207" s="51" t="str">
        <f t="shared" si="7"/>
        <v>Need Improvement</v>
      </c>
    </row>
    <row r="208" spans="1:10">
      <c r="A208" s="42">
        <v>40927</v>
      </c>
      <c r="B208" s="40">
        <v>1318</v>
      </c>
      <c r="C208" s="41" t="s">
        <v>45</v>
      </c>
      <c r="D208" s="41" t="s">
        <v>52</v>
      </c>
      <c r="E208" s="41" t="s">
        <v>47</v>
      </c>
      <c r="F208" s="41">
        <v>9</v>
      </c>
      <c r="G208" s="43">
        <v>4014</v>
      </c>
      <c r="H208" s="41">
        <v>3576.4740000000002</v>
      </c>
      <c r="I208" s="38">
        <f t="shared" si="6"/>
        <v>1.4999999999999999E-2</v>
      </c>
      <c r="J208" s="51" t="str">
        <f t="shared" si="7"/>
        <v>Need Improvement</v>
      </c>
    </row>
    <row r="209" spans="1:10">
      <c r="A209" s="42">
        <v>40928</v>
      </c>
      <c r="B209" s="40">
        <v>1319</v>
      </c>
      <c r="C209" s="41" t="s">
        <v>48</v>
      </c>
      <c r="D209" s="41" t="s">
        <v>52</v>
      </c>
      <c r="E209" s="41" t="s">
        <v>47</v>
      </c>
      <c r="F209" s="41">
        <v>10</v>
      </c>
      <c r="G209" s="43">
        <v>8520</v>
      </c>
      <c r="H209" s="41">
        <v>1722.7439999999997</v>
      </c>
      <c r="I209" s="38">
        <f t="shared" si="6"/>
        <v>2.5000000000000001E-2</v>
      </c>
      <c r="J209" s="51" t="str">
        <f t="shared" si="7"/>
        <v>Need Improvement</v>
      </c>
    </row>
    <row r="210" spans="1:10">
      <c r="A210" s="42">
        <v>40929</v>
      </c>
      <c r="B210" s="40">
        <v>1320</v>
      </c>
      <c r="C210" s="41" t="s">
        <v>49</v>
      </c>
      <c r="D210" s="41" t="s">
        <v>52</v>
      </c>
      <c r="E210" s="41" t="s">
        <v>50</v>
      </c>
      <c r="F210" s="41">
        <v>6</v>
      </c>
      <c r="G210" s="43">
        <v>3321</v>
      </c>
      <c r="H210" s="41">
        <v>1405.7792999999999</v>
      </c>
      <c r="I210" s="38">
        <f t="shared" si="6"/>
        <v>1.4999999999999999E-2</v>
      </c>
      <c r="J210" s="51" t="str">
        <f t="shared" si="7"/>
        <v>Need Improvement</v>
      </c>
    </row>
    <row r="211" spans="1:10">
      <c r="A211" s="42">
        <v>40930</v>
      </c>
      <c r="B211" s="40">
        <v>1321</v>
      </c>
      <c r="C211" s="41" t="s">
        <v>45</v>
      </c>
      <c r="D211" s="41" t="s">
        <v>52</v>
      </c>
      <c r="E211" s="41" t="s">
        <v>50</v>
      </c>
      <c r="F211" s="41">
        <v>9</v>
      </c>
      <c r="G211" s="43">
        <v>6021</v>
      </c>
      <c r="H211" s="41">
        <v>669.33450000000005</v>
      </c>
      <c r="I211" s="38">
        <f t="shared" si="6"/>
        <v>2.5000000000000001E-2</v>
      </c>
      <c r="J211" s="51" t="str">
        <f t="shared" si="7"/>
        <v>Need Improvement</v>
      </c>
    </row>
    <row r="212" spans="1:10">
      <c r="A212" s="42">
        <v>40931</v>
      </c>
      <c r="B212" s="40">
        <v>1322</v>
      </c>
      <c r="C212" s="41" t="s">
        <v>48</v>
      </c>
      <c r="D212" s="41" t="s">
        <v>52</v>
      </c>
      <c r="E212" s="41" t="s">
        <v>50</v>
      </c>
      <c r="F212" s="41">
        <v>8</v>
      </c>
      <c r="G212" s="43">
        <v>3912</v>
      </c>
      <c r="H212" s="41">
        <v>3793.6620000000003</v>
      </c>
      <c r="I212" s="38">
        <f t="shared" si="6"/>
        <v>1.4999999999999999E-2</v>
      </c>
      <c r="J212" s="51" t="str">
        <f t="shared" si="7"/>
        <v>Need Improvement</v>
      </c>
    </row>
    <row r="213" spans="1:10">
      <c r="A213" s="42">
        <v>40932</v>
      </c>
      <c r="B213" s="40">
        <v>1323</v>
      </c>
      <c r="C213" s="41" t="s">
        <v>49</v>
      </c>
      <c r="D213" s="41" t="s">
        <v>52</v>
      </c>
      <c r="E213" s="41" t="s">
        <v>51</v>
      </c>
      <c r="F213" s="41">
        <v>8</v>
      </c>
      <c r="G213" s="43">
        <v>5640</v>
      </c>
      <c r="H213" s="41">
        <v>4190.5199999999995</v>
      </c>
      <c r="I213" s="38">
        <f t="shared" si="6"/>
        <v>2.5000000000000001E-2</v>
      </c>
      <c r="J213" s="51" t="str">
        <f t="shared" si="7"/>
        <v>Need Improvement</v>
      </c>
    </row>
    <row r="214" spans="1:10">
      <c r="A214" s="42">
        <v>40933</v>
      </c>
      <c r="B214" s="40">
        <v>1324</v>
      </c>
      <c r="C214" s="41" t="s">
        <v>45</v>
      </c>
      <c r="D214" s="41" t="s">
        <v>52</v>
      </c>
      <c r="E214" s="41" t="s">
        <v>51</v>
      </c>
      <c r="F214" s="41">
        <v>8</v>
      </c>
      <c r="G214" s="43">
        <v>2214</v>
      </c>
      <c r="H214" s="41">
        <v>3838.1904</v>
      </c>
      <c r="I214" s="38">
        <f t="shared" si="6"/>
        <v>1.4999999999999999E-2</v>
      </c>
      <c r="J214" s="51" t="str">
        <f t="shared" si="7"/>
        <v>Need Improvement</v>
      </c>
    </row>
    <row r="215" spans="1:10">
      <c r="A215" s="42">
        <v>40934</v>
      </c>
      <c r="B215" s="40">
        <v>1325</v>
      </c>
      <c r="C215" s="41" t="s">
        <v>48</v>
      </c>
      <c r="D215" s="41" t="s">
        <v>52</v>
      </c>
      <c r="E215" s="41" t="s">
        <v>51</v>
      </c>
      <c r="F215" s="41">
        <v>7</v>
      </c>
      <c r="G215" s="43">
        <v>4130</v>
      </c>
      <c r="H215" s="41">
        <v>3244.5279999999998</v>
      </c>
      <c r="I215" s="38">
        <f t="shared" si="6"/>
        <v>1.4999999999999999E-2</v>
      </c>
      <c r="J215" s="51" t="str">
        <f t="shared" si="7"/>
        <v>Need Improvement</v>
      </c>
    </row>
    <row r="216" spans="1:10">
      <c r="A216" s="42">
        <v>40935</v>
      </c>
      <c r="B216" s="40">
        <v>1326</v>
      </c>
      <c r="C216" s="41" t="s">
        <v>49</v>
      </c>
      <c r="D216" s="41" t="s">
        <v>52</v>
      </c>
      <c r="E216" s="41" t="s">
        <v>47</v>
      </c>
      <c r="F216" s="41">
        <v>10</v>
      </c>
      <c r="G216" s="43">
        <v>4995</v>
      </c>
      <c r="H216" s="41">
        <v>534.798</v>
      </c>
      <c r="I216" s="38">
        <f t="shared" si="6"/>
        <v>1.4999999999999999E-2</v>
      </c>
      <c r="J216" s="51" t="str">
        <f t="shared" si="7"/>
        <v>Need Improvement</v>
      </c>
    </row>
    <row r="217" spans="1:10">
      <c r="A217" s="42">
        <v>40936</v>
      </c>
      <c r="B217" s="40">
        <v>1327</v>
      </c>
      <c r="C217" s="41" t="s">
        <v>45</v>
      </c>
      <c r="D217" s="41" t="s">
        <v>52</v>
      </c>
      <c r="E217" s="41" t="s">
        <v>47</v>
      </c>
      <c r="F217" s="41">
        <v>9</v>
      </c>
      <c r="G217" s="43">
        <v>8343</v>
      </c>
      <c r="H217" s="41">
        <v>1025.9109000000001</v>
      </c>
      <c r="I217" s="38">
        <f t="shared" si="6"/>
        <v>2.5000000000000001E-2</v>
      </c>
      <c r="J217" s="51" t="str">
        <f t="shared" si="7"/>
        <v>Need Improvement</v>
      </c>
    </row>
    <row r="218" spans="1:10">
      <c r="A218" s="42">
        <v>40937</v>
      </c>
      <c r="B218" s="40">
        <v>1328</v>
      </c>
      <c r="C218" s="41" t="s">
        <v>48</v>
      </c>
      <c r="D218" s="41" t="s">
        <v>52</v>
      </c>
      <c r="E218" s="41" t="s">
        <v>47</v>
      </c>
      <c r="F218" s="41">
        <v>10</v>
      </c>
      <c r="G218" s="43">
        <v>5610</v>
      </c>
      <c r="H218" s="41">
        <v>6250.9425000000001</v>
      </c>
      <c r="I218" s="38">
        <f t="shared" si="6"/>
        <v>2.5000000000000001E-2</v>
      </c>
      <c r="J218" s="51" t="str">
        <f t="shared" si="7"/>
        <v>Good</v>
      </c>
    </row>
    <row r="219" spans="1:10">
      <c r="A219" s="42">
        <v>40938</v>
      </c>
      <c r="B219" s="40">
        <v>1329</v>
      </c>
      <c r="C219" s="41" t="s">
        <v>49</v>
      </c>
      <c r="D219" s="41" t="s">
        <v>52</v>
      </c>
      <c r="E219" s="41" t="s">
        <v>50</v>
      </c>
      <c r="F219" s="41">
        <v>9</v>
      </c>
      <c r="G219" s="43">
        <v>5022</v>
      </c>
      <c r="H219" s="41">
        <v>3887.0280000000002</v>
      </c>
      <c r="I219" s="38">
        <f t="shared" si="6"/>
        <v>2.5000000000000001E-2</v>
      </c>
      <c r="J219" s="51" t="str">
        <f t="shared" si="7"/>
        <v>Need Improvement</v>
      </c>
    </row>
    <row r="220" spans="1:10">
      <c r="A220" s="42">
        <v>40939</v>
      </c>
      <c r="B220" s="40">
        <v>1330</v>
      </c>
      <c r="C220" s="41" t="s">
        <v>45</v>
      </c>
      <c r="D220" s="41" t="s">
        <v>52</v>
      </c>
      <c r="E220" s="41" t="s">
        <v>50</v>
      </c>
      <c r="F220" s="41">
        <v>6</v>
      </c>
      <c r="G220" s="43">
        <v>6426</v>
      </c>
      <c r="H220" s="41">
        <v>1378.6982999999998</v>
      </c>
      <c r="I220" s="38">
        <f t="shared" si="6"/>
        <v>2.5000000000000001E-2</v>
      </c>
      <c r="J220" s="51" t="str">
        <f t="shared" si="7"/>
        <v>Need Improvement</v>
      </c>
    </row>
    <row r="221" spans="1:10">
      <c r="A221" s="42">
        <v>40940</v>
      </c>
      <c r="B221" s="40">
        <v>1331</v>
      </c>
      <c r="C221" s="41" t="s">
        <v>48</v>
      </c>
      <c r="D221" s="41" t="s">
        <v>52</v>
      </c>
      <c r="E221" s="41" t="s">
        <v>50</v>
      </c>
      <c r="F221" s="41">
        <v>9</v>
      </c>
      <c r="G221" s="43">
        <v>6682.5</v>
      </c>
      <c r="H221" s="41">
        <v>1449.6570000000002</v>
      </c>
      <c r="I221" s="38">
        <f t="shared" si="6"/>
        <v>2.5000000000000001E-2</v>
      </c>
      <c r="J221" s="51" t="str">
        <f t="shared" si="7"/>
        <v>Need Improvement</v>
      </c>
    </row>
    <row r="222" spans="1:10">
      <c r="A222" s="42">
        <v>40941</v>
      </c>
      <c r="B222" s="40">
        <v>1332</v>
      </c>
      <c r="C222" s="41" t="s">
        <v>49</v>
      </c>
      <c r="D222" s="41" t="s">
        <v>52</v>
      </c>
      <c r="E222" s="41" t="s">
        <v>51</v>
      </c>
      <c r="F222" s="41">
        <v>6</v>
      </c>
      <c r="G222" s="43">
        <v>3969</v>
      </c>
      <c r="H222" s="41">
        <v>2043.2412000000002</v>
      </c>
      <c r="I222" s="38">
        <f t="shared" si="6"/>
        <v>1.4999999999999999E-2</v>
      </c>
      <c r="J222" s="51" t="str">
        <f t="shared" si="7"/>
        <v>Need Improvement</v>
      </c>
    </row>
    <row r="223" spans="1:10">
      <c r="A223" s="42">
        <v>40942</v>
      </c>
      <c r="B223" s="40">
        <v>1333</v>
      </c>
      <c r="C223" s="41" t="s">
        <v>45</v>
      </c>
      <c r="D223" s="41" t="s">
        <v>52</v>
      </c>
      <c r="E223" s="41" t="s">
        <v>51</v>
      </c>
      <c r="F223" s="41">
        <v>7</v>
      </c>
      <c r="G223" s="43">
        <v>11760</v>
      </c>
      <c r="H223" s="41">
        <v>2367.288</v>
      </c>
      <c r="I223" s="38">
        <f t="shared" si="6"/>
        <v>0.05</v>
      </c>
      <c r="J223" s="51" t="str">
        <f t="shared" si="7"/>
        <v>Good</v>
      </c>
    </row>
    <row r="224" spans="1:10">
      <c r="A224" s="42">
        <v>40943</v>
      </c>
      <c r="B224" s="40">
        <v>1334</v>
      </c>
      <c r="C224" s="41" t="s">
        <v>48</v>
      </c>
      <c r="D224" s="41" t="s">
        <v>52</v>
      </c>
      <c r="E224" s="41" t="s">
        <v>51</v>
      </c>
      <c r="F224" s="41">
        <v>7</v>
      </c>
      <c r="G224" s="43">
        <v>2740.5</v>
      </c>
      <c r="H224" s="41">
        <v>4873.9792500000003</v>
      </c>
      <c r="I224" s="38">
        <f t="shared" si="6"/>
        <v>1.4999999999999999E-2</v>
      </c>
      <c r="J224" s="51" t="str">
        <f t="shared" si="7"/>
        <v>Need Improvement</v>
      </c>
    </row>
    <row r="225" spans="1:10">
      <c r="A225" s="42">
        <v>40944</v>
      </c>
      <c r="B225" s="40">
        <v>1335</v>
      </c>
      <c r="C225" s="41" t="s">
        <v>49</v>
      </c>
      <c r="D225" s="41" t="s">
        <v>52</v>
      </c>
      <c r="E225" s="41" t="s">
        <v>47</v>
      </c>
      <c r="F225" s="41">
        <v>9</v>
      </c>
      <c r="G225" s="43">
        <v>5292</v>
      </c>
      <c r="H225" s="41">
        <v>2046.4163999999998</v>
      </c>
      <c r="I225" s="38">
        <f t="shared" si="6"/>
        <v>2.5000000000000001E-2</v>
      </c>
      <c r="J225" s="51" t="str">
        <f t="shared" si="7"/>
        <v>Need Improvement</v>
      </c>
    </row>
    <row r="226" spans="1:10">
      <c r="A226" s="42">
        <v>40945</v>
      </c>
      <c r="B226" s="40">
        <v>1336</v>
      </c>
      <c r="C226" s="41" t="s">
        <v>45</v>
      </c>
      <c r="D226" s="41" t="s">
        <v>52</v>
      </c>
      <c r="E226" s="41" t="s">
        <v>47</v>
      </c>
      <c r="F226" s="41">
        <v>8</v>
      </c>
      <c r="G226" s="43">
        <v>6264</v>
      </c>
      <c r="H226" s="41">
        <v>628.07040000000006</v>
      </c>
      <c r="I226" s="38">
        <f t="shared" si="6"/>
        <v>2.5000000000000001E-2</v>
      </c>
      <c r="J226" s="51" t="str">
        <f t="shared" si="7"/>
        <v>Need Improvement</v>
      </c>
    </row>
    <row r="227" spans="1:10">
      <c r="A227" s="42">
        <v>40946</v>
      </c>
      <c r="B227" s="40">
        <v>1337</v>
      </c>
      <c r="C227" s="41" t="s">
        <v>48</v>
      </c>
      <c r="D227" s="41" t="s">
        <v>52</v>
      </c>
      <c r="E227" s="41" t="s">
        <v>47</v>
      </c>
      <c r="F227" s="41">
        <v>8</v>
      </c>
      <c r="G227" s="43">
        <v>9408</v>
      </c>
      <c r="H227" s="41">
        <v>4139.5200000000004</v>
      </c>
      <c r="I227" s="38">
        <f t="shared" si="6"/>
        <v>2.5000000000000001E-2</v>
      </c>
      <c r="J227" s="51" t="str">
        <f t="shared" si="7"/>
        <v>Need Improvement</v>
      </c>
    </row>
    <row r="228" spans="1:10">
      <c r="A228" s="42">
        <v>40947</v>
      </c>
      <c r="B228" s="40">
        <v>1338</v>
      </c>
      <c r="C228" s="41" t="s">
        <v>49</v>
      </c>
      <c r="D228" s="41" t="s">
        <v>52</v>
      </c>
      <c r="E228" s="41" t="s">
        <v>50</v>
      </c>
      <c r="F228" s="41">
        <v>6</v>
      </c>
      <c r="G228" s="43">
        <v>12465</v>
      </c>
      <c r="H228" s="41">
        <v>2678.9778000000001</v>
      </c>
      <c r="I228" s="38">
        <f t="shared" si="6"/>
        <v>0.05</v>
      </c>
      <c r="J228" s="51" t="str">
        <f t="shared" si="7"/>
        <v>Good</v>
      </c>
    </row>
    <row r="229" spans="1:10">
      <c r="A229" s="42">
        <v>40948</v>
      </c>
      <c r="B229" s="40">
        <v>1339</v>
      </c>
      <c r="C229" s="41" t="s">
        <v>45</v>
      </c>
      <c r="D229" s="41" t="s">
        <v>52</v>
      </c>
      <c r="E229" s="41" t="s">
        <v>50</v>
      </c>
      <c r="F229" s="41">
        <v>6</v>
      </c>
      <c r="G229" s="43">
        <v>6075</v>
      </c>
      <c r="H229" s="41">
        <v>1844.37</v>
      </c>
      <c r="I229" s="38">
        <f t="shared" si="6"/>
        <v>2.5000000000000001E-2</v>
      </c>
      <c r="J229" s="51" t="str">
        <f t="shared" si="7"/>
        <v>Need Improvement</v>
      </c>
    </row>
    <row r="230" spans="1:10">
      <c r="A230" s="42">
        <v>40949</v>
      </c>
      <c r="B230" s="40">
        <v>1340</v>
      </c>
      <c r="C230" s="41" t="s">
        <v>48</v>
      </c>
      <c r="D230" s="41" t="s">
        <v>52</v>
      </c>
      <c r="E230" s="41" t="s">
        <v>50</v>
      </c>
      <c r="F230" s="41">
        <v>7</v>
      </c>
      <c r="G230" s="43">
        <v>5922</v>
      </c>
      <c r="H230" s="41">
        <v>2894.6735999999996</v>
      </c>
      <c r="I230" s="38">
        <f t="shared" si="6"/>
        <v>2.5000000000000001E-2</v>
      </c>
      <c r="J230" s="51" t="str">
        <f t="shared" si="7"/>
        <v>Need Improvement</v>
      </c>
    </row>
    <row r="231" spans="1:10">
      <c r="A231" s="42">
        <v>40950</v>
      </c>
      <c r="B231" s="40">
        <v>1341</v>
      </c>
      <c r="C231" s="41" t="s">
        <v>49</v>
      </c>
      <c r="D231" s="41" t="s">
        <v>52</v>
      </c>
      <c r="E231" s="41" t="s">
        <v>51</v>
      </c>
      <c r="F231" s="41">
        <v>6</v>
      </c>
      <c r="G231" s="43">
        <v>8325</v>
      </c>
      <c r="H231" s="41">
        <v>614.8845</v>
      </c>
      <c r="I231" s="38">
        <f t="shared" si="6"/>
        <v>2.5000000000000001E-2</v>
      </c>
      <c r="J231" s="51" t="str">
        <f t="shared" si="7"/>
        <v>Need Improvement</v>
      </c>
    </row>
    <row r="232" spans="1:10">
      <c r="A232" s="42">
        <v>40951</v>
      </c>
      <c r="B232" s="40">
        <v>1342</v>
      </c>
      <c r="C232" s="41" t="s">
        <v>45</v>
      </c>
      <c r="D232" s="41" t="s">
        <v>52</v>
      </c>
      <c r="E232" s="41" t="s">
        <v>51</v>
      </c>
      <c r="F232" s="41">
        <v>10</v>
      </c>
      <c r="G232" s="43">
        <v>2020</v>
      </c>
      <c r="H232" s="41">
        <v>1382.8920000000001</v>
      </c>
      <c r="I232" s="38">
        <f t="shared" si="6"/>
        <v>1.4999999999999999E-2</v>
      </c>
      <c r="J232" s="51" t="str">
        <f t="shared" si="7"/>
        <v>Need Improvement</v>
      </c>
    </row>
    <row r="233" spans="1:10">
      <c r="A233" s="42">
        <v>40952</v>
      </c>
      <c r="B233" s="40">
        <v>1343</v>
      </c>
      <c r="C233" s="41" t="s">
        <v>48</v>
      </c>
      <c r="D233" s="41" t="s">
        <v>52</v>
      </c>
      <c r="E233" s="41" t="s">
        <v>51</v>
      </c>
      <c r="F233" s="41">
        <v>7</v>
      </c>
      <c r="G233" s="43">
        <v>3801</v>
      </c>
      <c r="H233" s="41">
        <v>2510.9405999999999</v>
      </c>
      <c r="I233" s="38">
        <f t="shared" si="6"/>
        <v>1.4999999999999999E-2</v>
      </c>
      <c r="J233" s="51" t="str">
        <f t="shared" si="7"/>
        <v>Need Improvement</v>
      </c>
    </row>
    <row r="234" spans="1:10">
      <c r="A234" s="42">
        <v>40953</v>
      </c>
      <c r="B234" s="40">
        <v>1344</v>
      </c>
      <c r="C234" s="41" t="s">
        <v>49</v>
      </c>
      <c r="D234" s="41" t="s">
        <v>52</v>
      </c>
      <c r="E234" s="41" t="s">
        <v>47</v>
      </c>
      <c r="F234" s="41">
        <v>8</v>
      </c>
      <c r="G234" s="43">
        <v>5568</v>
      </c>
      <c r="H234" s="41">
        <v>1955.4816000000001</v>
      </c>
      <c r="I234" s="38">
        <f t="shared" si="6"/>
        <v>2.5000000000000001E-2</v>
      </c>
      <c r="J234" s="51" t="str">
        <f t="shared" si="7"/>
        <v>Need Improvement</v>
      </c>
    </row>
    <row r="235" spans="1:10">
      <c r="A235" s="42">
        <v>40954</v>
      </c>
      <c r="B235" s="40">
        <v>1345</v>
      </c>
      <c r="C235" s="41" t="s">
        <v>45</v>
      </c>
      <c r="D235" s="41" t="s">
        <v>52</v>
      </c>
      <c r="E235" s="41" t="s">
        <v>47</v>
      </c>
      <c r="F235" s="41">
        <v>8</v>
      </c>
      <c r="G235" s="43">
        <v>5292</v>
      </c>
      <c r="H235" s="41">
        <v>3085.2359999999999</v>
      </c>
      <c r="I235" s="38">
        <f t="shared" si="6"/>
        <v>2.5000000000000001E-2</v>
      </c>
      <c r="J235" s="51" t="str">
        <f t="shared" si="7"/>
        <v>Need Improvement</v>
      </c>
    </row>
    <row r="236" spans="1:10">
      <c r="A236" s="42">
        <v>40955</v>
      </c>
      <c r="B236" s="40">
        <v>1346</v>
      </c>
      <c r="C236" s="41" t="s">
        <v>48</v>
      </c>
      <c r="D236" s="41" t="s">
        <v>52</v>
      </c>
      <c r="E236" s="41" t="s">
        <v>47</v>
      </c>
      <c r="F236" s="41">
        <v>10</v>
      </c>
      <c r="G236" s="43">
        <v>6540</v>
      </c>
      <c r="H236" s="41">
        <v>1282.1669999999999</v>
      </c>
      <c r="I236" s="38">
        <f t="shared" si="6"/>
        <v>2.5000000000000001E-2</v>
      </c>
      <c r="J236" s="51" t="str">
        <f t="shared" si="7"/>
        <v>Need Improvement</v>
      </c>
    </row>
    <row r="237" spans="1:10">
      <c r="A237" s="42">
        <v>40956</v>
      </c>
      <c r="B237" s="40">
        <v>1347</v>
      </c>
      <c r="C237" s="41" t="s">
        <v>49</v>
      </c>
      <c r="D237" s="41" t="s">
        <v>52</v>
      </c>
      <c r="E237" s="41" t="s">
        <v>50</v>
      </c>
      <c r="F237" s="41">
        <v>10</v>
      </c>
      <c r="G237" s="43">
        <v>7920</v>
      </c>
      <c r="H237" s="41">
        <v>3198.8879999999999</v>
      </c>
      <c r="I237" s="38">
        <f t="shared" si="6"/>
        <v>2.5000000000000001E-2</v>
      </c>
      <c r="J237" s="51" t="str">
        <f t="shared" si="7"/>
        <v>Need Improvement</v>
      </c>
    </row>
    <row r="238" spans="1:10">
      <c r="A238" s="42">
        <v>40957</v>
      </c>
      <c r="B238" s="40">
        <v>1348</v>
      </c>
      <c r="C238" s="41" t="s">
        <v>45</v>
      </c>
      <c r="D238" s="41" t="s">
        <v>52</v>
      </c>
      <c r="E238" s="41" t="s">
        <v>50</v>
      </c>
      <c r="F238" s="41">
        <v>10</v>
      </c>
      <c r="G238" s="43">
        <v>2280</v>
      </c>
      <c r="H238" s="41">
        <v>2978.136</v>
      </c>
      <c r="I238" s="38">
        <f t="shared" si="6"/>
        <v>1.4999999999999999E-2</v>
      </c>
      <c r="J238" s="51" t="str">
        <f t="shared" si="7"/>
        <v>Need Improvement</v>
      </c>
    </row>
    <row r="239" spans="1:10">
      <c r="A239" s="42">
        <v>40958</v>
      </c>
      <c r="B239" s="40">
        <v>1349</v>
      </c>
      <c r="C239" s="41" t="s">
        <v>48</v>
      </c>
      <c r="D239" s="41" t="s">
        <v>52</v>
      </c>
      <c r="E239" s="41" t="s">
        <v>50</v>
      </c>
      <c r="F239" s="41">
        <v>7</v>
      </c>
      <c r="G239" s="43">
        <v>8741.25</v>
      </c>
      <c r="H239" s="41">
        <v>1502.7957000000001</v>
      </c>
      <c r="I239" s="38">
        <f t="shared" si="6"/>
        <v>2.5000000000000001E-2</v>
      </c>
      <c r="J239" s="51" t="str">
        <f t="shared" si="7"/>
        <v>Need Improvement</v>
      </c>
    </row>
    <row r="240" spans="1:10">
      <c r="A240" s="42">
        <v>40959</v>
      </c>
      <c r="B240" s="40">
        <v>1350</v>
      </c>
      <c r="C240" s="41" t="s">
        <v>49</v>
      </c>
      <c r="D240" s="41" t="s">
        <v>52</v>
      </c>
      <c r="E240" s="41" t="s">
        <v>51</v>
      </c>
      <c r="F240" s="41">
        <v>6</v>
      </c>
      <c r="G240" s="43">
        <v>3168</v>
      </c>
      <c r="H240" s="41">
        <v>2526.7968000000001</v>
      </c>
      <c r="I240" s="38">
        <f t="shared" si="6"/>
        <v>1.4999999999999999E-2</v>
      </c>
      <c r="J240" s="51" t="str">
        <f t="shared" si="7"/>
        <v>Need Improvement</v>
      </c>
    </row>
    <row r="241" spans="1:10">
      <c r="A241" s="42">
        <v>40960</v>
      </c>
      <c r="B241" s="40">
        <v>1351</v>
      </c>
      <c r="C241" s="41" t="s">
        <v>45</v>
      </c>
      <c r="D241" s="41" t="s">
        <v>52</v>
      </c>
      <c r="E241" s="41" t="s">
        <v>51</v>
      </c>
      <c r="F241" s="41">
        <v>6</v>
      </c>
      <c r="G241" s="43">
        <v>11475</v>
      </c>
      <c r="H241" s="41">
        <v>4240.0125000000007</v>
      </c>
      <c r="I241" s="38">
        <f t="shared" si="6"/>
        <v>0.05</v>
      </c>
      <c r="J241" s="51" t="str">
        <f t="shared" si="7"/>
        <v>Good</v>
      </c>
    </row>
    <row r="242" spans="1:10">
      <c r="A242" s="42">
        <v>40961</v>
      </c>
      <c r="B242" s="40">
        <v>1352</v>
      </c>
      <c r="C242" s="41" t="s">
        <v>48</v>
      </c>
      <c r="D242" s="41" t="s">
        <v>52</v>
      </c>
      <c r="E242" s="41" t="s">
        <v>51</v>
      </c>
      <c r="F242" s="41">
        <v>9</v>
      </c>
      <c r="G242" s="43">
        <v>4333.5</v>
      </c>
      <c r="H242" s="41">
        <v>1783.23525</v>
      </c>
      <c r="I242" s="38">
        <f t="shared" si="6"/>
        <v>1.4999999999999999E-2</v>
      </c>
      <c r="J242" s="51" t="str">
        <f t="shared" si="7"/>
        <v>Need Improvement</v>
      </c>
    </row>
    <row r="243" spans="1:10">
      <c r="A243" s="42">
        <v>40962</v>
      </c>
      <c r="B243" s="40">
        <v>1353</v>
      </c>
      <c r="C243" s="41" t="s">
        <v>49</v>
      </c>
      <c r="D243" s="41" t="s">
        <v>52</v>
      </c>
      <c r="E243" s="41" t="s">
        <v>47</v>
      </c>
      <c r="F243" s="41">
        <v>9</v>
      </c>
      <c r="G243" s="43">
        <v>5778</v>
      </c>
      <c r="H243" s="41">
        <v>1758.8232</v>
      </c>
      <c r="I243" s="38">
        <f t="shared" si="6"/>
        <v>2.5000000000000001E-2</v>
      </c>
      <c r="J243" s="51" t="str">
        <f t="shared" si="7"/>
        <v>Need Improvement</v>
      </c>
    </row>
    <row r="244" spans="1:10">
      <c r="A244" s="42">
        <v>40963</v>
      </c>
      <c r="B244" s="40">
        <v>1354</v>
      </c>
      <c r="C244" s="41" t="s">
        <v>45</v>
      </c>
      <c r="D244" s="41" t="s">
        <v>52</v>
      </c>
      <c r="E244" s="41" t="s">
        <v>47</v>
      </c>
      <c r="F244" s="41">
        <v>9</v>
      </c>
      <c r="G244" s="43">
        <v>12285</v>
      </c>
      <c r="H244" s="41">
        <v>1560.6864</v>
      </c>
      <c r="I244" s="38">
        <f t="shared" si="6"/>
        <v>0.05</v>
      </c>
      <c r="J244" s="51" t="str">
        <f t="shared" si="7"/>
        <v>Good</v>
      </c>
    </row>
    <row r="245" spans="1:10">
      <c r="A245" s="42">
        <v>40964</v>
      </c>
      <c r="B245" s="40">
        <v>1355</v>
      </c>
      <c r="C245" s="41" t="s">
        <v>48</v>
      </c>
      <c r="D245" s="41" t="s">
        <v>52</v>
      </c>
      <c r="E245" s="41" t="s">
        <v>47</v>
      </c>
      <c r="F245" s="41">
        <v>6</v>
      </c>
      <c r="G245" s="43">
        <v>1782</v>
      </c>
      <c r="H245" s="41">
        <v>3026.7269999999999</v>
      </c>
      <c r="I245" s="38">
        <f t="shared" si="6"/>
        <v>1.4999999999999999E-2</v>
      </c>
      <c r="J245" s="51" t="str">
        <f t="shared" si="7"/>
        <v>Need Improvement</v>
      </c>
    </row>
    <row r="246" spans="1:10">
      <c r="A246" s="42">
        <v>40965</v>
      </c>
      <c r="B246" s="40">
        <v>1356</v>
      </c>
      <c r="C246" s="41" t="s">
        <v>49</v>
      </c>
      <c r="D246" s="41" t="s">
        <v>52</v>
      </c>
      <c r="E246" s="41" t="s">
        <v>50</v>
      </c>
      <c r="F246" s="41">
        <v>9</v>
      </c>
      <c r="G246" s="43">
        <v>14310</v>
      </c>
      <c r="H246" s="41">
        <v>4742.9063999999998</v>
      </c>
      <c r="I246" s="38">
        <f t="shared" si="6"/>
        <v>0.05</v>
      </c>
      <c r="J246" s="51" t="str">
        <f t="shared" si="7"/>
        <v>Good</v>
      </c>
    </row>
    <row r="247" spans="1:10">
      <c r="A247" s="42">
        <v>40966</v>
      </c>
      <c r="B247" s="40">
        <v>1357</v>
      </c>
      <c r="C247" s="41" t="s">
        <v>45</v>
      </c>
      <c r="D247" s="41" t="s">
        <v>52</v>
      </c>
      <c r="E247" s="41" t="s">
        <v>50</v>
      </c>
      <c r="F247" s="41">
        <v>6</v>
      </c>
      <c r="G247" s="43">
        <v>1962</v>
      </c>
      <c r="H247" s="41">
        <v>2316.7296000000001</v>
      </c>
      <c r="I247" s="38">
        <f t="shared" si="6"/>
        <v>1.4999999999999999E-2</v>
      </c>
      <c r="J247" s="51" t="str">
        <f t="shared" si="7"/>
        <v>Need Improvement</v>
      </c>
    </row>
    <row r="248" spans="1:10">
      <c r="A248" s="42">
        <v>40967</v>
      </c>
      <c r="B248" s="40">
        <v>1358</v>
      </c>
      <c r="C248" s="41" t="s">
        <v>48</v>
      </c>
      <c r="D248" s="41" t="s">
        <v>52</v>
      </c>
      <c r="E248" s="41" t="s">
        <v>50</v>
      </c>
      <c r="F248" s="41">
        <v>9</v>
      </c>
      <c r="G248" s="43">
        <v>12465</v>
      </c>
      <c r="H248" s="41">
        <v>4464.4643999999998</v>
      </c>
      <c r="I248" s="38">
        <f t="shared" si="6"/>
        <v>0.05</v>
      </c>
      <c r="J248" s="51" t="str">
        <f t="shared" si="7"/>
        <v>Good</v>
      </c>
    </row>
    <row r="249" spans="1:10">
      <c r="A249" s="42">
        <v>40969</v>
      </c>
      <c r="B249" s="40">
        <v>1359</v>
      </c>
      <c r="C249" s="41" t="s">
        <v>49</v>
      </c>
      <c r="D249" s="41" t="s">
        <v>52</v>
      </c>
      <c r="E249" s="41" t="s">
        <v>51</v>
      </c>
      <c r="F249" s="41">
        <v>7</v>
      </c>
      <c r="G249" s="43">
        <v>7182</v>
      </c>
      <c r="H249" s="41">
        <v>3926.1600000000003</v>
      </c>
      <c r="I249" s="38">
        <f t="shared" si="6"/>
        <v>2.5000000000000001E-2</v>
      </c>
      <c r="J249" s="51" t="str">
        <f t="shared" si="7"/>
        <v>Need Improvement</v>
      </c>
    </row>
    <row r="250" spans="1:10">
      <c r="A250" s="42">
        <v>40970</v>
      </c>
      <c r="B250" s="40">
        <v>1360</v>
      </c>
      <c r="C250" s="41" t="s">
        <v>45</v>
      </c>
      <c r="D250" s="41" t="s">
        <v>52</v>
      </c>
      <c r="E250" s="41" t="s">
        <v>51</v>
      </c>
      <c r="F250" s="41">
        <v>8</v>
      </c>
      <c r="G250" s="43">
        <v>1548</v>
      </c>
      <c r="H250" s="41">
        <v>683.75159999999994</v>
      </c>
      <c r="I250" s="38">
        <f t="shared" si="6"/>
        <v>1.4999999999999999E-2</v>
      </c>
      <c r="J250" s="51" t="str">
        <f t="shared" si="7"/>
        <v>Need Improvement</v>
      </c>
    </row>
    <row r="251" spans="1:10">
      <c r="A251" s="42">
        <v>40971</v>
      </c>
      <c r="B251" s="40">
        <v>1361</v>
      </c>
      <c r="C251" s="41" t="s">
        <v>48</v>
      </c>
      <c r="D251" s="41" t="s">
        <v>52</v>
      </c>
      <c r="E251" s="41" t="s">
        <v>51</v>
      </c>
      <c r="F251" s="41">
        <v>6</v>
      </c>
      <c r="G251" s="43">
        <v>3906</v>
      </c>
      <c r="H251" s="41">
        <v>1462.4063999999998</v>
      </c>
      <c r="I251" s="38">
        <f t="shared" si="6"/>
        <v>1.4999999999999999E-2</v>
      </c>
      <c r="J251" s="51" t="str">
        <f t="shared" si="7"/>
        <v>Need Improvement</v>
      </c>
    </row>
    <row r="252" spans="1:10">
      <c r="A252" s="42">
        <v>40972</v>
      </c>
      <c r="B252" s="40">
        <v>1362</v>
      </c>
      <c r="C252" s="41" t="s">
        <v>49</v>
      </c>
      <c r="D252" s="41" t="s">
        <v>52</v>
      </c>
      <c r="E252" s="41" t="s">
        <v>47</v>
      </c>
      <c r="F252" s="41">
        <v>7</v>
      </c>
      <c r="G252" s="43">
        <v>1753.5</v>
      </c>
      <c r="H252" s="41">
        <v>2914.317</v>
      </c>
      <c r="I252" s="38">
        <f t="shared" si="6"/>
        <v>1.4999999999999999E-2</v>
      </c>
      <c r="J252" s="51" t="str">
        <f t="shared" si="7"/>
        <v>Need Improvement</v>
      </c>
    </row>
    <row r="253" spans="1:10">
      <c r="A253" s="42">
        <v>40973</v>
      </c>
      <c r="B253" s="40">
        <v>1363</v>
      </c>
      <c r="C253" s="41" t="s">
        <v>45</v>
      </c>
      <c r="D253" s="41" t="s">
        <v>52</v>
      </c>
      <c r="E253" s="41" t="s">
        <v>47</v>
      </c>
      <c r="F253" s="41">
        <v>9</v>
      </c>
      <c r="G253" s="43">
        <v>5994</v>
      </c>
      <c r="H253" s="41">
        <v>2626.5707999999995</v>
      </c>
      <c r="I253" s="38">
        <f t="shared" si="6"/>
        <v>2.5000000000000001E-2</v>
      </c>
      <c r="J253" s="51" t="str">
        <f t="shared" si="7"/>
        <v>Need Improvement</v>
      </c>
    </row>
    <row r="254" spans="1:10">
      <c r="A254" s="42">
        <v>41339</v>
      </c>
      <c r="B254" s="40">
        <v>1364</v>
      </c>
      <c r="C254" s="41" t="s">
        <v>48</v>
      </c>
      <c r="D254" s="41" t="s">
        <v>52</v>
      </c>
      <c r="E254" s="41" t="s">
        <v>47</v>
      </c>
      <c r="F254" s="41">
        <v>9</v>
      </c>
      <c r="G254" s="43">
        <v>6480</v>
      </c>
      <c r="H254" s="41">
        <v>4390.2</v>
      </c>
      <c r="I254" s="38">
        <f t="shared" si="6"/>
        <v>2.5000000000000001E-2</v>
      </c>
      <c r="J254" s="51" t="str">
        <f t="shared" si="7"/>
        <v>Need Improvement</v>
      </c>
    </row>
    <row r="255" spans="1:10">
      <c r="A255" s="42">
        <v>41340</v>
      </c>
      <c r="B255" s="40">
        <v>1365</v>
      </c>
      <c r="C255" s="41" t="s">
        <v>49</v>
      </c>
      <c r="D255" s="41" t="s">
        <v>52</v>
      </c>
      <c r="E255" s="41" t="s">
        <v>50</v>
      </c>
      <c r="F255" s="41">
        <v>6</v>
      </c>
      <c r="G255" s="43">
        <v>3078</v>
      </c>
      <c r="H255" s="41">
        <v>2534.7330000000002</v>
      </c>
      <c r="I255" s="38">
        <f t="shared" si="6"/>
        <v>1.4999999999999999E-2</v>
      </c>
      <c r="J255" s="51" t="str">
        <f t="shared" si="7"/>
        <v>Need Improvement</v>
      </c>
    </row>
    <row r="256" spans="1:10">
      <c r="A256" s="42">
        <v>41341</v>
      </c>
      <c r="B256" s="40">
        <v>1366</v>
      </c>
      <c r="C256" s="41" t="s">
        <v>45</v>
      </c>
      <c r="D256" s="41" t="s">
        <v>52</v>
      </c>
      <c r="E256" s="41" t="s">
        <v>50</v>
      </c>
      <c r="F256" s="41">
        <v>9</v>
      </c>
      <c r="G256" s="43">
        <v>6858</v>
      </c>
      <c r="H256" s="41">
        <v>1755.1908000000001</v>
      </c>
      <c r="I256" s="38">
        <f t="shared" si="6"/>
        <v>2.5000000000000001E-2</v>
      </c>
      <c r="J256" s="51" t="str">
        <f t="shared" si="7"/>
        <v>Need Improvement</v>
      </c>
    </row>
    <row r="257" spans="1:10">
      <c r="A257" s="42">
        <v>41342</v>
      </c>
      <c r="B257" s="40">
        <v>1367</v>
      </c>
      <c r="C257" s="41" t="s">
        <v>48</v>
      </c>
      <c r="D257" s="41" t="s">
        <v>52</v>
      </c>
      <c r="E257" s="41" t="s">
        <v>50</v>
      </c>
      <c r="F257" s="41">
        <v>10</v>
      </c>
      <c r="G257" s="43">
        <v>10080</v>
      </c>
      <c r="H257" s="41">
        <v>3171.1680000000001</v>
      </c>
      <c r="I257" s="38">
        <f t="shared" si="6"/>
        <v>0.05</v>
      </c>
      <c r="J257" s="51" t="str">
        <f t="shared" si="7"/>
        <v>Good</v>
      </c>
    </row>
    <row r="258" spans="1:10">
      <c r="A258" s="42">
        <v>41343</v>
      </c>
      <c r="B258" s="40">
        <v>1368</v>
      </c>
      <c r="C258" s="41" t="s">
        <v>49</v>
      </c>
      <c r="D258" s="41" t="s">
        <v>52</v>
      </c>
      <c r="E258" s="41" t="s">
        <v>51</v>
      </c>
      <c r="F258" s="41">
        <v>10</v>
      </c>
      <c r="G258" s="43">
        <v>5520</v>
      </c>
      <c r="H258" s="41">
        <v>2378.0160000000001</v>
      </c>
      <c r="I258" s="38">
        <f t="shared" si="6"/>
        <v>2.5000000000000001E-2</v>
      </c>
      <c r="J258" s="51" t="str">
        <f t="shared" si="7"/>
        <v>Need Improvement</v>
      </c>
    </row>
    <row r="259" spans="1:10">
      <c r="A259" s="42">
        <v>41344</v>
      </c>
      <c r="B259" s="40">
        <v>1369</v>
      </c>
      <c r="C259" s="41" t="s">
        <v>45</v>
      </c>
      <c r="D259" s="41" t="s">
        <v>52</v>
      </c>
      <c r="E259" s="41" t="s">
        <v>51</v>
      </c>
      <c r="F259" s="41">
        <v>9</v>
      </c>
      <c r="G259" s="43">
        <v>11016</v>
      </c>
      <c r="H259" s="41">
        <v>892.84679999999992</v>
      </c>
      <c r="I259" s="38">
        <f t="shared" ref="I259:I322" si="8">+IF(G259&lt;5000,$Q$4,IF(AND(G259&gt;=5000,G259&lt;10000),$Q$3,$Q$2))</f>
        <v>0.05</v>
      </c>
      <c r="J259" s="51" t="str">
        <f t="shared" ref="J259:J322" si="9">IF(OR(G259&gt;10000,H259&gt;=5000),"Good","Need Improvement")</f>
        <v>Good</v>
      </c>
    </row>
    <row r="260" spans="1:10">
      <c r="A260" s="42">
        <v>41345</v>
      </c>
      <c r="B260" s="40">
        <v>1370</v>
      </c>
      <c r="C260" s="41" t="s">
        <v>48</v>
      </c>
      <c r="D260" s="41" t="s">
        <v>52</v>
      </c>
      <c r="E260" s="41" t="s">
        <v>51</v>
      </c>
      <c r="F260" s="41">
        <v>8</v>
      </c>
      <c r="G260" s="43">
        <v>2232</v>
      </c>
      <c r="H260" s="41">
        <v>969.13439999999991</v>
      </c>
      <c r="I260" s="38">
        <f t="shared" si="8"/>
        <v>1.4999999999999999E-2</v>
      </c>
      <c r="J260" s="51" t="str">
        <f t="shared" si="9"/>
        <v>Need Improvement</v>
      </c>
    </row>
    <row r="261" spans="1:10">
      <c r="A261" s="42">
        <v>41346</v>
      </c>
      <c r="B261" s="40">
        <v>1371</v>
      </c>
      <c r="C261" s="41" t="s">
        <v>49</v>
      </c>
      <c r="D261" s="41" t="s">
        <v>52</v>
      </c>
      <c r="E261" s="41" t="s">
        <v>47</v>
      </c>
      <c r="F261" s="41">
        <v>8</v>
      </c>
      <c r="G261" s="43">
        <v>6792</v>
      </c>
      <c r="H261" s="41">
        <v>907.1848</v>
      </c>
      <c r="I261" s="38">
        <f t="shared" si="8"/>
        <v>2.5000000000000001E-2</v>
      </c>
      <c r="J261" s="51" t="str">
        <f t="shared" si="9"/>
        <v>Need Improvement</v>
      </c>
    </row>
    <row r="262" spans="1:10">
      <c r="A262" s="42">
        <v>41347</v>
      </c>
      <c r="B262" s="40">
        <v>1372</v>
      </c>
      <c r="C262" s="41" t="s">
        <v>45</v>
      </c>
      <c r="D262" s="41" t="s">
        <v>52</v>
      </c>
      <c r="E262" s="41" t="s">
        <v>47</v>
      </c>
      <c r="F262" s="41">
        <v>6</v>
      </c>
      <c r="G262" s="43">
        <v>8707.5</v>
      </c>
      <c r="H262" s="41">
        <v>1918.95885</v>
      </c>
      <c r="I262" s="38">
        <f t="shared" si="8"/>
        <v>2.5000000000000001E-2</v>
      </c>
      <c r="J262" s="51" t="str">
        <f t="shared" si="9"/>
        <v>Need Improvement</v>
      </c>
    </row>
    <row r="263" spans="1:10">
      <c r="A263" s="42">
        <v>41348</v>
      </c>
      <c r="B263" s="40">
        <v>1373</v>
      </c>
      <c r="C263" s="41" t="s">
        <v>48</v>
      </c>
      <c r="D263" s="41" t="s">
        <v>52</v>
      </c>
      <c r="E263" s="41" t="s">
        <v>47</v>
      </c>
      <c r="F263" s="41">
        <v>7</v>
      </c>
      <c r="G263" s="43">
        <v>5796</v>
      </c>
      <c r="H263" s="41">
        <v>3440.5056</v>
      </c>
      <c r="I263" s="38">
        <f t="shared" si="8"/>
        <v>2.5000000000000001E-2</v>
      </c>
      <c r="J263" s="51" t="str">
        <f t="shared" si="9"/>
        <v>Need Improvement</v>
      </c>
    </row>
    <row r="264" spans="1:10">
      <c r="A264" s="42">
        <v>41349</v>
      </c>
      <c r="B264" s="40">
        <v>1374</v>
      </c>
      <c r="C264" s="41" t="s">
        <v>49</v>
      </c>
      <c r="D264" s="41" t="s">
        <v>52</v>
      </c>
      <c r="E264" s="41" t="s">
        <v>50</v>
      </c>
      <c r="F264" s="41">
        <v>10</v>
      </c>
      <c r="G264" s="43">
        <v>9000</v>
      </c>
      <c r="H264" s="41">
        <v>2616.2999999999997</v>
      </c>
      <c r="I264" s="38">
        <f t="shared" si="8"/>
        <v>2.5000000000000001E-2</v>
      </c>
      <c r="J264" s="51" t="str">
        <f t="shared" si="9"/>
        <v>Need Improvement</v>
      </c>
    </row>
    <row r="265" spans="1:10">
      <c r="A265" s="42">
        <v>41350</v>
      </c>
      <c r="B265" s="40">
        <v>1375</v>
      </c>
      <c r="C265" s="41" t="s">
        <v>45</v>
      </c>
      <c r="D265" s="41" t="s">
        <v>52</v>
      </c>
      <c r="E265" s="41" t="s">
        <v>50</v>
      </c>
      <c r="F265" s="41">
        <v>6</v>
      </c>
      <c r="G265" s="43">
        <v>10192.5</v>
      </c>
      <c r="H265" s="41">
        <v>1763.7101999999998</v>
      </c>
      <c r="I265" s="38">
        <f t="shared" si="8"/>
        <v>0.05</v>
      </c>
      <c r="J265" s="51" t="str">
        <f t="shared" si="9"/>
        <v>Good</v>
      </c>
    </row>
    <row r="266" spans="1:10">
      <c r="A266" s="42">
        <v>41351</v>
      </c>
      <c r="B266" s="40">
        <v>1376</v>
      </c>
      <c r="C266" s="41" t="s">
        <v>48</v>
      </c>
      <c r="D266" s="41" t="s">
        <v>52</v>
      </c>
      <c r="E266" s="41" t="s">
        <v>50</v>
      </c>
      <c r="F266" s="41">
        <v>6</v>
      </c>
      <c r="G266" s="43">
        <v>7074</v>
      </c>
      <c r="H266" s="41">
        <v>594.03915000000006</v>
      </c>
      <c r="I266" s="38">
        <f t="shared" si="8"/>
        <v>2.5000000000000001E-2</v>
      </c>
      <c r="J266" s="51" t="str">
        <f t="shared" si="9"/>
        <v>Need Improvement</v>
      </c>
    </row>
    <row r="267" spans="1:10">
      <c r="A267" s="42">
        <v>41352</v>
      </c>
      <c r="B267" s="40">
        <v>1377</v>
      </c>
      <c r="C267" s="41" t="s">
        <v>49</v>
      </c>
      <c r="D267" s="41" t="s">
        <v>52</v>
      </c>
      <c r="E267" s="41" t="s">
        <v>51</v>
      </c>
      <c r="F267" s="41">
        <v>10</v>
      </c>
      <c r="G267" s="43">
        <v>2260</v>
      </c>
      <c r="H267" s="41">
        <v>3598.8240000000001</v>
      </c>
      <c r="I267" s="38">
        <f t="shared" si="8"/>
        <v>1.4999999999999999E-2</v>
      </c>
      <c r="J267" s="51" t="str">
        <f t="shared" si="9"/>
        <v>Need Improvement</v>
      </c>
    </row>
    <row r="268" spans="1:10">
      <c r="A268" s="42">
        <v>41353</v>
      </c>
      <c r="B268" s="40">
        <v>1378</v>
      </c>
      <c r="C268" s="41" t="s">
        <v>45</v>
      </c>
      <c r="D268" s="41" t="s">
        <v>52</v>
      </c>
      <c r="E268" s="41" t="s">
        <v>51</v>
      </c>
      <c r="F268" s="41">
        <v>7</v>
      </c>
      <c r="G268" s="43">
        <v>8568</v>
      </c>
      <c r="H268" s="41">
        <v>980.17920000000004</v>
      </c>
      <c r="I268" s="38">
        <f t="shared" si="8"/>
        <v>2.5000000000000001E-2</v>
      </c>
      <c r="J268" s="51" t="str">
        <f t="shared" si="9"/>
        <v>Need Improvement</v>
      </c>
    </row>
    <row r="269" spans="1:10">
      <c r="A269" s="42">
        <v>41354</v>
      </c>
      <c r="B269" s="40">
        <v>1379</v>
      </c>
      <c r="C269" s="41" t="s">
        <v>48</v>
      </c>
      <c r="D269" s="41" t="s">
        <v>52</v>
      </c>
      <c r="E269" s="41" t="s">
        <v>51</v>
      </c>
      <c r="F269" s="41">
        <v>8</v>
      </c>
      <c r="G269" s="43">
        <v>8856</v>
      </c>
      <c r="H269" s="41">
        <v>5951.232</v>
      </c>
      <c r="I269" s="38">
        <f t="shared" si="8"/>
        <v>2.5000000000000001E-2</v>
      </c>
      <c r="J269" s="51" t="str">
        <f t="shared" si="9"/>
        <v>Good</v>
      </c>
    </row>
    <row r="270" spans="1:10">
      <c r="A270" s="42">
        <v>41355</v>
      </c>
      <c r="B270" s="40">
        <v>1380</v>
      </c>
      <c r="C270" s="41" t="s">
        <v>49</v>
      </c>
      <c r="D270" s="41" t="s">
        <v>52</v>
      </c>
      <c r="E270" s="41" t="s">
        <v>47</v>
      </c>
      <c r="F270" s="41">
        <v>6</v>
      </c>
      <c r="G270" s="43">
        <v>1692</v>
      </c>
      <c r="H270" s="41">
        <v>2789.7696000000001</v>
      </c>
      <c r="I270" s="38">
        <f t="shared" si="8"/>
        <v>1.4999999999999999E-2</v>
      </c>
      <c r="J270" s="51" t="str">
        <f t="shared" si="9"/>
        <v>Need Improvement</v>
      </c>
    </row>
    <row r="271" spans="1:10">
      <c r="A271" s="42">
        <v>41356</v>
      </c>
      <c r="B271" s="40">
        <v>1381</v>
      </c>
      <c r="C271" s="41" t="s">
        <v>45</v>
      </c>
      <c r="D271" s="41" t="s">
        <v>52</v>
      </c>
      <c r="E271" s="41" t="s">
        <v>47</v>
      </c>
      <c r="F271" s="41">
        <v>6</v>
      </c>
      <c r="G271" s="43">
        <v>5022</v>
      </c>
      <c r="H271" s="41">
        <v>3700.3769999999995</v>
      </c>
      <c r="I271" s="38">
        <f t="shared" si="8"/>
        <v>2.5000000000000001E-2</v>
      </c>
      <c r="J271" s="51" t="str">
        <f t="shared" si="9"/>
        <v>Need Improvement</v>
      </c>
    </row>
    <row r="272" spans="1:10">
      <c r="A272" s="42">
        <v>41357</v>
      </c>
      <c r="B272" s="40">
        <v>1382</v>
      </c>
      <c r="C272" s="41" t="s">
        <v>48</v>
      </c>
      <c r="D272" s="41" t="s">
        <v>52</v>
      </c>
      <c r="E272" s="41" t="s">
        <v>47</v>
      </c>
      <c r="F272" s="41">
        <v>10</v>
      </c>
      <c r="G272" s="43">
        <v>8160</v>
      </c>
      <c r="H272" s="41">
        <v>3942.9119999999998</v>
      </c>
      <c r="I272" s="38">
        <f t="shared" si="8"/>
        <v>2.5000000000000001E-2</v>
      </c>
      <c r="J272" s="51" t="str">
        <f t="shared" si="9"/>
        <v>Need Improvement</v>
      </c>
    </row>
    <row r="273" spans="1:10">
      <c r="A273" s="42">
        <v>41358</v>
      </c>
      <c r="B273" s="40">
        <v>1383</v>
      </c>
      <c r="C273" s="41" t="s">
        <v>49</v>
      </c>
      <c r="D273" s="41" t="s">
        <v>52</v>
      </c>
      <c r="E273" s="41" t="s">
        <v>50</v>
      </c>
      <c r="F273" s="41">
        <v>7</v>
      </c>
      <c r="G273" s="43">
        <v>2509.5</v>
      </c>
      <c r="H273" s="41">
        <v>858.7509</v>
      </c>
      <c r="I273" s="38">
        <f t="shared" si="8"/>
        <v>1.4999999999999999E-2</v>
      </c>
      <c r="J273" s="51" t="str">
        <f t="shared" si="9"/>
        <v>Need Improvement</v>
      </c>
    </row>
    <row r="274" spans="1:10">
      <c r="A274" s="42">
        <v>41359</v>
      </c>
      <c r="B274" s="40">
        <v>1384</v>
      </c>
      <c r="C274" s="41" t="s">
        <v>45</v>
      </c>
      <c r="D274" s="41" t="s">
        <v>52</v>
      </c>
      <c r="E274" s="41" t="s">
        <v>50</v>
      </c>
      <c r="F274" s="41">
        <v>7</v>
      </c>
      <c r="G274" s="43">
        <v>1732.5</v>
      </c>
      <c r="H274" s="41">
        <v>1503.81</v>
      </c>
      <c r="I274" s="38">
        <f t="shared" si="8"/>
        <v>1.4999999999999999E-2</v>
      </c>
      <c r="J274" s="51" t="str">
        <f t="shared" si="9"/>
        <v>Need Improvement</v>
      </c>
    </row>
    <row r="275" spans="1:10">
      <c r="A275" s="42">
        <v>41360</v>
      </c>
      <c r="B275" s="40">
        <v>1385</v>
      </c>
      <c r="C275" s="41" t="s">
        <v>48</v>
      </c>
      <c r="D275" s="41" t="s">
        <v>52</v>
      </c>
      <c r="E275" s="41" t="s">
        <v>50</v>
      </c>
      <c r="F275" s="41">
        <v>9</v>
      </c>
      <c r="G275" s="43">
        <v>2340</v>
      </c>
      <c r="H275" s="41">
        <v>2488.59</v>
      </c>
      <c r="I275" s="38">
        <f t="shared" si="8"/>
        <v>1.4999999999999999E-2</v>
      </c>
      <c r="J275" s="51" t="str">
        <f t="shared" si="9"/>
        <v>Need Improvement</v>
      </c>
    </row>
    <row r="276" spans="1:10">
      <c r="A276" s="42">
        <v>41361</v>
      </c>
      <c r="B276" s="40">
        <v>1386</v>
      </c>
      <c r="C276" s="41" t="s">
        <v>49</v>
      </c>
      <c r="D276" s="41" t="s">
        <v>52</v>
      </c>
      <c r="E276" s="41" t="s">
        <v>51</v>
      </c>
      <c r="F276" s="41">
        <v>10</v>
      </c>
      <c r="G276" s="43">
        <v>10960</v>
      </c>
      <c r="H276" s="41">
        <v>3741.7439999999997</v>
      </c>
      <c r="I276" s="38">
        <f t="shared" si="8"/>
        <v>0.05</v>
      </c>
      <c r="J276" s="51" t="str">
        <f t="shared" si="9"/>
        <v>Good</v>
      </c>
    </row>
    <row r="277" spans="1:10">
      <c r="A277" s="42">
        <v>41362</v>
      </c>
      <c r="B277" s="40">
        <v>1387</v>
      </c>
      <c r="C277" s="41" t="s">
        <v>45</v>
      </c>
      <c r="D277" s="41" t="s">
        <v>52</v>
      </c>
      <c r="E277" s="41" t="s">
        <v>51</v>
      </c>
      <c r="F277" s="41">
        <v>7</v>
      </c>
      <c r="G277" s="43">
        <v>8111.25</v>
      </c>
      <c r="H277" s="41">
        <v>597.799125</v>
      </c>
      <c r="I277" s="38">
        <f t="shared" si="8"/>
        <v>2.5000000000000001E-2</v>
      </c>
      <c r="J277" s="51" t="str">
        <f t="shared" si="9"/>
        <v>Need Improvement</v>
      </c>
    </row>
    <row r="278" spans="1:10">
      <c r="A278" s="42">
        <v>41363</v>
      </c>
      <c r="B278" s="40">
        <v>1388</v>
      </c>
      <c r="C278" s="41" t="s">
        <v>48</v>
      </c>
      <c r="D278" s="41" t="s">
        <v>52</v>
      </c>
      <c r="E278" s="41" t="s">
        <v>51</v>
      </c>
      <c r="F278" s="41">
        <v>6</v>
      </c>
      <c r="G278" s="43">
        <v>4878</v>
      </c>
      <c r="H278" s="41">
        <v>4765.8060000000005</v>
      </c>
      <c r="I278" s="38">
        <f t="shared" si="8"/>
        <v>1.4999999999999999E-2</v>
      </c>
      <c r="J278" s="51" t="str">
        <f t="shared" si="9"/>
        <v>Need Improvement</v>
      </c>
    </row>
    <row r="279" spans="1:10">
      <c r="A279" s="42">
        <v>41364</v>
      </c>
      <c r="B279" s="40">
        <v>1389</v>
      </c>
      <c r="C279" s="41" t="s">
        <v>49</v>
      </c>
      <c r="D279" s="41" t="s">
        <v>52</v>
      </c>
      <c r="E279" s="41" t="s">
        <v>47</v>
      </c>
      <c r="F279" s="41">
        <v>8</v>
      </c>
      <c r="G279" s="43">
        <v>14940</v>
      </c>
      <c r="H279" s="41">
        <v>5294.7359999999999</v>
      </c>
      <c r="I279" s="38">
        <f t="shared" si="8"/>
        <v>0.05</v>
      </c>
      <c r="J279" s="51" t="str">
        <f t="shared" si="9"/>
        <v>Good</v>
      </c>
    </row>
    <row r="280" spans="1:10">
      <c r="A280" s="42">
        <v>41365</v>
      </c>
      <c r="B280" s="40">
        <v>1390</v>
      </c>
      <c r="C280" s="41" t="s">
        <v>45</v>
      </c>
      <c r="D280" s="41" t="s">
        <v>52</v>
      </c>
      <c r="E280" s="41" t="s">
        <v>47</v>
      </c>
      <c r="F280" s="41">
        <v>8</v>
      </c>
      <c r="G280" s="43">
        <v>8280</v>
      </c>
      <c r="H280" s="41">
        <v>4222.7999999999993</v>
      </c>
      <c r="I280" s="38">
        <f t="shared" si="8"/>
        <v>2.5000000000000001E-2</v>
      </c>
      <c r="J280" s="51" t="str">
        <f t="shared" si="9"/>
        <v>Need Improvement</v>
      </c>
    </row>
    <row r="281" spans="1:10">
      <c r="A281" s="42">
        <v>41366</v>
      </c>
      <c r="B281" s="40">
        <v>1391</v>
      </c>
      <c r="C281" s="41" t="s">
        <v>48</v>
      </c>
      <c r="D281" s="41" t="s">
        <v>52</v>
      </c>
      <c r="E281" s="41" t="s">
        <v>47</v>
      </c>
      <c r="F281" s="41">
        <v>6</v>
      </c>
      <c r="G281" s="43">
        <v>2065.5</v>
      </c>
      <c r="H281" s="41">
        <v>2443.2799500000001</v>
      </c>
      <c r="I281" s="38">
        <f t="shared" si="8"/>
        <v>1.4999999999999999E-2</v>
      </c>
      <c r="J281" s="51" t="str">
        <f t="shared" si="9"/>
        <v>Need Improvement</v>
      </c>
    </row>
    <row r="282" spans="1:10">
      <c r="A282" s="42">
        <v>41367</v>
      </c>
      <c r="B282" s="40">
        <v>1392</v>
      </c>
      <c r="C282" s="41" t="s">
        <v>49</v>
      </c>
      <c r="D282" s="41" t="s">
        <v>52</v>
      </c>
      <c r="E282" s="41" t="s">
        <v>50</v>
      </c>
      <c r="F282" s="41">
        <v>8</v>
      </c>
      <c r="G282" s="43">
        <v>8028</v>
      </c>
      <c r="H282" s="41">
        <v>4016.6760000000004</v>
      </c>
      <c r="I282" s="38">
        <f t="shared" si="8"/>
        <v>2.5000000000000001E-2</v>
      </c>
      <c r="J282" s="51" t="str">
        <f t="shared" si="9"/>
        <v>Need Improvement</v>
      </c>
    </row>
    <row r="283" spans="1:10">
      <c r="A283" s="42">
        <v>41368</v>
      </c>
      <c r="B283" s="40">
        <v>1393</v>
      </c>
      <c r="C283" s="41" t="s">
        <v>45</v>
      </c>
      <c r="D283" s="41" t="s">
        <v>52</v>
      </c>
      <c r="E283" s="41" t="s">
        <v>50</v>
      </c>
      <c r="F283" s="41">
        <v>9</v>
      </c>
      <c r="G283" s="43">
        <v>8280</v>
      </c>
      <c r="H283" s="41">
        <v>3315.1049999999996</v>
      </c>
      <c r="I283" s="38">
        <f t="shared" si="8"/>
        <v>2.5000000000000001E-2</v>
      </c>
      <c r="J283" s="51" t="str">
        <f t="shared" si="9"/>
        <v>Need Improvement</v>
      </c>
    </row>
    <row r="284" spans="1:10">
      <c r="A284" s="42">
        <v>41369</v>
      </c>
      <c r="B284" s="40">
        <v>1394</v>
      </c>
      <c r="C284" s="41" t="s">
        <v>48</v>
      </c>
      <c r="D284" s="41" t="s">
        <v>52</v>
      </c>
      <c r="E284" s="41" t="s">
        <v>50</v>
      </c>
      <c r="F284" s="41">
        <v>7</v>
      </c>
      <c r="G284" s="43">
        <v>2215.5</v>
      </c>
      <c r="H284" s="41">
        <v>2865.9708000000005</v>
      </c>
      <c r="I284" s="38">
        <f t="shared" si="8"/>
        <v>1.4999999999999999E-2</v>
      </c>
      <c r="J284" s="51" t="str">
        <f t="shared" si="9"/>
        <v>Need Improvement</v>
      </c>
    </row>
    <row r="285" spans="1:10">
      <c r="A285" s="42">
        <v>41370</v>
      </c>
      <c r="B285" s="40">
        <v>1395</v>
      </c>
      <c r="C285" s="41" t="s">
        <v>49</v>
      </c>
      <c r="D285" s="41" t="s">
        <v>52</v>
      </c>
      <c r="E285" s="41" t="s">
        <v>51</v>
      </c>
      <c r="F285" s="41">
        <v>7</v>
      </c>
      <c r="G285" s="43">
        <v>12022.5</v>
      </c>
      <c r="H285" s="41">
        <v>2547.0868500000006</v>
      </c>
      <c r="I285" s="38">
        <f t="shared" si="8"/>
        <v>0.05</v>
      </c>
      <c r="J285" s="51" t="str">
        <f t="shared" si="9"/>
        <v>Good</v>
      </c>
    </row>
    <row r="286" spans="1:10">
      <c r="A286" s="42">
        <v>41371</v>
      </c>
      <c r="B286" s="40">
        <v>1396</v>
      </c>
      <c r="C286" s="41" t="s">
        <v>45</v>
      </c>
      <c r="D286" s="41" t="s">
        <v>52</v>
      </c>
      <c r="E286" s="41" t="s">
        <v>51</v>
      </c>
      <c r="F286" s="41">
        <v>10</v>
      </c>
      <c r="G286" s="43">
        <v>3600</v>
      </c>
      <c r="H286" s="41">
        <v>3808.8</v>
      </c>
      <c r="I286" s="38">
        <f t="shared" si="8"/>
        <v>1.4999999999999999E-2</v>
      </c>
      <c r="J286" s="51" t="str">
        <f t="shared" si="9"/>
        <v>Need Improvement</v>
      </c>
    </row>
    <row r="287" spans="1:10">
      <c r="A287" s="42">
        <v>41372</v>
      </c>
      <c r="B287" s="40">
        <v>1397</v>
      </c>
      <c r="C287" s="41" t="s">
        <v>48</v>
      </c>
      <c r="D287" s="41" t="s">
        <v>52</v>
      </c>
      <c r="E287" s="41" t="s">
        <v>51</v>
      </c>
      <c r="F287" s="41">
        <v>8</v>
      </c>
      <c r="G287" s="43">
        <v>5136</v>
      </c>
      <c r="H287" s="41">
        <v>2781.9143999999997</v>
      </c>
      <c r="I287" s="38">
        <f t="shared" si="8"/>
        <v>2.5000000000000001E-2</v>
      </c>
      <c r="J287" s="51" t="str">
        <f t="shared" si="9"/>
        <v>Need Improvement</v>
      </c>
    </row>
    <row r="288" spans="1:10">
      <c r="A288" s="42">
        <v>41373</v>
      </c>
      <c r="B288" s="40">
        <v>1398</v>
      </c>
      <c r="C288" s="41" t="s">
        <v>49</v>
      </c>
      <c r="D288" s="41" t="s">
        <v>52</v>
      </c>
      <c r="E288" s="41" t="s">
        <v>47</v>
      </c>
      <c r="F288" s="41">
        <v>9</v>
      </c>
      <c r="G288" s="43">
        <v>2430</v>
      </c>
      <c r="H288" s="41">
        <v>5209.920000000001</v>
      </c>
      <c r="I288" s="38">
        <f t="shared" si="8"/>
        <v>1.4999999999999999E-2</v>
      </c>
      <c r="J288" s="51" t="str">
        <f t="shared" si="9"/>
        <v>Good</v>
      </c>
    </row>
    <row r="289" spans="1:10">
      <c r="A289" s="42">
        <v>41374</v>
      </c>
      <c r="B289" s="40">
        <v>1399</v>
      </c>
      <c r="C289" s="41" t="s">
        <v>45</v>
      </c>
      <c r="D289" s="41" t="s">
        <v>52</v>
      </c>
      <c r="E289" s="41" t="s">
        <v>47</v>
      </c>
      <c r="F289" s="41">
        <v>10</v>
      </c>
      <c r="G289" s="43">
        <v>10160</v>
      </c>
      <c r="H289" s="41">
        <v>3020.5679999999998</v>
      </c>
      <c r="I289" s="38">
        <f t="shared" si="8"/>
        <v>0.05</v>
      </c>
      <c r="J289" s="51" t="str">
        <f t="shared" si="9"/>
        <v>Good</v>
      </c>
    </row>
    <row r="290" spans="1:10">
      <c r="A290" s="42">
        <v>41375</v>
      </c>
      <c r="B290" s="40">
        <v>1400</v>
      </c>
      <c r="C290" s="41" t="s">
        <v>48</v>
      </c>
      <c r="D290" s="41" t="s">
        <v>52</v>
      </c>
      <c r="E290" s="41" t="s">
        <v>47</v>
      </c>
      <c r="F290" s="41">
        <v>7</v>
      </c>
      <c r="G290" s="43">
        <v>8379</v>
      </c>
      <c r="H290" s="41">
        <v>4688.0505000000003</v>
      </c>
      <c r="I290" s="38">
        <f t="shared" si="8"/>
        <v>2.5000000000000001E-2</v>
      </c>
      <c r="J290" s="51" t="str">
        <f t="shared" si="9"/>
        <v>Need Improvement</v>
      </c>
    </row>
    <row r="291" spans="1:10">
      <c r="A291" s="42">
        <v>41376</v>
      </c>
      <c r="B291" s="40">
        <v>1401</v>
      </c>
      <c r="C291" s="41" t="s">
        <v>49</v>
      </c>
      <c r="D291" s="41" t="s">
        <v>52</v>
      </c>
      <c r="E291" s="41" t="s">
        <v>50</v>
      </c>
      <c r="F291" s="41">
        <v>10</v>
      </c>
      <c r="G291" s="43">
        <v>3420</v>
      </c>
      <c r="H291" s="41">
        <v>1141.596</v>
      </c>
      <c r="I291" s="38">
        <f t="shared" si="8"/>
        <v>1.4999999999999999E-2</v>
      </c>
      <c r="J291" s="51" t="str">
        <f t="shared" si="9"/>
        <v>Need Improvement</v>
      </c>
    </row>
    <row r="292" spans="1:10">
      <c r="A292" s="42">
        <v>41377</v>
      </c>
      <c r="B292" s="40">
        <v>1402</v>
      </c>
      <c r="C292" s="41" t="s">
        <v>45</v>
      </c>
      <c r="D292" s="41" t="s">
        <v>52</v>
      </c>
      <c r="E292" s="41" t="s">
        <v>50</v>
      </c>
      <c r="F292" s="41">
        <v>7</v>
      </c>
      <c r="G292" s="43">
        <v>2572.5</v>
      </c>
      <c r="H292" s="41">
        <v>1882.5554999999999</v>
      </c>
      <c r="I292" s="38">
        <f t="shared" si="8"/>
        <v>1.4999999999999999E-2</v>
      </c>
      <c r="J292" s="51" t="str">
        <f t="shared" si="9"/>
        <v>Need Improvement</v>
      </c>
    </row>
    <row r="293" spans="1:10">
      <c r="A293" s="42">
        <v>41378</v>
      </c>
      <c r="B293" s="40">
        <v>1403</v>
      </c>
      <c r="C293" s="41" t="s">
        <v>48</v>
      </c>
      <c r="D293" s="41" t="s">
        <v>52</v>
      </c>
      <c r="E293" s="41" t="s">
        <v>50</v>
      </c>
      <c r="F293" s="41">
        <v>7</v>
      </c>
      <c r="G293" s="43">
        <v>12652.5</v>
      </c>
      <c r="H293" s="41">
        <v>807.73559999999998</v>
      </c>
      <c r="I293" s="38">
        <f t="shared" si="8"/>
        <v>0.05</v>
      </c>
      <c r="J293" s="51" t="str">
        <f t="shared" si="9"/>
        <v>Good</v>
      </c>
    </row>
    <row r="294" spans="1:10">
      <c r="A294" s="42">
        <v>41379</v>
      </c>
      <c r="B294" s="40">
        <v>1404</v>
      </c>
      <c r="C294" s="41" t="s">
        <v>49</v>
      </c>
      <c r="D294" s="41" t="s">
        <v>52</v>
      </c>
      <c r="E294" s="41" t="s">
        <v>51</v>
      </c>
      <c r="F294" s="41">
        <v>6</v>
      </c>
      <c r="G294" s="43">
        <v>8856</v>
      </c>
      <c r="H294" s="41">
        <v>4363.7939999999999</v>
      </c>
      <c r="I294" s="38">
        <f t="shared" si="8"/>
        <v>2.5000000000000001E-2</v>
      </c>
      <c r="J294" s="51" t="str">
        <f t="shared" si="9"/>
        <v>Need Improvement</v>
      </c>
    </row>
    <row r="295" spans="1:10">
      <c r="A295" s="42">
        <v>41380</v>
      </c>
      <c r="B295" s="40">
        <v>1405</v>
      </c>
      <c r="C295" s="41" t="s">
        <v>45</v>
      </c>
      <c r="D295" s="41" t="s">
        <v>52</v>
      </c>
      <c r="E295" s="41" t="s">
        <v>51</v>
      </c>
      <c r="F295" s="41">
        <v>7</v>
      </c>
      <c r="G295" s="43">
        <v>8820</v>
      </c>
      <c r="H295" s="41">
        <v>2115.6239999999998</v>
      </c>
      <c r="I295" s="38">
        <f t="shared" si="8"/>
        <v>2.5000000000000001E-2</v>
      </c>
      <c r="J295" s="51" t="str">
        <f t="shared" si="9"/>
        <v>Need Improvement</v>
      </c>
    </row>
    <row r="296" spans="1:10">
      <c r="A296" s="42">
        <v>41381</v>
      </c>
      <c r="B296" s="40">
        <v>1406</v>
      </c>
      <c r="C296" s="41" t="s">
        <v>48</v>
      </c>
      <c r="D296" s="41" t="s">
        <v>52</v>
      </c>
      <c r="E296" s="41" t="s">
        <v>51</v>
      </c>
      <c r="F296" s="41">
        <v>9</v>
      </c>
      <c r="G296" s="43">
        <v>13230</v>
      </c>
      <c r="H296" s="41">
        <v>2436.9659999999999</v>
      </c>
      <c r="I296" s="38">
        <f t="shared" si="8"/>
        <v>0.05</v>
      </c>
      <c r="J296" s="51" t="str">
        <f t="shared" si="9"/>
        <v>Good</v>
      </c>
    </row>
    <row r="297" spans="1:10">
      <c r="A297" s="42">
        <v>41382</v>
      </c>
      <c r="B297" s="40">
        <v>1407</v>
      </c>
      <c r="C297" s="41" t="s">
        <v>49</v>
      </c>
      <c r="D297" s="41" t="s">
        <v>52</v>
      </c>
      <c r="E297" s="41" t="s">
        <v>47</v>
      </c>
      <c r="F297" s="41">
        <v>6</v>
      </c>
      <c r="G297" s="43">
        <v>6358.5</v>
      </c>
      <c r="H297" s="41">
        <v>2668.0265999999992</v>
      </c>
      <c r="I297" s="38">
        <f t="shared" si="8"/>
        <v>2.5000000000000001E-2</v>
      </c>
      <c r="J297" s="51" t="str">
        <f t="shared" si="9"/>
        <v>Need Improvement</v>
      </c>
    </row>
    <row r="298" spans="1:10">
      <c r="A298" s="42">
        <v>41383</v>
      </c>
      <c r="B298" s="40">
        <v>1408</v>
      </c>
      <c r="C298" s="41" t="s">
        <v>45</v>
      </c>
      <c r="D298" s="41" t="s">
        <v>52</v>
      </c>
      <c r="E298" s="41" t="s">
        <v>47</v>
      </c>
      <c r="F298" s="41">
        <v>9</v>
      </c>
      <c r="G298" s="43">
        <v>13095</v>
      </c>
      <c r="H298" s="41">
        <v>1701.3023999999998</v>
      </c>
      <c r="I298" s="38">
        <f t="shared" si="8"/>
        <v>0.05</v>
      </c>
      <c r="J298" s="51" t="str">
        <f t="shared" si="9"/>
        <v>Good</v>
      </c>
    </row>
    <row r="299" spans="1:10">
      <c r="A299" s="42">
        <v>41384</v>
      </c>
      <c r="B299" s="40">
        <v>1409</v>
      </c>
      <c r="C299" s="41" t="s">
        <v>48</v>
      </c>
      <c r="D299" s="41" t="s">
        <v>52</v>
      </c>
      <c r="E299" s="41" t="s">
        <v>47</v>
      </c>
      <c r="F299" s="41">
        <v>7</v>
      </c>
      <c r="G299" s="43">
        <v>3822</v>
      </c>
      <c r="H299" s="41">
        <v>3359.538</v>
      </c>
      <c r="I299" s="38">
        <f t="shared" si="8"/>
        <v>1.4999999999999999E-2</v>
      </c>
      <c r="J299" s="51" t="str">
        <f t="shared" si="9"/>
        <v>Need Improvement</v>
      </c>
    </row>
    <row r="300" spans="1:10">
      <c r="A300" s="42">
        <v>41385</v>
      </c>
      <c r="B300" s="40">
        <v>1410</v>
      </c>
      <c r="C300" s="41" t="s">
        <v>49</v>
      </c>
      <c r="D300" s="41" t="s">
        <v>52</v>
      </c>
      <c r="E300" s="41" t="s">
        <v>50</v>
      </c>
      <c r="F300" s="41">
        <v>10</v>
      </c>
      <c r="G300" s="43">
        <v>13600</v>
      </c>
      <c r="H300" s="41">
        <v>5811.2800000000007</v>
      </c>
      <c r="I300" s="38">
        <f t="shared" si="8"/>
        <v>0.05</v>
      </c>
      <c r="J300" s="51" t="str">
        <f t="shared" si="9"/>
        <v>Good</v>
      </c>
    </row>
    <row r="301" spans="1:10">
      <c r="A301" s="42">
        <v>41386</v>
      </c>
      <c r="B301" s="40">
        <v>1411</v>
      </c>
      <c r="C301" s="41" t="s">
        <v>45</v>
      </c>
      <c r="D301" s="41" t="s">
        <v>52</v>
      </c>
      <c r="E301" s="41" t="s">
        <v>50</v>
      </c>
      <c r="F301" s="41">
        <v>8</v>
      </c>
      <c r="G301" s="43">
        <v>8640</v>
      </c>
      <c r="H301" s="41">
        <v>4520.880000000001</v>
      </c>
      <c r="I301" s="38">
        <f t="shared" si="8"/>
        <v>2.5000000000000001E-2</v>
      </c>
      <c r="J301" s="51" t="str">
        <f t="shared" si="9"/>
        <v>Need Improvement</v>
      </c>
    </row>
    <row r="302" spans="1:10">
      <c r="A302" s="42">
        <v>41387</v>
      </c>
      <c r="B302" s="40">
        <v>1412</v>
      </c>
      <c r="C302" s="41" t="s">
        <v>48</v>
      </c>
      <c r="D302" s="41" t="s">
        <v>52</v>
      </c>
      <c r="E302" s="41" t="s">
        <v>50</v>
      </c>
      <c r="F302" s="41">
        <v>9</v>
      </c>
      <c r="G302" s="43">
        <v>2421</v>
      </c>
      <c r="H302" s="41">
        <v>3976.4924999999998</v>
      </c>
      <c r="I302" s="38">
        <f t="shared" si="8"/>
        <v>1.4999999999999999E-2</v>
      </c>
      <c r="J302" s="51" t="str">
        <f t="shared" si="9"/>
        <v>Need Improvement</v>
      </c>
    </row>
    <row r="303" spans="1:10">
      <c r="A303" s="42">
        <v>41388</v>
      </c>
      <c r="B303" s="40">
        <v>1413</v>
      </c>
      <c r="C303" s="41" t="s">
        <v>49</v>
      </c>
      <c r="D303" s="41" t="s">
        <v>52</v>
      </c>
      <c r="E303" s="41" t="s">
        <v>51</v>
      </c>
      <c r="F303" s="41">
        <v>6</v>
      </c>
      <c r="G303" s="43">
        <v>7290</v>
      </c>
      <c r="H303" s="41">
        <v>3423.5662499999999</v>
      </c>
      <c r="I303" s="38">
        <f t="shared" si="8"/>
        <v>2.5000000000000001E-2</v>
      </c>
      <c r="J303" s="51" t="str">
        <f t="shared" si="9"/>
        <v>Need Improvement</v>
      </c>
    </row>
    <row r="304" spans="1:10">
      <c r="A304" s="42">
        <v>41389</v>
      </c>
      <c r="B304" s="40">
        <v>1414</v>
      </c>
      <c r="C304" s="41" t="s">
        <v>45</v>
      </c>
      <c r="D304" s="41" t="s">
        <v>52</v>
      </c>
      <c r="E304" s="41" t="s">
        <v>51</v>
      </c>
      <c r="F304" s="41">
        <v>8</v>
      </c>
      <c r="G304" s="43">
        <v>6192</v>
      </c>
      <c r="H304" s="41">
        <v>2479.8959999999997</v>
      </c>
      <c r="I304" s="38">
        <f t="shared" si="8"/>
        <v>2.5000000000000001E-2</v>
      </c>
      <c r="J304" s="51" t="str">
        <f t="shared" si="9"/>
        <v>Need Improvement</v>
      </c>
    </row>
    <row r="305" spans="1:10">
      <c r="A305" s="42">
        <v>41390</v>
      </c>
      <c r="B305" s="40">
        <v>1415</v>
      </c>
      <c r="C305" s="41" t="s">
        <v>48</v>
      </c>
      <c r="D305" s="41" t="s">
        <v>52</v>
      </c>
      <c r="E305" s="41" t="s">
        <v>51</v>
      </c>
      <c r="F305" s="41">
        <v>6</v>
      </c>
      <c r="G305" s="43">
        <v>2146.5</v>
      </c>
      <c r="H305" s="41">
        <v>2718.7569000000003</v>
      </c>
      <c r="I305" s="38">
        <f t="shared" si="8"/>
        <v>1.4999999999999999E-2</v>
      </c>
      <c r="J305" s="51" t="str">
        <f t="shared" si="9"/>
        <v>Need Improvement</v>
      </c>
    </row>
    <row r="306" spans="1:10">
      <c r="A306" s="42">
        <v>41391</v>
      </c>
      <c r="B306" s="40">
        <v>1416</v>
      </c>
      <c r="C306" s="41" t="s">
        <v>49</v>
      </c>
      <c r="D306" s="41" t="s">
        <v>52</v>
      </c>
      <c r="E306" s="41" t="s">
        <v>47</v>
      </c>
      <c r="F306" s="41">
        <v>7</v>
      </c>
      <c r="G306" s="43">
        <v>7528.5</v>
      </c>
      <c r="H306" s="41">
        <v>769.66364999999985</v>
      </c>
      <c r="I306" s="38">
        <f t="shared" si="8"/>
        <v>2.5000000000000001E-2</v>
      </c>
      <c r="J306" s="51" t="str">
        <f t="shared" si="9"/>
        <v>Need Improvement</v>
      </c>
    </row>
    <row r="307" spans="1:10">
      <c r="A307" s="42">
        <v>41392</v>
      </c>
      <c r="B307" s="40">
        <v>1417</v>
      </c>
      <c r="C307" s="41" t="s">
        <v>45</v>
      </c>
      <c r="D307" s="41" t="s">
        <v>52</v>
      </c>
      <c r="E307" s="41" t="s">
        <v>47</v>
      </c>
      <c r="F307" s="41">
        <v>6</v>
      </c>
      <c r="G307" s="43">
        <v>2106</v>
      </c>
      <c r="H307" s="41">
        <v>1447.6644000000001</v>
      </c>
      <c r="I307" s="38">
        <f t="shared" si="8"/>
        <v>1.4999999999999999E-2</v>
      </c>
      <c r="J307" s="51" t="str">
        <f t="shared" si="9"/>
        <v>Need Improvement</v>
      </c>
    </row>
    <row r="308" spans="1:10">
      <c r="A308" s="42">
        <v>41393</v>
      </c>
      <c r="B308" s="40">
        <v>1418</v>
      </c>
      <c r="C308" s="41" t="s">
        <v>48</v>
      </c>
      <c r="D308" s="41" t="s">
        <v>52</v>
      </c>
      <c r="E308" s="41" t="s">
        <v>47</v>
      </c>
      <c r="F308" s="41">
        <v>10</v>
      </c>
      <c r="G308" s="43">
        <v>8480</v>
      </c>
      <c r="H308" s="41">
        <v>2146.5</v>
      </c>
      <c r="I308" s="38">
        <f t="shared" si="8"/>
        <v>2.5000000000000001E-2</v>
      </c>
      <c r="J308" s="51" t="str">
        <f t="shared" si="9"/>
        <v>Need Improvement</v>
      </c>
    </row>
    <row r="309" spans="1:10">
      <c r="A309" s="42">
        <v>41394</v>
      </c>
      <c r="B309" s="40">
        <v>1419</v>
      </c>
      <c r="C309" s="41" t="s">
        <v>49</v>
      </c>
      <c r="D309" s="41" t="s">
        <v>52</v>
      </c>
      <c r="E309" s="41" t="s">
        <v>50</v>
      </c>
      <c r="F309" s="41">
        <v>6</v>
      </c>
      <c r="G309" s="43">
        <v>4266</v>
      </c>
      <c r="H309" s="41">
        <v>665.92259999999999</v>
      </c>
      <c r="I309" s="38">
        <f t="shared" si="8"/>
        <v>1.4999999999999999E-2</v>
      </c>
      <c r="J309" s="51" t="str">
        <f t="shared" si="9"/>
        <v>Need Improvement</v>
      </c>
    </row>
    <row r="310" spans="1:10">
      <c r="A310" s="42">
        <v>41395</v>
      </c>
      <c r="B310" s="40">
        <v>1420</v>
      </c>
      <c r="C310" s="41" t="s">
        <v>45</v>
      </c>
      <c r="D310" s="41" t="s">
        <v>52</v>
      </c>
      <c r="E310" s="41" t="s">
        <v>50</v>
      </c>
      <c r="F310" s="41">
        <v>10</v>
      </c>
      <c r="G310" s="43">
        <v>7245</v>
      </c>
      <c r="H310" s="41">
        <v>3210.2594999999997</v>
      </c>
      <c r="I310" s="38">
        <f t="shared" si="8"/>
        <v>2.5000000000000001E-2</v>
      </c>
      <c r="J310" s="51" t="str">
        <f t="shared" si="9"/>
        <v>Need Improvement</v>
      </c>
    </row>
    <row r="311" spans="1:10">
      <c r="A311" s="42">
        <v>41396</v>
      </c>
      <c r="B311" s="40">
        <v>1421</v>
      </c>
      <c r="C311" s="41" t="s">
        <v>48</v>
      </c>
      <c r="D311" s="41" t="s">
        <v>52</v>
      </c>
      <c r="E311" s="41" t="s">
        <v>50</v>
      </c>
      <c r="F311" s="41">
        <v>9</v>
      </c>
      <c r="G311" s="43">
        <v>1552.5</v>
      </c>
      <c r="H311" s="41">
        <v>2023.8390000000002</v>
      </c>
      <c r="I311" s="38">
        <f t="shared" si="8"/>
        <v>1.4999999999999999E-2</v>
      </c>
      <c r="J311" s="51" t="str">
        <f t="shared" si="9"/>
        <v>Need Improvement</v>
      </c>
    </row>
    <row r="312" spans="1:10">
      <c r="A312" s="42">
        <v>41397</v>
      </c>
      <c r="B312" s="40">
        <v>1422</v>
      </c>
      <c r="C312" s="41" t="s">
        <v>49</v>
      </c>
      <c r="D312" s="41" t="s">
        <v>52</v>
      </c>
      <c r="E312" s="41" t="s">
        <v>51</v>
      </c>
      <c r="F312" s="41">
        <v>6</v>
      </c>
      <c r="G312" s="43">
        <v>2151</v>
      </c>
      <c r="H312" s="41">
        <v>3784.8995999999997</v>
      </c>
      <c r="I312" s="38">
        <f t="shared" si="8"/>
        <v>1.4999999999999999E-2</v>
      </c>
      <c r="J312" s="51" t="str">
        <f t="shared" si="9"/>
        <v>Need Improvement</v>
      </c>
    </row>
    <row r="313" spans="1:10">
      <c r="A313" s="42">
        <v>41398</v>
      </c>
      <c r="B313" s="40">
        <v>1423</v>
      </c>
      <c r="C313" s="41" t="s">
        <v>45</v>
      </c>
      <c r="D313" s="41" t="s">
        <v>52</v>
      </c>
      <c r="E313" s="41" t="s">
        <v>51</v>
      </c>
      <c r="F313" s="41">
        <v>6</v>
      </c>
      <c r="G313" s="43">
        <v>7222.5</v>
      </c>
      <c r="H313" s="41">
        <v>1295.7165</v>
      </c>
      <c r="I313" s="38">
        <f t="shared" si="8"/>
        <v>2.5000000000000001E-2</v>
      </c>
      <c r="J313" s="51" t="str">
        <f t="shared" si="9"/>
        <v>Need Improvement</v>
      </c>
    </row>
    <row r="314" spans="1:10">
      <c r="A314" s="42">
        <v>41399</v>
      </c>
      <c r="B314" s="40">
        <v>1424</v>
      </c>
      <c r="C314" s="41" t="s">
        <v>48</v>
      </c>
      <c r="D314" s="41" t="s">
        <v>52</v>
      </c>
      <c r="E314" s="41" t="s">
        <v>51</v>
      </c>
      <c r="F314" s="41">
        <v>6</v>
      </c>
      <c r="G314" s="43">
        <v>7632</v>
      </c>
      <c r="H314" s="41">
        <v>2415.5280000000002</v>
      </c>
      <c r="I314" s="38">
        <f t="shared" si="8"/>
        <v>2.5000000000000001E-2</v>
      </c>
      <c r="J314" s="51" t="str">
        <f t="shared" si="9"/>
        <v>Need Improvement</v>
      </c>
    </row>
    <row r="315" spans="1:10">
      <c r="A315" s="42">
        <v>41400</v>
      </c>
      <c r="B315" s="40">
        <v>1425</v>
      </c>
      <c r="C315" s="41" t="s">
        <v>49</v>
      </c>
      <c r="D315" s="41" t="s">
        <v>52</v>
      </c>
      <c r="E315" s="41" t="s">
        <v>47</v>
      </c>
      <c r="F315" s="41">
        <v>9</v>
      </c>
      <c r="G315" s="43">
        <v>10476</v>
      </c>
      <c r="H315" s="41">
        <v>4955.1480000000001</v>
      </c>
      <c r="I315" s="38">
        <f t="shared" si="8"/>
        <v>0.05</v>
      </c>
      <c r="J315" s="51" t="str">
        <f t="shared" si="9"/>
        <v>Good</v>
      </c>
    </row>
    <row r="316" spans="1:10">
      <c r="A316" s="42">
        <v>41401</v>
      </c>
      <c r="B316" s="40">
        <v>1426</v>
      </c>
      <c r="C316" s="41" t="s">
        <v>45</v>
      </c>
      <c r="D316" s="41" t="s">
        <v>52</v>
      </c>
      <c r="E316" s="41" t="s">
        <v>47</v>
      </c>
      <c r="F316" s="41">
        <v>7</v>
      </c>
      <c r="G316" s="43">
        <v>6930</v>
      </c>
      <c r="H316" s="41">
        <v>703.74149999999997</v>
      </c>
      <c r="I316" s="38">
        <f t="shared" si="8"/>
        <v>2.5000000000000001E-2</v>
      </c>
      <c r="J316" s="51" t="str">
        <f t="shared" si="9"/>
        <v>Need Improvement</v>
      </c>
    </row>
    <row r="317" spans="1:10">
      <c r="A317" s="42">
        <v>41767</v>
      </c>
      <c r="B317" s="40">
        <v>1427</v>
      </c>
      <c r="C317" s="41" t="s">
        <v>48</v>
      </c>
      <c r="D317" s="41" t="s">
        <v>52</v>
      </c>
      <c r="E317" s="41" t="s">
        <v>47</v>
      </c>
      <c r="F317" s="41">
        <v>8</v>
      </c>
      <c r="G317" s="43">
        <v>10380</v>
      </c>
      <c r="H317" s="41">
        <v>2044.6523999999999</v>
      </c>
      <c r="I317" s="38">
        <f t="shared" si="8"/>
        <v>0.05</v>
      </c>
      <c r="J317" s="51" t="str">
        <f t="shared" si="9"/>
        <v>Good</v>
      </c>
    </row>
    <row r="318" spans="1:10">
      <c r="A318" s="42">
        <v>41768</v>
      </c>
      <c r="B318" s="40">
        <v>1428</v>
      </c>
      <c r="C318" s="41" t="s">
        <v>49</v>
      </c>
      <c r="D318" s="41" t="s">
        <v>52</v>
      </c>
      <c r="E318" s="41" t="s">
        <v>50</v>
      </c>
      <c r="F318" s="41">
        <v>7</v>
      </c>
      <c r="G318" s="43">
        <v>11088</v>
      </c>
      <c r="H318" s="41">
        <v>3463.8912</v>
      </c>
      <c r="I318" s="38">
        <f t="shared" si="8"/>
        <v>0.05</v>
      </c>
      <c r="J318" s="51" t="str">
        <f t="shared" si="9"/>
        <v>Good</v>
      </c>
    </row>
    <row r="319" spans="1:10">
      <c r="A319" s="42">
        <v>41769</v>
      </c>
      <c r="B319" s="40">
        <v>1429</v>
      </c>
      <c r="C319" s="41" t="s">
        <v>45</v>
      </c>
      <c r="D319" s="41" t="s">
        <v>52</v>
      </c>
      <c r="E319" s="41" t="s">
        <v>50</v>
      </c>
      <c r="F319" s="41">
        <v>6</v>
      </c>
      <c r="G319" s="43">
        <v>5535</v>
      </c>
      <c r="H319" s="41">
        <v>3875.4224999999997</v>
      </c>
      <c r="I319" s="38">
        <f t="shared" si="8"/>
        <v>2.5000000000000001E-2</v>
      </c>
      <c r="J319" s="51" t="str">
        <f t="shared" si="9"/>
        <v>Need Improvement</v>
      </c>
    </row>
    <row r="320" spans="1:10">
      <c r="A320" s="42">
        <v>41770</v>
      </c>
      <c r="B320" s="40">
        <v>1430</v>
      </c>
      <c r="C320" s="41" t="s">
        <v>48</v>
      </c>
      <c r="D320" s="41" t="s">
        <v>52</v>
      </c>
      <c r="E320" s="41" t="s">
        <v>50</v>
      </c>
      <c r="F320" s="41">
        <v>9</v>
      </c>
      <c r="G320" s="43">
        <v>5058</v>
      </c>
      <c r="H320" s="41">
        <v>1083.9294</v>
      </c>
      <c r="I320" s="38">
        <f t="shared" si="8"/>
        <v>2.5000000000000001E-2</v>
      </c>
      <c r="J320" s="51" t="str">
        <f t="shared" si="9"/>
        <v>Need Improvement</v>
      </c>
    </row>
    <row r="321" spans="1:10">
      <c r="A321" s="42">
        <v>41771</v>
      </c>
      <c r="B321" s="40">
        <v>1431</v>
      </c>
      <c r="C321" s="41" t="s">
        <v>49</v>
      </c>
      <c r="D321" s="41" t="s">
        <v>52</v>
      </c>
      <c r="E321" s="41" t="s">
        <v>51</v>
      </c>
      <c r="F321" s="41">
        <v>8</v>
      </c>
      <c r="G321" s="43">
        <v>11680</v>
      </c>
      <c r="H321" s="41">
        <v>1725.8368</v>
      </c>
      <c r="I321" s="38">
        <f t="shared" si="8"/>
        <v>0.05</v>
      </c>
      <c r="J321" s="51" t="str">
        <f t="shared" si="9"/>
        <v>Good</v>
      </c>
    </row>
    <row r="322" spans="1:10">
      <c r="A322" s="42">
        <v>41772</v>
      </c>
      <c r="B322" s="40">
        <v>1432</v>
      </c>
      <c r="C322" s="41" t="s">
        <v>45</v>
      </c>
      <c r="D322" s="41" t="s">
        <v>52</v>
      </c>
      <c r="E322" s="41" t="s">
        <v>51</v>
      </c>
      <c r="F322" s="41">
        <v>6</v>
      </c>
      <c r="G322" s="43">
        <v>9684</v>
      </c>
      <c r="H322" s="41">
        <v>833.55029999999999</v>
      </c>
      <c r="I322" s="38">
        <f t="shared" si="8"/>
        <v>2.5000000000000001E-2</v>
      </c>
      <c r="J322" s="51" t="str">
        <f t="shared" si="9"/>
        <v>Need Improvement</v>
      </c>
    </row>
    <row r="323" spans="1:10">
      <c r="A323" s="42">
        <v>41773</v>
      </c>
      <c r="B323" s="40">
        <v>1433</v>
      </c>
      <c r="C323" s="41" t="s">
        <v>48</v>
      </c>
      <c r="D323" s="41" t="s">
        <v>52</v>
      </c>
      <c r="E323" s="41" t="s">
        <v>51</v>
      </c>
      <c r="F323" s="41">
        <v>8</v>
      </c>
      <c r="G323" s="43">
        <v>4176</v>
      </c>
      <c r="H323" s="41">
        <v>1383.9264000000001</v>
      </c>
      <c r="I323" s="38">
        <f t="shared" ref="I323:I386" si="10">+IF(G323&lt;5000,$Q$4,IF(AND(G323&gt;=5000,G323&lt;10000),$Q$3,$Q$2))</f>
        <v>1.4999999999999999E-2</v>
      </c>
      <c r="J323" s="51" t="str">
        <f t="shared" ref="J323:J386" si="11">IF(OR(G323&gt;10000,H323&gt;=5000),"Good","Need Improvement")</f>
        <v>Need Improvement</v>
      </c>
    </row>
    <row r="324" spans="1:10">
      <c r="A324" s="42">
        <v>41774</v>
      </c>
      <c r="B324" s="40">
        <v>1434</v>
      </c>
      <c r="C324" s="41" t="s">
        <v>49</v>
      </c>
      <c r="D324" s="41" t="s">
        <v>52</v>
      </c>
      <c r="E324" s="41" t="s">
        <v>47</v>
      </c>
      <c r="F324" s="41">
        <v>10</v>
      </c>
      <c r="G324" s="43">
        <v>6345</v>
      </c>
      <c r="H324" s="41">
        <v>724.81050000000005</v>
      </c>
      <c r="I324" s="38">
        <f t="shared" si="10"/>
        <v>2.5000000000000001E-2</v>
      </c>
      <c r="J324" s="51" t="str">
        <f t="shared" si="11"/>
        <v>Need Improvement</v>
      </c>
    </row>
    <row r="325" spans="1:10">
      <c r="A325" s="42">
        <v>41775</v>
      </c>
      <c r="B325" s="40">
        <v>1435</v>
      </c>
      <c r="C325" s="41" t="s">
        <v>45</v>
      </c>
      <c r="D325" s="41" t="s">
        <v>52</v>
      </c>
      <c r="E325" s="41" t="s">
        <v>47</v>
      </c>
      <c r="F325" s="41">
        <v>9</v>
      </c>
      <c r="G325" s="43">
        <v>9126</v>
      </c>
      <c r="H325" s="41">
        <v>1822.4621999999999</v>
      </c>
      <c r="I325" s="38">
        <f t="shared" si="10"/>
        <v>2.5000000000000001E-2</v>
      </c>
      <c r="J325" s="51" t="str">
        <f t="shared" si="11"/>
        <v>Need Improvement</v>
      </c>
    </row>
    <row r="326" spans="1:10">
      <c r="A326" s="42">
        <v>41776</v>
      </c>
      <c r="B326" s="40">
        <v>1436</v>
      </c>
      <c r="C326" s="41" t="s">
        <v>48</v>
      </c>
      <c r="D326" s="41" t="s">
        <v>52</v>
      </c>
      <c r="E326" s="41" t="s">
        <v>47</v>
      </c>
      <c r="F326" s="41">
        <v>9</v>
      </c>
      <c r="G326" s="43">
        <v>11205</v>
      </c>
      <c r="H326" s="41">
        <v>4979.5020000000004</v>
      </c>
      <c r="I326" s="38">
        <f t="shared" si="10"/>
        <v>0.05</v>
      </c>
      <c r="J326" s="51" t="str">
        <f t="shared" si="11"/>
        <v>Good</v>
      </c>
    </row>
    <row r="327" spans="1:10">
      <c r="A327" s="42">
        <v>41777</v>
      </c>
      <c r="B327" s="40">
        <v>1437</v>
      </c>
      <c r="C327" s="41" t="s">
        <v>49</v>
      </c>
      <c r="D327" s="41" t="s">
        <v>52</v>
      </c>
      <c r="E327" s="41" t="s">
        <v>50</v>
      </c>
      <c r="F327" s="41">
        <v>10</v>
      </c>
      <c r="G327" s="43">
        <v>6150</v>
      </c>
      <c r="H327" s="41">
        <v>1254.5999999999999</v>
      </c>
      <c r="I327" s="38">
        <f t="shared" si="10"/>
        <v>2.5000000000000001E-2</v>
      </c>
      <c r="J327" s="51" t="str">
        <f t="shared" si="11"/>
        <v>Need Improvement</v>
      </c>
    </row>
    <row r="328" spans="1:10">
      <c r="A328" s="42">
        <v>41778</v>
      </c>
      <c r="B328" s="40">
        <v>1438</v>
      </c>
      <c r="C328" s="41" t="s">
        <v>45</v>
      </c>
      <c r="D328" s="41" t="s">
        <v>52</v>
      </c>
      <c r="E328" s="41" t="s">
        <v>50</v>
      </c>
      <c r="F328" s="41">
        <v>8</v>
      </c>
      <c r="G328" s="43">
        <v>10860</v>
      </c>
      <c r="H328" s="41">
        <v>3724.9800000000005</v>
      </c>
      <c r="I328" s="38">
        <f t="shared" si="10"/>
        <v>0.05</v>
      </c>
      <c r="J328" s="51" t="str">
        <f t="shared" si="11"/>
        <v>Good</v>
      </c>
    </row>
    <row r="329" spans="1:10">
      <c r="A329" s="42">
        <v>41779</v>
      </c>
      <c r="B329" s="40">
        <v>1439</v>
      </c>
      <c r="C329" s="41" t="s">
        <v>48</v>
      </c>
      <c r="D329" s="41" t="s">
        <v>52</v>
      </c>
      <c r="E329" s="41" t="s">
        <v>50</v>
      </c>
      <c r="F329" s="41">
        <v>10</v>
      </c>
      <c r="G329" s="43">
        <v>8775</v>
      </c>
      <c r="H329" s="41">
        <v>3239.7299999999996</v>
      </c>
      <c r="I329" s="38">
        <f t="shared" si="10"/>
        <v>2.5000000000000001E-2</v>
      </c>
      <c r="J329" s="51" t="str">
        <f t="shared" si="11"/>
        <v>Need Improvement</v>
      </c>
    </row>
    <row r="330" spans="1:10">
      <c r="A330" s="42">
        <v>41780</v>
      </c>
      <c r="B330" s="40">
        <v>1440</v>
      </c>
      <c r="C330" s="41" t="s">
        <v>49</v>
      </c>
      <c r="D330" s="41" t="s">
        <v>52</v>
      </c>
      <c r="E330" s="41" t="s">
        <v>51</v>
      </c>
      <c r="F330" s="41">
        <v>6</v>
      </c>
      <c r="G330" s="43">
        <v>7317</v>
      </c>
      <c r="H330" s="41">
        <v>3698.4996000000001</v>
      </c>
      <c r="I330" s="38">
        <f t="shared" si="10"/>
        <v>2.5000000000000001E-2</v>
      </c>
      <c r="J330" s="51" t="str">
        <f t="shared" si="11"/>
        <v>Need Improvement</v>
      </c>
    </row>
    <row r="331" spans="1:10">
      <c r="A331" s="42">
        <v>41781</v>
      </c>
      <c r="B331" s="40">
        <v>1441</v>
      </c>
      <c r="C331" s="41" t="s">
        <v>45</v>
      </c>
      <c r="D331" s="41" t="s">
        <v>52</v>
      </c>
      <c r="E331" s="41" t="s">
        <v>51</v>
      </c>
      <c r="F331" s="41">
        <v>9</v>
      </c>
      <c r="G331" s="43">
        <v>6885</v>
      </c>
      <c r="H331" s="41">
        <v>2968.1235000000001</v>
      </c>
      <c r="I331" s="38">
        <f t="shared" si="10"/>
        <v>2.5000000000000001E-2</v>
      </c>
      <c r="J331" s="51" t="str">
        <f t="shared" si="11"/>
        <v>Need Improvement</v>
      </c>
    </row>
    <row r="332" spans="1:10">
      <c r="A332" s="42">
        <v>41782</v>
      </c>
      <c r="B332" s="40">
        <v>1442</v>
      </c>
      <c r="C332" s="41" t="s">
        <v>48</v>
      </c>
      <c r="D332" s="41" t="s">
        <v>52</v>
      </c>
      <c r="E332" s="41" t="s">
        <v>51</v>
      </c>
      <c r="F332" s="41">
        <v>8</v>
      </c>
      <c r="G332" s="43">
        <v>4608</v>
      </c>
      <c r="H332" s="41">
        <v>2087.424</v>
      </c>
      <c r="I332" s="38">
        <f t="shared" si="10"/>
        <v>1.4999999999999999E-2</v>
      </c>
      <c r="J332" s="51" t="str">
        <f t="shared" si="11"/>
        <v>Need Improvement</v>
      </c>
    </row>
    <row r="333" spans="1:10">
      <c r="A333" s="42">
        <v>41783</v>
      </c>
      <c r="B333" s="40">
        <v>1443</v>
      </c>
      <c r="C333" s="41" t="s">
        <v>49</v>
      </c>
      <c r="D333" s="41" t="s">
        <v>52</v>
      </c>
      <c r="E333" s="41" t="s">
        <v>47</v>
      </c>
      <c r="F333" s="41">
        <v>8</v>
      </c>
      <c r="G333" s="43">
        <v>6960</v>
      </c>
      <c r="H333" s="41">
        <v>1524.9359999999999</v>
      </c>
      <c r="I333" s="38">
        <f t="shared" si="10"/>
        <v>2.5000000000000001E-2</v>
      </c>
      <c r="J333" s="51" t="str">
        <f t="shared" si="11"/>
        <v>Need Improvement</v>
      </c>
    </row>
    <row r="334" spans="1:10">
      <c r="A334" s="42">
        <v>41784</v>
      </c>
      <c r="B334" s="40">
        <v>1444</v>
      </c>
      <c r="C334" s="41" t="s">
        <v>45</v>
      </c>
      <c r="D334" s="41" t="s">
        <v>52</v>
      </c>
      <c r="E334" s="41" t="s">
        <v>47</v>
      </c>
      <c r="F334" s="41">
        <v>10</v>
      </c>
      <c r="G334" s="43">
        <v>4940</v>
      </c>
      <c r="H334" s="41">
        <v>3269.2920000000004</v>
      </c>
      <c r="I334" s="38">
        <f t="shared" si="10"/>
        <v>1.4999999999999999E-2</v>
      </c>
      <c r="J334" s="51" t="str">
        <f t="shared" si="11"/>
        <v>Need Improvement</v>
      </c>
    </row>
    <row r="335" spans="1:10">
      <c r="A335" s="42">
        <v>41785</v>
      </c>
      <c r="B335" s="40">
        <v>1445</v>
      </c>
      <c r="C335" s="41" t="s">
        <v>48</v>
      </c>
      <c r="D335" s="41" t="s">
        <v>52</v>
      </c>
      <c r="E335" s="41" t="s">
        <v>47</v>
      </c>
      <c r="F335" s="41">
        <v>9</v>
      </c>
      <c r="G335" s="43">
        <v>4644</v>
      </c>
      <c r="H335" s="41">
        <v>840.7962</v>
      </c>
      <c r="I335" s="38">
        <f t="shared" si="10"/>
        <v>1.4999999999999999E-2</v>
      </c>
      <c r="J335" s="51" t="str">
        <f t="shared" si="11"/>
        <v>Need Improvement</v>
      </c>
    </row>
    <row r="336" spans="1:10">
      <c r="A336" s="42">
        <v>41786</v>
      </c>
      <c r="B336" s="40">
        <v>1446</v>
      </c>
      <c r="C336" s="41" t="s">
        <v>49</v>
      </c>
      <c r="D336" s="41" t="s">
        <v>52</v>
      </c>
      <c r="E336" s="41" t="s">
        <v>50</v>
      </c>
      <c r="F336" s="41">
        <v>9</v>
      </c>
      <c r="G336" s="43">
        <v>5040</v>
      </c>
      <c r="H336" s="41">
        <v>3241.7280000000001</v>
      </c>
      <c r="I336" s="38">
        <f t="shared" si="10"/>
        <v>2.5000000000000001E-2</v>
      </c>
      <c r="J336" s="51" t="str">
        <f t="shared" si="11"/>
        <v>Need Improvement</v>
      </c>
    </row>
    <row r="337" spans="1:10">
      <c r="A337" s="42">
        <v>41787</v>
      </c>
      <c r="B337" s="40">
        <v>1447</v>
      </c>
      <c r="C337" s="41" t="s">
        <v>45</v>
      </c>
      <c r="D337" s="41" t="s">
        <v>52</v>
      </c>
      <c r="E337" s="41" t="s">
        <v>50</v>
      </c>
      <c r="F337" s="41">
        <v>10</v>
      </c>
      <c r="G337" s="43">
        <v>3390</v>
      </c>
      <c r="H337" s="41">
        <v>601.72499999999991</v>
      </c>
      <c r="I337" s="38">
        <f t="shared" si="10"/>
        <v>1.4999999999999999E-2</v>
      </c>
      <c r="J337" s="51" t="str">
        <f t="shared" si="11"/>
        <v>Need Improvement</v>
      </c>
    </row>
    <row r="338" spans="1:10">
      <c r="A338" s="42">
        <v>41788</v>
      </c>
      <c r="B338" s="40">
        <v>1448</v>
      </c>
      <c r="C338" s="41" t="s">
        <v>48</v>
      </c>
      <c r="D338" s="41" t="s">
        <v>52</v>
      </c>
      <c r="E338" s="41" t="s">
        <v>50</v>
      </c>
      <c r="F338" s="41">
        <v>7</v>
      </c>
      <c r="G338" s="43">
        <v>2740.5</v>
      </c>
      <c r="H338" s="41">
        <v>1859.1551999999999</v>
      </c>
      <c r="I338" s="38">
        <f t="shared" si="10"/>
        <v>1.4999999999999999E-2</v>
      </c>
      <c r="J338" s="51" t="str">
        <f t="shared" si="11"/>
        <v>Need Improvement</v>
      </c>
    </row>
    <row r="339" spans="1:10">
      <c r="A339" s="42">
        <v>41789</v>
      </c>
      <c r="B339" s="40">
        <v>1449</v>
      </c>
      <c r="C339" s="41" t="s">
        <v>49</v>
      </c>
      <c r="D339" s="41" t="s">
        <v>52</v>
      </c>
      <c r="E339" s="41" t="s">
        <v>51</v>
      </c>
      <c r="F339" s="41">
        <v>9</v>
      </c>
      <c r="G339" s="43">
        <v>5454</v>
      </c>
      <c r="H339" s="41">
        <v>3256.8561</v>
      </c>
      <c r="I339" s="38">
        <f t="shared" si="10"/>
        <v>2.5000000000000001E-2</v>
      </c>
      <c r="J339" s="51" t="str">
        <f t="shared" si="11"/>
        <v>Need Improvement</v>
      </c>
    </row>
    <row r="340" spans="1:10">
      <c r="A340" s="42">
        <v>41790</v>
      </c>
      <c r="B340" s="40">
        <v>1450</v>
      </c>
      <c r="C340" s="41" t="s">
        <v>45</v>
      </c>
      <c r="D340" s="41" t="s">
        <v>52</v>
      </c>
      <c r="E340" s="41" t="s">
        <v>51</v>
      </c>
      <c r="F340" s="41">
        <v>7</v>
      </c>
      <c r="G340" s="43">
        <v>12337.5</v>
      </c>
      <c r="H340" s="41">
        <v>3086.8424999999993</v>
      </c>
      <c r="I340" s="38">
        <f t="shared" si="10"/>
        <v>0.05</v>
      </c>
      <c r="J340" s="51" t="str">
        <f t="shared" si="11"/>
        <v>Good</v>
      </c>
    </row>
    <row r="341" spans="1:10">
      <c r="A341" s="42">
        <v>41791</v>
      </c>
      <c r="B341" s="40">
        <v>1451</v>
      </c>
      <c r="C341" s="41" t="s">
        <v>48</v>
      </c>
      <c r="D341" s="41" t="s">
        <v>52</v>
      </c>
      <c r="E341" s="41" t="s">
        <v>51</v>
      </c>
      <c r="F341" s="41">
        <v>6</v>
      </c>
      <c r="G341" s="43">
        <v>9756</v>
      </c>
      <c r="H341" s="41">
        <v>1684.8612000000001</v>
      </c>
      <c r="I341" s="38">
        <f t="shared" si="10"/>
        <v>2.5000000000000001E-2</v>
      </c>
      <c r="J341" s="51" t="str">
        <f t="shared" si="11"/>
        <v>Need Improvement</v>
      </c>
    </row>
    <row r="342" spans="1:10">
      <c r="A342" s="42">
        <v>41792</v>
      </c>
      <c r="B342" s="40">
        <v>1452</v>
      </c>
      <c r="C342" s="41" t="s">
        <v>49</v>
      </c>
      <c r="D342" s="41" t="s">
        <v>52</v>
      </c>
      <c r="E342" s="41" t="s">
        <v>47</v>
      </c>
      <c r="F342" s="41">
        <v>7</v>
      </c>
      <c r="G342" s="43">
        <v>4851</v>
      </c>
      <c r="H342" s="41">
        <v>4334.8536000000004</v>
      </c>
      <c r="I342" s="38">
        <f t="shared" si="10"/>
        <v>1.4999999999999999E-2</v>
      </c>
      <c r="J342" s="51" t="str">
        <f t="shared" si="11"/>
        <v>Need Improvement</v>
      </c>
    </row>
    <row r="343" spans="1:10">
      <c r="A343" s="42">
        <v>41793</v>
      </c>
      <c r="B343" s="40">
        <v>1453</v>
      </c>
      <c r="C343" s="41" t="s">
        <v>45</v>
      </c>
      <c r="D343" s="41" t="s">
        <v>52</v>
      </c>
      <c r="E343" s="41" t="s">
        <v>47</v>
      </c>
      <c r="F343" s="41">
        <v>6</v>
      </c>
      <c r="G343" s="43">
        <v>2016</v>
      </c>
      <c r="H343" s="41">
        <v>3302.2080000000001</v>
      </c>
      <c r="I343" s="38">
        <f t="shared" si="10"/>
        <v>1.4999999999999999E-2</v>
      </c>
      <c r="J343" s="51" t="str">
        <f t="shared" si="11"/>
        <v>Need Improvement</v>
      </c>
    </row>
    <row r="344" spans="1:10">
      <c r="A344" s="42">
        <v>41794</v>
      </c>
      <c r="B344" s="40">
        <v>1454</v>
      </c>
      <c r="C344" s="41" t="s">
        <v>48</v>
      </c>
      <c r="D344" s="41" t="s">
        <v>52</v>
      </c>
      <c r="E344" s="41" t="s">
        <v>47</v>
      </c>
      <c r="F344" s="41">
        <v>9</v>
      </c>
      <c r="G344" s="43">
        <v>4806</v>
      </c>
      <c r="H344" s="41">
        <v>1068.6141</v>
      </c>
      <c r="I344" s="38">
        <f t="shared" si="10"/>
        <v>1.4999999999999999E-2</v>
      </c>
      <c r="J344" s="51" t="str">
        <f t="shared" si="11"/>
        <v>Need Improvement</v>
      </c>
    </row>
    <row r="345" spans="1:10">
      <c r="A345" s="42">
        <v>41795</v>
      </c>
      <c r="B345" s="40">
        <v>1455</v>
      </c>
      <c r="C345" s="41" t="s">
        <v>49</v>
      </c>
      <c r="D345" s="41" t="s">
        <v>52</v>
      </c>
      <c r="E345" s="41" t="s">
        <v>50</v>
      </c>
      <c r="F345" s="41">
        <v>9</v>
      </c>
      <c r="G345" s="43">
        <v>4716</v>
      </c>
      <c r="H345" s="41">
        <v>3319.1207999999997</v>
      </c>
      <c r="I345" s="38">
        <f t="shared" si="10"/>
        <v>1.4999999999999999E-2</v>
      </c>
      <c r="J345" s="51" t="str">
        <f t="shared" si="11"/>
        <v>Need Improvement</v>
      </c>
    </row>
    <row r="346" spans="1:10">
      <c r="A346" s="42">
        <v>41796</v>
      </c>
      <c r="B346" s="40">
        <v>1456</v>
      </c>
      <c r="C346" s="41" t="s">
        <v>45</v>
      </c>
      <c r="D346" s="41" t="s">
        <v>52</v>
      </c>
      <c r="E346" s="41" t="s">
        <v>50</v>
      </c>
      <c r="F346" s="41">
        <v>9</v>
      </c>
      <c r="G346" s="43">
        <v>11115</v>
      </c>
      <c r="H346" s="41">
        <v>2680.2710999999999</v>
      </c>
      <c r="I346" s="38">
        <f t="shared" si="10"/>
        <v>0.05</v>
      </c>
      <c r="J346" s="51" t="str">
        <f t="shared" si="11"/>
        <v>Good</v>
      </c>
    </row>
    <row r="347" spans="1:10">
      <c r="A347" s="42">
        <v>41797</v>
      </c>
      <c r="B347" s="40">
        <v>1457</v>
      </c>
      <c r="C347" s="41" t="s">
        <v>48</v>
      </c>
      <c r="D347" s="41" t="s">
        <v>52</v>
      </c>
      <c r="E347" s="41" t="s">
        <v>50</v>
      </c>
      <c r="F347" s="41">
        <v>6</v>
      </c>
      <c r="G347" s="43">
        <v>5224.5</v>
      </c>
      <c r="H347" s="41">
        <v>2312.712</v>
      </c>
      <c r="I347" s="38">
        <f t="shared" si="10"/>
        <v>2.5000000000000001E-2</v>
      </c>
      <c r="J347" s="51" t="str">
        <f t="shared" si="11"/>
        <v>Need Improvement</v>
      </c>
    </row>
    <row r="348" spans="1:10">
      <c r="A348" s="42">
        <v>41798</v>
      </c>
      <c r="B348" s="40">
        <v>1458</v>
      </c>
      <c r="C348" s="41" t="s">
        <v>49</v>
      </c>
      <c r="D348" s="41" t="s">
        <v>52</v>
      </c>
      <c r="E348" s="41" t="s">
        <v>51</v>
      </c>
      <c r="F348" s="41">
        <v>6</v>
      </c>
      <c r="G348" s="43">
        <v>4131</v>
      </c>
      <c r="H348" s="41">
        <v>2968.5365999999999</v>
      </c>
      <c r="I348" s="38">
        <f t="shared" si="10"/>
        <v>1.4999999999999999E-2</v>
      </c>
      <c r="J348" s="51" t="str">
        <f t="shared" si="11"/>
        <v>Need Improvement</v>
      </c>
    </row>
    <row r="349" spans="1:10">
      <c r="A349" s="42">
        <v>41799</v>
      </c>
      <c r="B349" s="40">
        <v>1459</v>
      </c>
      <c r="C349" s="41" t="s">
        <v>45</v>
      </c>
      <c r="D349" s="41" t="s">
        <v>52</v>
      </c>
      <c r="E349" s="41" t="s">
        <v>51</v>
      </c>
      <c r="F349" s="41">
        <v>6</v>
      </c>
      <c r="G349" s="43">
        <v>2808</v>
      </c>
      <c r="H349" s="41">
        <v>2322.2159999999994</v>
      </c>
      <c r="I349" s="38">
        <f t="shared" si="10"/>
        <v>1.4999999999999999E-2</v>
      </c>
      <c r="J349" s="51" t="str">
        <f t="shared" si="11"/>
        <v>Need Improvement</v>
      </c>
    </row>
    <row r="350" spans="1:10">
      <c r="A350" s="42">
        <v>41800</v>
      </c>
      <c r="B350" s="40">
        <v>1460</v>
      </c>
      <c r="C350" s="41" t="s">
        <v>48</v>
      </c>
      <c r="D350" s="41" t="s">
        <v>52</v>
      </c>
      <c r="E350" s="41" t="s">
        <v>51</v>
      </c>
      <c r="F350" s="41">
        <v>7</v>
      </c>
      <c r="G350" s="43">
        <v>1564.5</v>
      </c>
      <c r="H350" s="41">
        <v>2080.7849999999999</v>
      </c>
      <c r="I350" s="38">
        <f t="shared" si="10"/>
        <v>1.4999999999999999E-2</v>
      </c>
      <c r="J350" s="51" t="str">
        <f t="shared" si="11"/>
        <v>Need Improvement</v>
      </c>
    </row>
    <row r="351" spans="1:10">
      <c r="A351" s="42">
        <v>41801</v>
      </c>
      <c r="B351" s="40">
        <v>1461</v>
      </c>
      <c r="C351" s="41" t="s">
        <v>49</v>
      </c>
      <c r="D351" s="41" t="s">
        <v>52</v>
      </c>
      <c r="E351" s="41" t="s">
        <v>47</v>
      </c>
      <c r="F351" s="41">
        <v>8</v>
      </c>
      <c r="G351" s="43">
        <v>11088</v>
      </c>
      <c r="H351" s="41">
        <v>3958.4160000000002</v>
      </c>
      <c r="I351" s="38">
        <f t="shared" si="10"/>
        <v>0.05</v>
      </c>
      <c r="J351" s="51" t="str">
        <f t="shared" si="11"/>
        <v>Good</v>
      </c>
    </row>
    <row r="352" spans="1:10">
      <c r="A352" s="42">
        <v>41802</v>
      </c>
      <c r="B352" s="40">
        <v>1462</v>
      </c>
      <c r="C352" s="41" t="s">
        <v>45</v>
      </c>
      <c r="D352" s="41" t="s">
        <v>52</v>
      </c>
      <c r="E352" s="41" t="s">
        <v>47</v>
      </c>
      <c r="F352" s="41">
        <v>10</v>
      </c>
      <c r="G352" s="43">
        <v>11640</v>
      </c>
      <c r="H352" s="41">
        <v>2337.3119999999999</v>
      </c>
      <c r="I352" s="38">
        <f t="shared" si="10"/>
        <v>0.05</v>
      </c>
      <c r="J352" s="51" t="str">
        <f t="shared" si="11"/>
        <v>Good</v>
      </c>
    </row>
    <row r="353" spans="1:10">
      <c r="A353" s="42">
        <v>41803</v>
      </c>
      <c r="B353" s="40">
        <v>1463</v>
      </c>
      <c r="C353" s="41" t="s">
        <v>48</v>
      </c>
      <c r="D353" s="41" t="s">
        <v>52</v>
      </c>
      <c r="E353" s="41" t="s">
        <v>47</v>
      </c>
      <c r="F353" s="41">
        <v>6</v>
      </c>
      <c r="G353" s="43">
        <v>6804</v>
      </c>
      <c r="H353" s="41">
        <v>2270.3247000000001</v>
      </c>
      <c r="I353" s="38">
        <f t="shared" si="10"/>
        <v>2.5000000000000001E-2</v>
      </c>
      <c r="J353" s="51" t="str">
        <f t="shared" si="11"/>
        <v>Need Improvement</v>
      </c>
    </row>
    <row r="354" spans="1:10">
      <c r="A354" s="42">
        <v>41804</v>
      </c>
      <c r="B354" s="40">
        <v>1464</v>
      </c>
      <c r="C354" s="41" t="s">
        <v>49</v>
      </c>
      <c r="D354" s="41" t="s">
        <v>52</v>
      </c>
      <c r="E354" s="41" t="s">
        <v>50</v>
      </c>
      <c r="F354" s="41">
        <v>10</v>
      </c>
      <c r="G354" s="43">
        <v>7860</v>
      </c>
      <c r="H354" s="41">
        <v>1799.94</v>
      </c>
      <c r="I354" s="38">
        <f t="shared" si="10"/>
        <v>2.5000000000000001E-2</v>
      </c>
      <c r="J354" s="51" t="str">
        <f t="shared" si="11"/>
        <v>Need Improvement</v>
      </c>
    </row>
    <row r="355" spans="1:10">
      <c r="A355" s="42">
        <v>41805</v>
      </c>
      <c r="B355" s="40">
        <v>1465</v>
      </c>
      <c r="C355" s="41" t="s">
        <v>45</v>
      </c>
      <c r="D355" s="41" t="s">
        <v>52</v>
      </c>
      <c r="E355" s="41" t="s">
        <v>50</v>
      </c>
      <c r="F355" s="41">
        <v>8</v>
      </c>
      <c r="G355" s="43">
        <v>7296</v>
      </c>
      <c r="H355" s="41">
        <v>696.03840000000002</v>
      </c>
      <c r="I355" s="38">
        <f t="shared" si="10"/>
        <v>2.5000000000000001E-2</v>
      </c>
      <c r="J355" s="51" t="str">
        <f t="shared" si="11"/>
        <v>Need Improvement</v>
      </c>
    </row>
    <row r="356" spans="1:10">
      <c r="A356" s="42">
        <v>41806</v>
      </c>
      <c r="B356" s="40">
        <v>1466</v>
      </c>
      <c r="C356" s="41" t="s">
        <v>48</v>
      </c>
      <c r="D356" s="41" t="s">
        <v>52</v>
      </c>
      <c r="E356" s="41" t="s">
        <v>50</v>
      </c>
      <c r="F356" s="41">
        <v>9</v>
      </c>
      <c r="G356" s="43">
        <v>9585</v>
      </c>
      <c r="H356" s="41">
        <v>1396.3428000000001</v>
      </c>
      <c r="I356" s="38">
        <f t="shared" si="10"/>
        <v>2.5000000000000001E-2</v>
      </c>
      <c r="J356" s="51" t="str">
        <f t="shared" si="11"/>
        <v>Need Improvement</v>
      </c>
    </row>
    <row r="357" spans="1:10">
      <c r="A357" s="42">
        <v>41807</v>
      </c>
      <c r="B357" s="40">
        <v>1467</v>
      </c>
      <c r="C357" s="41" t="s">
        <v>49</v>
      </c>
      <c r="D357" s="41" t="s">
        <v>52</v>
      </c>
      <c r="E357" s="41" t="s">
        <v>51</v>
      </c>
      <c r="F357" s="41">
        <v>6</v>
      </c>
      <c r="G357" s="43">
        <v>4860</v>
      </c>
      <c r="H357" s="41">
        <v>584.17200000000003</v>
      </c>
      <c r="I357" s="38">
        <f t="shared" si="10"/>
        <v>1.4999999999999999E-2</v>
      </c>
      <c r="J357" s="51" t="str">
        <f t="shared" si="11"/>
        <v>Need Improvement</v>
      </c>
    </row>
    <row r="358" spans="1:10">
      <c r="A358" s="42">
        <v>41808</v>
      </c>
      <c r="B358" s="40">
        <v>1468</v>
      </c>
      <c r="C358" s="41" t="s">
        <v>45</v>
      </c>
      <c r="D358" s="41" t="s">
        <v>52</v>
      </c>
      <c r="E358" s="41" t="s">
        <v>51</v>
      </c>
      <c r="F358" s="41">
        <v>9</v>
      </c>
      <c r="G358" s="43">
        <v>3267</v>
      </c>
      <c r="H358" s="41">
        <v>1181.0205000000001</v>
      </c>
      <c r="I358" s="38">
        <f t="shared" si="10"/>
        <v>1.4999999999999999E-2</v>
      </c>
      <c r="J358" s="51" t="str">
        <f t="shared" si="11"/>
        <v>Need Improvement</v>
      </c>
    </row>
    <row r="359" spans="1:10">
      <c r="A359" s="42">
        <v>41809</v>
      </c>
      <c r="B359" s="40">
        <v>1469</v>
      </c>
      <c r="C359" s="41" t="s">
        <v>48</v>
      </c>
      <c r="D359" s="41" t="s">
        <v>52</v>
      </c>
      <c r="E359" s="41" t="s">
        <v>51</v>
      </c>
      <c r="F359" s="41">
        <v>8</v>
      </c>
      <c r="G359" s="43">
        <v>6984</v>
      </c>
      <c r="H359" s="41">
        <v>1797.2159999999999</v>
      </c>
      <c r="I359" s="38">
        <f t="shared" si="10"/>
        <v>2.5000000000000001E-2</v>
      </c>
      <c r="J359" s="51" t="str">
        <f t="shared" si="11"/>
        <v>Need Improvement</v>
      </c>
    </row>
    <row r="360" spans="1:10">
      <c r="A360" s="42">
        <v>41810</v>
      </c>
      <c r="B360" s="40">
        <v>1470</v>
      </c>
      <c r="C360" s="41" t="s">
        <v>49</v>
      </c>
      <c r="D360" s="41" t="s">
        <v>52</v>
      </c>
      <c r="E360" s="41" t="s">
        <v>47</v>
      </c>
      <c r="F360" s="41">
        <v>9</v>
      </c>
      <c r="G360" s="43">
        <v>1539</v>
      </c>
      <c r="H360" s="41">
        <v>3237.2865000000002</v>
      </c>
      <c r="I360" s="38">
        <f t="shared" si="10"/>
        <v>1.4999999999999999E-2</v>
      </c>
      <c r="J360" s="51" t="str">
        <f t="shared" si="11"/>
        <v>Need Improvement</v>
      </c>
    </row>
    <row r="361" spans="1:10">
      <c r="A361" s="42">
        <v>41811</v>
      </c>
      <c r="B361" s="40">
        <v>1471</v>
      </c>
      <c r="C361" s="41" t="s">
        <v>45</v>
      </c>
      <c r="D361" s="41" t="s">
        <v>52</v>
      </c>
      <c r="E361" s="41" t="s">
        <v>47</v>
      </c>
      <c r="F361" s="41">
        <v>7</v>
      </c>
      <c r="G361" s="43">
        <v>3465</v>
      </c>
      <c r="H361" s="41">
        <v>1443.1725000000001</v>
      </c>
      <c r="I361" s="38">
        <f t="shared" si="10"/>
        <v>1.4999999999999999E-2</v>
      </c>
      <c r="J361" s="51" t="str">
        <f t="shared" si="11"/>
        <v>Need Improvement</v>
      </c>
    </row>
    <row r="362" spans="1:10">
      <c r="A362" s="42">
        <v>41812</v>
      </c>
      <c r="B362" s="40">
        <v>1472</v>
      </c>
      <c r="C362" s="41" t="s">
        <v>48</v>
      </c>
      <c r="D362" s="41" t="s">
        <v>52</v>
      </c>
      <c r="E362" s="41" t="s">
        <v>47</v>
      </c>
      <c r="F362" s="41">
        <v>9</v>
      </c>
      <c r="G362" s="43">
        <v>14512.5</v>
      </c>
      <c r="H362" s="41">
        <v>2066.58</v>
      </c>
      <c r="I362" s="38">
        <f t="shared" si="10"/>
        <v>0.05</v>
      </c>
      <c r="J362" s="51" t="str">
        <f t="shared" si="11"/>
        <v>Good</v>
      </c>
    </row>
    <row r="363" spans="1:10">
      <c r="A363" s="42">
        <v>41813</v>
      </c>
      <c r="B363" s="40">
        <v>1473</v>
      </c>
      <c r="C363" s="41" t="s">
        <v>49</v>
      </c>
      <c r="D363" s="41" t="s">
        <v>52</v>
      </c>
      <c r="E363" s="41" t="s">
        <v>50</v>
      </c>
      <c r="F363" s="41">
        <v>7</v>
      </c>
      <c r="G363" s="43">
        <v>5733</v>
      </c>
      <c r="H363" s="41">
        <v>4751.2237500000001</v>
      </c>
      <c r="I363" s="38">
        <f t="shared" si="10"/>
        <v>2.5000000000000001E-2</v>
      </c>
      <c r="J363" s="51" t="str">
        <f t="shared" si="11"/>
        <v>Need Improvement</v>
      </c>
    </row>
    <row r="364" spans="1:10">
      <c r="A364" s="42">
        <v>41814</v>
      </c>
      <c r="B364" s="40">
        <v>1474</v>
      </c>
      <c r="C364" s="41" t="s">
        <v>45</v>
      </c>
      <c r="D364" s="41" t="s">
        <v>52</v>
      </c>
      <c r="E364" s="41" t="s">
        <v>50</v>
      </c>
      <c r="F364" s="41">
        <v>6</v>
      </c>
      <c r="G364" s="43">
        <v>8316</v>
      </c>
      <c r="H364" s="41">
        <v>1538.8757999999998</v>
      </c>
      <c r="I364" s="38">
        <f t="shared" si="10"/>
        <v>2.5000000000000001E-2</v>
      </c>
      <c r="J364" s="51" t="str">
        <f t="shared" si="11"/>
        <v>Need Improvement</v>
      </c>
    </row>
    <row r="365" spans="1:10">
      <c r="A365" s="42">
        <v>41815</v>
      </c>
      <c r="B365" s="40">
        <v>1475</v>
      </c>
      <c r="C365" s="41" t="s">
        <v>48</v>
      </c>
      <c r="D365" s="41" t="s">
        <v>52</v>
      </c>
      <c r="E365" s="41" t="s">
        <v>50</v>
      </c>
      <c r="F365" s="41">
        <v>9</v>
      </c>
      <c r="G365" s="43">
        <v>7938</v>
      </c>
      <c r="H365" s="41">
        <v>4969.1880000000001</v>
      </c>
      <c r="I365" s="38">
        <f t="shared" si="10"/>
        <v>2.5000000000000001E-2</v>
      </c>
      <c r="J365" s="51" t="str">
        <f t="shared" si="11"/>
        <v>Need Improvement</v>
      </c>
    </row>
    <row r="366" spans="1:10">
      <c r="A366" s="42">
        <v>41816</v>
      </c>
      <c r="B366" s="40">
        <v>1476</v>
      </c>
      <c r="C366" s="41" t="s">
        <v>49</v>
      </c>
      <c r="D366" s="41" t="s">
        <v>52</v>
      </c>
      <c r="E366" s="41" t="s">
        <v>51</v>
      </c>
      <c r="F366" s="41">
        <v>6</v>
      </c>
      <c r="G366" s="43">
        <v>6129</v>
      </c>
      <c r="H366" s="41">
        <v>2691.0396000000001</v>
      </c>
      <c r="I366" s="38">
        <f t="shared" si="10"/>
        <v>2.5000000000000001E-2</v>
      </c>
      <c r="J366" s="51" t="str">
        <f t="shared" si="11"/>
        <v>Need Improvement</v>
      </c>
    </row>
    <row r="367" spans="1:10">
      <c r="A367" s="42">
        <v>41817</v>
      </c>
      <c r="B367" s="40">
        <v>1842</v>
      </c>
      <c r="C367" s="41" t="s">
        <v>49</v>
      </c>
      <c r="D367" s="41" t="s">
        <v>52</v>
      </c>
      <c r="E367" s="41" t="s">
        <v>50</v>
      </c>
      <c r="F367" s="41">
        <v>6</v>
      </c>
      <c r="G367" s="43">
        <v>1755</v>
      </c>
      <c r="H367" s="41">
        <v>1776.9375</v>
      </c>
      <c r="I367" s="38">
        <f t="shared" si="10"/>
        <v>1.4999999999999999E-2</v>
      </c>
      <c r="J367" s="51" t="str">
        <f t="shared" si="11"/>
        <v>Need Improvement</v>
      </c>
    </row>
    <row r="368" spans="1:10">
      <c r="A368" s="42">
        <v>41818</v>
      </c>
      <c r="B368" s="40">
        <v>1477</v>
      </c>
      <c r="C368" s="41" t="s">
        <v>45</v>
      </c>
      <c r="D368" s="41" t="s">
        <v>52</v>
      </c>
      <c r="E368" s="41" t="s">
        <v>51</v>
      </c>
      <c r="F368" s="41">
        <v>6</v>
      </c>
      <c r="G368" s="43">
        <v>7956</v>
      </c>
      <c r="H368" s="41">
        <v>2942.1288</v>
      </c>
      <c r="I368" s="38">
        <f t="shared" si="10"/>
        <v>2.5000000000000001E-2</v>
      </c>
      <c r="J368" s="51" t="str">
        <f t="shared" si="11"/>
        <v>Need Improvement</v>
      </c>
    </row>
    <row r="369" spans="1:10">
      <c r="A369" s="42">
        <v>41819</v>
      </c>
      <c r="B369" s="40">
        <v>1843</v>
      </c>
      <c r="C369" s="41" t="s">
        <v>45</v>
      </c>
      <c r="D369" s="41" t="s">
        <v>52</v>
      </c>
      <c r="E369" s="41" t="s">
        <v>50</v>
      </c>
      <c r="F369" s="41">
        <v>8</v>
      </c>
      <c r="G369" s="43">
        <v>5940</v>
      </c>
      <c r="H369" s="41">
        <v>1407.78</v>
      </c>
      <c r="I369" s="38">
        <f t="shared" si="10"/>
        <v>2.5000000000000001E-2</v>
      </c>
      <c r="J369" s="51" t="str">
        <f t="shared" si="11"/>
        <v>Need Improvement</v>
      </c>
    </row>
    <row r="370" spans="1:10">
      <c r="A370" s="42">
        <v>41820</v>
      </c>
      <c r="B370" s="40">
        <v>1478</v>
      </c>
      <c r="C370" s="41" t="s">
        <v>48</v>
      </c>
      <c r="D370" s="41" t="s">
        <v>52</v>
      </c>
      <c r="E370" s="41" t="s">
        <v>51</v>
      </c>
      <c r="F370" s="41">
        <v>9</v>
      </c>
      <c r="G370" s="43">
        <v>13972.5</v>
      </c>
      <c r="H370" s="41">
        <v>4783.0661999999993</v>
      </c>
      <c r="I370" s="38">
        <f t="shared" si="10"/>
        <v>0.05</v>
      </c>
      <c r="J370" s="51" t="str">
        <f t="shared" si="11"/>
        <v>Good</v>
      </c>
    </row>
    <row r="371" spans="1:10">
      <c r="A371" s="42">
        <v>41821</v>
      </c>
      <c r="B371" s="40">
        <v>1844</v>
      </c>
      <c r="C371" s="41" t="s">
        <v>48</v>
      </c>
      <c r="D371" s="41" t="s">
        <v>52</v>
      </c>
      <c r="E371" s="41" t="s">
        <v>50</v>
      </c>
      <c r="F371" s="41">
        <v>6</v>
      </c>
      <c r="G371" s="43">
        <v>6300</v>
      </c>
      <c r="H371" s="41">
        <v>1132.425</v>
      </c>
      <c r="I371" s="38">
        <f t="shared" si="10"/>
        <v>2.5000000000000001E-2</v>
      </c>
      <c r="J371" s="51" t="str">
        <f t="shared" si="11"/>
        <v>Need Improvement</v>
      </c>
    </row>
    <row r="372" spans="1:10">
      <c r="A372" s="42">
        <v>41822</v>
      </c>
      <c r="B372" s="40">
        <v>1479</v>
      </c>
      <c r="C372" s="41" t="s">
        <v>49</v>
      </c>
      <c r="D372" s="41" t="s">
        <v>52</v>
      </c>
      <c r="E372" s="41" t="s">
        <v>47</v>
      </c>
      <c r="F372" s="41">
        <v>8</v>
      </c>
      <c r="G372" s="43">
        <v>6096</v>
      </c>
      <c r="H372" s="41">
        <v>722.98559999999998</v>
      </c>
      <c r="I372" s="38">
        <f t="shared" si="10"/>
        <v>2.5000000000000001E-2</v>
      </c>
      <c r="J372" s="51" t="str">
        <f t="shared" si="11"/>
        <v>Need Improvement</v>
      </c>
    </row>
    <row r="373" spans="1:10">
      <c r="A373" s="42">
        <v>41823</v>
      </c>
      <c r="B373" s="40">
        <v>1845</v>
      </c>
      <c r="C373" s="41" t="s">
        <v>49</v>
      </c>
      <c r="D373" s="41" t="s">
        <v>52</v>
      </c>
      <c r="E373" s="41" t="s">
        <v>51</v>
      </c>
      <c r="F373" s="41">
        <v>9</v>
      </c>
      <c r="G373" s="43">
        <v>2045.25</v>
      </c>
      <c r="H373" s="41">
        <v>1783.8670499999998</v>
      </c>
      <c r="I373" s="38">
        <f t="shared" si="10"/>
        <v>1.4999999999999999E-2</v>
      </c>
      <c r="J373" s="51" t="str">
        <f t="shared" si="11"/>
        <v>Need Improvement</v>
      </c>
    </row>
    <row r="374" spans="1:10">
      <c r="A374" s="42">
        <v>41824</v>
      </c>
      <c r="B374" s="40">
        <v>1480</v>
      </c>
      <c r="C374" s="41" t="s">
        <v>45</v>
      </c>
      <c r="D374" s="41" t="s">
        <v>52</v>
      </c>
      <c r="E374" s="41" t="s">
        <v>47</v>
      </c>
      <c r="F374" s="41">
        <v>8</v>
      </c>
      <c r="G374" s="43">
        <v>5436</v>
      </c>
      <c r="H374" s="41">
        <v>733.13519999999994</v>
      </c>
      <c r="I374" s="38">
        <f t="shared" si="10"/>
        <v>2.5000000000000001E-2</v>
      </c>
      <c r="J374" s="51" t="str">
        <f t="shared" si="11"/>
        <v>Need Improvement</v>
      </c>
    </row>
    <row r="375" spans="1:10">
      <c r="A375" s="42">
        <v>41825</v>
      </c>
      <c r="B375" s="40">
        <v>1848</v>
      </c>
      <c r="C375" s="41" t="s">
        <v>49</v>
      </c>
      <c r="D375" s="41" t="s">
        <v>52</v>
      </c>
      <c r="E375" s="41" t="s">
        <v>47</v>
      </c>
      <c r="F375" s="41">
        <v>10</v>
      </c>
      <c r="G375" s="43">
        <v>8880</v>
      </c>
      <c r="H375" s="41">
        <v>1985.124</v>
      </c>
      <c r="I375" s="38">
        <f t="shared" si="10"/>
        <v>2.5000000000000001E-2</v>
      </c>
      <c r="J375" s="51" t="str">
        <f t="shared" si="11"/>
        <v>Need Improvement</v>
      </c>
    </row>
    <row r="376" spans="1:10">
      <c r="A376" s="42">
        <v>41826</v>
      </c>
      <c r="B376" s="40">
        <v>1849</v>
      </c>
      <c r="C376" s="41" t="s">
        <v>45</v>
      </c>
      <c r="D376" s="41" t="s">
        <v>52</v>
      </c>
      <c r="E376" s="41" t="s">
        <v>47</v>
      </c>
      <c r="F376" s="41">
        <v>6</v>
      </c>
      <c r="G376" s="43">
        <v>5328</v>
      </c>
      <c r="H376" s="41">
        <v>2967.4295999999999</v>
      </c>
      <c r="I376" s="38">
        <f t="shared" si="10"/>
        <v>2.5000000000000001E-2</v>
      </c>
      <c r="J376" s="51" t="str">
        <f t="shared" si="11"/>
        <v>Need Improvement</v>
      </c>
    </row>
    <row r="377" spans="1:10">
      <c r="A377" s="42">
        <v>41827</v>
      </c>
      <c r="B377" s="40">
        <v>1850</v>
      </c>
      <c r="C377" s="41" t="s">
        <v>48</v>
      </c>
      <c r="D377" s="41" t="s">
        <v>52</v>
      </c>
      <c r="E377" s="41" t="s">
        <v>47</v>
      </c>
      <c r="F377" s="41">
        <v>7</v>
      </c>
      <c r="G377" s="43">
        <v>9345</v>
      </c>
      <c r="H377" s="41">
        <v>1182.7031999999999</v>
      </c>
      <c r="I377" s="38">
        <f t="shared" si="10"/>
        <v>2.5000000000000001E-2</v>
      </c>
      <c r="J377" s="51" t="str">
        <f t="shared" si="11"/>
        <v>Need Improvement</v>
      </c>
    </row>
    <row r="378" spans="1:10">
      <c r="A378" s="42">
        <v>41828</v>
      </c>
      <c r="B378" s="40">
        <v>1851</v>
      </c>
      <c r="C378" s="41" t="s">
        <v>49</v>
      </c>
      <c r="D378" s="41" t="s">
        <v>52</v>
      </c>
      <c r="E378" s="41" t="s">
        <v>50</v>
      </c>
      <c r="F378" s="41">
        <v>10</v>
      </c>
      <c r="G378" s="43">
        <v>11925</v>
      </c>
      <c r="H378" s="41">
        <v>2509.9740000000002</v>
      </c>
      <c r="I378" s="38">
        <f t="shared" si="10"/>
        <v>0.05</v>
      </c>
      <c r="J378" s="51" t="str">
        <f t="shared" si="11"/>
        <v>Good</v>
      </c>
    </row>
    <row r="379" spans="1:10">
      <c r="A379" s="42">
        <v>41829</v>
      </c>
      <c r="B379" s="40">
        <v>1852</v>
      </c>
      <c r="C379" s="41" t="s">
        <v>45</v>
      </c>
      <c r="D379" s="41" t="s">
        <v>52</v>
      </c>
      <c r="E379" s="41" t="s">
        <v>50</v>
      </c>
      <c r="F379" s="41">
        <v>9</v>
      </c>
      <c r="G379" s="43">
        <v>8505</v>
      </c>
      <c r="H379" s="41">
        <v>1404.1754999999998</v>
      </c>
      <c r="I379" s="38">
        <f t="shared" si="10"/>
        <v>2.5000000000000001E-2</v>
      </c>
      <c r="J379" s="51" t="str">
        <f t="shared" si="11"/>
        <v>Need Improvement</v>
      </c>
    </row>
    <row r="380" spans="1:10">
      <c r="A380" s="42">
        <v>40909</v>
      </c>
      <c r="B380" s="40">
        <v>1853</v>
      </c>
      <c r="C380" s="41" t="s">
        <v>48</v>
      </c>
      <c r="D380" s="41" t="s">
        <v>53</v>
      </c>
      <c r="E380" s="41" t="s">
        <v>50</v>
      </c>
      <c r="F380" s="41">
        <v>6</v>
      </c>
      <c r="G380" s="43">
        <v>2200.5</v>
      </c>
      <c r="H380" s="41">
        <v>1727.8326000000002</v>
      </c>
      <c r="I380" s="38">
        <f t="shared" si="10"/>
        <v>1.4999999999999999E-2</v>
      </c>
      <c r="J380" s="51" t="str">
        <f t="shared" si="11"/>
        <v>Need Improvement</v>
      </c>
    </row>
    <row r="381" spans="1:10">
      <c r="A381" s="42">
        <v>40910</v>
      </c>
      <c r="B381" s="40">
        <v>1488</v>
      </c>
      <c r="C381" s="41" t="s">
        <v>49</v>
      </c>
      <c r="D381" s="41" t="s">
        <v>53</v>
      </c>
      <c r="E381" s="41" t="s">
        <v>47</v>
      </c>
      <c r="F381" s="41">
        <v>6</v>
      </c>
      <c r="G381" s="43">
        <v>3888</v>
      </c>
      <c r="H381" s="41">
        <v>850.88879999999995</v>
      </c>
      <c r="I381" s="38">
        <f t="shared" si="10"/>
        <v>1.4999999999999999E-2</v>
      </c>
      <c r="J381" s="51" t="str">
        <f t="shared" si="11"/>
        <v>Need Improvement</v>
      </c>
    </row>
    <row r="382" spans="1:10">
      <c r="A382" s="42">
        <v>40911</v>
      </c>
      <c r="B382" s="40">
        <v>1854</v>
      </c>
      <c r="C382" s="41" t="s">
        <v>49</v>
      </c>
      <c r="D382" s="41" t="s">
        <v>53</v>
      </c>
      <c r="E382" s="41" t="s">
        <v>51</v>
      </c>
      <c r="F382" s="41">
        <v>7</v>
      </c>
      <c r="G382" s="43">
        <v>5985</v>
      </c>
      <c r="H382" s="41">
        <v>3432.3975</v>
      </c>
      <c r="I382" s="38">
        <f t="shared" si="10"/>
        <v>2.5000000000000001E-2</v>
      </c>
      <c r="J382" s="51" t="str">
        <f t="shared" si="11"/>
        <v>Need Improvement</v>
      </c>
    </row>
    <row r="383" spans="1:10">
      <c r="A383" s="42">
        <v>40913</v>
      </c>
      <c r="B383" s="40">
        <v>1489</v>
      </c>
      <c r="C383" s="41" t="s">
        <v>45</v>
      </c>
      <c r="D383" s="41" t="s">
        <v>53</v>
      </c>
      <c r="E383" s="41" t="s">
        <v>47</v>
      </c>
      <c r="F383" s="41">
        <v>9</v>
      </c>
      <c r="G383" s="43">
        <v>7047</v>
      </c>
      <c r="H383" s="41">
        <v>984.46589999999992</v>
      </c>
      <c r="I383" s="38">
        <f t="shared" si="10"/>
        <v>2.5000000000000001E-2</v>
      </c>
      <c r="J383" s="51" t="str">
        <f t="shared" si="11"/>
        <v>Need Improvement</v>
      </c>
    </row>
    <row r="384" spans="1:10">
      <c r="A384" s="42">
        <v>40914</v>
      </c>
      <c r="B384" s="40">
        <v>1855</v>
      </c>
      <c r="C384" s="41" t="s">
        <v>45</v>
      </c>
      <c r="D384" s="41" t="s">
        <v>53</v>
      </c>
      <c r="E384" s="41" t="s">
        <v>51</v>
      </c>
      <c r="F384" s="41">
        <v>7</v>
      </c>
      <c r="G384" s="43">
        <v>5575.5</v>
      </c>
      <c r="H384" s="41">
        <v>737.63864999999987</v>
      </c>
      <c r="I384" s="38">
        <f t="shared" si="10"/>
        <v>2.5000000000000001E-2</v>
      </c>
      <c r="J384" s="51" t="str">
        <f t="shared" si="11"/>
        <v>Need Improvement</v>
      </c>
    </row>
    <row r="385" spans="1:10">
      <c r="A385" s="42">
        <v>40915</v>
      </c>
      <c r="B385" s="40">
        <v>1490</v>
      </c>
      <c r="C385" s="41" t="s">
        <v>48</v>
      </c>
      <c r="D385" s="41" t="s">
        <v>53</v>
      </c>
      <c r="E385" s="41" t="s">
        <v>47</v>
      </c>
      <c r="F385" s="41">
        <v>9</v>
      </c>
      <c r="G385" s="43">
        <v>8221.5</v>
      </c>
      <c r="H385" s="41">
        <v>2759.9575500000001</v>
      </c>
      <c r="I385" s="38">
        <f t="shared" si="10"/>
        <v>2.5000000000000001E-2</v>
      </c>
      <c r="J385" s="51" t="str">
        <f t="shared" si="11"/>
        <v>Need Improvement</v>
      </c>
    </row>
    <row r="386" spans="1:10">
      <c r="A386" s="42">
        <v>40916</v>
      </c>
      <c r="B386" s="40">
        <v>1856</v>
      </c>
      <c r="C386" s="41" t="s">
        <v>48</v>
      </c>
      <c r="D386" s="41" t="s">
        <v>53</v>
      </c>
      <c r="E386" s="41" t="s">
        <v>51</v>
      </c>
      <c r="F386" s="41">
        <v>7</v>
      </c>
      <c r="G386" s="43">
        <v>5071.5</v>
      </c>
      <c r="H386" s="41">
        <v>3292.2487499999997</v>
      </c>
      <c r="I386" s="38">
        <f t="shared" si="10"/>
        <v>2.5000000000000001E-2</v>
      </c>
      <c r="J386" s="51" t="str">
        <f t="shared" si="11"/>
        <v>Need Improvement</v>
      </c>
    </row>
    <row r="387" spans="1:10">
      <c r="A387" s="42">
        <v>40917</v>
      </c>
      <c r="B387" s="40">
        <v>1491</v>
      </c>
      <c r="C387" s="41" t="s">
        <v>49</v>
      </c>
      <c r="D387" s="41" t="s">
        <v>53</v>
      </c>
      <c r="E387" s="41" t="s">
        <v>50</v>
      </c>
      <c r="F387" s="41">
        <v>10</v>
      </c>
      <c r="G387" s="43">
        <v>7200</v>
      </c>
      <c r="H387" s="41">
        <v>702.90000000000009</v>
      </c>
      <c r="I387" s="38">
        <f t="shared" ref="I387:I450" si="12">+IF(G387&lt;5000,$Q$4,IF(AND(G387&gt;=5000,G387&lt;10000),$Q$3,$Q$2))</f>
        <v>2.5000000000000001E-2</v>
      </c>
      <c r="J387" s="51" t="str">
        <f t="shared" ref="J387:J450" si="13">IF(OR(G387&gt;10000,H387&gt;=5000),"Good","Need Improvement")</f>
        <v>Need Improvement</v>
      </c>
    </row>
    <row r="388" spans="1:10">
      <c r="A388" s="42">
        <v>40918</v>
      </c>
      <c r="B388" s="40">
        <v>1857</v>
      </c>
      <c r="C388" s="41" t="s">
        <v>49</v>
      </c>
      <c r="D388" s="41" t="s">
        <v>53</v>
      </c>
      <c r="E388" s="41" t="s">
        <v>47</v>
      </c>
      <c r="F388" s="41">
        <v>6</v>
      </c>
      <c r="G388" s="43">
        <v>7074</v>
      </c>
      <c r="H388" s="41">
        <v>1647.7703999999999</v>
      </c>
      <c r="I388" s="38">
        <f t="shared" si="12"/>
        <v>2.5000000000000001E-2</v>
      </c>
      <c r="J388" s="51" t="str">
        <f t="shared" si="13"/>
        <v>Need Improvement</v>
      </c>
    </row>
    <row r="389" spans="1:10">
      <c r="A389" s="42">
        <v>40919</v>
      </c>
      <c r="B389" s="40">
        <v>1492</v>
      </c>
      <c r="C389" s="41" t="s">
        <v>45</v>
      </c>
      <c r="D389" s="41" t="s">
        <v>53</v>
      </c>
      <c r="E389" s="41" t="s">
        <v>50</v>
      </c>
      <c r="F389" s="41">
        <v>9</v>
      </c>
      <c r="G389" s="43">
        <v>5220</v>
      </c>
      <c r="H389" s="41">
        <v>1927.2239999999999</v>
      </c>
      <c r="I389" s="38">
        <f t="shared" si="12"/>
        <v>2.5000000000000001E-2</v>
      </c>
      <c r="J389" s="51" t="str">
        <f t="shared" si="13"/>
        <v>Need Improvement</v>
      </c>
    </row>
    <row r="390" spans="1:10">
      <c r="A390" s="42">
        <v>40920</v>
      </c>
      <c r="B390" s="40">
        <v>1858</v>
      </c>
      <c r="C390" s="41" t="s">
        <v>45</v>
      </c>
      <c r="D390" s="41" t="s">
        <v>53</v>
      </c>
      <c r="E390" s="41" t="s">
        <v>47</v>
      </c>
      <c r="F390" s="41">
        <v>9</v>
      </c>
      <c r="G390" s="43">
        <v>13050</v>
      </c>
      <c r="H390" s="41">
        <v>5495.3549999999996</v>
      </c>
      <c r="I390" s="38">
        <f t="shared" si="12"/>
        <v>0.05</v>
      </c>
      <c r="J390" s="51" t="str">
        <f t="shared" si="13"/>
        <v>Good</v>
      </c>
    </row>
    <row r="391" spans="1:10">
      <c r="A391" s="42">
        <v>40921</v>
      </c>
      <c r="B391" s="40">
        <v>1493</v>
      </c>
      <c r="C391" s="41" t="s">
        <v>48</v>
      </c>
      <c r="D391" s="41" t="s">
        <v>53</v>
      </c>
      <c r="E391" s="41" t="s">
        <v>50</v>
      </c>
      <c r="F391" s="41">
        <v>8</v>
      </c>
      <c r="G391" s="43">
        <v>8388</v>
      </c>
      <c r="H391" s="41">
        <v>1038.4344000000001</v>
      </c>
      <c r="I391" s="38">
        <f t="shared" si="12"/>
        <v>2.5000000000000001E-2</v>
      </c>
      <c r="J391" s="51" t="str">
        <f t="shared" si="13"/>
        <v>Need Improvement</v>
      </c>
    </row>
    <row r="392" spans="1:10">
      <c r="A392" s="42">
        <v>40922</v>
      </c>
      <c r="B392" s="40">
        <v>1859</v>
      </c>
      <c r="C392" s="41" t="s">
        <v>48</v>
      </c>
      <c r="D392" s="41" t="s">
        <v>53</v>
      </c>
      <c r="E392" s="41" t="s">
        <v>47</v>
      </c>
      <c r="F392" s="41">
        <v>7</v>
      </c>
      <c r="G392" s="43">
        <v>9240</v>
      </c>
      <c r="H392" s="41">
        <v>987.2940000000001</v>
      </c>
      <c r="I392" s="38">
        <f t="shared" si="12"/>
        <v>2.5000000000000001E-2</v>
      </c>
      <c r="J392" s="51" t="str">
        <f t="shared" si="13"/>
        <v>Need Improvement</v>
      </c>
    </row>
    <row r="393" spans="1:10">
      <c r="A393" s="42">
        <v>40923</v>
      </c>
      <c r="B393" s="40">
        <v>1494</v>
      </c>
      <c r="C393" s="41" t="s">
        <v>49</v>
      </c>
      <c r="D393" s="41" t="s">
        <v>53</v>
      </c>
      <c r="E393" s="41" t="s">
        <v>51</v>
      </c>
      <c r="F393" s="41">
        <v>6</v>
      </c>
      <c r="G393" s="43">
        <v>1989</v>
      </c>
      <c r="H393" s="41">
        <v>1436.8536000000001</v>
      </c>
      <c r="I393" s="38">
        <f t="shared" si="12"/>
        <v>1.4999999999999999E-2</v>
      </c>
      <c r="J393" s="51" t="str">
        <f t="shared" si="13"/>
        <v>Need Improvement</v>
      </c>
    </row>
    <row r="394" spans="1:10">
      <c r="A394" s="42">
        <v>40924</v>
      </c>
      <c r="B394" s="40">
        <v>1860</v>
      </c>
      <c r="C394" s="41" t="s">
        <v>49</v>
      </c>
      <c r="D394" s="41" t="s">
        <v>53</v>
      </c>
      <c r="E394" s="41" t="s">
        <v>50</v>
      </c>
      <c r="F394" s="41">
        <v>8</v>
      </c>
      <c r="G394" s="43">
        <v>2436</v>
      </c>
      <c r="H394" s="41">
        <v>3756.3119999999999</v>
      </c>
      <c r="I394" s="38">
        <f t="shared" si="12"/>
        <v>1.4999999999999999E-2</v>
      </c>
      <c r="J394" s="51" t="str">
        <f t="shared" si="13"/>
        <v>Need Improvement</v>
      </c>
    </row>
    <row r="395" spans="1:10">
      <c r="A395" s="42">
        <v>40925</v>
      </c>
      <c r="B395" s="40">
        <v>1495</v>
      </c>
      <c r="C395" s="41" t="s">
        <v>45</v>
      </c>
      <c r="D395" s="41" t="s">
        <v>53</v>
      </c>
      <c r="E395" s="41" t="s">
        <v>51</v>
      </c>
      <c r="F395" s="41">
        <v>9</v>
      </c>
      <c r="G395" s="43">
        <v>8221.5</v>
      </c>
      <c r="H395" s="41">
        <v>2519.8897500000003</v>
      </c>
      <c r="I395" s="38">
        <f t="shared" si="12"/>
        <v>2.5000000000000001E-2</v>
      </c>
      <c r="J395" s="51" t="str">
        <f t="shared" si="13"/>
        <v>Need Improvement</v>
      </c>
    </row>
    <row r="396" spans="1:10">
      <c r="A396" s="42">
        <v>40926</v>
      </c>
      <c r="B396" s="40">
        <v>1861</v>
      </c>
      <c r="C396" s="41" t="s">
        <v>45</v>
      </c>
      <c r="D396" s="41" t="s">
        <v>53</v>
      </c>
      <c r="E396" s="41" t="s">
        <v>50</v>
      </c>
      <c r="F396" s="41">
        <v>8</v>
      </c>
      <c r="G396" s="43">
        <v>6048</v>
      </c>
      <c r="H396" s="41">
        <v>2732.1839999999997</v>
      </c>
      <c r="I396" s="38">
        <f t="shared" si="12"/>
        <v>2.5000000000000001E-2</v>
      </c>
      <c r="J396" s="51" t="str">
        <f t="shared" si="13"/>
        <v>Need Improvement</v>
      </c>
    </row>
    <row r="397" spans="1:10">
      <c r="A397" s="42">
        <v>40927</v>
      </c>
      <c r="B397" s="40">
        <v>1496</v>
      </c>
      <c r="C397" s="41" t="s">
        <v>48</v>
      </c>
      <c r="D397" s="41" t="s">
        <v>53</v>
      </c>
      <c r="E397" s="41" t="s">
        <v>51</v>
      </c>
      <c r="F397" s="41">
        <v>7</v>
      </c>
      <c r="G397" s="43">
        <v>2037</v>
      </c>
      <c r="H397" s="41">
        <v>1801.1154000000001</v>
      </c>
      <c r="I397" s="38">
        <f t="shared" si="12"/>
        <v>1.4999999999999999E-2</v>
      </c>
      <c r="J397" s="51" t="str">
        <f t="shared" si="13"/>
        <v>Need Improvement</v>
      </c>
    </row>
    <row r="398" spans="1:10">
      <c r="A398" s="42">
        <v>40928</v>
      </c>
      <c r="B398" s="40">
        <v>1862</v>
      </c>
      <c r="C398" s="41" t="s">
        <v>48</v>
      </c>
      <c r="D398" s="41" t="s">
        <v>53</v>
      </c>
      <c r="E398" s="41" t="s">
        <v>50</v>
      </c>
      <c r="F398" s="41">
        <v>7</v>
      </c>
      <c r="G398" s="43">
        <v>2394</v>
      </c>
      <c r="H398" s="41">
        <v>3850.7489999999998</v>
      </c>
      <c r="I398" s="38">
        <f t="shared" si="12"/>
        <v>1.4999999999999999E-2</v>
      </c>
      <c r="J398" s="51" t="str">
        <f t="shared" si="13"/>
        <v>Need Improvement</v>
      </c>
    </row>
    <row r="399" spans="1:10">
      <c r="A399" s="42">
        <v>40929</v>
      </c>
      <c r="B399" s="40">
        <v>1497</v>
      </c>
      <c r="C399" s="41" t="s">
        <v>49</v>
      </c>
      <c r="D399" s="41" t="s">
        <v>53</v>
      </c>
      <c r="E399" s="41" t="s">
        <v>47</v>
      </c>
      <c r="F399" s="41">
        <v>9</v>
      </c>
      <c r="G399" s="43">
        <v>10044</v>
      </c>
      <c r="H399" s="41">
        <v>2253.3714</v>
      </c>
      <c r="I399" s="38">
        <f t="shared" si="12"/>
        <v>0.05</v>
      </c>
      <c r="J399" s="51" t="str">
        <f t="shared" si="13"/>
        <v>Good</v>
      </c>
    </row>
    <row r="400" spans="1:10">
      <c r="A400" s="42">
        <v>40930</v>
      </c>
      <c r="B400" s="40">
        <v>1863</v>
      </c>
      <c r="C400" s="41" t="s">
        <v>49</v>
      </c>
      <c r="D400" s="41" t="s">
        <v>53</v>
      </c>
      <c r="E400" s="41" t="s">
        <v>51</v>
      </c>
      <c r="F400" s="41">
        <v>7</v>
      </c>
      <c r="G400" s="43">
        <v>2614.5</v>
      </c>
      <c r="H400" s="41">
        <v>1091.8152</v>
      </c>
      <c r="I400" s="38">
        <f t="shared" si="12"/>
        <v>1.4999999999999999E-2</v>
      </c>
      <c r="J400" s="51" t="str">
        <f t="shared" si="13"/>
        <v>Need Improvement</v>
      </c>
    </row>
    <row r="401" spans="1:10">
      <c r="A401" s="42">
        <v>40931</v>
      </c>
      <c r="B401" s="40">
        <v>1498</v>
      </c>
      <c r="C401" s="41" t="s">
        <v>45</v>
      </c>
      <c r="D401" s="41" t="s">
        <v>53</v>
      </c>
      <c r="E401" s="41" t="s">
        <v>47</v>
      </c>
      <c r="F401" s="41">
        <v>6</v>
      </c>
      <c r="G401" s="43">
        <v>5062.5</v>
      </c>
      <c r="H401" s="41">
        <v>1708.5937500000005</v>
      </c>
      <c r="I401" s="38">
        <f t="shared" si="12"/>
        <v>2.5000000000000001E-2</v>
      </c>
      <c r="J401" s="51" t="str">
        <f t="shared" si="13"/>
        <v>Need Improvement</v>
      </c>
    </row>
    <row r="402" spans="1:10">
      <c r="A402" s="42">
        <v>40932</v>
      </c>
      <c r="B402" s="40">
        <v>1864</v>
      </c>
      <c r="C402" s="41" t="s">
        <v>45</v>
      </c>
      <c r="D402" s="41" t="s">
        <v>53</v>
      </c>
      <c r="E402" s="41" t="s">
        <v>51</v>
      </c>
      <c r="F402" s="41">
        <v>8</v>
      </c>
      <c r="G402" s="43">
        <v>2052</v>
      </c>
      <c r="H402" s="41">
        <v>2596.1904000000004</v>
      </c>
      <c r="I402" s="38">
        <f t="shared" si="12"/>
        <v>1.4999999999999999E-2</v>
      </c>
      <c r="J402" s="51" t="str">
        <f t="shared" si="13"/>
        <v>Need Improvement</v>
      </c>
    </row>
    <row r="403" spans="1:10">
      <c r="A403" s="42">
        <v>40933</v>
      </c>
      <c r="B403" s="40">
        <v>1499</v>
      </c>
      <c r="C403" s="41" t="s">
        <v>48</v>
      </c>
      <c r="D403" s="41" t="s">
        <v>53</v>
      </c>
      <c r="E403" s="41" t="s">
        <v>47</v>
      </c>
      <c r="F403" s="41">
        <v>10</v>
      </c>
      <c r="G403" s="43">
        <v>1755</v>
      </c>
      <c r="H403" s="41">
        <v>2730.7799999999997</v>
      </c>
      <c r="I403" s="38">
        <f t="shared" si="12"/>
        <v>1.4999999999999999E-2</v>
      </c>
      <c r="J403" s="51" t="str">
        <f t="shared" si="13"/>
        <v>Need Improvement</v>
      </c>
    </row>
    <row r="404" spans="1:10">
      <c r="A404" s="42">
        <v>40934</v>
      </c>
      <c r="B404" s="40">
        <v>1865</v>
      </c>
      <c r="C404" s="41" t="s">
        <v>48</v>
      </c>
      <c r="D404" s="41" t="s">
        <v>53</v>
      </c>
      <c r="E404" s="41" t="s">
        <v>51</v>
      </c>
      <c r="F404" s="41">
        <v>8</v>
      </c>
      <c r="G404" s="43">
        <v>4496</v>
      </c>
      <c r="H404" s="41">
        <v>4094.732</v>
      </c>
      <c r="I404" s="38">
        <f t="shared" si="12"/>
        <v>1.4999999999999999E-2</v>
      </c>
      <c r="J404" s="51" t="str">
        <f t="shared" si="13"/>
        <v>Need Improvement</v>
      </c>
    </row>
    <row r="405" spans="1:10">
      <c r="A405" s="42">
        <v>40935</v>
      </c>
      <c r="B405" s="40">
        <v>1500</v>
      </c>
      <c r="C405" s="41" t="s">
        <v>49</v>
      </c>
      <c r="D405" s="41" t="s">
        <v>53</v>
      </c>
      <c r="E405" s="41" t="s">
        <v>50</v>
      </c>
      <c r="F405" s="41">
        <v>9</v>
      </c>
      <c r="G405" s="43">
        <v>2929.5</v>
      </c>
      <c r="H405" s="41">
        <v>1156.2736500000001</v>
      </c>
      <c r="I405" s="38">
        <f t="shared" si="12"/>
        <v>1.4999999999999999E-2</v>
      </c>
      <c r="J405" s="51" t="str">
        <f t="shared" si="13"/>
        <v>Need Improvement</v>
      </c>
    </row>
    <row r="406" spans="1:10">
      <c r="A406" s="42">
        <v>40936</v>
      </c>
      <c r="B406" s="40">
        <v>1866</v>
      </c>
      <c r="C406" s="41" t="s">
        <v>49</v>
      </c>
      <c r="D406" s="41" t="s">
        <v>53</v>
      </c>
      <c r="E406" s="41" t="s">
        <v>47</v>
      </c>
      <c r="F406" s="41">
        <v>10</v>
      </c>
      <c r="G406" s="43">
        <v>14550</v>
      </c>
      <c r="H406" s="41">
        <v>3127.9589999999998</v>
      </c>
      <c r="I406" s="38">
        <f t="shared" si="12"/>
        <v>0.05</v>
      </c>
      <c r="J406" s="51" t="str">
        <f t="shared" si="13"/>
        <v>Good</v>
      </c>
    </row>
    <row r="407" spans="1:10">
      <c r="A407" s="42">
        <v>40937</v>
      </c>
      <c r="B407" s="40">
        <v>1501</v>
      </c>
      <c r="C407" s="41" t="s">
        <v>45</v>
      </c>
      <c r="D407" s="41" t="s">
        <v>53</v>
      </c>
      <c r="E407" s="41" t="s">
        <v>50</v>
      </c>
      <c r="F407" s="41">
        <v>7</v>
      </c>
      <c r="G407" s="43">
        <v>4158</v>
      </c>
      <c r="H407" s="41">
        <v>2585.8602000000001</v>
      </c>
      <c r="I407" s="38">
        <f t="shared" si="12"/>
        <v>1.4999999999999999E-2</v>
      </c>
      <c r="J407" s="51" t="str">
        <f t="shared" si="13"/>
        <v>Need Improvement</v>
      </c>
    </row>
    <row r="408" spans="1:10">
      <c r="A408" s="42">
        <v>40938</v>
      </c>
      <c r="B408" s="40">
        <v>1867</v>
      </c>
      <c r="C408" s="41" t="s">
        <v>45</v>
      </c>
      <c r="D408" s="41" t="s">
        <v>53</v>
      </c>
      <c r="E408" s="41" t="s">
        <v>47</v>
      </c>
      <c r="F408" s="41">
        <v>8</v>
      </c>
      <c r="G408" s="43">
        <v>10440</v>
      </c>
      <c r="H408" s="41">
        <v>3660.2640000000001</v>
      </c>
      <c r="I408" s="38">
        <f t="shared" si="12"/>
        <v>0.05</v>
      </c>
      <c r="J408" s="51" t="str">
        <f t="shared" si="13"/>
        <v>Good</v>
      </c>
    </row>
    <row r="409" spans="1:10">
      <c r="A409" s="42">
        <v>40939</v>
      </c>
      <c r="B409" s="40">
        <v>1502</v>
      </c>
      <c r="C409" s="41" t="s">
        <v>48</v>
      </c>
      <c r="D409" s="41" t="s">
        <v>53</v>
      </c>
      <c r="E409" s="41" t="s">
        <v>50</v>
      </c>
      <c r="F409" s="41">
        <v>6</v>
      </c>
      <c r="G409" s="43">
        <v>6561</v>
      </c>
      <c r="H409" s="41">
        <v>3494.8260000000005</v>
      </c>
      <c r="I409" s="38">
        <f t="shared" si="12"/>
        <v>2.5000000000000001E-2</v>
      </c>
      <c r="J409" s="51" t="str">
        <f t="shared" si="13"/>
        <v>Need Improvement</v>
      </c>
    </row>
    <row r="410" spans="1:10">
      <c r="A410" s="42">
        <v>40940</v>
      </c>
      <c r="B410" s="40">
        <v>1868</v>
      </c>
      <c r="C410" s="41" t="s">
        <v>48</v>
      </c>
      <c r="D410" s="41" t="s">
        <v>53</v>
      </c>
      <c r="E410" s="41" t="s">
        <v>47</v>
      </c>
      <c r="F410" s="41">
        <v>8</v>
      </c>
      <c r="G410" s="43">
        <v>8496</v>
      </c>
      <c r="H410" s="41">
        <v>4378.6259999999993</v>
      </c>
      <c r="I410" s="38">
        <f t="shared" si="12"/>
        <v>2.5000000000000001E-2</v>
      </c>
      <c r="J410" s="51" t="str">
        <f t="shared" si="13"/>
        <v>Need Improvement</v>
      </c>
    </row>
    <row r="411" spans="1:10">
      <c r="A411" s="42">
        <v>40941</v>
      </c>
      <c r="B411" s="40">
        <v>1503</v>
      </c>
      <c r="C411" s="41" t="s">
        <v>49</v>
      </c>
      <c r="D411" s="41" t="s">
        <v>53</v>
      </c>
      <c r="E411" s="41" t="s">
        <v>51</v>
      </c>
      <c r="F411" s="41">
        <v>7</v>
      </c>
      <c r="G411" s="43">
        <v>4515</v>
      </c>
      <c r="H411" s="41">
        <v>786.06150000000002</v>
      </c>
      <c r="I411" s="38">
        <f t="shared" si="12"/>
        <v>1.4999999999999999E-2</v>
      </c>
      <c r="J411" s="51" t="str">
        <f t="shared" si="13"/>
        <v>Need Improvement</v>
      </c>
    </row>
    <row r="412" spans="1:10">
      <c r="A412" s="42">
        <v>40942</v>
      </c>
      <c r="B412" s="40">
        <v>1869</v>
      </c>
      <c r="C412" s="41" t="s">
        <v>49</v>
      </c>
      <c r="D412" s="41" t="s">
        <v>53</v>
      </c>
      <c r="E412" s="41" t="s">
        <v>50</v>
      </c>
      <c r="F412" s="41">
        <v>9</v>
      </c>
      <c r="G412" s="43">
        <v>5143.5</v>
      </c>
      <c r="H412" s="41">
        <v>733.80600000000004</v>
      </c>
      <c r="I412" s="38">
        <f t="shared" si="12"/>
        <v>2.5000000000000001E-2</v>
      </c>
      <c r="J412" s="51" t="str">
        <f t="shared" si="13"/>
        <v>Need Improvement</v>
      </c>
    </row>
    <row r="413" spans="1:10">
      <c r="A413" s="42">
        <v>40943</v>
      </c>
      <c r="B413" s="40">
        <v>1504</v>
      </c>
      <c r="C413" s="41" t="s">
        <v>45</v>
      </c>
      <c r="D413" s="41" t="s">
        <v>53</v>
      </c>
      <c r="E413" s="41" t="s">
        <v>51</v>
      </c>
      <c r="F413" s="41">
        <v>9</v>
      </c>
      <c r="G413" s="43">
        <v>12195</v>
      </c>
      <c r="H413" s="41">
        <v>3248.0163000000002</v>
      </c>
      <c r="I413" s="38">
        <f t="shared" si="12"/>
        <v>0.05</v>
      </c>
      <c r="J413" s="51" t="str">
        <f t="shared" si="13"/>
        <v>Good</v>
      </c>
    </row>
    <row r="414" spans="1:10">
      <c r="A414" s="42">
        <v>40944</v>
      </c>
      <c r="B414" s="40">
        <v>1870</v>
      </c>
      <c r="C414" s="41" t="s">
        <v>45</v>
      </c>
      <c r="D414" s="41" t="s">
        <v>53</v>
      </c>
      <c r="E414" s="41" t="s">
        <v>50</v>
      </c>
      <c r="F414" s="41">
        <v>10</v>
      </c>
      <c r="G414" s="43">
        <v>10560</v>
      </c>
      <c r="H414" s="41">
        <v>5089.92</v>
      </c>
      <c r="I414" s="38">
        <f t="shared" si="12"/>
        <v>0.05</v>
      </c>
      <c r="J414" s="51" t="str">
        <f t="shared" si="13"/>
        <v>Good</v>
      </c>
    </row>
    <row r="415" spans="1:10">
      <c r="A415" s="42">
        <v>40945</v>
      </c>
      <c r="B415" s="40">
        <v>1505</v>
      </c>
      <c r="C415" s="41" t="s">
        <v>48</v>
      </c>
      <c r="D415" s="41" t="s">
        <v>53</v>
      </c>
      <c r="E415" s="41" t="s">
        <v>51</v>
      </c>
      <c r="F415" s="41">
        <v>9</v>
      </c>
      <c r="G415" s="43">
        <v>11475</v>
      </c>
      <c r="H415" s="41">
        <v>1964.0609999999999</v>
      </c>
      <c r="I415" s="38">
        <f t="shared" si="12"/>
        <v>0.05</v>
      </c>
      <c r="J415" s="51" t="str">
        <f t="shared" si="13"/>
        <v>Good</v>
      </c>
    </row>
    <row r="416" spans="1:10">
      <c r="A416" s="42">
        <v>40946</v>
      </c>
      <c r="B416" s="40">
        <v>1871</v>
      </c>
      <c r="C416" s="41" t="s">
        <v>48</v>
      </c>
      <c r="D416" s="41" t="s">
        <v>53</v>
      </c>
      <c r="E416" s="41" t="s">
        <v>50</v>
      </c>
      <c r="F416" s="41">
        <v>9</v>
      </c>
      <c r="G416" s="43">
        <v>2146.5</v>
      </c>
      <c r="H416" s="41">
        <v>4819.9657500000003</v>
      </c>
      <c r="I416" s="38">
        <f t="shared" si="12"/>
        <v>1.4999999999999999E-2</v>
      </c>
      <c r="J416" s="51" t="str">
        <f t="shared" si="13"/>
        <v>Need Improvement</v>
      </c>
    </row>
    <row r="417" spans="1:10">
      <c r="A417" s="42">
        <v>40947</v>
      </c>
      <c r="B417" s="40">
        <v>1506</v>
      </c>
      <c r="C417" s="41" t="s">
        <v>49</v>
      </c>
      <c r="D417" s="41" t="s">
        <v>53</v>
      </c>
      <c r="E417" s="41" t="s">
        <v>47</v>
      </c>
      <c r="F417" s="41">
        <v>7</v>
      </c>
      <c r="G417" s="43">
        <v>7014</v>
      </c>
      <c r="H417" s="41">
        <v>2304.8004000000001</v>
      </c>
      <c r="I417" s="38">
        <f t="shared" si="12"/>
        <v>2.5000000000000001E-2</v>
      </c>
      <c r="J417" s="51" t="str">
        <f t="shared" si="13"/>
        <v>Need Improvement</v>
      </c>
    </row>
    <row r="418" spans="1:10">
      <c r="A418" s="42">
        <v>40948</v>
      </c>
      <c r="B418" s="40">
        <v>1872</v>
      </c>
      <c r="C418" s="41" t="s">
        <v>49</v>
      </c>
      <c r="D418" s="41" t="s">
        <v>53</v>
      </c>
      <c r="E418" s="41" t="s">
        <v>51</v>
      </c>
      <c r="F418" s="41">
        <v>7</v>
      </c>
      <c r="G418" s="43">
        <v>5386.5</v>
      </c>
      <c r="H418" s="41">
        <v>3228.3090000000002</v>
      </c>
      <c r="I418" s="38">
        <f t="shared" si="12"/>
        <v>2.5000000000000001E-2</v>
      </c>
      <c r="J418" s="51" t="str">
        <f t="shared" si="13"/>
        <v>Need Improvement</v>
      </c>
    </row>
    <row r="419" spans="1:10">
      <c r="A419" s="42">
        <v>40949</v>
      </c>
      <c r="B419" s="40">
        <v>1507</v>
      </c>
      <c r="C419" s="41" t="s">
        <v>45</v>
      </c>
      <c r="D419" s="41" t="s">
        <v>53</v>
      </c>
      <c r="E419" s="41" t="s">
        <v>47</v>
      </c>
      <c r="F419" s="41">
        <v>9</v>
      </c>
      <c r="G419" s="43">
        <v>1809</v>
      </c>
      <c r="H419" s="41">
        <v>672.22439999999995</v>
      </c>
      <c r="I419" s="38">
        <f t="shared" si="12"/>
        <v>1.4999999999999999E-2</v>
      </c>
      <c r="J419" s="51" t="str">
        <f t="shared" si="13"/>
        <v>Need Improvement</v>
      </c>
    </row>
    <row r="420" spans="1:10">
      <c r="A420" s="42">
        <v>40950</v>
      </c>
      <c r="B420" s="40">
        <v>1873</v>
      </c>
      <c r="C420" s="41" t="s">
        <v>45</v>
      </c>
      <c r="D420" s="41" t="s">
        <v>53</v>
      </c>
      <c r="E420" s="41" t="s">
        <v>51</v>
      </c>
      <c r="F420" s="41">
        <v>6</v>
      </c>
      <c r="G420" s="43">
        <v>7344</v>
      </c>
      <c r="H420" s="41">
        <v>1633.7952</v>
      </c>
      <c r="I420" s="38">
        <f t="shared" si="12"/>
        <v>2.5000000000000001E-2</v>
      </c>
      <c r="J420" s="51" t="str">
        <f t="shared" si="13"/>
        <v>Need Improvement</v>
      </c>
    </row>
    <row r="421" spans="1:10">
      <c r="A421" s="42">
        <v>40951</v>
      </c>
      <c r="B421" s="40">
        <v>1508</v>
      </c>
      <c r="C421" s="41" t="s">
        <v>48</v>
      </c>
      <c r="D421" s="41" t="s">
        <v>53</v>
      </c>
      <c r="E421" s="41" t="s">
        <v>47</v>
      </c>
      <c r="F421" s="41">
        <v>7</v>
      </c>
      <c r="G421" s="43">
        <v>8426.25</v>
      </c>
      <c r="H421" s="41">
        <v>1156.0815000000002</v>
      </c>
      <c r="I421" s="38">
        <f t="shared" si="12"/>
        <v>2.5000000000000001E-2</v>
      </c>
      <c r="J421" s="51" t="str">
        <f t="shared" si="13"/>
        <v>Need Improvement</v>
      </c>
    </row>
    <row r="422" spans="1:10">
      <c r="A422" s="42">
        <v>40952</v>
      </c>
      <c r="B422" s="40">
        <v>1874</v>
      </c>
      <c r="C422" s="41" t="s">
        <v>48</v>
      </c>
      <c r="D422" s="41" t="s">
        <v>53</v>
      </c>
      <c r="E422" s="41" t="s">
        <v>51</v>
      </c>
      <c r="F422" s="41">
        <v>6</v>
      </c>
      <c r="G422" s="43">
        <v>7533</v>
      </c>
      <c r="H422" s="41">
        <v>4375.4174999999996</v>
      </c>
      <c r="I422" s="38">
        <f t="shared" si="12"/>
        <v>2.5000000000000001E-2</v>
      </c>
      <c r="J422" s="51" t="str">
        <f t="shared" si="13"/>
        <v>Need Improvement</v>
      </c>
    </row>
    <row r="423" spans="1:10">
      <c r="A423" s="42">
        <v>40953</v>
      </c>
      <c r="B423" s="40">
        <v>1509</v>
      </c>
      <c r="C423" s="41" t="s">
        <v>49</v>
      </c>
      <c r="D423" s="41" t="s">
        <v>53</v>
      </c>
      <c r="E423" s="41" t="s">
        <v>50</v>
      </c>
      <c r="F423" s="41">
        <v>9</v>
      </c>
      <c r="G423" s="43">
        <v>7695</v>
      </c>
      <c r="H423" s="41">
        <v>1579.0140000000001</v>
      </c>
      <c r="I423" s="38">
        <f t="shared" si="12"/>
        <v>2.5000000000000001E-2</v>
      </c>
      <c r="J423" s="51" t="str">
        <f t="shared" si="13"/>
        <v>Need Improvement</v>
      </c>
    </row>
    <row r="424" spans="1:10">
      <c r="A424" s="42">
        <v>40954</v>
      </c>
      <c r="B424" s="40">
        <v>1510</v>
      </c>
      <c r="C424" s="41" t="s">
        <v>45</v>
      </c>
      <c r="D424" s="41" t="s">
        <v>53</v>
      </c>
      <c r="E424" s="41" t="s">
        <v>50</v>
      </c>
      <c r="F424" s="41">
        <v>9</v>
      </c>
      <c r="G424" s="43">
        <v>5886</v>
      </c>
      <c r="H424" s="41">
        <v>2674.3041000000003</v>
      </c>
      <c r="I424" s="38">
        <f t="shared" si="12"/>
        <v>2.5000000000000001E-2</v>
      </c>
      <c r="J424" s="51" t="str">
        <f t="shared" si="13"/>
        <v>Need Improvement</v>
      </c>
    </row>
    <row r="425" spans="1:10">
      <c r="A425" s="42">
        <v>40955</v>
      </c>
      <c r="B425" s="40">
        <v>1511</v>
      </c>
      <c r="C425" s="41" t="s">
        <v>48</v>
      </c>
      <c r="D425" s="41" t="s">
        <v>53</v>
      </c>
      <c r="E425" s="41" t="s">
        <v>50</v>
      </c>
      <c r="F425" s="41">
        <v>7</v>
      </c>
      <c r="G425" s="43">
        <v>9345</v>
      </c>
      <c r="H425" s="41">
        <v>3895.9304999999999</v>
      </c>
      <c r="I425" s="38">
        <f t="shared" si="12"/>
        <v>2.5000000000000001E-2</v>
      </c>
      <c r="J425" s="51" t="str">
        <f t="shared" si="13"/>
        <v>Need Improvement</v>
      </c>
    </row>
    <row r="426" spans="1:10">
      <c r="A426" s="42">
        <v>40956</v>
      </c>
      <c r="B426" s="40">
        <v>1512</v>
      </c>
      <c r="C426" s="41" t="s">
        <v>49</v>
      </c>
      <c r="D426" s="41" t="s">
        <v>53</v>
      </c>
      <c r="E426" s="41" t="s">
        <v>51</v>
      </c>
      <c r="F426" s="41">
        <v>8</v>
      </c>
      <c r="G426" s="43">
        <v>8256</v>
      </c>
      <c r="H426" s="41">
        <v>3389.0880000000006</v>
      </c>
      <c r="I426" s="38">
        <f t="shared" si="12"/>
        <v>2.5000000000000001E-2</v>
      </c>
      <c r="J426" s="51" t="str">
        <f t="shared" si="13"/>
        <v>Need Improvement</v>
      </c>
    </row>
    <row r="427" spans="1:10">
      <c r="A427" s="42">
        <v>40957</v>
      </c>
      <c r="B427" s="40">
        <v>1513</v>
      </c>
      <c r="C427" s="41" t="s">
        <v>45</v>
      </c>
      <c r="D427" s="41" t="s">
        <v>53</v>
      </c>
      <c r="E427" s="41" t="s">
        <v>51</v>
      </c>
      <c r="F427" s="41">
        <v>8</v>
      </c>
      <c r="G427" s="43">
        <v>4356</v>
      </c>
      <c r="H427" s="41">
        <v>3644.8829999999998</v>
      </c>
      <c r="I427" s="38">
        <f t="shared" si="12"/>
        <v>1.4999999999999999E-2</v>
      </c>
      <c r="J427" s="51" t="str">
        <f t="shared" si="13"/>
        <v>Need Improvement</v>
      </c>
    </row>
    <row r="428" spans="1:10">
      <c r="A428" s="42">
        <v>40958</v>
      </c>
      <c r="B428" s="40">
        <v>1514</v>
      </c>
      <c r="C428" s="41" t="s">
        <v>48</v>
      </c>
      <c r="D428" s="41" t="s">
        <v>53</v>
      </c>
      <c r="E428" s="41" t="s">
        <v>51</v>
      </c>
      <c r="F428" s="41">
        <v>8</v>
      </c>
      <c r="G428" s="43">
        <v>14880</v>
      </c>
      <c r="H428" s="41">
        <v>5200.5599999999995</v>
      </c>
      <c r="I428" s="38">
        <f t="shared" si="12"/>
        <v>0.05</v>
      </c>
      <c r="J428" s="51" t="str">
        <f t="shared" si="13"/>
        <v>Good</v>
      </c>
    </row>
    <row r="429" spans="1:10">
      <c r="A429" s="42">
        <v>40959</v>
      </c>
      <c r="B429" s="40">
        <v>1884</v>
      </c>
      <c r="C429" s="41" t="s">
        <v>49</v>
      </c>
      <c r="D429" s="41" t="s">
        <v>53</v>
      </c>
      <c r="E429" s="41" t="s">
        <v>47</v>
      </c>
      <c r="F429" s="41">
        <v>6</v>
      </c>
      <c r="G429" s="43">
        <v>1674</v>
      </c>
      <c r="H429" s="41">
        <v>576.86040000000003</v>
      </c>
      <c r="I429" s="38">
        <f t="shared" si="12"/>
        <v>1.4999999999999999E-2</v>
      </c>
      <c r="J429" s="51" t="str">
        <f t="shared" si="13"/>
        <v>Need Improvement</v>
      </c>
    </row>
    <row r="430" spans="1:10">
      <c r="A430" s="42">
        <v>40960</v>
      </c>
      <c r="B430" s="40">
        <v>1885</v>
      </c>
      <c r="C430" s="41" t="s">
        <v>45</v>
      </c>
      <c r="D430" s="41" t="s">
        <v>53</v>
      </c>
      <c r="E430" s="41" t="s">
        <v>47</v>
      </c>
      <c r="F430" s="41">
        <v>10</v>
      </c>
      <c r="G430" s="43">
        <v>13050</v>
      </c>
      <c r="H430" s="41">
        <v>877.221</v>
      </c>
      <c r="I430" s="38">
        <f t="shared" si="12"/>
        <v>0.05</v>
      </c>
      <c r="J430" s="51" t="str">
        <f t="shared" si="13"/>
        <v>Good</v>
      </c>
    </row>
    <row r="431" spans="1:10">
      <c r="A431" s="42">
        <v>40961</v>
      </c>
      <c r="B431" s="40">
        <v>1886</v>
      </c>
      <c r="C431" s="41" t="s">
        <v>48</v>
      </c>
      <c r="D431" s="41" t="s">
        <v>53</v>
      </c>
      <c r="E431" s="41" t="s">
        <v>47</v>
      </c>
      <c r="F431" s="41">
        <v>7</v>
      </c>
      <c r="G431" s="43">
        <v>11214</v>
      </c>
      <c r="H431" s="41">
        <v>3310.3728000000006</v>
      </c>
      <c r="I431" s="38">
        <f t="shared" si="12"/>
        <v>0.05</v>
      </c>
      <c r="J431" s="51" t="str">
        <f t="shared" si="13"/>
        <v>Good</v>
      </c>
    </row>
    <row r="432" spans="1:10">
      <c r="A432" s="42">
        <v>40962</v>
      </c>
      <c r="B432" s="40">
        <v>1887</v>
      </c>
      <c r="C432" s="41" t="s">
        <v>49</v>
      </c>
      <c r="D432" s="41" t="s">
        <v>53</v>
      </c>
      <c r="E432" s="41" t="s">
        <v>50</v>
      </c>
      <c r="F432" s="41">
        <v>8</v>
      </c>
      <c r="G432" s="43">
        <v>3168</v>
      </c>
      <c r="H432" s="41">
        <v>2676.3263999999999</v>
      </c>
      <c r="I432" s="38">
        <f t="shared" si="12"/>
        <v>1.4999999999999999E-2</v>
      </c>
      <c r="J432" s="51" t="str">
        <f t="shared" si="13"/>
        <v>Need Improvement</v>
      </c>
    </row>
    <row r="433" spans="1:10">
      <c r="A433" s="42">
        <v>40963</v>
      </c>
      <c r="B433" s="40">
        <v>1888</v>
      </c>
      <c r="C433" s="41" t="s">
        <v>45</v>
      </c>
      <c r="D433" s="41" t="s">
        <v>53</v>
      </c>
      <c r="E433" s="41" t="s">
        <v>50</v>
      </c>
      <c r="F433" s="41">
        <v>7</v>
      </c>
      <c r="G433" s="43">
        <v>13860</v>
      </c>
      <c r="H433" s="41">
        <v>1744.6968000000002</v>
      </c>
      <c r="I433" s="38">
        <f t="shared" si="12"/>
        <v>0.05</v>
      </c>
      <c r="J433" s="51" t="str">
        <f t="shared" si="13"/>
        <v>Good</v>
      </c>
    </row>
    <row r="434" spans="1:10">
      <c r="A434" s="42">
        <v>40964</v>
      </c>
      <c r="B434" s="40">
        <v>1889</v>
      </c>
      <c r="C434" s="41" t="s">
        <v>48</v>
      </c>
      <c r="D434" s="41" t="s">
        <v>53</v>
      </c>
      <c r="E434" s="41" t="s">
        <v>50</v>
      </c>
      <c r="F434" s="41">
        <v>6</v>
      </c>
      <c r="G434" s="43">
        <v>1728</v>
      </c>
      <c r="H434" s="41">
        <v>2136.8447999999999</v>
      </c>
      <c r="I434" s="38">
        <f t="shared" si="12"/>
        <v>1.4999999999999999E-2</v>
      </c>
      <c r="J434" s="51" t="str">
        <f t="shared" si="13"/>
        <v>Need Improvement</v>
      </c>
    </row>
    <row r="435" spans="1:10">
      <c r="A435" s="42">
        <v>40965</v>
      </c>
      <c r="B435" s="40">
        <v>1524</v>
      </c>
      <c r="C435" s="41" t="s">
        <v>49</v>
      </c>
      <c r="D435" s="41" t="s">
        <v>53</v>
      </c>
      <c r="E435" s="41" t="s">
        <v>47</v>
      </c>
      <c r="F435" s="41">
        <v>6</v>
      </c>
      <c r="G435" s="43">
        <v>6507</v>
      </c>
      <c r="H435" s="41">
        <v>2487.6260999999995</v>
      </c>
      <c r="I435" s="38">
        <f t="shared" si="12"/>
        <v>2.5000000000000001E-2</v>
      </c>
      <c r="J435" s="51" t="str">
        <f t="shared" si="13"/>
        <v>Need Improvement</v>
      </c>
    </row>
    <row r="436" spans="1:10">
      <c r="A436" s="42">
        <v>40966</v>
      </c>
      <c r="B436" s="40">
        <v>1890</v>
      </c>
      <c r="C436" s="41" t="s">
        <v>49</v>
      </c>
      <c r="D436" s="41" t="s">
        <v>53</v>
      </c>
      <c r="E436" s="41" t="s">
        <v>51</v>
      </c>
      <c r="F436" s="41">
        <v>10</v>
      </c>
      <c r="G436" s="43">
        <v>2505</v>
      </c>
      <c r="H436" s="41">
        <v>919.58550000000002</v>
      </c>
      <c r="I436" s="38">
        <f t="shared" si="12"/>
        <v>1.4999999999999999E-2</v>
      </c>
      <c r="J436" s="51" t="str">
        <f t="shared" si="13"/>
        <v>Need Improvement</v>
      </c>
    </row>
    <row r="437" spans="1:10">
      <c r="A437" s="42">
        <v>40967</v>
      </c>
      <c r="B437" s="40">
        <v>1525</v>
      </c>
      <c r="C437" s="41" t="s">
        <v>45</v>
      </c>
      <c r="D437" s="41" t="s">
        <v>53</v>
      </c>
      <c r="E437" s="41" t="s">
        <v>47</v>
      </c>
      <c r="F437" s="41">
        <v>10</v>
      </c>
      <c r="G437" s="43">
        <v>11700</v>
      </c>
      <c r="H437" s="41">
        <v>898.09199999999998</v>
      </c>
      <c r="I437" s="38">
        <f t="shared" si="12"/>
        <v>0.05</v>
      </c>
      <c r="J437" s="51" t="str">
        <f t="shared" si="13"/>
        <v>Good</v>
      </c>
    </row>
    <row r="438" spans="1:10">
      <c r="A438" s="42">
        <v>40969</v>
      </c>
      <c r="B438" s="40">
        <v>1891</v>
      </c>
      <c r="C438" s="41" t="s">
        <v>45</v>
      </c>
      <c r="D438" s="41" t="s">
        <v>53</v>
      </c>
      <c r="E438" s="41" t="s">
        <v>51</v>
      </c>
      <c r="F438" s="41">
        <v>6</v>
      </c>
      <c r="G438" s="43">
        <v>10710</v>
      </c>
      <c r="H438" s="41">
        <v>3991.6170000000002</v>
      </c>
      <c r="I438" s="38">
        <f t="shared" si="12"/>
        <v>0.05</v>
      </c>
      <c r="J438" s="51" t="str">
        <f t="shared" si="13"/>
        <v>Good</v>
      </c>
    </row>
    <row r="439" spans="1:10">
      <c r="A439" s="42">
        <v>40970</v>
      </c>
      <c r="B439" s="40">
        <v>1526</v>
      </c>
      <c r="C439" s="41" t="s">
        <v>48</v>
      </c>
      <c r="D439" s="41" t="s">
        <v>53</v>
      </c>
      <c r="E439" s="41" t="s">
        <v>47</v>
      </c>
      <c r="F439" s="41">
        <v>6</v>
      </c>
      <c r="G439" s="43">
        <v>7290</v>
      </c>
      <c r="H439" s="41">
        <v>3225.0960000000005</v>
      </c>
      <c r="I439" s="38">
        <f t="shared" si="12"/>
        <v>2.5000000000000001E-2</v>
      </c>
      <c r="J439" s="51" t="str">
        <f t="shared" si="13"/>
        <v>Need Improvement</v>
      </c>
    </row>
    <row r="440" spans="1:10">
      <c r="A440" s="42">
        <v>40971</v>
      </c>
      <c r="B440" s="40">
        <v>1892</v>
      </c>
      <c r="C440" s="41" t="s">
        <v>48</v>
      </c>
      <c r="D440" s="41" t="s">
        <v>53</v>
      </c>
      <c r="E440" s="41" t="s">
        <v>51</v>
      </c>
      <c r="F440" s="41">
        <v>9</v>
      </c>
      <c r="G440" s="43">
        <v>2085.75</v>
      </c>
      <c r="H440" s="41">
        <v>839.30579999999998</v>
      </c>
      <c r="I440" s="38">
        <f t="shared" si="12"/>
        <v>1.4999999999999999E-2</v>
      </c>
      <c r="J440" s="51" t="str">
        <f t="shared" si="13"/>
        <v>Need Improvement</v>
      </c>
    </row>
    <row r="441" spans="1:10">
      <c r="A441" s="42">
        <v>40972</v>
      </c>
      <c r="B441" s="40">
        <v>1527</v>
      </c>
      <c r="C441" s="41" t="s">
        <v>49</v>
      </c>
      <c r="D441" s="41" t="s">
        <v>53</v>
      </c>
      <c r="E441" s="41" t="s">
        <v>50</v>
      </c>
      <c r="F441" s="41">
        <v>9</v>
      </c>
      <c r="G441" s="43">
        <v>2358</v>
      </c>
      <c r="H441" s="41">
        <v>970.08119999999997</v>
      </c>
      <c r="I441" s="38">
        <f t="shared" si="12"/>
        <v>1.4999999999999999E-2</v>
      </c>
      <c r="J441" s="51" t="str">
        <f t="shared" si="13"/>
        <v>Need Improvement</v>
      </c>
    </row>
    <row r="442" spans="1:10">
      <c r="A442" s="42">
        <v>40973</v>
      </c>
      <c r="B442" s="40">
        <v>1893</v>
      </c>
      <c r="C442" s="41" t="s">
        <v>49</v>
      </c>
      <c r="D442" s="41" t="s">
        <v>53</v>
      </c>
      <c r="E442" s="41" t="s">
        <v>47</v>
      </c>
      <c r="F442" s="41">
        <v>9</v>
      </c>
      <c r="G442" s="43">
        <v>8829</v>
      </c>
      <c r="H442" s="41">
        <v>833.8990500000001</v>
      </c>
      <c r="I442" s="38">
        <f t="shared" si="12"/>
        <v>2.5000000000000001E-2</v>
      </c>
      <c r="J442" s="51" t="str">
        <f t="shared" si="13"/>
        <v>Need Improvement</v>
      </c>
    </row>
    <row r="443" spans="1:10">
      <c r="A443" s="42">
        <v>41339</v>
      </c>
      <c r="B443" s="40">
        <v>1528</v>
      </c>
      <c r="C443" s="41" t="s">
        <v>45</v>
      </c>
      <c r="D443" s="41" t="s">
        <v>53</v>
      </c>
      <c r="E443" s="41" t="s">
        <v>50</v>
      </c>
      <c r="F443" s="41">
        <v>8</v>
      </c>
      <c r="G443" s="43">
        <v>4288</v>
      </c>
      <c r="H443" s="41">
        <v>4340.5280000000002</v>
      </c>
      <c r="I443" s="38">
        <f t="shared" si="12"/>
        <v>1.4999999999999999E-2</v>
      </c>
      <c r="J443" s="51" t="str">
        <f t="shared" si="13"/>
        <v>Need Improvement</v>
      </c>
    </row>
    <row r="444" spans="1:10">
      <c r="A444" s="42">
        <v>41340</v>
      </c>
      <c r="B444" s="40">
        <v>1902</v>
      </c>
      <c r="C444" s="41" t="s">
        <v>49</v>
      </c>
      <c r="D444" s="41" t="s">
        <v>53</v>
      </c>
      <c r="E444" s="41" t="s">
        <v>47</v>
      </c>
      <c r="F444" s="41">
        <v>9</v>
      </c>
      <c r="G444" s="43">
        <v>8977.5</v>
      </c>
      <c r="H444" s="41">
        <v>1609.1271000000002</v>
      </c>
      <c r="I444" s="38">
        <f t="shared" si="12"/>
        <v>2.5000000000000001E-2</v>
      </c>
      <c r="J444" s="51" t="str">
        <f t="shared" si="13"/>
        <v>Need Improvement</v>
      </c>
    </row>
    <row r="445" spans="1:10">
      <c r="A445" s="42">
        <v>41341</v>
      </c>
      <c r="B445" s="40">
        <v>1903</v>
      </c>
      <c r="C445" s="41" t="s">
        <v>45</v>
      </c>
      <c r="D445" s="41" t="s">
        <v>53</v>
      </c>
      <c r="E445" s="41" t="s">
        <v>47</v>
      </c>
      <c r="F445" s="41">
        <v>6</v>
      </c>
      <c r="G445" s="43">
        <v>2232</v>
      </c>
      <c r="H445" s="41">
        <v>2974.8096</v>
      </c>
      <c r="I445" s="38">
        <f t="shared" si="12"/>
        <v>1.4999999999999999E-2</v>
      </c>
      <c r="J445" s="51" t="str">
        <f t="shared" si="13"/>
        <v>Need Improvement</v>
      </c>
    </row>
    <row r="446" spans="1:10">
      <c r="A446" s="42">
        <v>41342</v>
      </c>
      <c r="B446" s="40">
        <v>1904</v>
      </c>
      <c r="C446" s="41" t="s">
        <v>48</v>
      </c>
      <c r="D446" s="41" t="s">
        <v>53</v>
      </c>
      <c r="E446" s="41" t="s">
        <v>47</v>
      </c>
      <c r="F446" s="41">
        <v>9</v>
      </c>
      <c r="G446" s="43">
        <v>13365</v>
      </c>
      <c r="H446" s="41">
        <v>5565.1859999999997</v>
      </c>
      <c r="I446" s="38">
        <f t="shared" si="12"/>
        <v>0.05</v>
      </c>
      <c r="J446" s="51" t="str">
        <f t="shared" si="13"/>
        <v>Good</v>
      </c>
    </row>
    <row r="447" spans="1:10">
      <c r="A447" s="42">
        <v>41343</v>
      </c>
      <c r="B447" s="40">
        <v>1905</v>
      </c>
      <c r="C447" s="41" t="s">
        <v>49</v>
      </c>
      <c r="D447" s="41" t="s">
        <v>53</v>
      </c>
      <c r="E447" s="41" t="s">
        <v>50</v>
      </c>
      <c r="F447" s="41">
        <v>7</v>
      </c>
      <c r="G447" s="43">
        <v>2220.75</v>
      </c>
      <c r="H447" s="41">
        <v>982.68187499999999</v>
      </c>
      <c r="I447" s="38">
        <f t="shared" si="12"/>
        <v>1.4999999999999999E-2</v>
      </c>
      <c r="J447" s="51" t="str">
        <f t="shared" si="13"/>
        <v>Need Improvement</v>
      </c>
    </row>
    <row r="448" spans="1:10">
      <c r="A448" s="42">
        <v>41344</v>
      </c>
      <c r="B448" s="40">
        <v>1906</v>
      </c>
      <c r="C448" s="41" t="s">
        <v>45</v>
      </c>
      <c r="D448" s="41" t="s">
        <v>53</v>
      </c>
      <c r="E448" s="41" t="s">
        <v>50</v>
      </c>
      <c r="F448" s="41">
        <v>6</v>
      </c>
      <c r="G448" s="43">
        <v>5616</v>
      </c>
      <c r="H448" s="41">
        <v>4112.7840000000006</v>
      </c>
      <c r="I448" s="38">
        <f t="shared" si="12"/>
        <v>2.5000000000000001E-2</v>
      </c>
      <c r="J448" s="51" t="str">
        <f t="shared" si="13"/>
        <v>Need Improvement</v>
      </c>
    </row>
    <row r="449" spans="1:10">
      <c r="A449" s="42">
        <v>41345</v>
      </c>
      <c r="B449" s="40">
        <v>1542</v>
      </c>
      <c r="C449" s="41" t="s">
        <v>49</v>
      </c>
      <c r="D449" s="41" t="s">
        <v>53</v>
      </c>
      <c r="E449" s="41" t="s">
        <v>47</v>
      </c>
      <c r="F449" s="41">
        <v>9</v>
      </c>
      <c r="G449" s="43">
        <v>1984.5</v>
      </c>
      <c r="H449" s="41">
        <v>4042.4264999999996</v>
      </c>
      <c r="I449" s="38">
        <f t="shared" si="12"/>
        <v>1.4999999999999999E-2</v>
      </c>
      <c r="J449" s="51" t="str">
        <f t="shared" si="13"/>
        <v>Need Improvement</v>
      </c>
    </row>
    <row r="450" spans="1:10">
      <c r="A450" s="42">
        <v>41346</v>
      </c>
      <c r="B450" s="40">
        <v>1907</v>
      </c>
      <c r="C450" s="41" t="s">
        <v>48</v>
      </c>
      <c r="D450" s="41" t="s">
        <v>53</v>
      </c>
      <c r="E450" s="41" t="s">
        <v>50</v>
      </c>
      <c r="F450" s="41">
        <v>6</v>
      </c>
      <c r="G450" s="43">
        <v>7344</v>
      </c>
      <c r="H450" s="41">
        <v>3077.8703999999998</v>
      </c>
      <c r="I450" s="38">
        <f t="shared" si="12"/>
        <v>2.5000000000000001E-2</v>
      </c>
      <c r="J450" s="51" t="str">
        <f t="shared" si="13"/>
        <v>Need Improvement</v>
      </c>
    </row>
    <row r="451" spans="1:10">
      <c r="A451" s="42">
        <v>41347</v>
      </c>
      <c r="B451" s="40">
        <v>1543</v>
      </c>
      <c r="C451" s="41" t="s">
        <v>45</v>
      </c>
      <c r="D451" s="41" t="s">
        <v>53</v>
      </c>
      <c r="E451" s="41" t="s">
        <v>47</v>
      </c>
      <c r="F451" s="41">
        <v>9</v>
      </c>
      <c r="G451" s="43">
        <v>7587</v>
      </c>
      <c r="H451" s="41">
        <v>4445.982</v>
      </c>
      <c r="I451" s="38">
        <f t="shared" ref="I451:I514" si="14">+IF(G451&lt;5000,$Q$4,IF(AND(G451&gt;=5000,G451&lt;10000),$Q$3,$Q$2))</f>
        <v>2.5000000000000001E-2</v>
      </c>
      <c r="J451" s="51" t="str">
        <f t="shared" ref="J451:J514" si="15">IF(OR(G451&gt;10000,H451&gt;=5000),"Good","Need Improvement")</f>
        <v>Need Improvement</v>
      </c>
    </row>
    <row r="452" spans="1:10">
      <c r="A452" s="42">
        <v>41348</v>
      </c>
      <c r="B452" s="40">
        <v>1908</v>
      </c>
      <c r="C452" s="41" t="s">
        <v>49</v>
      </c>
      <c r="D452" s="41" t="s">
        <v>53</v>
      </c>
      <c r="E452" s="41" t="s">
        <v>51</v>
      </c>
      <c r="F452" s="41">
        <v>6</v>
      </c>
      <c r="G452" s="43">
        <v>3834</v>
      </c>
      <c r="H452" s="41">
        <v>3564.6615000000002</v>
      </c>
      <c r="I452" s="38">
        <f t="shared" si="14"/>
        <v>1.4999999999999999E-2</v>
      </c>
      <c r="J452" s="51" t="str">
        <f t="shared" si="15"/>
        <v>Need Improvement</v>
      </c>
    </row>
    <row r="453" spans="1:10">
      <c r="A453" s="42">
        <v>41349</v>
      </c>
      <c r="B453" s="40">
        <v>1544</v>
      </c>
      <c r="C453" s="41" t="s">
        <v>48</v>
      </c>
      <c r="D453" s="41" t="s">
        <v>53</v>
      </c>
      <c r="E453" s="41" t="s">
        <v>47</v>
      </c>
      <c r="F453" s="41">
        <v>8</v>
      </c>
      <c r="G453" s="43">
        <v>14940</v>
      </c>
      <c r="H453" s="41">
        <v>1164.7223999999999</v>
      </c>
      <c r="I453" s="38">
        <f t="shared" si="14"/>
        <v>0.05</v>
      </c>
      <c r="J453" s="51" t="str">
        <f t="shared" si="15"/>
        <v>Good</v>
      </c>
    </row>
    <row r="454" spans="1:10">
      <c r="A454" s="42">
        <v>41350</v>
      </c>
      <c r="B454" s="40">
        <v>1909</v>
      </c>
      <c r="C454" s="41" t="s">
        <v>45</v>
      </c>
      <c r="D454" s="41" t="s">
        <v>53</v>
      </c>
      <c r="E454" s="41" t="s">
        <v>51</v>
      </c>
      <c r="F454" s="41">
        <v>8</v>
      </c>
      <c r="G454" s="43">
        <v>2280</v>
      </c>
      <c r="H454" s="41">
        <v>737.58</v>
      </c>
      <c r="I454" s="38">
        <f t="shared" si="14"/>
        <v>1.4999999999999999E-2</v>
      </c>
      <c r="J454" s="51" t="str">
        <f t="shared" si="15"/>
        <v>Need Improvement</v>
      </c>
    </row>
    <row r="455" spans="1:10">
      <c r="A455" s="42">
        <v>41351</v>
      </c>
      <c r="B455" s="40">
        <v>1545</v>
      </c>
      <c r="C455" s="41" t="s">
        <v>49</v>
      </c>
      <c r="D455" s="41" t="s">
        <v>53</v>
      </c>
      <c r="E455" s="41" t="s">
        <v>50</v>
      </c>
      <c r="F455" s="41">
        <v>10</v>
      </c>
      <c r="G455" s="43">
        <v>13800</v>
      </c>
      <c r="H455" s="41">
        <v>1811.6640000000002</v>
      </c>
      <c r="I455" s="38">
        <f t="shared" si="14"/>
        <v>0.05</v>
      </c>
      <c r="J455" s="51" t="str">
        <f t="shared" si="15"/>
        <v>Good</v>
      </c>
    </row>
    <row r="456" spans="1:10">
      <c r="A456" s="42">
        <v>41352</v>
      </c>
      <c r="B456" s="40">
        <v>1910</v>
      </c>
      <c r="C456" s="41" t="s">
        <v>48</v>
      </c>
      <c r="D456" s="41" t="s">
        <v>53</v>
      </c>
      <c r="E456" s="41" t="s">
        <v>51</v>
      </c>
      <c r="F456" s="41">
        <v>8</v>
      </c>
      <c r="G456" s="43">
        <v>4048</v>
      </c>
      <c r="H456" s="41">
        <v>3422.1792</v>
      </c>
      <c r="I456" s="38">
        <f t="shared" si="14"/>
        <v>1.4999999999999999E-2</v>
      </c>
      <c r="J456" s="51" t="str">
        <f t="shared" si="15"/>
        <v>Need Improvement</v>
      </c>
    </row>
    <row r="457" spans="1:10">
      <c r="A457" s="42">
        <v>41353</v>
      </c>
      <c r="B457" s="40">
        <v>1546</v>
      </c>
      <c r="C457" s="41" t="s">
        <v>45</v>
      </c>
      <c r="D457" s="41" t="s">
        <v>53</v>
      </c>
      <c r="E457" s="41" t="s">
        <v>50</v>
      </c>
      <c r="F457" s="41">
        <v>8</v>
      </c>
      <c r="G457" s="43">
        <v>2106</v>
      </c>
      <c r="H457" s="41">
        <v>2156.9651999999996</v>
      </c>
      <c r="I457" s="38">
        <f t="shared" si="14"/>
        <v>1.4999999999999999E-2</v>
      </c>
      <c r="J457" s="51" t="str">
        <f t="shared" si="15"/>
        <v>Need Improvement</v>
      </c>
    </row>
    <row r="458" spans="1:10">
      <c r="A458" s="42">
        <v>41354</v>
      </c>
      <c r="B458" s="40">
        <v>1547</v>
      </c>
      <c r="C458" s="41" t="s">
        <v>48</v>
      </c>
      <c r="D458" s="41" t="s">
        <v>53</v>
      </c>
      <c r="E458" s="41" t="s">
        <v>50</v>
      </c>
      <c r="F458" s="41">
        <v>8</v>
      </c>
      <c r="G458" s="43">
        <v>7920</v>
      </c>
      <c r="H458" s="41">
        <v>2503.5120000000002</v>
      </c>
      <c r="I458" s="38">
        <f t="shared" si="14"/>
        <v>2.5000000000000001E-2</v>
      </c>
      <c r="J458" s="51" t="str">
        <f t="shared" si="15"/>
        <v>Need Improvement</v>
      </c>
    </row>
    <row r="459" spans="1:10">
      <c r="A459" s="42">
        <v>41355</v>
      </c>
      <c r="B459" s="40">
        <v>1548</v>
      </c>
      <c r="C459" s="41" t="s">
        <v>49</v>
      </c>
      <c r="D459" s="41" t="s">
        <v>53</v>
      </c>
      <c r="E459" s="41" t="s">
        <v>51</v>
      </c>
      <c r="F459" s="41">
        <v>9</v>
      </c>
      <c r="G459" s="43">
        <v>10044</v>
      </c>
      <c r="H459" s="41">
        <v>984.81420000000003</v>
      </c>
      <c r="I459" s="38">
        <f t="shared" si="14"/>
        <v>0.05</v>
      </c>
      <c r="J459" s="51" t="str">
        <f t="shared" si="15"/>
        <v>Good</v>
      </c>
    </row>
    <row r="460" spans="1:10">
      <c r="A460" s="42">
        <v>41356</v>
      </c>
      <c r="B460" s="40">
        <v>1549</v>
      </c>
      <c r="C460" s="41" t="s">
        <v>45</v>
      </c>
      <c r="D460" s="41" t="s">
        <v>53</v>
      </c>
      <c r="E460" s="41" t="s">
        <v>51</v>
      </c>
      <c r="F460" s="41">
        <v>8</v>
      </c>
      <c r="G460" s="43">
        <v>3144</v>
      </c>
      <c r="H460" s="41">
        <v>3420.6719999999996</v>
      </c>
      <c r="I460" s="38">
        <f t="shared" si="14"/>
        <v>1.4999999999999999E-2</v>
      </c>
      <c r="J460" s="51" t="str">
        <f t="shared" si="15"/>
        <v>Need Improvement</v>
      </c>
    </row>
    <row r="461" spans="1:10">
      <c r="A461" s="42">
        <v>41357</v>
      </c>
      <c r="B461" s="40">
        <v>1550</v>
      </c>
      <c r="C461" s="41" t="s">
        <v>48</v>
      </c>
      <c r="D461" s="41" t="s">
        <v>53</v>
      </c>
      <c r="E461" s="41" t="s">
        <v>51</v>
      </c>
      <c r="F461" s="41">
        <v>10</v>
      </c>
      <c r="G461" s="43">
        <v>10020</v>
      </c>
      <c r="H461" s="41">
        <v>3834.6539999999995</v>
      </c>
      <c r="I461" s="38">
        <f t="shared" si="14"/>
        <v>0.05</v>
      </c>
      <c r="J461" s="51" t="str">
        <f t="shared" si="15"/>
        <v>Good</v>
      </c>
    </row>
    <row r="462" spans="1:10">
      <c r="A462" s="42">
        <v>41358</v>
      </c>
      <c r="B462" s="40">
        <v>1938</v>
      </c>
      <c r="C462" s="41" t="s">
        <v>49</v>
      </c>
      <c r="D462" s="41" t="s">
        <v>53</v>
      </c>
      <c r="E462" s="41" t="s">
        <v>47</v>
      </c>
      <c r="F462" s="41">
        <v>7</v>
      </c>
      <c r="G462" s="43">
        <v>2016</v>
      </c>
      <c r="H462" s="41">
        <v>1776.096</v>
      </c>
      <c r="I462" s="38">
        <f t="shared" si="14"/>
        <v>1.4999999999999999E-2</v>
      </c>
      <c r="J462" s="51" t="str">
        <f t="shared" si="15"/>
        <v>Need Improvement</v>
      </c>
    </row>
    <row r="463" spans="1:10">
      <c r="A463" s="42">
        <v>41359</v>
      </c>
      <c r="B463" s="40">
        <v>1939</v>
      </c>
      <c r="C463" s="41" t="s">
        <v>45</v>
      </c>
      <c r="D463" s="41" t="s">
        <v>53</v>
      </c>
      <c r="E463" s="41" t="s">
        <v>47</v>
      </c>
      <c r="F463" s="41">
        <v>10</v>
      </c>
      <c r="G463" s="43">
        <v>7335</v>
      </c>
      <c r="H463" s="41">
        <v>3707.598</v>
      </c>
      <c r="I463" s="38">
        <f t="shared" si="14"/>
        <v>2.5000000000000001E-2</v>
      </c>
      <c r="J463" s="51" t="str">
        <f t="shared" si="15"/>
        <v>Need Improvement</v>
      </c>
    </row>
    <row r="464" spans="1:10">
      <c r="A464" s="42">
        <v>41360</v>
      </c>
      <c r="B464" s="40">
        <v>1940</v>
      </c>
      <c r="C464" s="41" t="s">
        <v>48</v>
      </c>
      <c r="D464" s="41" t="s">
        <v>53</v>
      </c>
      <c r="E464" s="41" t="s">
        <v>47</v>
      </c>
      <c r="F464" s="41">
        <v>10</v>
      </c>
      <c r="G464" s="43">
        <v>5310</v>
      </c>
      <c r="H464" s="41">
        <v>2214.6240000000003</v>
      </c>
      <c r="I464" s="38">
        <f t="shared" si="14"/>
        <v>2.5000000000000001E-2</v>
      </c>
      <c r="J464" s="51" t="str">
        <f t="shared" si="15"/>
        <v>Need Improvement</v>
      </c>
    </row>
    <row r="465" spans="1:10">
      <c r="A465" s="42">
        <v>41361</v>
      </c>
      <c r="B465" s="40">
        <v>1941</v>
      </c>
      <c r="C465" s="41" t="s">
        <v>49</v>
      </c>
      <c r="D465" s="41" t="s">
        <v>53</v>
      </c>
      <c r="E465" s="41" t="s">
        <v>50</v>
      </c>
      <c r="F465" s="41">
        <v>6</v>
      </c>
      <c r="G465" s="43">
        <v>7812</v>
      </c>
      <c r="H465" s="41">
        <v>666.16830000000004</v>
      </c>
      <c r="I465" s="38">
        <f t="shared" si="14"/>
        <v>2.5000000000000001E-2</v>
      </c>
      <c r="J465" s="51" t="str">
        <f t="shared" si="15"/>
        <v>Need Improvement</v>
      </c>
    </row>
    <row r="466" spans="1:10">
      <c r="A466" s="42">
        <v>41362</v>
      </c>
      <c r="B466" s="40">
        <v>1942</v>
      </c>
      <c r="C466" s="41" t="s">
        <v>45</v>
      </c>
      <c r="D466" s="41" t="s">
        <v>53</v>
      </c>
      <c r="E466" s="41" t="s">
        <v>50</v>
      </c>
      <c r="F466" s="41">
        <v>10</v>
      </c>
      <c r="G466" s="43">
        <v>7785</v>
      </c>
      <c r="H466" s="41">
        <v>4436.4120000000003</v>
      </c>
      <c r="I466" s="38">
        <f t="shared" si="14"/>
        <v>2.5000000000000001E-2</v>
      </c>
      <c r="J466" s="51" t="str">
        <f t="shared" si="15"/>
        <v>Need Improvement</v>
      </c>
    </row>
    <row r="467" spans="1:10">
      <c r="A467" s="42">
        <v>41363</v>
      </c>
      <c r="B467" s="40">
        <v>1578</v>
      </c>
      <c r="C467" s="41" t="s">
        <v>49</v>
      </c>
      <c r="D467" s="41" t="s">
        <v>53</v>
      </c>
      <c r="E467" s="41" t="s">
        <v>47</v>
      </c>
      <c r="F467" s="41">
        <v>8</v>
      </c>
      <c r="G467" s="43">
        <v>6876</v>
      </c>
      <c r="H467" s="41">
        <v>1720.8336000000002</v>
      </c>
      <c r="I467" s="38">
        <f t="shared" si="14"/>
        <v>2.5000000000000001E-2</v>
      </c>
      <c r="J467" s="51" t="str">
        <f t="shared" si="15"/>
        <v>Need Improvement</v>
      </c>
    </row>
    <row r="468" spans="1:10">
      <c r="A468" s="42">
        <v>41364</v>
      </c>
      <c r="B468" s="40">
        <v>1943</v>
      </c>
      <c r="C468" s="41" t="s">
        <v>48</v>
      </c>
      <c r="D468" s="41" t="s">
        <v>53</v>
      </c>
      <c r="E468" s="41" t="s">
        <v>50</v>
      </c>
      <c r="F468" s="41">
        <v>9</v>
      </c>
      <c r="G468" s="43">
        <v>2646</v>
      </c>
      <c r="H468" s="41">
        <v>1056.8124</v>
      </c>
      <c r="I468" s="38">
        <f t="shared" si="14"/>
        <v>1.4999999999999999E-2</v>
      </c>
      <c r="J468" s="51" t="str">
        <f t="shared" si="15"/>
        <v>Need Improvement</v>
      </c>
    </row>
    <row r="469" spans="1:10">
      <c r="A469" s="42">
        <v>41365</v>
      </c>
      <c r="B469" s="40">
        <v>1579</v>
      </c>
      <c r="C469" s="41" t="s">
        <v>45</v>
      </c>
      <c r="D469" s="41" t="s">
        <v>53</v>
      </c>
      <c r="E469" s="41" t="s">
        <v>47</v>
      </c>
      <c r="F469" s="41">
        <v>7</v>
      </c>
      <c r="G469" s="43">
        <v>1533</v>
      </c>
      <c r="H469" s="41">
        <v>2004.2442000000001</v>
      </c>
      <c r="I469" s="38">
        <f t="shared" si="14"/>
        <v>1.4999999999999999E-2</v>
      </c>
      <c r="J469" s="51" t="str">
        <f t="shared" si="15"/>
        <v>Need Improvement</v>
      </c>
    </row>
    <row r="470" spans="1:10">
      <c r="A470" s="42">
        <v>41366</v>
      </c>
      <c r="B470" s="40">
        <v>1944</v>
      </c>
      <c r="C470" s="41" t="s">
        <v>49</v>
      </c>
      <c r="D470" s="41" t="s">
        <v>53</v>
      </c>
      <c r="E470" s="41" t="s">
        <v>51</v>
      </c>
      <c r="F470" s="41">
        <v>7</v>
      </c>
      <c r="G470" s="43">
        <v>7140</v>
      </c>
      <c r="H470" s="41">
        <v>1653.0884999999996</v>
      </c>
      <c r="I470" s="38">
        <f t="shared" si="14"/>
        <v>2.5000000000000001E-2</v>
      </c>
      <c r="J470" s="51" t="str">
        <f t="shared" si="15"/>
        <v>Need Improvement</v>
      </c>
    </row>
    <row r="471" spans="1:10">
      <c r="A471" s="42">
        <v>41367</v>
      </c>
      <c r="B471" s="40">
        <v>1580</v>
      </c>
      <c r="C471" s="41" t="s">
        <v>48</v>
      </c>
      <c r="D471" s="41" t="s">
        <v>53</v>
      </c>
      <c r="E471" s="41" t="s">
        <v>47</v>
      </c>
      <c r="F471" s="41">
        <v>7</v>
      </c>
      <c r="G471" s="43">
        <v>2030</v>
      </c>
      <c r="H471" s="41">
        <v>771.4</v>
      </c>
      <c r="I471" s="38">
        <f t="shared" si="14"/>
        <v>1.4999999999999999E-2</v>
      </c>
      <c r="J471" s="51" t="str">
        <f t="shared" si="15"/>
        <v>Need Improvement</v>
      </c>
    </row>
    <row r="472" spans="1:10">
      <c r="A472" s="42">
        <v>41368</v>
      </c>
      <c r="B472" s="40">
        <v>1945</v>
      </c>
      <c r="C472" s="41" t="s">
        <v>45</v>
      </c>
      <c r="D472" s="41" t="s">
        <v>53</v>
      </c>
      <c r="E472" s="41" t="s">
        <v>51</v>
      </c>
      <c r="F472" s="41">
        <v>10</v>
      </c>
      <c r="G472" s="43">
        <v>2310</v>
      </c>
      <c r="H472" s="41">
        <v>944.09699999999998</v>
      </c>
      <c r="I472" s="38">
        <f t="shared" si="14"/>
        <v>1.4999999999999999E-2</v>
      </c>
      <c r="J472" s="51" t="str">
        <f t="shared" si="15"/>
        <v>Need Improvement</v>
      </c>
    </row>
    <row r="473" spans="1:10">
      <c r="A473" s="42">
        <v>41369</v>
      </c>
      <c r="B473" s="40">
        <v>1581</v>
      </c>
      <c r="C473" s="41" t="s">
        <v>49</v>
      </c>
      <c r="D473" s="41" t="s">
        <v>53</v>
      </c>
      <c r="E473" s="41" t="s">
        <v>50</v>
      </c>
      <c r="F473" s="41">
        <v>7</v>
      </c>
      <c r="G473" s="43">
        <v>5386.5</v>
      </c>
      <c r="H473" s="41">
        <v>1577.8854000000001</v>
      </c>
      <c r="I473" s="38">
        <f t="shared" si="14"/>
        <v>2.5000000000000001E-2</v>
      </c>
      <c r="J473" s="51" t="str">
        <f t="shared" si="15"/>
        <v>Need Improvement</v>
      </c>
    </row>
    <row r="474" spans="1:10">
      <c r="A474" s="42">
        <v>41370</v>
      </c>
      <c r="B474" s="40">
        <v>1946</v>
      </c>
      <c r="C474" s="41" t="s">
        <v>48</v>
      </c>
      <c r="D474" s="41" t="s">
        <v>53</v>
      </c>
      <c r="E474" s="41" t="s">
        <v>51</v>
      </c>
      <c r="F474" s="41">
        <v>6</v>
      </c>
      <c r="G474" s="43">
        <v>7938</v>
      </c>
      <c r="H474" s="41">
        <v>1496.3130000000001</v>
      </c>
      <c r="I474" s="38">
        <f t="shared" si="14"/>
        <v>2.5000000000000001E-2</v>
      </c>
      <c r="J474" s="51" t="str">
        <f t="shared" si="15"/>
        <v>Need Improvement</v>
      </c>
    </row>
    <row r="475" spans="1:10">
      <c r="A475" s="42">
        <v>41371</v>
      </c>
      <c r="B475" s="40">
        <v>1582</v>
      </c>
      <c r="C475" s="41" t="s">
        <v>45</v>
      </c>
      <c r="D475" s="41" t="s">
        <v>53</v>
      </c>
      <c r="E475" s="41" t="s">
        <v>50</v>
      </c>
      <c r="F475" s="41">
        <v>10</v>
      </c>
      <c r="G475" s="43">
        <v>10400</v>
      </c>
      <c r="H475" s="41">
        <v>2102.88</v>
      </c>
      <c r="I475" s="38">
        <f t="shared" si="14"/>
        <v>0.05</v>
      </c>
      <c r="J475" s="51" t="str">
        <f t="shared" si="15"/>
        <v>Good</v>
      </c>
    </row>
    <row r="476" spans="1:10">
      <c r="A476" s="42">
        <v>41372</v>
      </c>
      <c r="B476" s="40">
        <v>1583</v>
      </c>
      <c r="C476" s="41" t="s">
        <v>48</v>
      </c>
      <c r="D476" s="41" t="s">
        <v>53</v>
      </c>
      <c r="E476" s="41" t="s">
        <v>50</v>
      </c>
      <c r="F476" s="41">
        <v>10</v>
      </c>
      <c r="G476" s="43">
        <v>2295</v>
      </c>
      <c r="H476" s="41">
        <v>937.9665</v>
      </c>
      <c r="I476" s="38">
        <f t="shared" si="14"/>
        <v>1.4999999999999999E-2</v>
      </c>
      <c r="J476" s="51" t="str">
        <f t="shared" si="15"/>
        <v>Need Improvement</v>
      </c>
    </row>
    <row r="477" spans="1:10">
      <c r="A477" s="42">
        <v>41373</v>
      </c>
      <c r="B477" s="40">
        <v>1584</v>
      </c>
      <c r="C477" s="41" t="s">
        <v>49</v>
      </c>
      <c r="D477" s="41" t="s">
        <v>53</v>
      </c>
      <c r="E477" s="41" t="s">
        <v>51</v>
      </c>
      <c r="F477" s="41">
        <v>10</v>
      </c>
      <c r="G477" s="43">
        <v>6120</v>
      </c>
      <c r="H477" s="41">
        <v>1800.9119999999998</v>
      </c>
      <c r="I477" s="38">
        <f t="shared" si="14"/>
        <v>2.5000000000000001E-2</v>
      </c>
      <c r="J477" s="51" t="str">
        <f t="shared" si="15"/>
        <v>Need Improvement</v>
      </c>
    </row>
    <row r="478" spans="1:10">
      <c r="A478" s="42">
        <v>41374</v>
      </c>
      <c r="B478" s="40">
        <v>1585</v>
      </c>
      <c r="C478" s="41" t="s">
        <v>45</v>
      </c>
      <c r="D478" s="41" t="s">
        <v>53</v>
      </c>
      <c r="E478" s="41" t="s">
        <v>51</v>
      </c>
      <c r="F478" s="41">
        <v>6</v>
      </c>
      <c r="G478" s="43">
        <v>10395</v>
      </c>
      <c r="H478" s="41">
        <v>1761.7446</v>
      </c>
      <c r="I478" s="38">
        <f t="shared" si="14"/>
        <v>0.05</v>
      </c>
      <c r="J478" s="51" t="str">
        <f t="shared" si="15"/>
        <v>Good</v>
      </c>
    </row>
    <row r="479" spans="1:10">
      <c r="A479" s="42">
        <v>41375</v>
      </c>
      <c r="B479" s="40">
        <v>1586</v>
      </c>
      <c r="C479" s="41" t="s">
        <v>48</v>
      </c>
      <c r="D479" s="41" t="s">
        <v>53</v>
      </c>
      <c r="E479" s="41" t="s">
        <v>51</v>
      </c>
      <c r="F479" s="41">
        <v>6</v>
      </c>
      <c r="G479" s="43">
        <v>13365</v>
      </c>
      <c r="H479" s="41">
        <v>3555.09</v>
      </c>
      <c r="I479" s="38">
        <f t="shared" si="14"/>
        <v>0.05</v>
      </c>
      <c r="J479" s="51" t="str">
        <f t="shared" si="15"/>
        <v>Good</v>
      </c>
    </row>
    <row r="480" spans="1:10">
      <c r="A480" s="42">
        <v>41376</v>
      </c>
      <c r="B480" s="40">
        <v>1973</v>
      </c>
      <c r="C480" s="41" t="s">
        <v>48</v>
      </c>
      <c r="D480" s="41" t="s">
        <v>53</v>
      </c>
      <c r="E480" s="41" t="s">
        <v>51</v>
      </c>
      <c r="F480" s="41">
        <v>9</v>
      </c>
      <c r="G480" s="43">
        <v>14647.5</v>
      </c>
      <c r="H480" s="41">
        <v>1078.3489499999998</v>
      </c>
      <c r="I480" s="38">
        <f t="shared" si="14"/>
        <v>0.05</v>
      </c>
      <c r="J480" s="51" t="str">
        <f t="shared" si="15"/>
        <v>Good</v>
      </c>
    </row>
    <row r="481" spans="1:10">
      <c r="A481" s="42">
        <v>41377</v>
      </c>
      <c r="B481" s="40">
        <v>1609</v>
      </c>
      <c r="C481" s="41" t="s">
        <v>45</v>
      </c>
      <c r="D481" s="41" t="s">
        <v>53</v>
      </c>
      <c r="E481" s="41" t="s">
        <v>50</v>
      </c>
      <c r="F481" s="41">
        <v>6</v>
      </c>
      <c r="G481" s="43">
        <v>8820</v>
      </c>
      <c r="H481" s="41">
        <v>2244.5136000000002</v>
      </c>
      <c r="I481" s="38">
        <f t="shared" si="14"/>
        <v>2.5000000000000001E-2</v>
      </c>
      <c r="J481" s="51" t="str">
        <f t="shared" si="15"/>
        <v>Need Improvement</v>
      </c>
    </row>
    <row r="482" spans="1:10">
      <c r="A482" s="42">
        <v>41378</v>
      </c>
      <c r="B482" s="40">
        <v>1974</v>
      </c>
      <c r="C482" s="41" t="s">
        <v>49</v>
      </c>
      <c r="D482" s="41" t="s">
        <v>53</v>
      </c>
      <c r="E482" s="41" t="s">
        <v>47</v>
      </c>
      <c r="F482" s="41">
        <v>10</v>
      </c>
      <c r="G482" s="43">
        <v>7020</v>
      </c>
      <c r="H482" s="41">
        <v>1829.4120000000003</v>
      </c>
      <c r="I482" s="38">
        <f t="shared" si="14"/>
        <v>2.5000000000000001E-2</v>
      </c>
      <c r="J482" s="51" t="str">
        <f t="shared" si="15"/>
        <v>Need Improvement</v>
      </c>
    </row>
    <row r="483" spans="1:10">
      <c r="A483" s="42">
        <v>41379</v>
      </c>
      <c r="B483" s="40">
        <v>1610</v>
      </c>
      <c r="C483" s="41" t="s">
        <v>48</v>
      </c>
      <c r="D483" s="41" t="s">
        <v>53</v>
      </c>
      <c r="E483" s="41" t="s">
        <v>50</v>
      </c>
      <c r="F483" s="41">
        <v>6</v>
      </c>
      <c r="G483" s="43">
        <v>3645</v>
      </c>
      <c r="H483" s="41">
        <v>747.58950000000004</v>
      </c>
      <c r="I483" s="38">
        <f t="shared" si="14"/>
        <v>1.4999999999999999E-2</v>
      </c>
      <c r="J483" s="51" t="str">
        <f t="shared" si="15"/>
        <v>Need Improvement</v>
      </c>
    </row>
    <row r="484" spans="1:10">
      <c r="A484" s="42">
        <v>41380</v>
      </c>
      <c r="B484" s="40">
        <v>1975</v>
      </c>
      <c r="C484" s="41" t="s">
        <v>45</v>
      </c>
      <c r="D484" s="41" t="s">
        <v>53</v>
      </c>
      <c r="E484" s="41" t="s">
        <v>47</v>
      </c>
      <c r="F484" s="41">
        <v>9</v>
      </c>
      <c r="G484" s="43">
        <v>2439</v>
      </c>
      <c r="H484" s="41">
        <v>2932.6535999999996</v>
      </c>
      <c r="I484" s="38">
        <f t="shared" si="14"/>
        <v>1.4999999999999999E-2</v>
      </c>
      <c r="J484" s="51" t="str">
        <f t="shared" si="15"/>
        <v>Need Improvement</v>
      </c>
    </row>
    <row r="485" spans="1:10">
      <c r="A485" s="42">
        <v>41381</v>
      </c>
      <c r="B485" s="40">
        <v>1611</v>
      </c>
      <c r="C485" s="41" t="s">
        <v>49</v>
      </c>
      <c r="D485" s="41" t="s">
        <v>53</v>
      </c>
      <c r="E485" s="41" t="s">
        <v>51</v>
      </c>
      <c r="F485" s="41">
        <v>6</v>
      </c>
      <c r="G485" s="43">
        <v>7560</v>
      </c>
      <c r="H485" s="41">
        <v>2169.7200000000003</v>
      </c>
      <c r="I485" s="38">
        <f t="shared" si="14"/>
        <v>2.5000000000000001E-2</v>
      </c>
      <c r="J485" s="51" t="str">
        <f t="shared" si="15"/>
        <v>Need Improvement</v>
      </c>
    </row>
    <row r="486" spans="1:10">
      <c r="A486" s="42">
        <v>41382</v>
      </c>
      <c r="B486" s="40">
        <v>1976</v>
      </c>
      <c r="C486" s="41" t="s">
        <v>48</v>
      </c>
      <c r="D486" s="41" t="s">
        <v>53</v>
      </c>
      <c r="E486" s="41" t="s">
        <v>47</v>
      </c>
      <c r="F486" s="41">
        <v>7</v>
      </c>
      <c r="G486" s="43">
        <v>7308</v>
      </c>
      <c r="H486" s="41">
        <v>1176.2226000000001</v>
      </c>
      <c r="I486" s="38">
        <f t="shared" si="14"/>
        <v>2.5000000000000001E-2</v>
      </c>
      <c r="J486" s="51" t="str">
        <f t="shared" si="15"/>
        <v>Need Improvement</v>
      </c>
    </row>
    <row r="487" spans="1:10">
      <c r="A487" s="42">
        <v>41383</v>
      </c>
      <c r="B487" s="40">
        <v>1612</v>
      </c>
      <c r="C487" s="41" t="s">
        <v>45</v>
      </c>
      <c r="D487" s="41" t="s">
        <v>53</v>
      </c>
      <c r="E487" s="41" t="s">
        <v>51</v>
      </c>
      <c r="F487" s="41">
        <v>6</v>
      </c>
      <c r="G487" s="43">
        <v>1741.5</v>
      </c>
      <c r="H487" s="41">
        <v>1614.3705</v>
      </c>
      <c r="I487" s="38">
        <f t="shared" si="14"/>
        <v>1.4999999999999999E-2</v>
      </c>
      <c r="J487" s="51" t="str">
        <f t="shared" si="15"/>
        <v>Need Improvement</v>
      </c>
    </row>
    <row r="488" spans="1:10">
      <c r="A488" s="42">
        <v>41384</v>
      </c>
      <c r="B488" s="40">
        <v>1977</v>
      </c>
      <c r="C488" s="41" t="s">
        <v>49</v>
      </c>
      <c r="D488" s="41" t="s">
        <v>53</v>
      </c>
      <c r="E488" s="41" t="s">
        <v>50</v>
      </c>
      <c r="F488" s="41">
        <v>6</v>
      </c>
      <c r="G488" s="43">
        <v>3492</v>
      </c>
      <c r="H488" s="41">
        <v>2941.1369999999997</v>
      </c>
      <c r="I488" s="38">
        <f t="shared" si="14"/>
        <v>1.4999999999999999E-2</v>
      </c>
      <c r="J488" s="51" t="str">
        <f t="shared" si="15"/>
        <v>Need Improvement</v>
      </c>
    </row>
    <row r="489" spans="1:10">
      <c r="A489" s="42">
        <v>41385</v>
      </c>
      <c r="B489" s="40">
        <v>1613</v>
      </c>
      <c r="C489" s="41" t="s">
        <v>48</v>
      </c>
      <c r="D489" s="41" t="s">
        <v>53</v>
      </c>
      <c r="E489" s="41" t="s">
        <v>51</v>
      </c>
      <c r="F489" s="41">
        <v>10</v>
      </c>
      <c r="G489" s="43">
        <v>2850</v>
      </c>
      <c r="H489" s="41">
        <v>3530.2949999999996</v>
      </c>
      <c r="I489" s="38">
        <f t="shared" si="14"/>
        <v>1.4999999999999999E-2</v>
      </c>
      <c r="J489" s="51" t="str">
        <f t="shared" si="15"/>
        <v>Need Improvement</v>
      </c>
    </row>
    <row r="490" spans="1:10">
      <c r="A490" s="42">
        <v>41386</v>
      </c>
      <c r="B490" s="40">
        <v>1978</v>
      </c>
      <c r="C490" s="41" t="s">
        <v>45</v>
      </c>
      <c r="D490" s="41" t="s">
        <v>53</v>
      </c>
      <c r="E490" s="41" t="s">
        <v>50</v>
      </c>
      <c r="F490" s="41">
        <v>8</v>
      </c>
      <c r="G490" s="43">
        <v>2520</v>
      </c>
      <c r="H490" s="41">
        <v>3844.2599999999998</v>
      </c>
      <c r="I490" s="38">
        <f t="shared" si="14"/>
        <v>1.4999999999999999E-2</v>
      </c>
      <c r="J490" s="51" t="str">
        <f t="shared" si="15"/>
        <v>Need Improvement</v>
      </c>
    </row>
    <row r="491" spans="1:10">
      <c r="A491" s="42">
        <v>41387</v>
      </c>
      <c r="B491" s="40">
        <v>1614</v>
      </c>
      <c r="C491" s="41" t="s">
        <v>49</v>
      </c>
      <c r="D491" s="41" t="s">
        <v>53</v>
      </c>
      <c r="E491" s="41" t="s">
        <v>47</v>
      </c>
      <c r="F491" s="41">
        <v>8</v>
      </c>
      <c r="G491" s="43">
        <v>3408</v>
      </c>
      <c r="H491" s="41">
        <v>1704.3407999999997</v>
      </c>
      <c r="I491" s="38">
        <f t="shared" si="14"/>
        <v>1.4999999999999999E-2</v>
      </c>
      <c r="J491" s="51" t="str">
        <f t="shared" si="15"/>
        <v>Need Improvement</v>
      </c>
    </row>
    <row r="492" spans="1:10">
      <c r="A492" s="42">
        <v>41388</v>
      </c>
      <c r="B492" s="40">
        <v>1979</v>
      </c>
      <c r="C492" s="41" t="s">
        <v>48</v>
      </c>
      <c r="D492" s="41" t="s">
        <v>53</v>
      </c>
      <c r="E492" s="41" t="s">
        <v>50</v>
      </c>
      <c r="F492" s="41">
        <v>7</v>
      </c>
      <c r="G492" s="43">
        <v>7812</v>
      </c>
      <c r="H492" s="41">
        <v>2902.9391999999998</v>
      </c>
      <c r="I492" s="38">
        <f t="shared" si="14"/>
        <v>2.5000000000000001E-2</v>
      </c>
      <c r="J492" s="51" t="str">
        <f t="shared" si="15"/>
        <v>Need Improvement</v>
      </c>
    </row>
    <row r="493" spans="1:10">
      <c r="A493" s="42">
        <v>41389</v>
      </c>
      <c r="B493" s="40">
        <v>1615</v>
      </c>
      <c r="C493" s="41" t="s">
        <v>45</v>
      </c>
      <c r="D493" s="41" t="s">
        <v>53</v>
      </c>
      <c r="E493" s="41" t="s">
        <v>47</v>
      </c>
      <c r="F493" s="41">
        <v>10</v>
      </c>
      <c r="G493" s="43">
        <v>9600</v>
      </c>
      <c r="H493" s="41">
        <v>1070.1600000000001</v>
      </c>
      <c r="I493" s="38">
        <f t="shared" si="14"/>
        <v>2.5000000000000001E-2</v>
      </c>
      <c r="J493" s="51" t="str">
        <f t="shared" si="15"/>
        <v>Need Improvement</v>
      </c>
    </row>
    <row r="494" spans="1:10">
      <c r="A494" s="42">
        <v>41390</v>
      </c>
      <c r="B494" s="40">
        <v>1980</v>
      </c>
      <c r="C494" s="41" t="s">
        <v>49</v>
      </c>
      <c r="D494" s="41" t="s">
        <v>53</v>
      </c>
      <c r="E494" s="41" t="s">
        <v>51</v>
      </c>
      <c r="F494" s="41">
        <v>6</v>
      </c>
      <c r="G494" s="43">
        <v>4950</v>
      </c>
      <c r="H494" s="41">
        <v>4145.13</v>
      </c>
      <c r="I494" s="38">
        <f t="shared" si="14"/>
        <v>1.4999999999999999E-2</v>
      </c>
      <c r="J494" s="51" t="str">
        <f t="shared" si="15"/>
        <v>Need Improvement</v>
      </c>
    </row>
    <row r="495" spans="1:10">
      <c r="A495" s="42">
        <v>41391</v>
      </c>
      <c r="B495" s="40">
        <v>1616</v>
      </c>
      <c r="C495" s="41" t="s">
        <v>48</v>
      </c>
      <c r="D495" s="41" t="s">
        <v>53</v>
      </c>
      <c r="E495" s="41" t="s">
        <v>47</v>
      </c>
      <c r="F495" s="41">
        <v>9</v>
      </c>
      <c r="G495" s="43">
        <v>6075</v>
      </c>
      <c r="H495" s="41">
        <v>850.09500000000003</v>
      </c>
      <c r="I495" s="38">
        <f t="shared" si="14"/>
        <v>2.5000000000000001E-2</v>
      </c>
      <c r="J495" s="51" t="str">
        <f t="shared" si="15"/>
        <v>Need Improvement</v>
      </c>
    </row>
    <row r="496" spans="1:10">
      <c r="A496" s="42">
        <v>41392</v>
      </c>
      <c r="B496" s="40">
        <v>1981</v>
      </c>
      <c r="C496" s="41" t="s">
        <v>45</v>
      </c>
      <c r="D496" s="41" t="s">
        <v>53</v>
      </c>
      <c r="E496" s="41" t="s">
        <v>51</v>
      </c>
      <c r="F496" s="41">
        <v>10</v>
      </c>
      <c r="G496" s="43">
        <v>11880</v>
      </c>
      <c r="H496" s="41">
        <v>3659.04</v>
      </c>
      <c r="I496" s="38">
        <f t="shared" si="14"/>
        <v>0.05</v>
      </c>
      <c r="J496" s="51" t="str">
        <f t="shared" si="15"/>
        <v>Good</v>
      </c>
    </row>
    <row r="497" spans="1:10">
      <c r="A497" s="42">
        <v>41393</v>
      </c>
      <c r="B497" s="40">
        <v>1617</v>
      </c>
      <c r="C497" s="41" t="s">
        <v>49</v>
      </c>
      <c r="D497" s="41" t="s">
        <v>53</v>
      </c>
      <c r="E497" s="41" t="s">
        <v>50</v>
      </c>
      <c r="F497" s="41">
        <v>8</v>
      </c>
      <c r="G497" s="43">
        <v>2964</v>
      </c>
      <c r="H497" s="41">
        <v>889.49639999999988</v>
      </c>
      <c r="I497" s="38">
        <f t="shared" si="14"/>
        <v>1.4999999999999999E-2</v>
      </c>
      <c r="J497" s="51" t="str">
        <f t="shared" si="15"/>
        <v>Need Improvement</v>
      </c>
    </row>
    <row r="498" spans="1:10">
      <c r="A498" s="42">
        <v>41394</v>
      </c>
      <c r="B498" s="40">
        <v>1982</v>
      </c>
      <c r="C498" s="41" t="s">
        <v>48</v>
      </c>
      <c r="D498" s="41" t="s">
        <v>53</v>
      </c>
      <c r="E498" s="41" t="s">
        <v>51</v>
      </c>
      <c r="F498" s="41">
        <v>10</v>
      </c>
      <c r="G498" s="43">
        <v>13275</v>
      </c>
      <c r="H498" s="41">
        <v>1865.9339999999997</v>
      </c>
      <c r="I498" s="38">
        <f t="shared" si="14"/>
        <v>0.05</v>
      </c>
      <c r="J498" s="51" t="str">
        <f t="shared" si="15"/>
        <v>Good</v>
      </c>
    </row>
    <row r="499" spans="1:10">
      <c r="A499" s="42">
        <v>41395</v>
      </c>
      <c r="B499" s="40">
        <v>1618</v>
      </c>
      <c r="C499" s="41" t="s">
        <v>45</v>
      </c>
      <c r="D499" s="41" t="s">
        <v>53</v>
      </c>
      <c r="E499" s="41" t="s">
        <v>50</v>
      </c>
      <c r="F499" s="41">
        <v>10</v>
      </c>
      <c r="G499" s="43">
        <v>11760</v>
      </c>
      <c r="H499" s="41">
        <v>3227.2380000000003</v>
      </c>
      <c r="I499" s="38">
        <f t="shared" si="14"/>
        <v>0.05</v>
      </c>
      <c r="J499" s="51" t="str">
        <f t="shared" si="15"/>
        <v>Good</v>
      </c>
    </row>
    <row r="500" spans="1:10">
      <c r="A500" s="42">
        <v>41396</v>
      </c>
      <c r="B500" s="40">
        <v>1619</v>
      </c>
      <c r="C500" s="41" t="s">
        <v>48</v>
      </c>
      <c r="D500" s="41" t="s">
        <v>53</v>
      </c>
      <c r="E500" s="41" t="s">
        <v>50</v>
      </c>
      <c r="F500" s="41">
        <v>8</v>
      </c>
      <c r="G500" s="43">
        <v>9216</v>
      </c>
      <c r="H500" s="41">
        <v>806.39999999999986</v>
      </c>
      <c r="I500" s="38">
        <f t="shared" si="14"/>
        <v>2.5000000000000001E-2</v>
      </c>
      <c r="J500" s="51" t="str">
        <f t="shared" si="15"/>
        <v>Need Improvement</v>
      </c>
    </row>
    <row r="501" spans="1:10">
      <c r="A501" s="42">
        <v>41397</v>
      </c>
      <c r="B501" s="40">
        <v>1620</v>
      </c>
      <c r="C501" s="41" t="s">
        <v>49</v>
      </c>
      <c r="D501" s="41" t="s">
        <v>53</v>
      </c>
      <c r="E501" s="41" t="s">
        <v>51</v>
      </c>
      <c r="F501" s="41">
        <v>6</v>
      </c>
      <c r="G501" s="43">
        <v>3888</v>
      </c>
      <c r="H501" s="41">
        <v>1395.0144</v>
      </c>
      <c r="I501" s="38">
        <f t="shared" si="14"/>
        <v>1.4999999999999999E-2</v>
      </c>
      <c r="J501" s="51" t="str">
        <f t="shared" si="15"/>
        <v>Need Improvement</v>
      </c>
    </row>
    <row r="502" spans="1:10">
      <c r="A502" s="42">
        <v>41398</v>
      </c>
      <c r="B502" s="40">
        <v>1621</v>
      </c>
      <c r="C502" s="41" t="s">
        <v>45</v>
      </c>
      <c r="D502" s="41" t="s">
        <v>53</v>
      </c>
      <c r="E502" s="41" t="s">
        <v>51</v>
      </c>
      <c r="F502" s="41">
        <v>10</v>
      </c>
      <c r="G502" s="43">
        <v>5000</v>
      </c>
      <c r="H502" s="41">
        <v>4843.75</v>
      </c>
      <c r="I502" s="38">
        <f t="shared" si="14"/>
        <v>2.5000000000000001E-2</v>
      </c>
      <c r="J502" s="51" t="str">
        <f t="shared" si="15"/>
        <v>Need Improvement</v>
      </c>
    </row>
    <row r="503" spans="1:10">
      <c r="A503" s="42">
        <v>41399</v>
      </c>
      <c r="B503" s="40">
        <v>1622</v>
      </c>
      <c r="C503" s="41" t="s">
        <v>48</v>
      </c>
      <c r="D503" s="41" t="s">
        <v>53</v>
      </c>
      <c r="E503" s="41" t="s">
        <v>51</v>
      </c>
      <c r="F503" s="41">
        <v>6</v>
      </c>
      <c r="G503" s="43">
        <v>7128</v>
      </c>
      <c r="H503" s="41">
        <v>783.54539999999986</v>
      </c>
      <c r="I503" s="38">
        <f t="shared" si="14"/>
        <v>2.5000000000000001E-2</v>
      </c>
      <c r="J503" s="51" t="str">
        <f t="shared" si="15"/>
        <v>Need Improvement</v>
      </c>
    </row>
    <row r="504" spans="1:10">
      <c r="A504" s="42">
        <v>41400</v>
      </c>
      <c r="B504" s="40">
        <v>1992</v>
      </c>
      <c r="C504" s="41" t="s">
        <v>49</v>
      </c>
      <c r="D504" s="41" t="s">
        <v>53</v>
      </c>
      <c r="E504" s="41" t="s">
        <v>47</v>
      </c>
      <c r="F504" s="41">
        <v>6</v>
      </c>
      <c r="G504" s="43">
        <v>3726</v>
      </c>
      <c r="H504" s="41">
        <v>745.01369999999997</v>
      </c>
      <c r="I504" s="38">
        <f t="shared" si="14"/>
        <v>1.4999999999999999E-2</v>
      </c>
      <c r="J504" s="51" t="str">
        <f t="shared" si="15"/>
        <v>Need Improvement</v>
      </c>
    </row>
    <row r="505" spans="1:10">
      <c r="A505" s="42">
        <v>41401</v>
      </c>
      <c r="B505" s="40">
        <v>1993</v>
      </c>
      <c r="C505" s="41" t="s">
        <v>45</v>
      </c>
      <c r="D505" s="41" t="s">
        <v>53</v>
      </c>
      <c r="E505" s="41" t="s">
        <v>47</v>
      </c>
      <c r="F505" s="41">
        <v>8</v>
      </c>
      <c r="G505" s="43">
        <v>6144</v>
      </c>
      <c r="H505" s="41">
        <v>1320.6528000000001</v>
      </c>
      <c r="I505" s="38">
        <f t="shared" si="14"/>
        <v>2.5000000000000001E-2</v>
      </c>
      <c r="J505" s="51" t="str">
        <f t="shared" si="15"/>
        <v>Need Improvement</v>
      </c>
    </row>
    <row r="506" spans="1:10">
      <c r="A506" s="42">
        <v>41767</v>
      </c>
      <c r="B506" s="40">
        <v>1994</v>
      </c>
      <c r="C506" s="41" t="s">
        <v>48</v>
      </c>
      <c r="D506" s="41" t="s">
        <v>53</v>
      </c>
      <c r="E506" s="41" t="s">
        <v>47</v>
      </c>
      <c r="F506" s="41">
        <v>8</v>
      </c>
      <c r="G506" s="43">
        <v>2232</v>
      </c>
      <c r="H506" s="41">
        <v>869.14080000000001</v>
      </c>
      <c r="I506" s="38">
        <f t="shared" si="14"/>
        <v>1.4999999999999999E-2</v>
      </c>
      <c r="J506" s="51" t="str">
        <f t="shared" si="15"/>
        <v>Need Improvement</v>
      </c>
    </row>
    <row r="507" spans="1:10">
      <c r="A507" s="42">
        <v>41768</v>
      </c>
      <c r="B507" s="40">
        <v>1995</v>
      </c>
      <c r="C507" s="41" t="s">
        <v>49</v>
      </c>
      <c r="D507" s="41" t="s">
        <v>53</v>
      </c>
      <c r="E507" s="41" t="s">
        <v>50</v>
      </c>
      <c r="F507" s="41">
        <v>8</v>
      </c>
      <c r="G507" s="43">
        <v>7860</v>
      </c>
      <c r="H507" s="41">
        <v>1054.1831999999999</v>
      </c>
      <c r="I507" s="38">
        <f t="shared" si="14"/>
        <v>2.5000000000000001E-2</v>
      </c>
      <c r="J507" s="51" t="str">
        <f t="shared" si="15"/>
        <v>Need Improvement</v>
      </c>
    </row>
    <row r="508" spans="1:10">
      <c r="A508" s="42">
        <v>41769</v>
      </c>
      <c r="B508" s="40">
        <v>1996</v>
      </c>
      <c r="C508" s="41" t="s">
        <v>45</v>
      </c>
      <c r="D508" s="41" t="s">
        <v>53</v>
      </c>
      <c r="E508" s="41" t="s">
        <v>50</v>
      </c>
      <c r="F508" s="41">
        <v>10</v>
      </c>
      <c r="G508" s="43">
        <v>3330</v>
      </c>
      <c r="H508" s="41">
        <v>1313.3519999999999</v>
      </c>
      <c r="I508" s="38">
        <f t="shared" si="14"/>
        <v>1.4999999999999999E-2</v>
      </c>
      <c r="J508" s="51" t="str">
        <f t="shared" si="15"/>
        <v>Need Improvement</v>
      </c>
    </row>
    <row r="509" spans="1:10">
      <c r="A509" s="42">
        <v>41770</v>
      </c>
      <c r="B509" s="40">
        <v>1632</v>
      </c>
      <c r="C509" s="41" t="s">
        <v>49</v>
      </c>
      <c r="D509" s="41" t="s">
        <v>53</v>
      </c>
      <c r="E509" s="41" t="s">
        <v>47</v>
      </c>
      <c r="F509" s="41">
        <v>6</v>
      </c>
      <c r="G509" s="43">
        <v>4725</v>
      </c>
      <c r="H509" s="41">
        <v>651.73500000000001</v>
      </c>
      <c r="I509" s="38">
        <f t="shared" si="14"/>
        <v>1.4999999999999999E-2</v>
      </c>
      <c r="J509" s="51" t="str">
        <f t="shared" si="15"/>
        <v>Need Improvement</v>
      </c>
    </row>
    <row r="510" spans="1:10">
      <c r="A510" s="42">
        <v>41771</v>
      </c>
      <c r="B510" s="40">
        <v>1997</v>
      </c>
      <c r="C510" s="41" t="s">
        <v>48</v>
      </c>
      <c r="D510" s="41" t="s">
        <v>53</v>
      </c>
      <c r="E510" s="41" t="s">
        <v>50</v>
      </c>
      <c r="F510" s="41">
        <v>8</v>
      </c>
      <c r="G510" s="43">
        <v>3408</v>
      </c>
      <c r="H510" s="41">
        <v>2123.8656000000001</v>
      </c>
      <c r="I510" s="38">
        <f t="shared" si="14"/>
        <v>1.4999999999999999E-2</v>
      </c>
      <c r="J510" s="51" t="str">
        <f t="shared" si="15"/>
        <v>Need Improvement</v>
      </c>
    </row>
    <row r="511" spans="1:10">
      <c r="A511" s="42">
        <v>41772</v>
      </c>
      <c r="B511" s="40">
        <v>1633</v>
      </c>
      <c r="C511" s="41" t="s">
        <v>45</v>
      </c>
      <c r="D511" s="41" t="s">
        <v>53</v>
      </c>
      <c r="E511" s="41" t="s">
        <v>47</v>
      </c>
      <c r="F511" s="41">
        <v>10</v>
      </c>
      <c r="G511" s="43">
        <v>11560</v>
      </c>
      <c r="H511" s="41">
        <v>4369.68</v>
      </c>
      <c r="I511" s="38">
        <f t="shared" si="14"/>
        <v>0.05</v>
      </c>
      <c r="J511" s="51" t="str">
        <f t="shared" si="15"/>
        <v>Good</v>
      </c>
    </row>
    <row r="512" spans="1:10">
      <c r="A512" s="42">
        <v>41773</v>
      </c>
      <c r="B512" s="40">
        <v>1998</v>
      </c>
      <c r="C512" s="41" t="s">
        <v>49</v>
      </c>
      <c r="D512" s="41" t="s">
        <v>53</v>
      </c>
      <c r="E512" s="41" t="s">
        <v>51</v>
      </c>
      <c r="F512" s="41">
        <v>10</v>
      </c>
      <c r="G512" s="43">
        <v>7320</v>
      </c>
      <c r="H512" s="41">
        <v>798.61199999999997</v>
      </c>
      <c r="I512" s="38">
        <f t="shared" si="14"/>
        <v>2.5000000000000001E-2</v>
      </c>
      <c r="J512" s="51" t="str">
        <f t="shared" si="15"/>
        <v>Need Improvement</v>
      </c>
    </row>
    <row r="513" spans="1:10">
      <c r="A513" s="42">
        <v>41774</v>
      </c>
      <c r="B513" s="40">
        <v>1634</v>
      </c>
      <c r="C513" s="41" t="s">
        <v>48</v>
      </c>
      <c r="D513" s="41" t="s">
        <v>53</v>
      </c>
      <c r="E513" s="41" t="s">
        <v>47</v>
      </c>
      <c r="F513" s="41">
        <v>10</v>
      </c>
      <c r="G513" s="43">
        <v>5130</v>
      </c>
      <c r="H513" s="41">
        <v>1311.57</v>
      </c>
      <c r="I513" s="38">
        <f t="shared" si="14"/>
        <v>2.5000000000000001E-2</v>
      </c>
      <c r="J513" s="51" t="str">
        <f t="shared" si="15"/>
        <v>Need Improvement</v>
      </c>
    </row>
    <row r="514" spans="1:10">
      <c r="A514" s="42">
        <v>41775</v>
      </c>
      <c r="B514" s="40">
        <v>1999</v>
      </c>
      <c r="C514" s="41" t="s">
        <v>45</v>
      </c>
      <c r="D514" s="41" t="s">
        <v>53</v>
      </c>
      <c r="E514" s="41" t="s">
        <v>51</v>
      </c>
      <c r="F514" s="41">
        <v>8</v>
      </c>
      <c r="G514" s="43">
        <v>8864</v>
      </c>
      <c r="H514" s="41">
        <v>723.30240000000003</v>
      </c>
      <c r="I514" s="38">
        <f t="shared" si="14"/>
        <v>2.5000000000000001E-2</v>
      </c>
      <c r="J514" s="51" t="str">
        <f t="shared" si="15"/>
        <v>Need Improvement</v>
      </c>
    </row>
    <row r="515" spans="1:10">
      <c r="A515" s="42">
        <v>41776</v>
      </c>
      <c r="B515" s="40">
        <v>1635</v>
      </c>
      <c r="C515" s="41" t="s">
        <v>49</v>
      </c>
      <c r="D515" s="41" t="s">
        <v>53</v>
      </c>
      <c r="E515" s="41" t="s">
        <v>50</v>
      </c>
      <c r="F515" s="41">
        <v>8</v>
      </c>
      <c r="G515" s="43">
        <v>2064</v>
      </c>
      <c r="H515" s="41">
        <v>817.55039999999997</v>
      </c>
      <c r="I515" s="38">
        <f t="shared" ref="I515:I578" si="16">+IF(G515&lt;5000,$Q$4,IF(AND(G515&gt;=5000,G515&lt;10000),$Q$3,$Q$2))</f>
        <v>1.4999999999999999E-2</v>
      </c>
      <c r="J515" s="51" t="str">
        <f t="shared" ref="J515:J578" si="17">IF(OR(G515&gt;10000,H515&gt;=5000),"Good","Need Improvement")</f>
        <v>Need Improvement</v>
      </c>
    </row>
    <row r="516" spans="1:10">
      <c r="A516" s="42">
        <v>41777</v>
      </c>
      <c r="B516" s="40">
        <v>2000</v>
      </c>
      <c r="C516" s="41" t="s">
        <v>48</v>
      </c>
      <c r="D516" s="41" t="s">
        <v>53</v>
      </c>
      <c r="E516" s="41" t="s">
        <v>51</v>
      </c>
      <c r="F516" s="41">
        <v>7</v>
      </c>
      <c r="G516" s="43">
        <v>2226</v>
      </c>
      <c r="H516" s="41">
        <v>2221.7705999999998</v>
      </c>
      <c r="I516" s="38">
        <f t="shared" si="16"/>
        <v>1.4999999999999999E-2</v>
      </c>
      <c r="J516" s="51" t="str">
        <f t="shared" si="17"/>
        <v>Need Improvement</v>
      </c>
    </row>
    <row r="517" spans="1:10">
      <c r="A517" s="42">
        <v>41778</v>
      </c>
      <c r="B517" s="40">
        <v>1636</v>
      </c>
      <c r="C517" s="41" t="s">
        <v>45</v>
      </c>
      <c r="D517" s="41" t="s">
        <v>53</v>
      </c>
      <c r="E517" s="41" t="s">
        <v>50</v>
      </c>
      <c r="F517" s="41">
        <v>6</v>
      </c>
      <c r="G517" s="43">
        <v>5319</v>
      </c>
      <c r="H517" s="41">
        <v>586.33109999999999</v>
      </c>
      <c r="I517" s="38">
        <f t="shared" si="16"/>
        <v>2.5000000000000001E-2</v>
      </c>
      <c r="J517" s="51" t="str">
        <f t="shared" si="17"/>
        <v>Need Improvement</v>
      </c>
    </row>
    <row r="518" spans="1:10">
      <c r="A518" s="42">
        <v>41779</v>
      </c>
      <c r="B518" s="40">
        <v>2001</v>
      </c>
      <c r="C518" s="41" t="s">
        <v>49</v>
      </c>
      <c r="D518" s="41" t="s">
        <v>53</v>
      </c>
      <c r="E518" s="41" t="s">
        <v>47</v>
      </c>
      <c r="F518" s="41">
        <v>6</v>
      </c>
      <c r="G518" s="43">
        <v>3096</v>
      </c>
      <c r="H518" s="41">
        <v>655.42319999999995</v>
      </c>
      <c r="I518" s="38">
        <f t="shared" si="16"/>
        <v>1.4999999999999999E-2</v>
      </c>
      <c r="J518" s="51" t="str">
        <f t="shared" si="17"/>
        <v>Need Improvement</v>
      </c>
    </row>
    <row r="519" spans="1:10">
      <c r="A519" s="42">
        <v>41780</v>
      </c>
      <c r="B519" s="40">
        <v>1637</v>
      </c>
      <c r="C519" s="41" t="s">
        <v>48</v>
      </c>
      <c r="D519" s="41" t="s">
        <v>53</v>
      </c>
      <c r="E519" s="41" t="s">
        <v>50</v>
      </c>
      <c r="F519" s="41">
        <v>7</v>
      </c>
      <c r="G519" s="43">
        <v>5481</v>
      </c>
      <c r="H519" s="41">
        <v>2782.5209999999997</v>
      </c>
      <c r="I519" s="38">
        <f t="shared" si="16"/>
        <v>2.5000000000000001E-2</v>
      </c>
      <c r="J519" s="51" t="str">
        <f t="shared" si="17"/>
        <v>Need Improvement</v>
      </c>
    </row>
    <row r="520" spans="1:10">
      <c r="A520" s="42">
        <v>41781</v>
      </c>
      <c r="B520" s="40">
        <v>2002</v>
      </c>
      <c r="C520" s="41" t="s">
        <v>45</v>
      </c>
      <c r="D520" s="41" t="s">
        <v>53</v>
      </c>
      <c r="E520" s="41" t="s">
        <v>47</v>
      </c>
      <c r="F520" s="41">
        <v>7</v>
      </c>
      <c r="G520" s="43">
        <v>5460</v>
      </c>
      <c r="H520" s="41">
        <v>894.62099999999998</v>
      </c>
      <c r="I520" s="38">
        <f t="shared" si="16"/>
        <v>2.5000000000000001E-2</v>
      </c>
      <c r="J520" s="51" t="str">
        <f t="shared" si="17"/>
        <v>Need Improvement</v>
      </c>
    </row>
    <row r="521" spans="1:10">
      <c r="A521" s="42">
        <v>41782</v>
      </c>
      <c r="B521" s="40">
        <v>1638</v>
      </c>
      <c r="C521" s="41" t="s">
        <v>49</v>
      </c>
      <c r="D521" s="41" t="s">
        <v>53</v>
      </c>
      <c r="E521" s="41" t="s">
        <v>51</v>
      </c>
      <c r="F521" s="41">
        <v>9</v>
      </c>
      <c r="G521" s="43">
        <v>4657.5</v>
      </c>
      <c r="H521" s="41">
        <v>2321.9190000000003</v>
      </c>
      <c r="I521" s="38">
        <f t="shared" si="16"/>
        <v>1.4999999999999999E-2</v>
      </c>
      <c r="J521" s="51" t="str">
        <f t="shared" si="17"/>
        <v>Need Improvement</v>
      </c>
    </row>
    <row r="522" spans="1:10">
      <c r="A522" s="42">
        <v>41783</v>
      </c>
      <c r="B522" s="40">
        <v>2003</v>
      </c>
      <c r="C522" s="41" t="s">
        <v>48</v>
      </c>
      <c r="D522" s="41" t="s">
        <v>53</v>
      </c>
      <c r="E522" s="41" t="s">
        <v>47</v>
      </c>
      <c r="F522" s="41">
        <v>6</v>
      </c>
      <c r="G522" s="43">
        <v>7020</v>
      </c>
      <c r="H522" s="41">
        <v>3597.0479999999998</v>
      </c>
      <c r="I522" s="38">
        <f t="shared" si="16"/>
        <v>2.5000000000000001E-2</v>
      </c>
      <c r="J522" s="51" t="str">
        <f t="shared" si="17"/>
        <v>Need Improvement</v>
      </c>
    </row>
    <row r="523" spans="1:10">
      <c r="A523" s="42">
        <v>41784</v>
      </c>
      <c r="B523" s="40">
        <v>1639</v>
      </c>
      <c r="C523" s="41" t="s">
        <v>45</v>
      </c>
      <c r="D523" s="41" t="s">
        <v>53</v>
      </c>
      <c r="E523" s="41" t="s">
        <v>51</v>
      </c>
      <c r="F523" s="41">
        <v>7</v>
      </c>
      <c r="G523" s="43">
        <v>2635.5</v>
      </c>
      <c r="H523" s="41">
        <v>3538.1587500000001</v>
      </c>
      <c r="I523" s="38">
        <f t="shared" si="16"/>
        <v>1.4999999999999999E-2</v>
      </c>
      <c r="J523" s="51" t="str">
        <f t="shared" si="17"/>
        <v>Need Improvement</v>
      </c>
    </row>
    <row r="524" spans="1:10">
      <c r="A524" s="42">
        <v>41785</v>
      </c>
      <c r="B524" s="40">
        <v>2004</v>
      </c>
      <c r="C524" s="41" t="s">
        <v>49</v>
      </c>
      <c r="D524" s="41" t="s">
        <v>53</v>
      </c>
      <c r="E524" s="41" t="s">
        <v>50</v>
      </c>
      <c r="F524" s="41">
        <v>8</v>
      </c>
      <c r="G524" s="43">
        <v>4080</v>
      </c>
      <c r="H524" s="41">
        <v>2063.0519999999997</v>
      </c>
      <c r="I524" s="38">
        <f t="shared" si="16"/>
        <v>1.4999999999999999E-2</v>
      </c>
      <c r="J524" s="51" t="str">
        <f t="shared" si="17"/>
        <v>Need Improvement</v>
      </c>
    </row>
    <row r="525" spans="1:10">
      <c r="A525" s="42">
        <v>41786</v>
      </c>
      <c r="B525" s="40">
        <v>1640</v>
      </c>
      <c r="C525" s="41" t="s">
        <v>48</v>
      </c>
      <c r="D525" s="41" t="s">
        <v>53</v>
      </c>
      <c r="E525" s="41" t="s">
        <v>51</v>
      </c>
      <c r="F525" s="41">
        <v>9</v>
      </c>
      <c r="G525" s="43">
        <v>4900.5</v>
      </c>
      <c r="H525" s="41">
        <v>992.51460000000009</v>
      </c>
      <c r="I525" s="38">
        <f t="shared" si="16"/>
        <v>1.4999999999999999E-2</v>
      </c>
      <c r="J525" s="51" t="str">
        <f t="shared" si="17"/>
        <v>Need Improvement</v>
      </c>
    </row>
    <row r="526" spans="1:10">
      <c r="A526" s="42">
        <v>41787</v>
      </c>
      <c r="B526" s="40">
        <v>2005</v>
      </c>
      <c r="C526" s="41" t="s">
        <v>45</v>
      </c>
      <c r="D526" s="41" t="s">
        <v>53</v>
      </c>
      <c r="E526" s="41" t="s">
        <v>50</v>
      </c>
      <c r="F526" s="41">
        <v>6</v>
      </c>
      <c r="G526" s="43">
        <v>2610</v>
      </c>
      <c r="H526" s="41">
        <v>3297.9960000000001</v>
      </c>
      <c r="I526" s="38">
        <f t="shared" si="16"/>
        <v>1.4999999999999999E-2</v>
      </c>
      <c r="J526" s="51" t="str">
        <f t="shared" si="17"/>
        <v>Need Improvement</v>
      </c>
    </row>
    <row r="527" spans="1:10">
      <c r="A527" s="42">
        <v>41788</v>
      </c>
      <c r="B527" s="40">
        <v>1641</v>
      </c>
      <c r="C527" s="41" t="s">
        <v>49</v>
      </c>
      <c r="D527" s="41" t="s">
        <v>53</v>
      </c>
      <c r="E527" s="41" t="s">
        <v>47</v>
      </c>
      <c r="F527" s="41">
        <v>9</v>
      </c>
      <c r="G527" s="43">
        <v>1593</v>
      </c>
      <c r="H527" s="41">
        <v>2850.8328000000001</v>
      </c>
      <c r="I527" s="38">
        <f t="shared" si="16"/>
        <v>1.4999999999999999E-2</v>
      </c>
      <c r="J527" s="51" t="str">
        <f t="shared" si="17"/>
        <v>Need Improvement</v>
      </c>
    </row>
    <row r="528" spans="1:10">
      <c r="A528" s="42">
        <v>41789</v>
      </c>
      <c r="B528" s="40">
        <v>2006</v>
      </c>
      <c r="C528" s="41" t="s">
        <v>48</v>
      </c>
      <c r="D528" s="41" t="s">
        <v>53</v>
      </c>
      <c r="E528" s="41" t="s">
        <v>50</v>
      </c>
      <c r="F528" s="41">
        <v>6</v>
      </c>
      <c r="G528" s="43">
        <v>5724</v>
      </c>
      <c r="H528" s="41">
        <v>2687.4180000000001</v>
      </c>
      <c r="I528" s="38">
        <f t="shared" si="16"/>
        <v>2.5000000000000001E-2</v>
      </c>
      <c r="J528" s="51" t="str">
        <f t="shared" si="17"/>
        <v>Need Improvement</v>
      </c>
    </row>
    <row r="529" spans="1:10">
      <c r="A529" s="42">
        <v>41790</v>
      </c>
      <c r="B529" s="40">
        <v>1642</v>
      </c>
      <c r="C529" s="41" t="s">
        <v>45</v>
      </c>
      <c r="D529" s="41" t="s">
        <v>53</v>
      </c>
      <c r="E529" s="41" t="s">
        <v>47</v>
      </c>
      <c r="F529" s="41">
        <v>10</v>
      </c>
      <c r="G529" s="43">
        <v>6930</v>
      </c>
      <c r="H529" s="41">
        <v>3246.9359999999997</v>
      </c>
      <c r="I529" s="38">
        <f t="shared" si="16"/>
        <v>2.5000000000000001E-2</v>
      </c>
      <c r="J529" s="51" t="str">
        <f t="shared" si="17"/>
        <v>Need Improvement</v>
      </c>
    </row>
    <row r="530" spans="1:10">
      <c r="A530" s="42">
        <v>41791</v>
      </c>
      <c r="B530" s="40">
        <v>2007</v>
      </c>
      <c r="C530" s="41" t="s">
        <v>49</v>
      </c>
      <c r="D530" s="41" t="s">
        <v>53</v>
      </c>
      <c r="E530" s="41" t="s">
        <v>51</v>
      </c>
      <c r="F530" s="41">
        <v>9</v>
      </c>
      <c r="G530" s="43">
        <v>11790</v>
      </c>
      <c r="H530" s="41">
        <v>4036.8959999999997</v>
      </c>
      <c r="I530" s="38">
        <f t="shared" si="16"/>
        <v>0.05</v>
      </c>
      <c r="J530" s="51" t="str">
        <f t="shared" si="17"/>
        <v>Good</v>
      </c>
    </row>
    <row r="531" spans="1:10">
      <c r="A531" s="42">
        <v>41792</v>
      </c>
      <c r="B531" s="40">
        <v>1643</v>
      </c>
      <c r="C531" s="41" t="s">
        <v>48</v>
      </c>
      <c r="D531" s="41" t="s">
        <v>53</v>
      </c>
      <c r="E531" s="41" t="s">
        <v>47</v>
      </c>
      <c r="F531" s="41">
        <v>6</v>
      </c>
      <c r="G531" s="43">
        <v>2556</v>
      </c>
      <c r="H531" s="41">
        <v>3082.5360000000005</v>
      </c>
      <c r="I531" s="38">
        <f t="shared" si="16"/>
        <v>1.4999999999999999E-2</v>
      </c>
      <c r="J531" s="51" t="str">
        <f t="shared" si="17"/>
        <v>Need Improvement</v>
      </c>
    </row>
    <row r="532" spans="1:10">
      <c r="A532" s="42">
        <v>41793</v>
      </c>
      <c r="B532" s="40">
        <v>2008</v>
      </c>
      <c r="C532" s="41" t="s">
        <v>45</v>
      </c>
      <c r="D532" s="41" t="s">
        <v>53</v>
      </c>
      <c r="E532" s="41" t="s">
        <v>51</v>
      </c>
      <c r="F532" s="41">
        <v>6</v>
      </c>
      <c r="G532" s="43">
        <v>4410</v>
      </c>
      <c r="H532" s="41">
        <v>876.92849999999999</v>
      </c>
      <c r="I532" s="38">
        <f t="shared" si="16"/>
        <v>1.4999999999999999E-2</v>
      </c>
      <c r="J532" s="51" t="str">
        <f t="shared" si="17"/>
        <v>Need Improvement</v>
      </c>
    </row>
    <row r="533" spans="1:10">
      <c r="A533" s="42">
        <v>41794</v>
      </c>
      <c r="B533" s="40">
        <v>1644</v>
      </c>
      <c r="C533" s="41" t="s">
        <v>49</v>
      </c>
      <c r="D533" s="41" t="s">
        <v>53</v>
      </c>
      <c r="E533" s="41" t="s">
        <v>50</v>
      </c>
      <c r="F533" s="41">
        <v>7</v>
      </c>
      <c r="G533" s="43">
        <v>2856</v>
      </c>
      <c r="H533" s="41">
        <v>3148.74</v>
      </c>
      <c r="I533" s="38">
        <f t="shared" si="16"/>
        <v>1.4999999999999999E-2</v>
      </c>
      <c r="J533" s="51" t="str">
        <f t="shared" si="17"/>
        <v>Need Improvement</v>
      </c>
    </row>
    <row r="534" spans="1:10">
      <c r="A534" s="42">
        <v>41795</v>
      </c>
      <c r="B534" s="40">
        <v>2009</v>
      </c>
      <c r="C534" s="41" t="s">
        <v>48</v>
      </c>
      <c r="D534" s="41" t="s">
        <v>53</v>
      </c>
      <c r="E534" s="41" t="s">
        <v>51</v>
      </c>
      <c r="F534" s="41">
        <v>9</v>
      </c>
      <c r="G534" s="43">
        <v>6318</v>
      </c>
      <c r="H534" s="41">
        <v>2062.1951999999997</v>
      </c>
      <c r="I534" s="38">
        <f t="shared" si="16"/>
        <v>2.5000000000000001E-2</v>
      </c>
      <c r="J534" s="51" t="str">
        <f t="shared" si="17"/>
        <v>Need Improvement</v>
      </c>
    </row>
    <row r="535" spans="1:10">
      <c r="A535" s="42">
        <v>41796</v>
      </c>
      <c r="B535" s="40">
        <v>1645</v>
      </c>
      <c r="C535" s="41" t="s">
        <v>45</v>
      </c>
      <c r="D535" s="41" t="s">
        <v>53</v>
      </c>
      <c r="E535" s="41" t="s">
        <v>50</v>
      </c>
      <c r="F535" s="41">
        <v>7</v>
      </c>
      <c r="G535" s="43">
        <v>4186</v>
      </c>
      <c r="H535" s="41">
        <v>2015.5590000000002</v>
      </c>
      <c r="I535" s="38">
        <f t="shared" si="16"/>
        <v>1.4999999999999999E-2</v>
      </c>
      <c r="J535" s="51" t="str">
        <f t="shared" si="17"/>
        <v>Need Improvement</v>
      </c>
    </row>
    <row r="536" spans="1:10">
      <c r="A536" s="42">
        <v>41797</v>
      </c>
      <c r="B536" s="40">
        <v>2010</v>
      </c>
      <c r="C536" s="41" t="s">
        <v>49</v>
      </c>
      <c r="D536" s="41" t="s">
        <v>53</v>
      </c>
      <c r="E536" s="41" t="s">
        <v>47</v>
      </c>
      <c r="F536" s="41">
        <v>6</v>
      </c>
      <c r="G536" s="43">
        <v>9000</v>
      </c>
      <c r="H536" s="41">
        <v>1546.56</v>
      </c>
      <c r="I536" s="38">
        <f t="shared" si="16"/>
        <v>2.5000000000000001E-2</v>
      </c>
      <c r="J536" s="51" t="str">
        <f t="shared" si="17"/>
        <v>Need Improvement</v>
      </c>
    </row>
    <row r="537" spans="1:10">
      <c r="A537" s="42">
        <v>41798</v>
      </c>
      <c r="B537" s="40">
        <v>1646</v>
      </c>
      <c r="C537" s="41" t="s">
        <v>48</v>
      </c>
      <c r="D537" s="41" t="s">
        <v>53</v>
      </c>
      <c r="E537" s="41" t="s">
        <v>50</v>
      </c>
      <c r="F537" s="41">
        <v>9</v>
      </c>
      <c r="G537" s="43">
        <v>11448</v>
      </c>
      <c r="H537" s="41">
        <v>5098.6530000000002</v>
      </c>
      <c r="I537" s="38">
        <f t="shared" si="16"/>
        <v>0.05</v>
      </c>
      <c r="J537" s="51" t="str">
        <f t="shared" si="17"/>
        <v>Good</v>
      </c>
    </row>
    <row r="538" spans="1:10">
      <c r="A538" s="42">
        <v>41799</v>
      </c>
      <c r="B538" s="40">
        <v>2011</v>
      </c>
      <c r="C538" s="41" t="s">
        <v>45</v>
      </c>
      <c r="D538" s="41" t="s">
        <v>53</v>
      </c>
      <c r="E538" s="41" t="s">
        <v>47</v>
      </c>
      <c r="F538" s="41">
        <v>9</v>
      </c>
      <c r="G538" s="43">
        <v>14850</v>
      </c>
      <c r="H538" s="41">
        <v>923.07600000000002</v>
      </c>
      <c r="I538" s="38">
        <f t="shared" si="16"/>
        <v>0.05</v>
      </c>
      <c r="J538" s="51" t="str">
        <f t="shared" si="17"/>
        <v>Good</v>
      </c>
    </row>
    <row r="539" spans="1:10">
      <c r="A539" s="42">
        <v>41800</v>
      </c>
      <c r="B539" s="40">
        <v>1647</v>
      </c>
      <c r="C539" s="41" t="s">
        <v>49</v>
      </c>
      <c r="D539" s="41" t="s">
        <v>53</v>
      </c>
      <c r="E539" s="41" t="s">
        <v>51</v>
      </c>
      <c r="F539" s="41">
        <v>9</v>
      </c>
      <c r="G539" s="43">
        <v>4941</v>
      </c>
      <c r="H539" s="41">
        <v>998.74080000000004</v>
      </c>
      <c r="I539" s="38">
        <f t="shared" si="16"/>
        <v>1.4999999999999999E-2</v>
      </c>
      <c r="J539" s="51" t="str">
        <f t="shared" si="17"/>
        <v>Need Improvement</v>
      </c>
    </row>
    <row r="540" spans="1:10">
      <c r="A540" s="42">
        <v>41801</v>
      </c>
      <c r="B540" s="40">
        <v>2012</v>
      </c>
      <c r="C540" s="41" t="s">
        <v>48</v>
      </c>
      <c r="D540" s="41" t="s">
        <v>53</v>
      </c>
      <c r="E540" s="41" t="s">
        <v>47</v>
      </c>
      <c r="F540" s="41">
        <v>9</v>
      </c>
      <c r="G540" s="43">
        <v>9288</v>
      </c>
      <c r="H540" s="41">
        <v>4353.75</v>
      </c>
      <c r="I540" s="38">
        <f t="shared" si="16"/>
        <v>2.5000000000000001E-2</v>
      </c>
      <c r="J540" s="51" t="str">
        <f t="shared" si="17"/>
        <v>Need Improvement</v>
      </c>
    </row>
    <row r="541" spans="1:10">
      <c r="A541" s="42">
        <v>41802</v>
      </c>
      <c r="B541" s="40">
        <v>1648</v>
      </c>
      <c r="C541" s="41" t="s">
        <v>45</v>
      </c>
      <c r="D541" s="41" t="s">
        <v>53</v>
      </c>
      <c r="E541" s="41" t="s">
        <v>51</v>
      </c>
      <c r="F541" s="41">
        <v>7</v>
      </c>
      <c r="G541" s="43">
        <v>8064</v>
      </c>
      <c r="H541" s="41">
        <v>2388.96</v>
      </c>
      <c r="I541" s="38">
        <f t="shared" si="16"/>
        <v>2.5000000000000001E-2</v>
      </c>
      <c r="J541" s="51" t="str">
        <f t="shared" si="17"/>
        <v>Need Improvement</v>
      </c>
    </row>
    <row r="542" spans="1:10">
      <c r="A542" s="42">
        <v>41803</v>
      </c>
      <c r="B542" s="40">
        <v>2013</v>
      </c>
      <c r="C542" s="41" t="s">
        <v>49</v>
      </c>
      <c r="D542" s="41" t="s">
        <v>53</v>
      </c>
      <c r="E542" s="41" t="s">
        <v>50</v>
      </c>
      <c r="F542" s="41">
        <v>9</v>
      </c>
      <c r="G542" s="43">
        <v>5751</v>
      </c>
      <c r="H542" s="41">
        <v>718.49160000000006</v>
      </c>
      <c r="I542" s="38">
        <f t="shared" si="16"/>
        <v>2.5000000000000001E-2</v>
      </c>
      <c r="J542" s="51" t="str">
        <f t="shared" si="17"/>
        <v>Need Improvement</v>
      </c>
    </row>
    <row r="543" spans="1:10">
      <c r="A543" s="42">
        <v>41804</v>
      </c>
      <c r="B543" s="40">
        <v>1649</v>
      </c>
      <c r="C543" s="41" t="s">
        <v>48</v>
      </c>
      <c r="D543" s="41" t="s">
        <v>53</v>
      </c>
      <c r="E543" s="41" t="s">
        <v>51</v>
      </c>
      <c r="F543" s="41">
        <v>7</v>
      </c>
      <c r="G543" s="43">
        <v>3360</v>
      </c>
      <c r="H543" s="41">
        <v>3539.76</v>
      </c>
      <c r="I543" s="38">
        <f t="shared" si="16"/>
        <v>1.4999999999999999E-2</v>
      </c>
      <c r="J543" s="51" t="str">
        <f t="shared" si="17"/>
        <v>Need Improvement</v>
      </c>
    </row>
    <row r="544" spans="1:10">
      <c r="A544" s="42">
        <v>41805</v>
      </c>
      <c r="B544" s="40">
        <v>2014</v>
      </c>
      <c r="C544" s="41" t="s">
        <v>45</v>
      </c>
      <c r="D544" s="41" t="s">
        <v>53</v>
      </c>
      <c r="E544" s="41" t="s">
        <v>50</v>
      </c>
      <c r="F544" s="41">
        <v>7</v>
      </c>
      <c r="G544" s="43">
        <v>5229</v>
      </c>
      <c r="H544" s="41">
        <v>2625.8295000000003</v>
      </c>
      <c r="I544" s="38">
        <f t="shared" si="16"/>
        <v>2.5000000000000001E-2</v>
      </c>
      <c r="J544" s="51" t="str">
        <f t="shared" si="17"/>
        <v>Need Improvement</v>
      </c>
    </row>
    <row r="545" spans="1:10">
      <c r="A545" s="42">
        <v>41806</v>
      </c>
      <c r="B545" s="40">
        <v>1650</v>
      </c>
      <c r="C545" s="41" t="s">
        <v>49</v>
      </c>
      <c r="D545" s="41" t="s">
        <v>53</v>
      </c>
      <c r="E545" s="41" t="s">
        <v>47</v>
      </c>
      <c r="F545" s="41">
        <v>7</v>
      </c>
      <c r="G545" s="43">
        <v>1732.5</v>
      </c>
      <c r="H545" s="41">
        <v>690.40125000000012</v>
      </c>
      <c r="I545" s="38">
        <f t="shared" si="16"/>
        <v>1.4999999999999999E-2</v>
      </c>
      <c r="J545" s="51" t="str">
        <f t="shared" si="17"/>
        <v>Need Improvement</v>
      </c>
    </row>
    <row r="546" spans="1:10">
      <c r="A546" s="42">
        <v>41807</v>
      </c>
      <c r="B546" s="40">
        <v>2015</v>
      </c>
      <c r="C546" s="41" t="s">
        <v>48</v>
      </c>
      <c r="D546" s="41" t="s">
        <v>53</v>
      </c>
      <c r="E546" s="41" t="s">
        <v>50</v>
      </c>
      <c r="F546" s="41">
        <v>7</v>
      </c>
      <c r="G546" s="43">
        <v>9828</v>
      </c>
      <c r="H546" s="41">
        <v>1585.7477999999999</v>
      </c>
      <c r="I546" s="38">
        <f t="shared" si="16"/>
        <v>2.5000000000000001E-2</v>
      </c>
      <c r="J546" s="51" t="str">
        <f t="shared" si="17"/>
        <v>Need Improvement</v>
      </c>
    </row>
    <row r="547" spans="1:10">
      <c r="A547" s="42">
        <v>41808</v>
      </c>
      <c r="B547" s="40">
        <v>1651</v>
      </c>
      <c r="C547" s="41" t="s">
        <v>45</v>
      </c>
      <c r="D547" s="41" t="s">
        <v>53</v>
      </c>
      <c r="E547" s="41" t="s">
        <v>47</v>
      </c>
      <c r="F547" s="41">
        <v>10</v>
      </c>
      <c r="G547" s="43">
        <v>9375</v>
      </c>
      <c r="H547" s="41">
        <v>647.25</v>
      </c>
      <c r="I547" s="38">
        <f t="shared" si="16"/>
        <v>2.5000000000000001E-2</v>
      </c>
      <c r="J547" s="51" t="str">
        <f t="shared" si="17"/>
        <v>Need Improvement</v>
      </c>
    </row>
    <row r="548" spans="1:10">
      <c r="A548" s="42">
        <v>41809</v>
      </c>
      <c r="B548" s="40">
        <v>2016</v>
      </c>
      <c r="C548" s="41" t="s">
        <v>49</v>
      </c>
      <c r="D548" s="41" t="s">
        <v>53</v>
      </c>
      <c r="E548" s="41" t="s">
        <v>51</v>
      </c>
      <c r="F548" s="41">
        <v>10</v>
      </c>
      <c r="G548" s="43">
        <v>8560</v>
      </c>
      <c r="H548" s="41">
        <v>2731.0680000000002</v>
      </c>
      <c r="I548" s="38">
        <f t="shared" si="16"/>
        <v>2.5000000000000001E-2</v>
      </c>
      <c r="J548" s="51" t="str">
        <f t="shared" si="17"/>
        <v>Need Improvement</v>
      </c>
    </row>
    <row r="549" spans="1:10">
      <c r="A549" s="42">
        <v>41810</v>
      </c>
      <c r="B549" s="40">
        <v>1652</v>
      </c>
      <c r="C549" s="41" t="s">
        <v>48</v>
      </c>
      <c r="D549" s="41" t="s">
        <v>53</v>
      </c>
      <c r="E549" s="41" t="s">
        <v>47</v>
      </c>
      <c r="F549" s="41">
        <v>9</v>
      </c>
      <c r="G549" s="43">
        <v>2331</v>
      </c>
      <c r="H549" s="41">
        <v>3305.3579999999997</v>
      </c>
      <c r="I549" s="38">
        <f t="shared" si="16"/>
        <v>1.4999999999999999E-2</v>
      </c>
      <c r="J549" s="51" t="str">
        <f t="shared" si="17"/>
        <v>Need Improvement</v>
      </c>
    </row>
    <row r="550" spans="1:10">
      <c r="A550" s="42">
        <v>41811</v>
      </c>
      <c r="B550" s="40">
        <v>2017</v>
      </c>
      <c r="C550" s="41" t="s">
        <v>45</v>
      </c>
      <c r="D550" s="41" t="s">
        <v>53</v>
      </c>
      <c r="E550" s="41" t="s">
        <v>51</v>
      </c>
      <c r="F550" s="41">
        <v>7</v>
      </c>
      <c r="G550" s="43">
        <v>10878</v>
      </c>
      <c r="H550" s="41">
        <v>3198.9478499999996</v>
      </c>
      <c r="I550" s="38">
        <f t="shared" si="16"/>
        <v>0.05</v>
      </c>
      <c r="J550" s="51" t="str">
        <f t="shared" si="17"/>
        <v>Good</v>
      </c>
    </row>
    <row r="551" spans="1:10">
      <c r="A551" s="42">
        <v>41812</v>
      </c>
      <c r="B551" s="40">
        <v>2028</v>
      </c>
      <c r="C551" s="41" t="s">
        <v>49</v>
      </c>
      <c r="D551" s="41" t="s">
        <v>53</v>
      </c>
      <c r="E551" s="41" t="s">
        <v>47</v>
      </c>
      <c r="F551" s="41">
        <v>8</v>
      </c>
      <c r="G551" s="43">
        <v>2832</v>
      </c>
      <c r="H551" s="41">
        <v>5053.7039999999997</v>
      </c>
      <c r="I551" s="38">
        <f t="shared" si="16"/>
        <v>1.4999999999999999E-2</v>
      </c>
      <c r="J551" s="51" t="str">
        <f t="shared" si="17"/>
        <v>Good</v>
      </c>
    </row>
    <row r="552" spans="1:10">
      <c r="A552" s="42">
        <v>41813</v>
      </c>
      <c r="B552" s="40">
        <v>1664</v>
      </c>
      <c r="C552" s="41" t="s">
        <v>48</v>
      </c>
      <c r="D552" s="41" t="s">
        <v>53</v>
      </c>
      <c r="E552" s="41" t="s">
        <v>50</v>
      </c>
      <c r="F552" s="41">
        <v>7</v>
      </c>
      <c r="G552" s="43">
        <v>2425.5</v>
      </c>
      <c r="H552" s="41">
        <v>952.97894999999994</v>
      </c>
      <c r="I552" s="38">
        <f t="shared" si="16"/>
        <v>1.4999999999999999E-2</v>
      </c>
      <c r="J552" s="51" t="str">
        <f t="shared" si="17"/>
        <v>Need Improvement</v>
      </c>
    </row>
    <row r="553" spans="1:10">
      <c r="A553" s="42">
        <v>41814</v>
      </c>
      <c r="B553" s="40">
        <v>2029</v>
      </c>
      <c r="C553" s="41" t="s">
        <v>45</v>
      </c>
      <c r="D553" s="41" t="s">
        <v>53</v>
      </c>
      <c r="E553" s="41" t="s">
        <v>47</v>
      </c>
      <c r="F553" s="41">
        <v>7</v>
      </c>
      <c r="G553" s="43">
        <v>2100</v>
      </c>
      <c r="H553" s="41">
        <v>4363.8</v>
      </c>
      <c r="I553" s="38">
        <f t="shared" si="16"/>
        <v>1.4999999999999999E-2</v>
      </c>
      <c r="J553" s="51" t="str">
        <f t="shared" si="17"/>
        <v>Need Improvement</v>
      </c>
    </row>
    <row r="554" spans="1:10">
      <c r="A554" s="42">
        <v>41815</v>
      </c>
      <c r="B554" s="40">
        <v>1665</v>
      </c>
      <c r="C554" s="41" t="s">
        <v>49</v>
      </c>
      <c r="D554" s="41" t="s">
        <v>53</v>
      </c>
      <c r="E554" s="41" t="s">
        <v>51</v>
      </c>
      <c r="F554" s="41">
        <v>10</v>
      </c>
      <c r="G554" s="43">
        <v>2740</v>
      </c>
      <c r="H554" s="41">
        <v>1167.5139999999999</v>
      </c>
      <c r="I554" s="38">
        <f t="shared" si="16"/>
        <v>1.4999999999999999E-2</v>
      </c>
      <c r="J554" s="51" t="str">
        <f t="shared" si="17"/>
        <v>Need Improvement</v>
      </c>
    </row>
    <row r="555" spans="1:10">
      <c r="A555" s="42">
        <v>41816</v>
      </c>
      <c r="B555" s="40">
        <v>2030</v>
      </c>
      <c r="C555" s="41" t="s">
        <v>48</v>
      </c>
      <c r="D555" s="41" t="s">
        <v>53</v>
      </c>
      <c r="E555" s="41" t="s">
        <v>47</v>
      </c>
      <c r="F555" s="41">
        <v>10</v>
      </c>
      <c r="G555" s="43">
        <v>7470</v>
      </c>
      <c r="H555" s="41">
        <v>4834.335</v>
      </c>
      <c r="I555" s="38">
        <f t="shared" si="16"/>
        <v>2.5000000000000001E-2</v>
      </c>
      <c r="J555" s="51" t="str">
        <f t="shared" si="17"/>
        <v>Need Improvement</v>
      </c>
    </row>
    <row r="556" spans="1:10">
      <c r="A556" s="42">
        <v>41817</v>
      </c>
      <c r="B556" s="40">
        <v>1666</v>
      </c>
      <c r="C556" s="41" t="s">
        <v>45</v>
      </c>
      <c r="D556" s="41" t="s">
        <v>53</v>
      </c>
      <c r="E556" s="41" t="s">
        <v>51</v>
      </c>
      <c r="F556" s="41">
        <v>7</v>
      </c>
      <c r="G556" s="43">
        <v>2184</v>
      </c>
      <c r="H556" s="41">
        <v>3318.5880000000002</v>
      </c>
      <c r="I556" s="38">
        <f t="shared" si="16"/>
        <v>1.4999999999999999E-2</v>
      </c>
      <c r="J556" s="51" t="str">
        <f t="shared" si="17"/>
        <v>Need Improvement</v>
      </c>
    </row>
    <row r="557" spans="1:10">
      <c r="A557" s="42">
        <v>41818</v>
      </c>
      <c r="B557" s="40">
        <v>2031</v>
      </c>
      <c r="C557" s="41" t="s">
        <v>49</v>
      </c>
      <c r="D557" s="41" t="s">
        <v>53</v>
      </c>
      <c r="E557" s="41" t="s">
        <v>50</v>
      </c>
      <c r="F557" s="41">
        <v>9</v>
      </c>
      <c r="G557" s="43">
        <v>5386.5</v>
      </c>
      <c r="H557" s="41">
        <v>3093.6464999999998</v>
      </c>
      <c r="I557" s="38">
        <f t="shared" si="16"/>
        <v>2.5000000000000001E-2</v>
      </c>
      <c r="J557" s="51" t="str">
        <f t="shared" si="17"/>
        <v>Need Improvement</v>
      </c>
    </row>
    <row r="558" spans="1:10">
      <c r="A558" s="42">
        <v>41819</v>
      </c>
      <c r="B558" s="40">
        <v>1667</v>
      </c>
      <c r="C558" s="41" t="s">
        <v>48</v>
      </c>
      <c r="D558" s="41" t="s">
        <v>53</v>
      </c>
      <c r="E558" s="41" t="s">
        <v>51</v>
      </c>
      <c r="F558" s="41">
        <v>6</v>
      </c>
      <c r="G558" s="43">
        <v>11295</v>
      </c>
      <c r="H558" s="41">
        <v>2857.1831999999995</v>
      </c>
      <c r="I558" s="38">
        <f t="shared" si="16"/>
        <v>0.05</v>
      </c>
      <c r="J558" s="51" t="str">
        <f t="shared" si="17"/>
        <v>Good</v>
      </c>
    </row>
    <row r="559" spans="1:10">
      <c r="A559" s="42">
        <v>41820</v>
      </c>
      <c r="B559" s="40">
        <v>2032</v>
      </c>
      <c r="C559" s="41" t="s">
        <v>45</v>
      </c>
      <c r="D559" s="41" t="s">
        <v>53</v>
      </c>
      <c r="E559" s="41" t="s">
        <v>50</v>
      </c>
      <c r="F559" s="41">
        <v>10</v>
      </c>
      <c r="G559" s="43">
        <v>10125</v>
      </c>
      <c r="H559" s="41">
        <v>4255.5374999999995</v>
      </c>
      <c r="I559" s="38">
        <f t="shared" si="16"/>
        <v>0.05</v>
      </c>
      <c r="J559" s="51" t="str">
        <f t="shared" si="17"/>
        <v>Good</v>
      </c>
    </row>
    <row r="560" spans="1:10">
      <c r="A560" s="42">
        <v>41821</v>
      </c>
      <c r="B560" s="40">
        <v>1668</v>
      </c>
      <c r="C560" s="41" t="s">
        <v>49</v>
      </c>
      <c r="D560" s="41" t="s">
        <v>53</v>
      </c>
      <c r="E560" s="41" t="s">
        <v>47</v>
      </c>
      <c r="F560" s="41">
        <v>7</v>
      </c>
      <c r="G560" s="43">
        <v>1669.5</v>
      </c>
      <c r="H560" s="41">
        <v>3289.7497500000004</v>
      </c>
      <c r="I560" s="38">
        <f t="shared" si="16"/>
        <v>1.4999999999999999E-2</v>
      </c>
      <c r="J560" s="51" t="str">
        <f t="shared" si="17"/>
        <v>Need Improvement</v>
      </c>
    </row>
    <row r="561" spans="1:10">
      <c r="A561" s="42">
        <v>41822</v>
      </c>
      <c r="B561" s="40">
        <v>2033</v>
      </c>
      <c r="C561" s="41" t="s">
        <v>48</v>
      </c>
      <c r="D561" s="41" t="s">
        <v>53</v>
      </c>
      <c r="E561" s="41" t="s">
        <v>50</v>
      </c>
      <c r="F561" s="41">
        <v>8</v>
      </c>
      <c r="G561" s="43">
        <v>6888</v>
      </c>
      <c r="H561" s="41">
        <v>784.77279999999996</v>
      </c>
      <c r="I561" s="38">
        <f t="shared" si="16"/>
        <v>2.5000000000000001E-2</v>
      </c>
      <c r="J561" s="51" t="str">
        <f t="shared" si="17"/>
        <v>Need Improvement</v>
      </c>
    </row>
    <row r="562" spans="1:10">
      <c r="A562" s="42">
        <v>41823</v>
      </c>
      <c r="B562" s="40">
        <v>1669</v>
      </c>
      <c r="C562" s="41" t="s">
        <v>45</v>
      </c>
      <c r="D562" s="41" t="s">
        <v>53</v>
      </c>
      <c r="E562" s="41" t="s">
        <v>47</v>
      </c>
      <c r="F562" s="41">
        <v>8</v>
      </c>
      <c r="G562" s="43">
        <v>1872</v>
      </c>
      <c r="H562" s="41">
        <v>1362.816</v>
      </c>
      <c r="I562" s="38">
        <f t="shared" si="16"/>
        <v>1.4999999999999999E-2</v>
      </c>
      <c r="J562" s="51" t="str">
        <f t="shared" si="17"/>
        <v>Need Improvement</v>
      </c>
    </row>
    <row r="563" spans="1:10">
      <c r="A563" s="42">
        <v>41824</v>
      </c>
      <c r="B563" s="40">
        <v>2034</v>
      </c>
      <c r="C563" s="41" t="s">
        <v>49</v>
      </c>
      <c r="D563" s="41" t="s">
        <v>53</v>
      </c>
      <c r="E563" s="41" t="s">
        <v>51</v>
      </c>
      <c r="F563" s="41">
        <v>10</v>
      </c>
      <c r="G563" s="43">
        <v>6615</v>
      </c>
      <c r="H563" s="41">
        <v>3328.4474999999998</v>
      </c>
      <c r="I563" s="38">
        <f t="shared" si="16"/>
        <v>2.5000000000000001E-2</v>
      </c>
      <c r="J563" s="51" t="str">
        <f t="shared" si="17"/>
        <v>Need Improvement</v>
      </c>
    </row>
    <row r="564" spans="1:10">
      <c r="A564" s="42">
        <v>41825</v>
      </c>
      <c r="B564" s="40">
        <v>1670</v>
      </c>
      <c r="C564" s="41" t="s">
        <v>48</v>
      </c>
      <c r="D564" s="41" t="s">
        <v>53</v>
      </c>
      <c r="E564" s="41" t="s">
        <v>47</v>
      </c>
      <c r="F564" s="41">
        <v>8</v>
      </c>
      <c r="G564" s="43">
        <v>8960</v>
      </c>
      <c r="H564" s="41">
        <v>3458.56</v>
      </c>
      <c r="I564" s="38">
        <f t="shared" si="16"/>
        <v>2.5000000000000001E-2</v>
      </c>
      <c r="J564" s="51" t="str">
        <f t="shared" si="17"/>
        <v>Need Improvement</v>
      </c>
    </row>
    <row r="565" spans="1:10">
      <c r="A565" s="42">
        <v>41826</v>
      </c>
      <c r="B565" s="40">
        <v>2035</v>
      </c>
      <c r="C565" s="41" t="s">
        <v>45</v>
      </c>
      <c r="D565" s="41" t="s">
        <v>53</v>
      </c>
      <c r="E565" s="41" t="s">
        <v>51</v>
      </c>
      <c r="F565" s="41">
        <v>9</v>
      </c>
      <c r="G565" s="43">
        <v>6507</v>
      </c>
      <c r="H565" s="41">
        <v>935.05589999999995</v>
      </c>
      <c r="I565" s="38">
        <f t="shared" si="16"/>
        <v>2.5000000000000001E-2</v>
      </c>
      <c r="J565" s="51" t="str">
        <f t="shared" si="17"/>
        <v>Need Improvement</v>
      </c>
    </row>
    <row r="566" spans="1:10">
      <c r="A566" s="42">
        <v>41827</v>
      </c>
      <c r="B566" s="40">
        <v>1671</v>
      </c>
      <c r="C566" s="41" t="s">
        <v>49</v>
      </c>
      <c r="D566" s="41" t="s">
        <v>53</v>
      </c>
      <c r="E566" s="41" t="s">
        <v>50</v>
      </c>
      <c r="F566" s="41">
        <v>6</v>
      </c>
      <c r="G566" s="43">
        <v>1764</v>
      </c>
      <c r="H566" s="41">
        <v>1461.2975999999999</v>
      </c>
      <c r="I566" s="38">
        <f t="shared" si="16"/>
        <v>1.4999999999999999E-2</v>
      </c>
      <c r="J566" s="51" t="str">
        <f t="shared" si="17"/>
        <v>Need Improvement</v>
      </c>
    </row>
    <row r="567" spans="1:10">
      <c r="A567" s="42">
        <v>41828</v>
      </c>
      <c r="B567" s="40">
        <v>2036</v>
      </c>
      <c r="C567" s="41" t="s">
        <v>48</v>
      </c>
      <c r="D567" s="41" t="s">
        <v>53</v>
      </c>
      <c r="E567" s="41" t="s">
        <v>51</v>
      </c>
      <c r="F567" s="41">
        <v>9</v>
      </c>
      <c r="G567" s="43">
        <v>1512</v>
      </c>
      <c r="H567" s="41">
        <v>2084.1408000000001</v>
      </c>
      <c r="I567" s="38">
        <f t="shared" si="16"/>
        <v>1.4999999999999999E-2</v>
      </c>
      <c r="J567" s="51" t="str">
        <f t="shared" si="17"/>
        <v>Need Improvement</v>
      </c>
    </row>
    <row r="568" spans="1:10">
      <c r="A568" s="42">
        <v>41829</v>
      </c>
      <c r="B568" s="40">
        <v>1672</v>
      </c>
      <c r="C568" s="41" t="s">
        <v>45</v>
      </c>
      <c r="D568" s="41" t="s">
        <v>53</v>
      </c>
      <c r="E568" s="41" t="s">
        <v>50</v>
      </c>
      <c r="F568" s="41">
        <v>6</v>
      </c>
      <c r="G568" s="43">
        <v>12285</v>
      </c>
      <c r="H568" s="41">
        <v>1660.932</v>
      </c>
      <c r="I568" s="38">
        <f t="shared" si="16"/>
        <v>0.05</v>
      </c>
      <c r="J568" s="51" t="str">
        <f t="shared" si="17"/>
        <v>Good</v>
      </c>
    </row>
    <row r="569" spans="1:10">
      <c r="A569" s="42">
        <v>40909</v>
      </c>
      <c r="B569" s="40">
        <v>2037</v>
      </c>
      <c r="C569" s="41" t="s">
        <v>49</v>
      </c>
      <c r="D569" s="41" t="s">
        <v>54</v>
      </c>
      <c r="E569" s="41" t="s">
        <v>47</v>
      </c>
      <c r="F569" s="41">
        <v>7</v>
      </c>
      <c r="G569" s="43">
        <v>10552.5</v>
      </c>
      <c r="H569" s="41">
        <v>2600.9802</v>
      </c>
      <c r="I569" s="38">
        <f t="shared" si="16"/>
        <v>0.05</v>
      </c>
      <c r="J569" s="51" t="str">
        <f t="shared" si="17"/>
        <v>Good</v>
      </c>
    </row>
    <row r="570" spans="1:10">
      <c r="A570" s="42">
        <v>40910</v>
      </c>
      <c r="B570" s="40">
        <v>1673</v>
      </c>
      <c r="C570" s="41" t="s">
        <v>48</v>
      </c>
      <c r="D570" s="41" t="s">
        <v>54</v>
      </c>
      <c r="E570" s="41" t="s">
        <v>50</v>
      </c>
      <c r="F570" s="41">
        <v>8</v>
      </c>
      <c r="G570" s="43">
        <v>6528</v>
      </c>
      <c r="H570" s="41">
        <v>3850.4320000000002</v>
      </c>
      <c r="I570" s="38">
        <f t="shared" si="16"/>
        <v>2.5000000000000001E-2</v>
      </c>
      <c r="J570" s="51" t="str">
        <f t="shared" si="17"/>
        <v>Need Improvement</v>
      </c>
    </row>
    <row r="571" spans="1:10">
      <c r="A571" s="42">
        <v>40911</v>
      </c>
      <c r="B571" s="40">
        <v>2038</v>
      </c>
      <c r="C571" s="41" t="s">
        <v>45</v>
      </c>
      <c r="D571" s="41" t="s">
        <v>54</v>
      </c>
      <c r="E571" s="41" t="s">
        <v>47</v>
      </c>
      <c r="F571" s="41">
        <v>7</v>
      </c>
      <c r="G571" s="43">
        <v>10710</v>
      </c>
      <c r="H571" s="41">
        <v>1105.5397499999999</v>
      </c>
      <c r="I571" s="38">
        <f t="shared" si="16"/>
        <v>0.05</v>
      </c>
      <c r="J571" s="51" t="str">
        <f t="shared" si="17"/>
        <v>Good</v>
      </c>
    </row>
    <row r="572" spans="1:10">
      <c r="A572" s="42">
        <v>40913</v>
      </c>
      <c r="B572" s="40">
        <v>1674</v>
      </c>
      <c r="C572" s="41" t="s">
        <v>49</v>
      </c>
      <c r="D572" s="41" t="s">
        <v>54</v>
      </c>
      <c r="E572" s="41" t="s">
        <v>51</v>
      </c>
      <c r="F572" s="41">
        <v>10</v>
      </c>
      <c r="G572" s="43">
        <v>10000</v>
      </c>
      <c r="H572" s="41">
        <v>1871.4</v>
      </c>
      <c r="I572" s="38">
        <f t="shared" si="16"/>
        <v>0.05</v>
      </c>
      <c r="J572" s="51" t="str">
        <f t="shared" si="17"/>
        <v>Need Improvement</v>
      </c>
    </row>
    <row r="573" spans="1:10">
      <c r="A573" s="42">
        <v>40914</v>
      </c>
      <c r="B573" s="40">
        <v>2039</v>
      </c>
      <c r="C573" s="41" t="s">
        <v>48</v>
      </c>
      <c r="D573" s="41" t="s">
        <v>54</v>
      </c>
      <c r="E573" s="41" t="s">
        <v>47</v>
      </c>
      <c r="F573" s="41">
        <v>9</v>
      </c>
      <c r="G573" s="43">
        <v>9045</v>
      </c>
      <c r="H573" s="41">
        <v>545.95619999999997</v>
      </c>
      <c r="I573" s="38">
        <f t="shared" si="16"/>
        <v>2.5000000000000001E-2</v>
      </c>
      <c r="J573" s="51" t="str">
        <f t="shared" si="17"/>
        <v>Need Improvement</v>
      </c>
    </row>
    <row r="574" spans="1:10">
      <c r="A574" s="42">
        <v>40915</v>
      </c>
      <c r="B574" s="40">
        <v>1675</v>
      </c>
      <c r="C574" s="41" t="s">
        <v>45</v>
      </c>
      <c r="D574" s="41" t="s">
        <v>54</v>
      </c>
      <c r="E574" s="41" t="s">
        <v>51</v>
      </c>
      <c r="F574" s="41">
        <v>10</v>
      </c>
      <c r="G574" s="43">
        <v>10800</v>
      </c>
      <c r="H574" s="41">
        <v>5366.25</v>
      </c>
      <c r="I574" s="38">
        <f t="shared" si="16"/>
        <v>0.05</v>
      </c>
      <c r="J574" s="51" t="str">
        <f t="shared" si="17"/>
        <v>Good</v>
      </c>
    </row>
    <row r="575" spans="1:10">
      <c r="A575" s="42">
        <v>40916</v>
      </c>
      <c r="B575" s="40">
        <v>2040</v>
      </c>
      <c r="C575" s="41" t="s">
        <v>49</v>
      </c>
      <c r="D575" s="41" t="s">
        <v>54</v>
      </c>
      <c r="E575" s="41" t="s">
        <v>50</v>
      </c>
      <c r="F575" s="41">
        <v>8</v>
      </c>
      <c r="G575" s="43">
        <v>9248</v>
      </c>
      <c r="H575" s="41">
        <v>985.14319999999998</v>
      </c>
      <c r="I575" s="38">
        <f t="shared" si="16"/>
        <v>2.5000000000000001E-2</v>
      </c>
      <c r="J575" s="51" t="str">
        <f t="shared" si="17"/>
        <v>Need Improvement</v>
      </c>
    </row>
    <row r="576" spans="1:10">
      <c r="A576" s="42">
        <v>40917</v>
      </c>
      <c r="B576" s="40">
        <v>1676</v>
      </c>
      <c r="C576" s="41" t="s">
        <v>48</v>
      </c>
      <c r="D576" s="41" t="s">
        <v>54</v>
      </c>
      <c r="E576" s="41" t="s">
        <v>51</v>
      </c>
      <c r="F576" s="41">
        <v>8</v>
      </c>
      <c r="G576" s="43">
        <v>4496</v>
      </c>
      <c r="H576" s="41">
        <v>2526.9767999999995</v>
      </c>
      <c r="I576" s="38">
        <f t="shared" si="16"/>
        <v>1.4999999999999999E-2</v>
      </c>
      <c r="J576" s="51" t="str">
        <f t="shared" si="17"/>
        <v>Need Improvement</v>
      </c>
    </row>
    <row r="577" spans="1:10">
      <c r="A577" s="42">
        <v>40918</v>
      </c>
      <c r="B577" s="40">
        <v>2041</v>
      </c>
      <c r="C577" s="41" t="s">
        <v>45</v>
      </c>
      <c r="D577" s="41" t="s">
        <v>54</v>
      </c>
      <c r="E577" s="41" t="s">
        <v>50</v>
      </c>
      <c r="F577" s="41">
        <v>9</v>
      </c>
      <c r="G577" s="43">
        <v>7074</v>
      </c>
      <c r="H577" s="41">
        <v>3631.6147499999997</v>
      </c>
      <c r="I577" s="38">
        <f t="shared" si="16"/>
        <v>2.5000000000000001E-2</v>
      </c>
      <c r="J577" s="51" t="str">
        <f t="shared" si="17"/>
        <v>Need Improvement</v>
      </c>
    </row>
    <row r="578" spans="1:10">
      <c r="A578" s="42">
        <v>40919</v>
      </c>
      <c r="B578" s="40">
        <v>1677</v>
      </c>
      <c r="C578" s="41" t="s">
        <v>49</v>
      </c>
      <c r="D578" s="41" t="s">
        <v>54</v>
      </c>
      <c r="E578" s="41" t="s">
        <v>47</v>
      </c>
      <c r="F578" s="41">
        <v>6</v>
      </c>
      <c r="G578" s="43">
        <v>2223</v>
      </c>
      <c r="H578" s="41">
        <v>1443.1716000000001</v>
      </c>
      <c r="I578" s="38">
        <f t="shared" si="16"/>
        <v>1.4999999999999999E-2</v>
      </c>
      <c r="J578" s="51" t="str">
        <f t="shared" si="17"/>
        <v>Need Improvement</v>
      </c>
    </row>
    <row r="579" spans="1:10">
      <c r="A579" s="42">
        <v>40920</v>
      </c>
      <c r="B579" s="40">
        <v>2042</v>
      </c>
      <c r="C579" s="41" t="s">
        <v>48</v>
      </c>
      <c r="D579" s="41" t="s">
        <v>54</v>
      </c>
      <c r="E579" s="41" t="s">
        <v>50</v>
      </c>
      <c r="F579" s="41">
        <v>10</v>
      </c>
      <c r="G579" s="43">
        <v>1920</v>
      </c>
      <c r="H579" s="41">
        <v>1381.248</v>
      </c>
      <c r="I579" s="38">
        <f t="shared" ref="I579:I642" si="18">+IF(G579&lt;5000,$Q$4,IF(AND(G579&gt;=5000,G579&lt;10000),$Q$3,$Q$2))</f>
        <v>1.4999999999999999E-2</v>
      </c>
      <c r="J579" s="51" t="str">
        <f t="shared" ref="J579:J642" si="19">IF(OR(G579&gt;10000,H579&gt;=5000),"Good","Need Improvement")</f>
        <v>Need Improvement</v>
      </c>
    </row>
    <row r="580" spans="1:10">
      <c r="A580" s="42">
        <v>40921</v>
      </c>
      <c r="B580" s="40">
        <v>1678</v>
      </c>
      <c r="C580" s="41" t="s">
        <v>45</v>
      </c>
      <c r="D580" s="41" t="s">
        <v>54</v>
      </c>
      <c r="E580" s="41" t="s">
        <v>47</v>
      </c>
      <c r="F580" s="41">
        <v>9</v>
      </c>
      <c r="G580" s="43">
        <v>4428</v>
      </c>
      <c r="H580" s="41">
        <v>2357.2458000000001</v>
      </c>
      <c r="I580" s="38">
        <f t="shared" si="18"/>
        <v>1.4999999999999999E-2</v>
      </c>
      <c r="J580" s="51" t="str">
        <f t="shared" si="19"/>
        <v>Need Improvement</v>
      </c>
    </row>
    <row r="581" spans="1:10">
      <c r="A581" s="42">
        <v>40922</v>
      </c>
      <c r="B581" s="40">
        <v>2043</v>
      </c>
      <c r="C581" s="41" t="s">
        <v>49</v>
      </c>
      <c r="D581" s="41" t="s">
        <v>54</v>
      </c>
      <c r="E581" s="41" t="s">
        <v>51</v>
      </c>
      <c r="F581" s="41">
        <v>9</v>
      </c>
      <c r="G581" s="43">
        <v>3834</v>
      </c>
      <c r="H581" s="41">
        <v>2080.7118</v>
      </c>
      <c r="I581" s="38">
        <f t="shared" si="18"/>
        <v>1.4999999999999999E-2</v>
      </c>
      <c r="J581" s="51" t="str">
        <f t="shared" si="19"/>
        <v>Need Improvement</v>
      </c>
    </row>
    <row r="582" spans="1:10">
      <c r="A582" s="42">
        <v>40923</v>
      </c>
      <c r="B582" s="40">
        <v>1679</v>
      </c>
      <c r="C582" s="41" t="s">
        <v>48</v>
      </c>
      <c r="D582" s="41" t="s">
        <v>54</v>
      </c>
      <c r="E582" s="41" t="s">
        <v>47</v>
      </c>
      <c r="F582" s="41">
        <v>8</v>
      </c>
      <c r="G582" s="43">
        <v>7704</v>
      </c>
      <c r="H582" s="41">
        <v>1808.5139999999999</v>
      </c>
      <c r="I582" s="38">
        <f t="shared" si="18"/>
        <v>2.5000000000000001E-2</v>
      </c>
      <c r="J582" s="51" t="str">
        <f t="shared" si="19"/>
        <v>Need Improvement</v>
      </c>
    </row>
    <row r="583" spans="1:10">
      <c r="A583" s="42">
        <v>40924</v>
      </c>
      <c r="B583" s="40">
        <v>2044</v>
      </c>
      <c r="C583" s="41" t="s">
        <v>45</v>
      </c>
      <c r="D583" s="41" t="s">
        <v>54</v>
      </c>
      <c r="E583" s="41" t="s">
        <v>51</v>
      </c>
      <c r="F583" s="41">
        <v>7</v>
      </c>
      <c r="G583" s="43">
        <v>4788</v>
      </c>
      <c r="H583" s="41">
        <v>3173.6459999999997</v>
      </c>
      <c r="I583" s="38">
        <f t="shared" si="18"/>
        <v>1.4999999999999999E-2</v>
      </c>
      <c r="J583" s="51" t="str">
        <f t="shared" si="19"/>
        <v>Need Improvement</v>
      </c>
    </row>
    <row r="584" spans="1:10">
      <c r="A584" s="42">
        <v>40925</v>
      </c>
      <c r="B584" s="40">
        <v>1680</v>
      </c>
      <c r="C584" s="41" t="s">
        <v>49</v>
      </c>
      <c r="D584" s="41" t="s">
        <v>54</v>
      </c>
      <c r="E584" s="41" t="s">
        <v>50</v>
      </c>
      <c r="F584" s="41">
        <v>8</v>
      </c>
      <c r="G584" s="43">
        <v>6696</v>
      </c>
      <c r="H584" s="41">
        <v>1755.2447999999999</v>
      </c>
      <c r="I584" s="38">
        <f t="shared" si="18"/>
        <v>2.5000000000000001E-2</v>
      </c>
      <c r="J584" s="51" t="str">
        <f t="shared" si="19"/>
        <v>Need Improvement</v>
      </c>
    </row>
    <row r="585" spans="1:10">
      <c r="A585" s="42">
        <v>40926</v>
      </c>
      <c r="B585" s="40">
        <v>2045</v>
      </c>
      <c r="C585" s="41" t="s">
        <v>48</v>
      </c>
      <c r="D585" s="41" t="s">
        <v>54</v>
      </c>
      <c r="E585" s="41" t="s">
        <v>51</v>
      </c>
      <c r="F585" s="41">
        <v>10</v>
      </c>
      <c r="G585" s="43">
        <v>4500</v>
      </c>
      <c r="H585" s="41">
        <v>1598.4</v>
      </c>
      <c r="I585" s="38">
        <f t="shared" si="18"/>
        <v>1.4999999999999999E-2</v>
      </c>
      <c r="J585" s="51" t="str">
        <f t="shared" si="19"/>
        <v>Need Improvement</v>
      </c>
    </row>
    <row r="586" spans="1:10">
      <c r="A586" s="42">
        <v>40927</v>
      </c>
      <c r="B586" s="40">
        <v>1681</v>
      </c>
      <c r="C586" s="41" t="s">
        <v>45</v>
      </c>
      <c r="D586" s="41" t="s">
        <v>54</v>
      </c>
      <c r="E586" s="41" t="s">
        <v>50</v>
      </c>
      <c r="F586" s="41">
        <v>8</v>
      </c>
      <c r="G586" s="43">
        <v>11280</v>
      </c>
      <c r="H586" s="41">
        <v>3959.2799999999997</v>
      </c>
      <c r="I586" s="38">
        <f t="shared" si="18"/>
        <v>0.05</v>
      </c>
      <c r="J586" s="51" t="str">
        <f t="shared" si="19"/>
        <v>Good</v>
      </c>
    </row>
    <row r="587" spans="1:10">
      <c r="A587" s="42">
        <v>40928</v>
      </c>
      <c r="B587" s="40">
        <v>1682</v>
      </c>
      <c r="C587" s="41" t="s">
        <v>48</v>
      </c>
      <c r="D587" s="41" t="s">
        <v>54</v>
      </c>
      <c r="E587" s="41" t="s">
        <v>50</v>
      </c>
      <c r="F587" s="41">
        <v>10</v>
      </c>
      <c r="G587" s="43">
        <v>8175</v>
      </c>
      <c r="H587" s="41">
        <v>2451.846</v>
      </c>
      <c r="I587" s="38">
        <f t="shared" si="18"/>
        <v>2.5000000000000001E-2</v>
      </c>
      <c r="J587" s="51" t="str">
        <f t="shared" si="19"/>
        <v>Need Improvement</v>
      </c>
    </row>
    <row r="588" spans="1:10">
      <c r="A588" s="42">
        <v>40929</v>
      </c>
      <c r="B588" s="40">
        <v>1683</v>
      </c>
      <c r="C588" s="41" t="s">
        <v>49</v>
      </c>
      <c r="D588" s="41" t="s">
        <v>54</v>
      </c>
      <c r="E588" s="41" t="s">
        <v>51</v>
      </c>
      <c r="F588" s="41">
        <v>8</v>
      </c>
      <c r="G588" s="43">
        <v>6912</v>
      </c>
      <c r="H588" s="41">
        <v>3209.0111999999999</v>
      </c>
      <c r="I588" s="38">
        <f t="shared" si="18"/>
        <v>2.5000000000000001E-2</v>
      </c>
      <c r="J588" s="51" t="str">
        <f t="shared" si="19"/>
        <v>Need Improvement</v>
      </c>
    </row>
    <row r="589" spans="1:10">
      <c r="A589" s="42">
        <v>40930</v>
      </c>
      <c r="B589" s="40">
        <v>1684</v>
      </c>
      <c r="C589" s="41" t="s">
        <v>45</v>
      </c>
      <c r="D589" s="41" t="s">
        <v>54</v>
      </c>
      <c r="E589" s="41" t="s">
        <v>51</v>
      </c>
      <c r="F589" s="41">
        <v>10</v>
      </c>
      <c r="G589" s="43">
        <v>9525</v>
      </c>
      <c r="H589" s="41">
        <v>3088.9575000000004</v>
      </c>
      <c r="I589" s="38">
        <f t="shared" si="18"/>
        <v>2.5000000000000001E-2</v>
      </c>
      <c r="J589" s="51" t="str">
        <f t="shared" si="19"/>
        <v>Need Improvement</v>
      </c>
    </row>
    <row r="590" spans="1:10">
      <c r="A590" s="42">
        <v>40931</v>
      </c>
      <c r="B590" s="40">
        <v>1685</v>
      </c>
      <c r="C590" s="41" t="s">
        <v>48</v>
      </c>
      <c r="D590" s="41" t="s">
        <v>54</v>
      </c>
      <c r="E590" s="41" t="s">
        <v>51</v>
      </c>
      <c r="F590" s="41">
        <v>10</v>
      </c>
      <c r="G590" s="43">
        <v>8955</v>
      </c>
      <c r="H590" s="41">
        <v>1049.2275</v>
      </c>
      <c r="I590" s="38">
        <f t="shared" si="18"/>
        <v>2.5000000000000001E-2</v>
      </c>
      <c r="J590" s="51" t="str">
        <f t="shared" si="19"/>
        <v>Need Improvement</v>
      </c>
    </row>
    <row r="591" spans="1:10">
      <c r="A591" s="42">
        <v>40932</v>
      </c>
      <c r="B591" s="40">
        <v>2055</v>
      </c>
      <c r="C591" s="41" t="s">
        <v>49</v>
      </c>
      <c r="D591" s="41" t="s">
        <v>54</v>
      </c>
      <c r="E591" s="41" t="s">
        <v>47</v>
      </c>
      <c r="F591" s="41">
        <v>10</v>
      </c>
      <c r="G591" s="43">
        <v>10100</v>
      </c>
      <c r="H591" s="41">
        <v>1452.7839999999999</v>
      </c>
      <c r="I591" s="38">
        <f t="shared" si="18"/>
        <v>0.05</v>
      </c>
      <c r="J591" s="51" t="str">
        <f t="shared" si="19"/>
        <v>Good</v>
      </c>
    </row>
    <row r="592" spans="1:10">
      <c r="A592" s="42">
        <v>40933</v>
      </c>
      <c r="B592" s="40">
        <v>2056</v>
      </c>
      <c r="C592" s="41" t="s">
        <v>45</v>
      </c>
      <c r="D592" s="41" t="s">
        <v>54</v>
      </c>
      <c r="E592" s="41" t="s">
        <v>47</v>
      </c>
      <c r="F592" s="41">
        <v>10</v>
      </c>
      <c r="G592" s="43">
        <v>8280</v>
      </c>
      <c r="H592" s="41">
        <v>3417.57</v>
      </c>
      <c r="I592" s="38">
        <f t="shared" si="18"/>
        <v>2.5000000000000001E-2</v>
      </c>
      <c r="J592" s="51" t="str">
        <f t="shared" si="19"/>
        <v>Need Improvement</v>
      </c>
    </row>
    <row r="593" spans="1:10">
      <c r="A593" s="42">
        <v>40934</v>
      </c>
      <c r="B593" s="40">
        <v>2057</v>
      </c>
      <c r="C593" s="41" t="s">
        <v>48</v>
      </c>
      <c r="D593" s="41" t="s">
        <v>54</v>
      </c>
      <c r="E593" s="41" t="s">
        <v>47</v>
      </c>
      <c r="F593" s="41">
        <v>9</v>
      </c>
      <c r="G593" s="43">
        <v>6831</v>
      </c>
      <c r="H593" s="41">
        <v>4264.8209999999999</v>
      </c>
      <c r="I593" s="38">
        <f t="shared" si="18"/>
        <v>2.5000000000000001E-2</v>
      </c>
      <c r="J593" s="51" t="str">
        <f t="shared" si="19"/>
        <v>Need Improvement</v>
      </c>
    </row>
    <row r="594" spans="1:10">
      <c r="A594" s="42">
        <v>40935</v>
      </c>
      <c r="B594" s="40">
        <v>2058</v>
      </c>
      <c r="C594" s="41" t="s">
        <v>49</v>
      </c>
      <c r="D594" s="41" t="s">
        <v>54</v>
      </c>
      <c r="E594" s="41" t="s">
        <v>50</v>
      </c>
      <c r="F594" s="41">
        <v>6</v>
      </c>
      <c r="G594" s="43">
        <v>1444.5</v>
      </c>
      <c r="H594" s="41">
        <v>1412.721</v>
      </c>
      <c r="I594" s="38">
        <f t="shared" si="18"/>
        <v>1.4999999999999999E-2</v>
      </c>
      <c r="J594" s="51" t="str">
        <f t="shared" si="19"/>
        <v>Need Improvement</v>
      </c>
    </row>
    <row r="595" spans="1:10">
      <c r="A595" s="42">
        <v>40936</v>
      </c>
      <c r="B595" s="40">
        <v>2059</v>
      </c>
      <c r="C595" s="41" t="s">
        <v>45</v>
      </c>
      <c r="D595" s="41" t="s">
        <v>54</v>
      </c>
      <c r="E595" s="41" t="s">
        <v>50</v>
      </c>
      <c r="F595" s="41">
        <v>8</v>
      </c>
      <c r="G595" s="43">
        <v>8688</v>
      </c>
      <c r="H595" s="41">
        <v>1366.6224</v>
      </c>
      <c r="I595" s="38">
        <f t="shared" si="18"/>
        <v>2.5000000000000001E-2</v>
      </c>
      <c r="J595" s="51" t="str">
        <f t="shared" si="19"/>
        <v>Need Improvement</v>
      </c>
    </row>
    <row r="596" spans="1:10">
      <c r="A596" s="42">
        <v>40937</v>
      </c>
      <c r="B596" s="40">
        <v>1695</v>
      </c>
      <c r="C596" s="41" t="s">
        <v>49</v>
      </c>
      <c r="D596" s="41" t="s">
        <v>54</v>
      </c>
      <c r="E596" s="41" t="s">
        <v>47</v>
      </c>
      <c r="F596" s="41">
        <v>10</v>
      </c>
      <c r="G596" s="43">
        <v>4545</v>
      </c>
      <c r="H596" s="41">
        <v>1736.19</v>
      </c>
      <c r="I596" s="38">
        <f t="shared" si="18"/>
        <v>1.4999999999999999E-2</v>
      </c>
      <c r="J596" s="51" t="str">
        <f t="shared" si="19"/>
        <v>Need Improvement</v>
      </c>
    </row>
    <row r="597" spans="1:10">
      <c r="A597" s="42">
        <v>40938</v>
      </c>
      <c r="B597" s="40">
        <v>2060</v>
      </c>
      <c r="C597" s="41" t="s">
        <v>48</v>
      </c>
      <c r="D597" s="41" t="s">
        <v>54</v>
      </c>
      <c r="E597" s="41" t="s">
        <v>50</v>
      </c>
      <c r="F597" s="41">
        <v>6</v>
      </c>
      <c r="G597" s="43">
        <v>7605</v>
      </c>
      <c r="H597" s="41">
        <v>948.7998</v>
      </c>
      <c r="I597" s="38">
        <f t="shared" si="18"/>
        <v>2.5000000000000001E-2</v>
      </c>
      <c r="J597" s="51" t="str">
        <f t="shared" si="19"/>
        <v>Need Improvement</v>
      </c>
    </row>
    <row r="598" spans="1:10">
      <c r="A598" s="42">
        <v>40939</v>
      </c>
      <c r="B598" s="40">
        <v>1696</v>
      </c>
      <c r="C598" s="41" t="s">
        <v>45</v>
      </c>
      <c r="D598" s="41" t="s">
        <v>54</v>
      </c>
      <c r="E598" s="41" t="s">
        <v>47</v>
      </c>
      <c r="F598" s="41">
        <v>9</v>
      </c>
      <c r="G598" s="43">
        <v>2497.5</v>
      </c>
      <c r="H598" s="41">
        <v>1824.6735000000001</v>
      </c>
      <c r="I598" s="38">
        <f t="shared" si="18"/>
        <v>1.4999999999999999E-2</v>
      </c>
      <c r="J598" s="51" t="str">
        <f t="shared" si="19"/>
        <v>Need Improvement</v>
      </c>
    </row>
    <row r="599" spans="1:10">
      <c r="A599" s="42">
        <v>40940</v>
      </c>
      <c r="B599" s="40">
        <v>2061</v>
      </c>
      <c r="C599" s="41" t="s">
        <v>49</v>
      </c>
      <c r="D599" s="41" t="s">
        <v>54</v>
      </c>
      <c r="E599" s="41" t="s">
        <v>51</v>
      </c>
      <c r="F599" s="41">
        <v>9</v>
      </c>
      <c r="G599" s="43">
        <v>12510</v>
      </c>
      <c r="H599" s="41">
        <v>754.35299999999995</v>
      </c>
      <c r="I599" s="38">
        <f t="shared" si="18"/>
        <v>0.05</v>
      </c>
      <c r="J599" s="51" t="str">
        <f t="shared" si="19"/>
        <v>Good</v>
      </c>
    </row>
    <row r="600" spans="1:10">
      <c r="A600" s="42">
        <v>40941</v>
      </c>
      <c r="B600" s="40">
        <v>1697</v>
      </c>
      <c r="C600" s="41" t="s">
        <v>48</v>
      </c>
      <c r="D600" s="41" t="s">
        <v>54</v>
      </c>
      <c r="E600" s="41" t="s">
        <v>47</v>
      </c>
      <c r="F600" s="41">
        <v>7</v>
      </c>
      <c r="G600" s="43">
        <v>2404.5</v>
      </c>
      <c r="H600" s="41">
        <v>1045.4766</v>
      </c>
      <c r="I600" s="38">
        <f t="shared" si="18"/>
        <v>1.4999999999999999E-2</v>
      </c>
      <c r="J600" s="51" t="str">
        <f t="shared" si="19"/>
        <v>Need Improvement</v>
      </c>
    </row>
    <row r="601" spans="1:10">
      <c r="A601" s="42">
        <v>40942</v>
      </c>
      <c r="B601" s="40">
        <v>2062</v>
      </c>
      <c r="C601" s="41" t="s">
        <v>45</v>
      </c>
      <c r="D601" s="41" t="s">
        <v>54</v>
      </c>
      <c r="E601" s="41" t="s">
        <v>51</v>
      </c>
      <c r="F601" s="41">
        <v>9</v>
      </c>
      <c r="G601" s="43">
        <v>10665</v>
      </c>
      <c r="H601" s="41">
        <v>868.13099999999986</v>
      </c>
      <c r="I601" s="38">
        <f t="shared" si="18"/>
        <v>0.05</v>
      </c>
      <c r="J601" s="51" t="str">
        <f t="shared" si="19"/>
        <v>Good</v>
      </c>
    </row>
    <row r="602" spans="1:10">
      <c r="A602" s="42">
        <v>40943</v>
      </c>
      <c r="B602" s="40">
        <v>1698</v>
      </c>
      <c r="C602" s="41" t="s">
        <v>49</v>
      </c>
      <c r="D602" s="41" t="s">
        <v>54</v>
      </c>
      <c r="E602" s="41" t="s">
        <v>50</v>
      </c>
      <c r="F602" s="41">
        <v>7</v>
      </c>
      <c r="G602" s="43">
        <v>1685.25</v>
      </c>
      <c r="H602" s="41">
        <v>1372.4675999999999</v>
      </c>
      <c r="I602" s="38">
        <f t="shared" si="18"/>
        <v>1.4999999999999999E-2</v>
      </c>
      <c r="J602" s="51" t="str">
        <f t="shared" si="19"/>
        <v>Need Improvement</v>
      </c>
    </row>
    <row r="603" spans="1:10">
      <c r="A603" s="42">
        <v>40944</v>
      </c>
      <c r="B603" s="40">
        <v>2063</v>
      </c>
      <c r="C603" s="41" t="s">
        <v>48</v>
      </c>
      <c r="D603" s="41" t="s">
        <v>54</v>
      </c>
      <c r="E603" s="41" t="s">
        <v>51</v>
      </c>
      <c r="F603" s="41">
        <v>9</v>
      </c>
      <c r="G603" s="43">
        <v>10692</v>
      </c>
      <c r="H603" s="41">
        <v>2301.453</v>
      </c>
      <c r="I603" s="38">
        <f t="shared" si="18"/>
        <v>0.05</v>
      </c>
      <c r="J603" s="51" t="str">
        <f t="shared" si="19"/>
        <v>Good</v>
      </c>
    </row>
    <row r="604" spans="1:10">
      <c r="A604" s="42">
        <v>40945</v>
      </c>
      <c r="B604" s="40">
        <v>1699</v>
      </c>
      <c r="C604" s="41" t="s">
        <v>45</v>
      </c>
      <c r="D604" s="41" t="s">
        <v>54</v>
      </c>
      <c r="E604" s="41" t="s">
        <v>50</v>
      </c>
      <c r="F604" s="41">
        <v>8</v>
      </c>
      <c r="G604" s="43">
        <v>1512</v>
      </c>
      <c r="H604" s="41">
        <v>1312.4159999999999</v>
      </c>
      <c r="I604" s="38">
        <f t="shared" si="18"/>
        <v>1.4999999999999999E-2</v>
      </c>
      <c r="J604" s="51" t="str">
        <f t="shared" si="19"/>
        <v>Need Improvement</v>
      </c>
    </row>
    <row r="605" spans="1:10">
      <c r="A605" s="42">
        <v>40946</v>
      </c>
      <c r="B605" s="40">
        <v>2064</v>
      </c>
      <c r="C605" s="41" t="s">
        <v>49</v>
      </c>
      <c r="D605" s="41" t="s">
        <v>54</v>
      </c>
      <c r="E605" s="41" t="s">
        <v>47</v>
      </c>
      <c r="F605" s="41">
        <v>8</v>
      </c>
      <c r="G605" s="43">
        <v>4428</v>
      </c>
      <c r="H605" s="41">
        <v>3605.4989999999998</v>
      </c>
      <c r="I605" s="38">
        <f t="shared" si="18"/>
        <v>1.4999999999999999E-2</v>
      </c>
      <c r="J605" s="51" t="str">
        <f t="shared" si="19"/>
        <v>Need Improvement</v>
      </c>
    </row>
    <row r="606" spans="1:10">
      <c r="A606" s="42">
        <v>40947</v>
      </c>
      <c r="B606" s="40">
        <v>1700</v>
      </c>
      <c r="C606" s="41" t="s">
        <v>48</v>
      </c>
      <c r="D606" s="41" t="s">
        <v>54</v>
      </c>
      <c r="E606" s="41" t="s">
        <v>50</v>
      </c>
      <c r="F606" s="41">
        <v>10</v>
      </c>
      <c r="G606" s="43">
        <v>2580</v>
      </c>
      <c r="H606" s="41">
        <v>2085.1559999999999</v>
      </c>
      <c r="I606" s="38">
        <f t="shared" si="18"/>
        <v>1.4999999999999999E-2</v>
      </c>
      <c r="J606" s="51" t="str">
        <f t="shared" si="19"/>
        <v>Need Improvement</v>
      </c>
    </row>
    <row r="607" spans="1:10">
      <c r="A607" s="42">
        <v>40948</v>
      </c>
      <c r="B607" s="40">
        <v>2065</v>
      </c>
      <c r="C607" s="41" t="s">
        <v>45</v>
      </c>
      <c r="D607" s="41" t="s">
        <v>54</v>
      </c>
      <c r="E607" s="41" t="s">
        <v>47</v>
      </c>
      <c r="F607" s="41">
        <v>7</v>
      </c>
      <c r="G607" s="43">
        <v>5712</v>
      </c>
      <c r="H607" s="41">
        <v>1753.0128000000002</v>
      </c>
      <c r="I607" s="38">
        <f t="shared" si="18"/>
        <v>2.5000000000000001E-2</v>
      </c>
      <c r="J607" s="51" t="str">
        <f t="shared" si="19"/>
        <v>Need Improvement</v>
      </c>
    </row>
    <row r="608" spans="1:10">
      <c r="A608" s="42">
        <v>40949</v>
      </c>
      <c r="B608" s="40">
        <v>1701</v>
      </c>
      <c r="C608" s="41" t="s">
        <v>49</v>
      </c>
      <c r="D608" s="41" t="s">
        <v>54</v>
      </c>
      <c r="E608" s="41" t="s">
        <v>51</v>
      </c>
      <c r="F608" s="41">
        <v>7</v>
      </c>
      <c r="G608" s="43">
        <v>8379</v>
      </c>
      <c r="H608" s="41">
        <v>4282.2275999999993</v>
      </c>
      <c r="I608" s="38">
        <f t="shared" si="18"/>
        <v>2.5000000000000001E-2</v>
      </c>
      <c r="J608" s="51" t="str">
        <f t="shared" si="19"/>
        <v>Need Improvement</v>
      </c>
    </row>
    <row r="609" spans="1:10">
      <c r="A609" s="42">
        <v>40950</v>
      </c>
      <c r="B609" s="40">
        <v>2066</v>
      </c>
      <c r="C609" s="41" t="s">
        <v>48</v>
      </c>
      <c r="D609" s="41" t="s">
        <v>54</v>
      </c>
      <c r="E609" s="41" t="s">
        <v>47</v>
      </c>
      <c r="F609" s="41">
        <v>7</v>
      </c>
      <c r="G609" s="43">
        <v>8662.5</v>
      </c>
      <c r="H609" s="41">
        <v>5223.4875000000002</v>
      </c>
      <c r="I609" s="38">
        <f t="shared" si="18"/>
        <v>2.5000000000000001E-2</v>
      </c>
      <c r="J609" s="51" t="str">
        <f t="shared" si="19"/>
        <v>Good</v>
      </c>
    </row>
    <row r="610" spans="1:10">
      <c r="A610" s="42">
        <v>40951</v>
      </c>
      <c r="B610" s="40">
        <v>1702</v>
      </c>
      <c r="C610" s="41" t="s">
        <v>45</v>
      </c>
      <c r="D610" s="41" t="s">
        <v>54</v>
      </c>
      <c r="E610" s="41" t="s">
        <v>51</v>
      </c>
      <c r="F610" s="41">
        <v>6</v>
      </c>
      <c r="G610" s="43">
        <v>12285</v>
      </c>
      <c r="H610" s="41">
        <v>4660.9290000000001</v>
      </c>
      <c r="I610" s="38">
        <f t="shared" si="18"/>
        <v>0.05</v>
      </c>
      <c r="J610" s="51" t="str">
        <f t="shared" si="19"/>
        <v>Good</v>
      </c>
    </row>
    <row r="611" spans="1:10">
      <c r="A611" s="42">
        <v>40952</v>
      </c>
      <c r="B611" s="40">
        <v>2067</v>
      </c>
      <c r="C611" s="41" t="s">
        <v>49</v>
      </c>
      <c r="D611" s="41" t="s">
        <v>54</v>
      </c>
      <c r="E611" s="41" t="s">
        <v>50</v>
      </c>
      <c r="F611" s="41">
        <v>8</v>
      </c>
      <c r="G611" s="43">
        <v>9600</v>
      </c>
      <c r="H611" s="41">
        <v>739.92000000000007</v>
      </c>
      <c r="I611" s="38">
        <f t="shared" si="18"/>
        <v>2.5000000000000001E-2</v>
      </c>
      <c r="J611" s="51" t="str">
        <f t="shared" si="19"/>
        <v>Need Improvement</v>
      </c>
    </row>
    <row r="612" spans="1:10">
      <c r="A612" s="42">
        <v>40953</v>
      </c>
      <c r="B612" s="40">
        <v>1703</v>
      </c>
      <c r="C612" s="41" t="s">
        <v>48</v>
      </c>
      <c r="D612" s="41" t="s">
        <v>54</v>
      </c>
      <c r="E612" s="41" t="s">
        <v>51</v>
      </c>
      <c r="F612" s="41">
        <v>10</v>
      </c>
      <c r="G612" s="43">
        <v>12825</v>
      </c>
      <c r="H612" s="41">
        <v>2907.9405000000002</v>
      </c>
      <c r="I612" s="38">
        <f t="shared" si="18"/>
        <v>0.05</v>
      </c>
      <c r="J612" s="51" t="str">
        <f t="shared" si="19"/>
        <v>Good</v>
      </c>
    </row>
    <row r="613" spans="1:10">
      <c r="A613" s="42">
        <v>40954</v>
      </c>
      <c r="B613" s="40">
        <v>2068</v>
      </c>
      <c r="C613" s="41" t="s">
        <v>45</v>
      </c>
      <c r="D613" s="41" t="s">
        <v>54</v>
      </c>
      <c r="E613" s="41" t="s">
        <v>50</v>
      </c>
      <c r="F613" s="41">
        <v>10</v>
      </c>
      <c r="G613" s="43">
        <v>6780</v>
      </c>
      <c r="H613" s="41">
        <v>2981.8440000000001</v>
      </c>
      <c r="I613" s="38">
        <f t="shared" si="18"/>
        <v>2.5000000000000001E-2</v>
      </c>
      <c r="J613" s="51" t="str">
        <f t="shared" si="19"/>
        <v>Need Improvement</v>
      </c>
    </row>
    <row r="614" spans="1:10">
      <c r="A614" s="42">
        <v>40955</v>
      </c>
      <c r="B614" s="40">
        <v>1704</v>
      </c>
      <c r="C614" s="41" t="s">
        <v>49</v>
      </c>
      <c r="D614" s="41" t="s">
        <v>54</v>
      </c>
      <c r="E614" s="41" t="s">
        <v>47</v>
      </c>
      <c r="F614" s="41">
        <v>10</v>
      </c>
      <c r="G614" s="43">
        <v>4420</v>
      </c>
      <c r="H614" s="41">
        <v>1985.9059999999999</v>
      </c>
      <c r="I614" s="38">
        <f t="shared" si="18"/>
        <v>1.4999999999999999E-2</v>
      </c>
      <c r="J614" s="51" t="str">
        <f t="shared" si="19"/>
        <v>Need Improvement</v>
      </c>
    </row>
    <row r="615" spans="1:10">
      <c r="A615" s="42">
        <v>40956</v>
      </c>
      <c r="B615" s="40">
        <v>2069</v>
      </c>
      <c r="C615" s="41" t="s">
        <v>48</v>
      </c>
      <c r="D615" s="41" t="s">
        <v>54</v>
      </c>
      <c r="E615" s="41" t="s">
        <v>50</v>
      </c>
      <c r="F615" s="41">
        <v>7</v>
      </c>
      <c r="G615" s="43">
        <v>8925</v>
      </c>
      <c r="H615" s="41">
        <v>3200.5050000000001</v>
      </c>
      <c r="I615" s="38">
        <f t="shared" si="18"/>
        <v>2.5000000000000001E-2</v>
      </c>
      <c r="J615" s="51" t="str">
        <f t="shared" si="19"/>
        <v>Need Improvement</v>
      </c>
    </row>
    <row r="616" spans="1:10">
      <c r="A616" s="42">
        <v>40957</v>
      </c>
      <c r="B616" s="40">
        <v>1705</v>
      </c>
      <c r="C616" s="41" t="s">
        <v>45</v>
      </c>
      <c r="D616" s="41" t="s">
        <v>54</v>
      </c>
      <c r="E616" s="41" t="s">
        <v>47</v>
      </c>
      <c r="F616" s="41">
        <v>6</v>
      </c>
      <c r="G616" s="43">
        <v>5643</v>
      </c>
      <c r="H616" s="41">
        <v>3086.3447999999999</v>
      </c>
      <c r="I616" s="38">
        <f t="shared" si="18"/>
        <v>2.5000000000000001E-2</v>
      </c>
      <c r="J616" s="51" t="str">
        <f t="shared" si="19"/>
        <v>Need Improvement</v>
      </c>
    </row>
    <row r="617" spans="1:10">
      <c r="A617" s="42">
        <v>40958</v>
      </c>
      <c r="B617" s="40">
        <v>2070</v>
      </c>
      <c r="C617" s="41" t="s">
        <v>49</v>
      </c>
      <c r="D617" s="41" t="s">
        <v>54</v>
      </c>
      <c r="E617" s="41" t="s">
        <v>51</v>
      </c>
      <c r="F617" s="41">
        <v>6</v>
      </c>
      <c r="G617" s="43">
        <v>3132</v>
      </c>
      <c r="H617" s="41">
        <v>1762.2197999999999</v>
      </c>
      <c r="I617" s="38">
        <f t="shared" si="18"/>
        <v>1.4999999999999999E-2</v>
      </c>
      <c r="J617" s="51" t="str">
        <f t="shared" si="19"/>
        <v>Need Improvement</v>
      </c>
    </row>
    <row r="618" spans="1:10">
      <c r="A618" s="42">
        <v>40959</v>
      </c>
      <c r="B618" s="40">
        <v>1706</v>
      </c>
      <c r="C618" s="41" t="s">
        <v>48</v>
      </c>
      <c r="D618" s="41" t="s">
        <v>54</v>
      </c>
      <c r="E618" s="41" t="s">
        <v>47</v>
      </c>
      <c r="F618" s="41">
        <v>10</v>
      </c>
      <c r="G618" s="43">
        <v>1830</v>
      </c>
      <c r="H618" s="41">
        <v>2663.0160000000001</v>
      </c>
      <c r="I618" s="38">
        <f t="shared" si="18"/>
        <v>1.4999999999999999E-2</v>
      </c>
      <c r="J618" s="51" t="str">
        <f t="shared" si="19"/>
        <v>Need Improvement</v>
      </c>
    </row>
    <row r="619" spans="1:10">
      <c r="A619" s="42">
        <v>40960</v>
      </c>
      <c r="B619" s="40">
        <v>2071</v>
      </c>
      <c r="C619" s="41" t="s">
        <v>45</v>
      </c>
      <c r="D619" s="41" t="s">
        <v>54</v>
      </c>
      <c r="E619" s="41" t="s">
        <v>51</v>
      </c>
      <c r="F619" s="41">
        <v>8</v>
      </c>
      <c r="G619" s="43">
        <v>1608</v>
      </c>
      <c r="H619" s="41">
        <v>1651.2552000000001</v>
      </c>
      <c r="I619" s="38">
        <f t="shared" si="18"/>
        <v>1.4999999999999999E-2</v>
      </c>
      <c r="J619" s="51" t="str">
        <f t="shared" si="19"/>
        <v>Need Improvement</v>
      </c>
    </row>
    <row r="620" spans="1:10">
      <c r="A620" s="42">
        <v>40961</v>
      </c>
      <c r="B620" s="40">
        <v>1707</v>
      </c>
      <c r="C620" s="41" t="s">
        <v>49</v>
      </c>
      <c r="D620" s="41" t="s">
        <v>54</v>
      </c>
      <c r="E620" s="41" t="s">
        <v>50</v>
      </c>
      <c r="F620" s="41">
        <v>10</v>
      </c>
      <c r="G620" s="43">
        <v>4160</v>
      </c>
      <c r="H620" s="41">
        <v>1432.288</v>
      </c>
      <c r="I620" s="38">
        <f t="shared" si="18"/>
        <v>1.4999999999999999E-2</v>
      </c>
      <c r="J620" s="51" t="str">
        <f t="shared" si="19"/>
        <v>Need Improvement</v>
      </c>
    </row>
    <row r="621" spans="1:10">
      <c r="A621" s="42">
        <v>40962</v>
      </c>
      <c r="B621" s="40">
        <v>2072</v>
      </c>
      <c r="C621" s="41" t="s">
        <v>48</v>
      </c>
      <c r="D621" s="41" t="s">
        <v>54</v>
      </c>
      <c r="E621" s="41" t="s">
        <v>51</v>
      </c>
      <c r="F621" s="41">
        <v>10</v>
      </c>
      <c r="G621" s="43">
        <v>8240</v>
      </c>
      <c r="H621" s="41">
        <v>1837.52</v>
      </c>
      <c r="I621" s="38">
        <f t="shared" si="18"/>
        <v>2.5000000000000001E-2</v>
      </c>
      <c r="J621" s="51" t="str">
        <f t="shared" si="19"/>
        <v>Need Improvement</v>
      </c>
    </row>
    <row r="622" spans="1:10">
      <c r="A622" s="42">
        <v>40963</v>
      </c>
      <c r="B622" s="40">
        <v>1708</v>
      </c>
      <c r="C622" s="41" t="s">
        <v>45</v>
      </c>
      <c r="D622" s="41" t="s">
        <v>54</v>
      </c>
      <c r="E622" s="41" t="s">
        <v>50</v>
      </c>
      <c r="F622" s="41">
        <v>8</v>
      </c>
      <c r="G622" s="43">
        <v>11040</v>
      </c>
      <c r="H622" s="41">
        <v>2812.1088</v>
      </c>
      <c r="I622" s="38">
        <f t="shared" si="18"/>
        <v>0.05</v>
      </c>
      <c r="J622" s="51" t="str">
        <f t="shared" si="19"/>
        <v>Good</v>
      </c>
    </row>
    <row r="623" spans="1:10">
      <c r="A623" s="42">
        <v>40964</v>
      </c>
      <c r="B623" s="40">
        <v>2073</v>
      </c>
      <c r="C623" s="41" t="s">
        <v>49</v>
      </c>
      <c r="D623" s="41" t="s">
        <v>54</v>
      </c>
      <c r="E623" s="41" t="s">
        <v>47</v>
      </c>
      <c r="F623" s="41">
        <v>6</v>
      </c>
      <c r="G623" s="43">
        <v>10890</v>
      </c>
      <c r="H623" s="41">
        <v>4779.621000000001</v>
      </c>
      <c r="I623" s="38">
        <f t="shared" si="18"/>
        <v>0.05</v>
      </c>
      <c r="J623" s="51" t="str">
        <f t="shared" si="19"/>
        <v>Good</v>
      </c>
    </row>
    <row r="624" spans="1:10">
      <c r="A624" s="42">
        <v>40965</v>
      </c>
      <c r="B624" s="40">
        <v>1709</v>
      </c>
      <c r="C624" s="41" t="s">
        <v>48</v>
      </c>
      <c r="D624" s="41" t="s">
        <v>54</v>
      </c>
      <c r="E624" s="41" t="s">
        <v>50</v>
      </c>
      <c r="F624" s="41">
        <v>8</v>
      </c>
      <c r="G624" s="43">
        <v>12480</v>
      </c>
      <c r="H624" s="41">
        <v>2013.2736</v>
      </c>
      <c r="I624" s="38">
        <f t="shared" si="18"/>
        <v>0.05</v>
      </c>
      <c r="J624" s="51" t="str">
        <f t="shared" si="19"/>
        <v>Good</v>
      </c>
    </row>
    <row r="625" spans="1:10">
      <c r="A625" s="42">
        <v>40966</v>
      </c>
      <c r="B625" s="40">
        <v>2074</v>
      </c>
      <c r="C625" s="41" t="s">
        <v>45</v>
      </c>
      <c r="D625" s="41" t="s">
        <v>54</v>
      </c>
      <c r="E625" s="41" t="s">
        <v>47</v>
      </c>
      <c r="F625" s="41">
        <v>6</v>
      </c>
      <c r="G625" s="43">
        <v>2196</v>
      </c>
      <c r="H625" s="41">
        <v>927.37080000000003</v>
      </c>
      <c r="I625" s="38">
        <f t="shared" si="18"/>
        <v>1.4999999999999999E-2</v>
      </c>
      <c r="J625" s="51" t="str">
        <f t="shared" si="19"/>
        <v>Need Improvement</v>
      </c>
    </row>
    <row r="626" spans="1:10">
      <c r="A626" s="42">
        <v>40967</v>
      </c>
      <c r="B626" s="40">
        <v>1710</v>
      </c>
      <c r="C626" s="41" t="s">
        <v>49</v>
      </c>
      <c r="D626" s="41" t="s">
        <v>54</v>
      </c>
      <c r="E626" s="41" t="s">
        <v>51</v>
      </c>
      <c r="F626" s="41">
        <v>9</v>
      </c>
      <c r="G626" s="43">
        <v>11655</v>
      </c>
      <c r="H626" s="41">
        <v>2583.2142000000003</v>
      </c>
      <c r="I626" s="38">
        <f t="shared" si="18"/>
        <v>0.05</v>
      </c>
      <c r="J626" s="51" t="str">
        <f t="shared" si="19"/>
        <v>Good</v>
      </c>
    </row>
    <row r="627" spans="1:10">
      <c r="A627" s="42">
        <v>40969</v>
      </c>
      <c r="B627" s="40">
        <v>2075</v>
      </c>
      <c r="C627" s="41" t="s">
        <v>48</v>
      </c>
      <c r="D627" s="41" t="s">
        <v>54</v>
      </c>
      <c r="E627" s="41" t="s">
        <v>47</v>
      </c>
      <c r="F627" s="41">
        <v>10</v>
      </c>
      <c r="G627" s="43">
        <v>8520</v>
      </c>
      <c r="H627" s="41">
        <v>2055.0239999999999</v>
      </c>
      <c r="I627" s="38">
        <f t="shared" si="18"/>
        <v>2.5000000000000001E-2</v>
      </c>
      <c r="J627" s="51" t="str">
        <f t="shared" si="19"/>
        <v>Need Improvement</v>
      </c>
    </row>
    <row r="628" spans="1:10">
      <c r="A628" s="42">
        <v>40970</v>
      </c>
      <c r="B628" s="40">
        <v>1711</v>
      </c>
      <c r="C628" s="41" t="s">
        <v>45</v>
      </c>
      <c r="D628" s="41" t="s">
        <v>54</v>
      </c>
      <c r="E628" s="41" t="s">
        <v>51</v>
      </c>
      <c r="F628" s="41">
        <v>8</v>
      </c>
      <c r="G628" s="43">
        <v>7680</v>
      </c>
      <c r="H628" s="41">
        <v>713.08799999999997</v>
      </c>
      <c r="I628" s="38">
        <f t="shared" si="18"/>
        <v>2.5000000000000001E-2</v>
      </c>
      <c r="J628" s="51" t="str">
        <f t="shared" si="19"/>
        <v>Need Improvement</v>
      </c>
    </row>
    <row r="629" spans="1:10">
      <c r="A629" s="42">
        <v>40971</v>
      </c>
      <c r="B629" s="40">
        <v>2076</v>
      </c>
      <c r="C629" s="41" t="s">
        <v>49</v>
      </c>
      <c r="D629" s="41" t="s">
        <v>54</v>
      </c>
      <c r="E629" s="41" t="s">
        <v>50</v>
      </c>
      <c r="F629" s="41">
        <v>9</v>
      </c>
      <c r="G629" s="43">
        <v>13050</v>
      </c>
      <c r="H629" s="41">
        <v>2082.7800000000002</v>
      </c>
      <c r="I629" s="38">
        <f t="shared" si="18"/>
        <v>0.05</v>
      </c>
      <c r="J629" s="51" t="str">
        <f t="shared" si="19"/>
        <v>Good</v>
      </c>
    </row>
    <row r="630" spans="1:10">
      <c r="A630" s="42">
        <v>40972</v>
      </c>
      <c r="B630" s="40">
        <v>1712</v>
      </c>
      <c r="C630" s="41" t="s">
        <v>48</v>
      </c>
      <c r="D630" s="41" t="s">
        <v>54</v>
      </c>
      <c r="E630" s="41" t="s">
        <v>51</v>
      </c>
      <c r="F630" s="41">
        <v>9</v>
      </c>
      <c r="G630" s="43">
        <v>11745</v>
      </c>
      <c r="H630" s="41">
        <v>871.24409999999989</v>
      </c>
      <c r="I630" s="38">
        <f t="shared" si="18"/>
        <v>0.05</v>
      </c>
      <c r="J630" s="51" t="str">
        <f t="shared" si="19"/>
        <v>Good</v>
      </c>
    </row>
    <row r="631" spans="1:10">
      <c r="A631" s="42">
        <v>40973</v>
      </c>
      <c r="B631" s="40">
        <v>2077</v>
      </c>
      <c r="C631" s="41" t="s">
        <v>45</v>
      </c>
      <c r="D631" s="41" t="s">
        <v>54</v>
      </c>
      <c r="E631" s="41" t="s">
        <v>50</v>
      </c>
      <c r="F631" s="41">
        <v>6</v>
      </c>
      <c r="G631" s="43">
        <v>13005</v>
      </c>
      <c r="H631" s="41">
        <v>2521.9295999999999</v>
      </c>
      <c r="I631" s="38">
        <f t="shared" si="18"/>
        <v>0.05</v>
      </c>
      <c r="J631" s="51" t="str">
        <f t="shared" si="19"/>
        <v>Good</v>
      </c>
    </row>
    <row r="632" spans="1:10">
      <c r="A632" s="42">
        <v>41339</v>
      </c>
      <c r="B632" s="40">
        <v>1713</v>
      </c>
      <c r="C632" s="41" t="s">
        <v>49</v>
      </c>
      <c r="D632" s="41" t="s">
        <v>54</v>
      </c>
      <c r="E632" s="41" t="s">
        <v>47</v>
      </c>
      <c r="F632" s="41">
        <v>10</v>
      </c>
      <c r="G632" s="43">
        <v>10640</v>
      </c>
      <c r="H632" s="41">
        <v>2523.2759999999998</v>
      </c>
      <c r="I632" s="38">
        <f t="shared" si="18"/>
        <v>0.05</v>
      </c>
      <c r="J632" s="51" t="str">
        <f t="shared" si="19"/>
        <v>Good</v>
      </c>
    </row>
    <row r="633" spans="1:10">
      <c r="A633" s="42">
        <v>41340</v>
      </c>
      <c r="B633" s="40">
        <v>2078</v>
      </c>
      <c r="C633" s="41" t="s">
        <v>48</v>
      </c>
      <c r="D633" s="41" t="s">
        <v>54</v>
      </c>
      <c r="E633" s="41" t="s">
        <v>50</v>
      </c>
      <c r="F633" s="41">
        <v>9</v>
      </c>
      <c r="G633" s="43">
        <v>12375</v>
      </c>
      <c r="H633" s="41">
        <v>2340.36</v>
      </c>
      <c r="I633" s="38">
        <f t="shared" si="18"/>
        <v>0.05</v>
      </c>
      <c r="J633" s="51" t="str">
        <f t="shared" si="19"/>
        <v>Good</v>
      </c>
    </row>
    <row r="634" spans="1:10">
      <c r="A634" s="42">
        <v>41341</v>
      </c>
      <c r="B634" s="40">
        <v>1714</v>
      </c>
      <c r="C634" s="41" t="s">
        <v>45</v>
      </c>
      <c r="D634" s="41" t="s">
        <v>54</v>
      </c>
      <c r="E634" s="41" t="s">
        <v>47</v>
      </c>
      <c r="F634" s="41">
        <v>10</v>
      </c>
      <c r="G634" s="43">
        <v>11280</v>
      </c>
      <c r="H634" s="41">
        <v>5097.1500000000005</v>
      </c>
      <c r="I634" s="38">
        <f t="shared" si="18"/>
        <v>0.05</v>
      </c>
      <c r="J634" s="51" t="str">
        <f t="shared" si="19"/>
        <v>Good</v>
      </c>
    </row>
    <row r="635" spans="1:10">
      <c r="A635" s="42">
        <v>41342</v>
      </c>
      <c r="B635" s="40">
        <v>2079</v>
      </c>
      <c r="C635" s="41" t="s">
        <v>49</v>
      </c>
      <c r="D635" s="41" t="s">
        <v>54</v>
      </c>
      <c r="E635" s="41" t="s">
        <v>51</v>
      </c>
      <c r="F635" s="41">
        <v>10</v>
      </c>
      <c r="G635" s="43">
        <v>5220</v>
      </c>
      <c r="H635" s="41">
        <v>2862.6480000000001</v>
      </c>
      <c r="I635" s="38">
        <f t="shared" si="18"/>
        <v>2.5000000000000001E-2</v>
      </c>
      <c r="J635" s="51" t="str">
        <f t="shared" si="19"/>
        <v>Need Improvement</v>
      </c>
    </row>
    <row r="636" spans="1:10">
      <c r="A636" s="42">
        <v>41343</v>
      </c>
      <c r="B636" s="40">
        <v>1715</v>
      </c>
      <c r="C636" s="41" t="s">
        <v>48</v>
      </c>
      <c r="D636" s="41" t="s">
        <v>54</v>
      </c>
      <c r="E636" s="41" t="s">
        <v>47</v>
      </c>
      <c r="F636" s="41">
        <v>9</v>
      </c>
      <c r="G636" s="43">
        <v>9108</v>
      </c>
      <c r="H636" s="41">
        <v>4848.8715000000002</v>
      </c>
      <c r="I636" s="38">
        <f t="shared" si="18"/>
        <v>2.5000000000000001E-2</v>
      </c>
      <c r="J636" s="51" t="str">
        <f t="shared" si="19"/>
        <v>Need Improvement</v>
      </c>
    </row>
    <row r="637" spans="1:10">
      <c r="A637" s="42">
        <v>41344</v>
      </c>
      <c r="B637" s="40">
        <v>2080</v>
      </c>
      <c r="C637" s="41" t="s">
        <v>45</v>
      </c>
      <c r="D637" s="41" t="s">
        <v>54</v>
      </c>
      <c r="E637" s="41" t="s">
        <v>51</v>
      </c>
      <c r="F637" s="41">
        <v>8</v>
      </c>
      <c r="G637" s="43">
        <v>7176</v>
      </c>
      <c r="H637" s="41">
        <v>834.80799999999999</v>
      </c>
      <c r="I637" s="38">
        <f t="shared" si="18"/>
        <v>2.5000000000000001E-2</v>
      </c>
      <c r="J637" s="51" t="str">
        <f t="shared" si="19"/>
        <v>Need Improvement</v>
      </c>
    </row>
    <row r="638" spans="1:10">
      <c r="A638" s="42">
        <v>41345</v>
      </c>
      <c r="B638" s="40">
        <v>1716</v>
      </c>
      <c r="C638" s="41" t="s">
        <v>49</v>
      </c>
      <c r="D638" s="41" t="s">
        <v>54</v>
      </c>
      <c r="E638" s="41" t="s">
        <v>50</v>
      </c>
      <c r="F638" s="41">
        <v>9</v>
      </c>
      <c r="G638" s="43">
        <v>2605.5</v>
      </c>
      <c r="H638" s="41">
        <v>794.93804999999998</v>
      </c>
      <c r="I638" s="38">
        <f t="shared" si="18"/>
        <v>1.4999999999999999E-2</v>
      </c>
      <c r="J638" s="51" t="str">
        <f t="shared" si="19"/>
        <v>Need Improvement</v>
      </c>
    </row>
    <row r="639" spans="1:10">
      <c r="A639" s="42">
        <v>41346</v>
      </c>
      <c r="B639" s="40">
        <v>2081</v>
      </c>
      <c r="C639" s="41" t="s">
        <v>48</v>
      </c>
      <c r="D639" s="41" t="s">
        <v>54</v>
      </c>
      <c r="E639" s="41" t="s">
        <v>51</v>
      </c>
      <c r="F639" s="41">
        <v>10</v>
      </c>
      <c r="G639" s="43">
        <v>10600</v>
      </c>
      <c r="H639" s="41">
        <v>4454.12</v>
      </c>
      <c r="I639" s="38">
        <f t="shared" si="18"/>
        <v>0.05</v>
      </c>
      <c r="J639" s="51" t="str">
        <f t="shared" si="19"/>
        <v>Good</v>
      </c>
    </row>
    <row r="640" spans="1:10">
      <c r="A640" s="42">
        <v>41347</v>
      </c>
      <c r="B640" s="40">
        <v>1717</v>
      </c>
      <c r="C640" s="41" t="s">
        <v>45</v>
      </c>
      <c r="D640" s="41" t="s">
        <v>54</v>
      </c>
      <c r="E640" s="41" t="s">
        <v>50</v>
      </c>
      <c r="F640" s="41">
        <v>7</v>
      </c>
      <c r="G640" s="43">
        <v>2415</v>
      </c>
      <c r="H640" s="41">
        <v>724.74149999999986</v>
      </c>
      <c r="I640" s="38">
        <f t="shared" si="18"/>
        <v>1.4999999999999999E-2</v>
      </c>
      <c r="J640" s="51" t="str">
        <f t="shared" si="19"/>
        <v>Need Improvement</v>
      </c>
    </row>
    <row r="641" spans="1:10">
      <c r="A641" s="42">
        <v>41348</v>
      </c>
      <c r="B641" s="40">
        <v>1718</v>
      </c>
      <c r="C641" s="41" t="s">
        <v>48</v>
      </c>
      <c r="D641" s="41" t="s">
        <v>54</v>
      </c>
      <c r="E641" s="41" t="s">
        <v>50</v>
      </c>
      <c r="F641" s="41">
        <v>9</v>
      </c>
      <c r="G641" s="43">
        <v>6588</v>
      </c>
      <c r="H641" s="41">
        <v>2554.8263999999999</v>
      </c>
      <c r="I641" s="38">
        <f t="shared" si="18"/>
        <v>2.5000000000000001E-2</v>
      </c>
      <c r="J641" s="51" t="str">
        <f t="shared" si="19"/>
        <v>Need Improvement</v>
      </c>
    </row>
    <row r="642" spans="1:10">
      <c r="A642" s="42">
        <v>41349</v>
      </c>
      <c r="B642" s="40">
        <v>1719</v>
      </c>
      <c r="C642" s="41" t="s">
        <v>49</v>
      </c>
      <c r="D642" s="41" t="s">
        <v>54</v>
      </c>
      <c r="E642" s="41" t="s">
        <v>51</v>
      </c>
      <c r="F642" s="41">
        <v>7</v>
      </c>
      <c r="G642" s="43">
        <v>4063.5</v>
      </c>
      <c r="H642" s="41">
        <v>1466.1108000000002</v>
      </c>
      <c r="I642" s="38">
        <f t="shared" si="18"/>
        <v>1.4999999999999999E-2</v>
      </c>
      <c r="J642" s="51" t="str">
        <f t="shared" si="19"/>
        <v>Need Improvement</v>
      </c>
    </row>
    <row r="643" spans="1:10">
      <c r="A643" s="42">
        <v>41350</v>
      </c>
      <c r="B643" s="40">
        <v>1720</v>
      </c>
      <c r="C643" s="41" t="s">
        <v>45</v>
      </c>
      <c r="D643" s="41" t="s">
        <v>54</v>
      </c>
      <c r="E643" s="41" t="s">
        <v>51</v>
      </c>
      <c r="F643" s="41">
        <v>10</v>
      </c>
      <c r="G643" s="43">
        <v>14850</v>
      </c>
      <c r="H643" s="41">
        <v>5103.9450000000006</v>
      </c>
      <c r="I643" s="38">
        <f t="shared" ref="I643:I706" si="20">+IF(G643&lt;5000,$Q$4,IF(AND(G643&gt;=5000,G643&lt;10000),$Q$3,$Q$2))</f>
        <v>0.05</v>
      </c>
      <c r="J643" s="51" t="str">
        <f t="shared" ref="J643:J706" si="21">IF(OR(G643&gt;10000,H643&gt;=5000),"Good","Need Improvement")</f>
        <v>Good</v>
      </c>
    </row>
    <row r="644" spans="1:10">
      <c r="A644" s="42">
        <v>41351</v>
      </c>
      <c r="B644" s="40">
        <v>1721</v>
      </c>
      <c r="C644" s="41" t="s">
        <v>48</v>
      </c>
      <c r="D644" s="41" t="s">
        <v>54</v>
      </c>
      <c r="E644" s="41" t="s">
        <v>51</v>
      </c>
      <c r="F644" s="41">
        <v>10</v>
      </c>
      <c r="G644" s="43">
        <v>4560</v>
      </c>
      <c r="H644" s="41">
        <v>2971.2960000000003</v>
      </c>
      <c r="I644" s="38">
        <f t="shared" si="20"/>
        <v>1.4999999999999999E-2</v>
      </c>
      <c r="J644" s="51" t="str">
        <f t="shared" si="21"/>
        <v>Need Improvement</v>
      </c>
    </row>
    <row r="645" spans="1:10">
      <c r="A645" s="42">
        <v>41352</v>
      </c>
      <c r="B645" s="40">
        <v>2091</v>
      </c>
      <c r="C645" s="41" t="s">
        <v>49</v>
      </c>
      <c r="D645" s="41" t="s">
        <v>54</v>
      </c>
      <c r="E645" s="41" t="s">
        <v>47</v>
      </c>
      <c r="F645" s="41">
        <v>6</v>
      </c>
      <c r="G645" s="43">
        <v>6642</v>
      </c>
      <c r="H645" s="41">
        <v>3599.9639999999995</v>
      </c>
      <c r="I645" s="38">
        <f t="shared" si="20"/>
        <v>2.5000000000000001E-2</v>
      </c>
      <c r="J645" s="51" t="str">
        <f t="shared" si="21"/>
        <v>Need Improvement</v>
      </c>
    </row>
    <row r="646" spans="1:10">
      <c r="A646" s="42">
        <v>41353</v>
      </c>
      <c r="B646" s="40">
        <v>2092</v>
      </c>
      <c r="C646" s="41" t="s">
        <v>45</v>
      </c>
      <c r="D646" s="41" t="s">
        <v>54</v>
      </c>
      <c r="E646" s="41" t="s">
        <v>47</v>
      </c>
      <c r="F646" s="41">
        <v>6</v>
      </c>
      <c r="G646" s="43">
        <v>4428</v>
      </c>
      <c r="H646" s="41">
        <v>973.93860000000006</v>
      </c>
      <c r="I646" s="38">
        <f t="shared" si="20"/>
        <v>1.4999999999999999E-2</v>
      </c>
      <c r="J646" s="51" t="str">
        <f t="shared" si="21"/>
        <v>Need Improvement</v>
      </c>
    </row>
    <row r="647" spans="1:10">
      <c r="A647" s="42">
        <v>41354</v>
      </c>
      <c r="B647" s="40">
        <v>2093</v>
      </c>
      <c r="C647" s="41" t="s">
        <v>48</v>
      </c>
      <c r="D647" s="41" t="s">
        <v>54</v>
      </c>
      <c r="E647" s="41" t="s">
        <v>47</v>
      </c>
      <c r="F647" s="41">
        <v>8</v>
      </c>
      <c r="G647" s="43">
        <v>1812</v>
      </c>
      <c r="H647" s="41">
        <v>578.75280000000009</v>
      </c>
      <c r="I647" s="38">
        <f t="shared" si="20"/>
        <v>1.4999999999999999E-2</v>
      </c>
      <c r="J647" s="51" t="str">
        <f t="shared" si="21"/>
        <v>Need Improvement</v>
      </c>
    </row>
    <row r="648" spans="1:10">
      <c r="A648" s="42">
        <v>41355</v>
      </c>
      <c r="B648" s="40">
        <v>2094</v>
      </c>
      <c r="C648" s="41" t="s">
        <v>49</v>
      </c>
      <c r="D648" s="41" t="s">
        <v>54</v>
      </c>
      <c r="E648" s="41" t="s">
        <v>50</v>
      </c>
      <c r="F648" s="41">
        <v>7</v>
      </c>
      <c r="G648" s="43">
        <v>5544</v>
      </c>
      <c r="H648" s="41">
        <v>1490.2271999999998</v>
      </c>
      <c r="I648" s="38">
        <f t="shared" si="20"/>
        <v>2.5000000000000001E-2</v>
      </c>
      <c r="J648" s="51" t="str">
        <f t="shared" si="21"/>
        <v>Need Improvement</v>
      </c>
    </row>
    <row r="649" spans="1:10">
      <c r="A649" s="42">
        <v>41356</v>
      </c>
      <c r="B649" s="40">
        <v>2095</v>
      </c>
      <c r="C649" s="41" t="s">
        <v>45</v>
      </c>
      <c r="D649" s="41" t="s">
        <v>54</v>
      </c>
      <c r="E649" s="41" t="s">
        <v>50</v>
      </c>
      <c r="F649" s="41">
        <v>8</v>
      </c>
      <c r="G649" s="43">
        <v>4688</v>
      </c>
      <c r="H649" s="41">
        <v>2016.7776000000001</v>
      </c>
      <c r="I649" s="38">
        <f t="shared" si="20"/>
        <v>1.4999999999999999E-2</v>
      </c>
      <c r="J649" s="51" t="str">
        <f t="shared" si="21"/>
        <v>Need Improvement</v>
      </c>
    </row>
    <row r="650" spans="1:10">
      <c r="A650" s="42">
        <v>41357</v>
      </c>
      <c r="B650" s="40">
        <v>1731</v>
      </c>
      <c r="C650" s="41" t="s">
        <v>49</v>
      </c>
      <c r="D650" s="41" t="s">
        <v>54</v>
      </c>
      <c r="E650" s="41" t="s">
        <v>47</v>
      </c>
      <c r="F650" s="41">
        <v>9</v>
      </c>
      <c r="G650" s="43">
        <v>7128</v>
      </c>
      <c r="H650" s="41">
        <v>1762.5168000000001</v>
      </c>
      <c r="I650" s="38">
        <f t="shared" si="20"/>
        <v>2.5000000000000001E-2</v>
      </c>
      <c r="J650" s="51" t="str">
        <f t="shared" si="21"/>
        <v>Need Improvement</v>
      </c>
    </row>
    <row r="651" spans="1:10">
      <c r="A651" s="42">
        <v>41358</v>
      </c>
      <c r="B651" s="40">
        <v>2096</v>
      </c>
      <c r="C651" s="41" t="s">
        <v>48</v>
      </c>
      <c r="D651" s="41" t="s">
        <v>54</v>
      </c>
      <c r="E651" s="41" t="s">
        <v>50</v>
      </c>
      <c r="F651" s="41">
        <v>6</v>
      </c>
      <c r="G651" s="43">
        <v>7344</v>
      </c>
      <c r="H651" s="41">
        <v>2931.174</v>
      </c>
      <c r="I651" s="38">
        <f t="shared" si="20"/>
        <v>2.5000000000000001E-2</v>
      </c>
      <c r="J651" s="51" t="str">
        <f t="shared" si="21"/>
        <v>Need Improvement</v>
      </c>
    </row>
    <row r="652" spans="1:10">
      <c r="A652" s="42">
        <v>41359</v>
      </c>
      <c r="B652" s="40">
        <v>1732</v>
      </c>
      <c r="C652" s="41" t="s">
        <v>45</v>
      </c>
      <c r="D652" s="41" t="s">
        <v>54</v>
      </c>
      <c r="E652" s="41" t="s">
        <v>47</v>
      </c>
      <c r="F652" s="41">
        <v>6</v>
      </c>
      <c r="G652" s="43">
        <v>4698</v>
      </c>
      <c r="H652" s="41">
        <v>676.19880000000012</v>
      </c>
      <c r="I652" s="38">
        <f t="shared" si="20"/>
        <v>1.4999999999999999E-2</v>
      </c>
      <c r="J652" s="51" t="str">
        <f t="shared" si="21"/>
        <v>Need Improvement</v>
      </c>
    </row>
    <row r="653" spans="1:10">
      <c r="A653" s="42">
        <v>41360</v>
      </c>
      <c r="B653" s="40">
        <v>2097</v>
      </c>
      <c r="C653" s="41" t="s">
        <v>49</v>
      </c>
      <c r="D653" s="41" t="s">
        <v>54</v>
      </c>
      <c r="E653" s="41" t="s">
        <v>51</v>
      </c>
      <c r="F653" s="41">
        <v>9</v>
      </c>
      <c r="G653" s="43">
        <v>3294</v>
      </c>
      <c r="H653" s="41">
        <v>3128.4764999999998</v>
      </c>
      <c r="I653" s="38">
        <f t="shared" si="20"/>
        <v>1.4999999999999999E-2</v>
      </c>
      <c r="J653" s="51" t="str">
        <f t="shared" si="21"/>
        <v>Need Improvement</v>
      </c>
    </row>
    <row r="654" spans="1:10">
      <c r="A654" s="42">
        <v>41361</v>
      </c>
      <c r="B654" s="40">
        <v>1733</v>
      </c>
      <c r="C654" s="41" t="s">
        <v>48</v>
      </c>
      <c r="D654" s="41" t="s">
        <v>54</v>
      </c>
      <c r="E654" s="41" t="s">
        <v>47</v>
      </c>
      <c r="F654" s="41">
        <v>9</v>
      </c>
      <c r="G654" s="43">
        <v>5832</v>
      </c>
      <c r="H654" s="41">
        <v>3346.7903999999999</v>
      </c>
      <c r="I654" s="38">
        <f t="shared" si="20"/>
        <v>2.5000000000000001E-2</v>
      </c>
      <c r="J654" s="51" t="str">
        <f t="shared" si="21"/>
        <v>Need Improvement</v>
      </c>
    </row>
    <row r="655" spans="1:10">
      <c r="A655" s="42">
        <v>41362</v>
      </c>
      <c r="B655" s="40">
        <v>2098</v>
      </c>
      <c r="C655" s="41" t="s">
        <v>45</v>
      </c>
      <c r="D655" s="41" t="s">
        <v>54</v>
      </c>
      <c r="E655" s="41" t="s">
        <v>51</v>
      </c>
      <c r="F655" s="41">
        <v>8</v>
      </c>
      <c r="G655" s="43">
        <v>2508</v>
      </c>
      <c r="H655" s="41">
        <v>3452.0111999999999</v>
      </c>
      <c r="I655" s="38">
        <f t="shared" si="20"/>
        <v>1.4999999999999999E-2</v>
      </c>
      <c r="J655" s="51" t="str">
        <f t="shared" si="21"/>
        <v>Need Improvement</v>
      </c>
    </row>
    <row r="656" spans="1:10">
      <c r="A656" s="42">
        <v>41363</v>
      </c>
      <c r="B656" s="40">
        <v>1734</v>
      </c>
      <c r="C656" s="41" t="s">
        <v>49</v>
      </c>
      <c r="D656" s="41" t="s">
        <v>54</v>
      </c>
      <c r="E656" s="41" t="s">
        <v>50</v>
      </c>
      <c r="F656" s="41">
        <v>6</v>
      </c>
      <c r="G656" s="43">
        <v>5265</v>
      </c>
      <c r="H656" s="41">
        <v>544.92750000000001</v>
      </c>
      <c r="I656" s="38">
        <f t="shared" si="20"/>
        <v>2.5000000000000001E-2</v>
      </c>
      <c r="J656" s="51" t="str">
        <f t="shared" si="21"/>
        <v>Need Improvement</v>
      </c>
    </row>
    <row r="657" spans="1:10">
      <c r="A657" s="42">
        <v>41364</v>
      </c>
      <c r="B657" s="40">
        <v>2099</v>
      </c>
      <c r="C657" s="41" t="s">
        <v>48</v>
      </c>
      <c r="D657" s="41" t="s">
        <v>54</v>
      </c>
      <c r="E657" s="41" t="s">
        <v>51</v>
      </c>
      <c r="F657" s="41">
        <v>7</v>
      </c>
      <c r="G657" s="43">
        <v>1533</v>
      </c>
      <c r="H657" s="41">
        <v>673.75350000000003</v>
      </c>
      <c r="I657" s="38">
        <f t="shared" si="20"/>
        <v>1.4999999999999999E-2</v>
      </c>
      <c r="J657" s="51" t="str">
        <f t="shared" si="21"/>
        <v>Need Improvement</v>
      </c>
    </row>
    <row r="658" spans="1:10">
      <c r="A658" s="42">
        <v>41365</v>
      </c>
      <c r="B658" s="40">
        <v>1735</v>
      </c>
      <c r="C658" s="41" t="s">
        <v>45</v>
      </c>
      <c r="D658" s="41" t="s">
        <v>54</v>
      </c>
      <c r="E658" s="41" t="s">
        <v>50</v>
      </c>
      <c r="F658" s="41">
        <v>7</v>
      </c>
      <c r="G658" s="43">
        <v>7770</v>
      </c>
      <c r="H658" s="41">
        <v>2367.1305000000002</v>
      </c>
      <c r="I658" s="38">
        <f t="shared" si="20"/>
        <v>2.5000000000000001E-2</v>
      </c>
      <c r="J658" s="51" t="str">
        <f t="shared" si="21"/>
        <v>Need Improvement</v>
      </c>
    </row>
    <row r="659" spans="1:10">
      <c r="A659" s="42">
        <v>41366</v>
      </c>
      <c r="B659" s="40">
        <v>2100</v>
      </c>
      <c r="C659" s="41" t="s">
        <v>49</v>
      </c>
      <c r="D659" s="41" t="s">
        <v>54</v>
      </c>
      <c r="E659" s="41" t="s">
        <v>47</v>
      </c>
      <c r="F659" s="41">
        <v>6</v>
      </c>
      <c r="G659" s="43">
        <v>1719</v>
      </c>
      <c r="H659" s="41">
        <v>1526.8158000000001</v>
      </c>
      <c r="I659" s="38">
        <f t="shared" si="20"/>
        <v>1.4999999999999999E-2</v>
      </c>
      <c r="J659" s="51" t="str">
        <f t="shared" si="21"/>
        <v>Need Improvement</v>
      </c>
    </row>
    <row r="660" spans="1:10">
      <c r="A660" s="42">
        <v>41367</v>
      </c>
      <c r="B660" s="40">
        <v>1736</v>
      </c>
      <c r="C660" s="41" t="s">
        <v>48</v>
      </c>
      <c r="D660" s="41" t="s">
        <v>54</v>
      </c>
      <c r="E660" s="41" t="s">
        <v>50</v>
      </c>
      <c r="F660" s="41">
        <v>7</v>
      </c>
      <c r="G660" s="43">
        <v>4018</v>
      </c>
      <c r="H660" s="41">
        <v>772.8623</v>
      </c>
      <c r="I660" s="38">
        <f t="shared" si="20"/>
        <v>1.4999999999999999E-2</v>
      </c>
      <c r="J660" s="51" t="str">
        <f t="shared" si="21"/>
        <v>Need Improvement</v>
      </c>
    </row>
    <row r="661" spans="1:10">
      <c r="A661" s="42">
        <v>41368</v>
      </c>
      <c r="B661" s="40">
        <v>2101</v>
      </c>
      <c r="C661" s="41" t="s">
        <v>45</v>
      </c>
      <c r="D661" s="41" t="s">
        <v>54</v>
      </c>
      <c r="E661" s="41" t="s">
        <v>47</v>
      </c>
      <c r="F661" s="41">
        <v>9</v>
      </c>
      <c r="G661" s="43">
        <v>10395</v>
      </c>
      <c r="H661" s="41">
        <v>922.66019999999992</v>
      </c>
      <c r="I661" s="38">
        <f t="shared" si="20"/>
        <v>0.05</v>
      </c>
      <c r="J661" s="51" t="str">
        <f t="shared" si="21"/>
        <v>Good</v>
      </c>
    </row>
    <row r="662" spans="1:10">
      <c r="A662" s="42">
        <v>41369</v>
      </c>
      <c r="B662" s="40">
        <v>1737</v>
      </c>
      <c r="C662" s="41" t="s">
        <v>49</v>
      </c>
      <c r="D662" s="41" t="s">
        <v>54</v>
      </c>
      <c r="E662" s="41" t="s">
        <v>51</v>
      </c>
      <c r="F662" s="41">
        <v>10</v>
      </c>
      <c r="G662" s="43">
        <v>11100</v>
      </c>
      <c r="H662" s="41">
        <v>4928.3999999999996</v>
      </c>
      <c r="I662" s="38">
        <f t="shared" si="20"/>
        <v>0.05</v>
      </c>
      <c r="J662" s="51" t="str">
        <f t="shared" si="21"/>
        <v>Good</v>
      </c>
    </row>
    <row r="663" spans="1:10">
      <c r="A663" s="42">
        <v>41370</v>
      </c>
      <c r="B663" s="40">
        <v>2102</v>
      </c>
      <c r="C663" s="41" t="s">
        <v>48</v>
      </c>
      <c r="D663" s="41" t="s">
        <v>54</v>
      </c>
      <c r="E663" s="41" t="s">
        <v>47</v>
      </c>
      <c r="F663" s="41">
        <v>9</v>
      </c>
      <c r="G663" s="43">
        <v>5940</v>
      </c>
      <c r="H663" s="41">
        <v>1273.8330000000001</v>
      </c>
      <c r="I663" s="38">
        <f t="shared" si="20"/>
        <v>2.5000000000000001E-2</v>
      </c>
      <c r="J663" s="51" t="str">
        <f t="shared" si="21"/>
        <v>Need Improvement</v>
      </c>
    </row>
    <row r="664" spans="1:10">
      <c r="A664" s="42">
        <v>41371</v>
      </c>
      <c r="B664" s="40">
        <v>1738</v>
      </c>
      <c r="C664" s="41" t="s">
        <v>45</v>
      </c>
      <c r="D664" s="41" t="s">
        <v>54</v>
      </c>
      <c r="E664" s="41" t="s">
        <v>51</v>
      </c>
      <c r="F664" s="41">
        <v>7</v>
      </c>
      <c r="G664" s="43">
        <v>12442.5</v>
      </c>
      <c r="H664" s="41">
        <v>4404.6449999999995</v>
      </c>
      <c r="I664" s="38">
        <f t="shared" si="20"/>
        <v>0.05</v>
      </c>
      <c r="J664" s="51" t="str">
        <f t="shared" si="21"/>
        <v>Good</v>
      </c>
    </row>
    <row r="665" spans="1:10">
      <c r="A665" s="42">
        <v>41372</v>
      </c>
      <c r="B665" s="40">
        <v>2103</v>
      </c>
      <c r="C665" s="41" t="s">
        <v>49</v>
      </c>
      <c r="D665" s="41" t="s">
        <v>54</v>
      </c>
      <c r="E665" s="41" t="s">
        <v>50</v>
      </c>
      <c r="F665" s="41">
        <v>7</v>
      </c>
      <c r="G665" s="43">
        <v>6132</v>
      </c>
      <c r="H665" s="41">
        <v>3357.2700000000004</v>
      </c>
      <c r="I665" s="38">
        <f t="shared" si="20"/>
        <v>2.5000000000000001E-2</v>
      </c>
      <c r="J665" s="51" t="str">
        <f t="shared" si="21"/>
        <v>Need Improvement</v>
      </c>
    </row>
    <row r="666" spans="1:10">
      <c r="A666" s="42">
        <v>41373</v>
      </c>
      <c r="B666" s="40">
        <v>1739</v>
      </c>
      <c r="C666" s="41" t="s">
        <v>48</v>
      </c>
      <c r="D666" s="41" t="s">
        <v>54</v>
      </c>
      <c r="E666" s="41" t="s">
        <v>51</v>
      </c>
      <c r="F666" s="41">
        <v>7</v>
      </c>
      <c r="G666" s="43">
        <v>10500</v>
      </c>
      <c r="H666" s="41">
        <v>1850.1</v>
      </c>
      <c r="I666" s="38">
        <f t="shared" si="20"/>
        <v>0.05</v>
      </c>
      <c r="J666" s="51" t="str">
        <f t="shared" si="21"/>
        <v>Good</v>
      </c>
    </row>
    <row r="667" spans="1:10">
      <c r="A667" s="42">
        <v>41374</v>
      </c>
      <c r="B667" s="40">
        <v>2104</v>
      </c>
      <c r="C667" s="41" t="s">
        <v>45</v>
      </c>
      <c r="D667" s="41" t="s">
        <v>54</v>
      </c>
      <c r="E667" s="41" t="s">
        <v>50</v>
      </c>
      <c r="F667" s="41">
        <v>10</v>
      </c>
      <c r="G667" s="43">
        <v>14650</v>
      </c>
      <c r="H667" s="41">
        <v>5070.3650000000007</v>
      </c>
      <c r="I667" s="38">
        <f t="shared" si="20"/>
        <v>0.05</v>
      </c>
      <c r="J667" s="51" t="str">
        <f t="shared" si="21"/>
        <v>Good</v>
      </c>
    </row>
    <row r="668" spans="1:10">
      <c r="A668" s="42">
        <v>41375</v>
      </c>
      <c r="B668" s="40">
        <v>1740</v>
      </c>
      <c r="C668" s="41" t="s">
        <v>49</v>
      </c>
      <c r="D668" s="41" t="s">
        <v>54</v>
      </c>
      <c r="E668" s="41" t="s">
        <v>47</v>
      </c>
      <c r="F668" s="41">
        <v>9</v>
      </c>
      <c r="G668" s="43">
        <v>14985</v>
      </c>
      <c r="H668" s="41">
        <v>4501.4940000000006</v>
      </c>
      <c r="I668" s="38">
        <f t="shared" si="20"/>
        <v>0.05</v>
      </c>
      <c r="J668" s="51" t="str">
        <f t="shared" si="21"/>
        <v>Good</v>
      </c>
    </row>
    <row r="669" spans="1:10">
      <c r="A669" s="42">
        <v>41376</v>
      </c>
      <c r="B669" s="40">
        <v>2105</v>
      </c>
      <c r="C669" s="41" t="s">
        <v>48</v>
      </c>
      <c r="D669" s="41" t="s">
        <v>54</v>
      </c>
      <c r="E669" s="41" t="s">
        <v>50</v>
      </c>
      <c r="F669" s="41">
        <v>8</v>
      </c>
      <c r="G669" s="43">
        <v>2214</v>
      </c>
      <c r="H669" s="41">
        <v>4702.5359999999991</v>
      </c>
      <c r="I669" s="38">
        <f t="shared" si="20"/>
        <v>1.4999999999999999E-2</v>
      </c>
      <c r="J669" s="51" t="str">
        <f t="shared" si="21"/>
        <v>Need Improvement</v>
      </c>
    </row>
    <row r="670" spans="1:10">
      <c r="A670" s="42">
        <v>41377</v>
      </c>
      <c r="B670" s="40">
        <v>1741</v>
      </c>
      <c r="C670" s="41" t="s">
        <v>45</v>
      </c>
      <c r="D670" s="41" t="s">
        <v>54</v>
      </c>
      <c r="E670" s="41" t="s">
        <v>47</v>
      </c>
      <c r="F670" s="41">
        <v>10</v>
      </c>
      <c r="G670" s="43">
        <v>8370</v>
      </c>
      <c r="H670" s="41">
        <v>1086.9839999999999</v>
      </c>
      <c r="I670" s="38">
        <f t="shared" si="20"/>
        <v>2.5000000000000001E-2</v>
      </c>
      <c r="J670" s="51" t="str">
        <f t="shared" si="21"/>
        <v>Need Improvement</v>
      </c>
    </row>
    <row r="671" spans="1:10">
      <c r="A671" s="42">
        <v>41378</v>
      </c>
      <c r="B671" s="40">
        <v>2106</v>
      </c>
      <c r="C671" s="41" t="s">
        <v>49</v>
      </c>
      <c r="D671" s="41" t="s">
        <v>54</v>
      </c>
      <c r="E671" s="41" t="s">
        <v>51</v>
      </c>
      <c r="F671" s="41">
        <v>6</v>
      </c>
      <c r="G671" s="43">
        <v>7560</v>
      </c>
      <c r="H671" s="41">
        <v>4897.619999999999</v>
      </c>
      <c r="I671" s="38">
        <f t="shared" si="20"/>
        <v>2.5000000000000001E-2</v>
      </c>
      <c r="J671" s="51" t="str">
        <f t="shared" si="21"/>
        <v>Need Improvement</v>
      </c>
    </row>
    <row r="672" spans="1:10">
      <c r="A672" s="42">
        <v>41379</v>
      </c>
      <c r="B672" s="40">
        <v>1742</v>
      </c>
      <c r="C672" s="41" t="s">
        <v>48</v>
      </c>
      <c r="D672" s="41" t="s">
        <v>54</v>
      </c>
      <c r="E672" s="41" t="s">
        <v>47</v>
      </c>
      <c r="F672" s="41">
        <v>6</v>
      </c>
      <c r="G672" s="43">
        <v>1512</v>
      </c>
      <c r="H672" s="41">
        <v>1825.2864</v>
      </c>
      <c r="I672" s="38">
        <f t="shared" si="20"/>
        <v>1.4999999999999999E-2</v>
      </c>
      <c r="J672" s="51" t="str">
        <f t="shared" si="21"/>
        <v>Need Improvement</v>
      </c>
    </row>
    <row r="673" spans="1:10">
      <c r="A673" s="42">
        <v>41380</v>
      </c>
      <c r="B673" s="40">
        <v>2107</v>
      </c>
      <c r="C673" s="41" t="s">
        <v>45</v>
      </c>
      <c r="D673" s="41" t="s">
        <v>54</v>
      </c>
      <c r="E673" s="41" t="s">
        <v>51</v>
      </c>
      <c r="F673" s="41">
        <v>8</v>
      </c>
      <c r="G673" s="43">
        <v>1812</v>
      </c>
      <c r="H673" s="41">
        <v>2564.3424</v>
      </c>
      <c r="I673" s="38">
        <f t="shared" si="20"/>
        <v>1.4999999999999999E-2</v>
      </c>
      <c r="J673" s="51" t="str">
        <f t="shared" si="21"/>
        <v>Need Improvement</v>
      </c>
    </row>
    <row r="674" spans="1:10">
      <c r="A674" s="42">
        <v>41381</v>
      </c>
      <c r="B674" s="40">
        <v>1743</v>
      </c>
      <c r="C674" s="41" t="s">
        <v>49</v>
      </c>
      <c r="D674" s="41" t="s">
        <v>54</v>
      </c>
      <c r="E674" s="41" t="s">
        <v>50</v>
      </c>
      <c r="F674" s="41">
        <v>10</v>
      </c>
      <c r="G674" s="43">
        <v>11220</v>
      </c>
      <c r="H674" s="41">
        <v>924.24750000000017</v>
      </c>
      <c r="I674" s="38">
        <f t="shared" si="20"/>
        <v>0.05</v>
      </c>
      <c r="J674" s="51" t="str">
        <f t="shared" si="21"/>
        <v>Good</v>
      </c>
    </row>
    <row r="675" spans="1:10">
      <c r="A675" s="42">
        <v>41382</v>
      </c>
      <c r="B675" s="40">
        <v>2108</v>
      </c>
      <c r="C675" s="41" t="s">
        <v>48</v>
      </c>
      <c r="D675" s="41" t="s">
        <v>54</v>
      </c>
      <c r="E675" s="41" t="s">
        <v>51</v>
      </c>
      <c r="F675" s="41">
        <v>8</v>
      </c>
      <c r="G675" s="43">
        <v>6768</v>
      </c>
      <c r="H675" s="41">
        <v>983.61599999999999</v>
      </c>
      <c r="I675" s="38">
        <f t="shared" si="20"/>
        <v>2.5000000000000001E-2</v>
      </c>
      <c r="J675" s="51" t="str">
        <f t="shared" si="21"/>
        <v>Need Improvement</v>
      </c>
    </row>
    <row r="676" spans="1:10">
      <c r="A676" s="42">
        <v>41383</v>
      </c>
      <c r="B676" s="40">
        <v>1744</v>
      </c>
      <c r="C676" s="41" t="s">
        <v>45</v>
      </c>
      <c r="D676" s="41" t="s">
        <v>54</v>
      </c>
      <c r="E676" s="41" t="s">
        <v>50</v>
      </c>
      <c r="F676" s="41">
        <v>6</v>
      </c>
      <c r="G676" s="43">
        <v>11002.5</v>
      </c>
      <c r="H676" s="41">
        <v>1825.0947000000001</v>
      </c>
      <c r="I676" s="38">
        <f t="shared" si="20"/>
        <v>0.05</v>
      </c>
      <c r="J676" s="51" t="str">
        <f t="shared" si="21"/>
        <v>Good</v>
      </c>
    </row>
    <row r="677" spans="1:10">
      <c r="A677" s="42">
        <v>41384</v>
      </c>
      <c r="B677" s="40">
        <v>2109</v>
      </c>
      <c r="C677" s="41" t="s">
        <v>49</v>
      </c>
      <c r="D677" s="41" t="s">
        <v>54</v>
      </c>
      <c r="E677" s="41" t="s">
        <v>47</v>
      </c>
      <c r="F677" s="41">
        <v>10</v>
      </c>
      <c r="G677" s="43">
        <v>4120</v>
      </c>
      <c r="H677" s="41">
        <v>1626.9879999999998</v>
      </c>
      <c r="I677" s="38">
        <f t="shared" si="20"/>
        <v>1.4999999999999999E-2</v>
      </c>
      <c r="J677" s="51" t="str">
        <f t="shared" si="21"/>
        <v>Need Improvement</v>
      </c>
    </row>
    <row r="678" spans="1:10">
      <c r="A678" s="42">
        <v>41385</v>
      </c>
      <c r="B678" s="40">
        <v>1745</v>
      </c>
      <c r="C678" s="41" t="s">
        <v>48</v>
      </c>
      <c r="D678" s="41" t="s">
        <v>54</v>
      </c>
      <c r="E678" s="41" t="s">
        <v>50</v>
      </c>
      <c r="F678" s="41">
        <v>8</v>
      </c>
      <c r="G678" s="43">
        <v>14580</v>
      </c>
      <c r="H678" s="41">
        <v>6256.2780000000002</v>
      </c>
      <c r="I678" s="38">
        <f t="shared" si="20"/>
        <v>0.05</v>
      </c>
      <c r="J678" s="51" t="str">
        <f t="shared" si="21"/>
        <v>Good</v>
      </c>
    </row>
    <row r="679" spans="1:10">
      <c r="A679" s="42">
        <v>41386</v>
      </c>
      <c r="B679" s="40">
        <v>2110</v>
      </c>
      <c r="C679" s="41" t="s">
        <v>45</v>
      </c>
      <c r="D679" s="41" t="s">
        <v>54</v>
      </c>
      <c r="E679" s="41" t="s">
        <v>47</v>
      </c>
      <c r="F679" s="41">
        <v>7</v>
      </c>
      <c r="G679" s="43">
        <v>10867.5</v>
      </c>
      <c r="H679" s="41">
        <v>4205.7224999999999</v>
      </c>
      <c r="I679" s="38">
        <f t="shared" si="20"/>
        <v>0.05</v>
      </c>
      <c r="J679" s="51" t="str">
        <f t="shared" si="21"/>
        <v>Good</v>
      </c>
    </row>
    <row r="680" spans="1:10">
      <c r="A680" s="42">
        <v>41387</v>
      </c>
      <c r="B680" s="40">
        <v>1746</v>
      </c>
      <c r="C680" s="41" t="s">
        <v>49</v>
      </c>
      <c r="D680" s="41" t="s">
        <v>54</v>
      </c>
      <c r="E680" s="41" t="s">
        <v>51</v>
      </c>
      <c r="F680" s="41">
        <v>6</v>
      </c>
      <c r="G680" s="43">
        <v>7092</v>
      </c>
      <c r="H680" s="41">
        <v>2235.5757000000003</v>
      </c>
      <c r="I680" s="38">
        <f t="shared" si="20"/>
        <v>2.5000000000000001E-2</v>
      </c>
      <c r="J680" s="51" t="str">
        <f t="shared" si="21"/>
        <v>Need Improvement</v>
      </c>
    </row>
    <row r="681" spans="1:10">
      <c r="A681" s="42">
        <v>41388</v>
      </c>
      <c r="B681" s="40">
        <v>2111</v>
      </c>
      <c r="C681" s="41" t="s">
        <v>48</v>
      </c>
      <c r="D681" s="41" t="s">
        <v>54</v>
      </c>
      <c r="E681" s="41" t="s">
        <v>47</v>
      </c>
      <c r="F681" s="41">
        <v>6</v>
      </c>
      <c r="G681" s="43">
        <v>10732.5</v>
      </c>
      <c r="H681" s="41">
        <v>3605.2613999999999</v>
      </c>
      <c r="I681" s="38">
        <f t="shared" si="20"/>
        <v>0.05</v>
      </c>
      <c r="J681" s="51" t="str">
        <f t="shared" si="21"/>
        <v>Good</v>
      </c>
    </row>
    <row r="682" spans="1:10">
      <c r="A682" s="42">
        <v>41389</v>
      </c>
      <c r="B682" s="40">
        <v>1747</v>
      </c>
      <c r="C682" s="41" t="s">
        <v>45</v>
      </c>
      <c r="D682" s="41" t="s">
        <v>54</v>
      </c>
      <c r="E682" s="41" t="s">
        <v>51</v>
      </c>
      <c r="F682" s="41">
        <v>10</v>
      </c>
      <c r="G682" s="43">
        <v>8580</v>
      </c>
      <c r="H682" s="41">
        <v>1138.8520000000001</v>
      </c>
      <c r="I682" s="38">
        <f t="shared" si="20"/>
        <v>2.5000000000000001E-2</v>
      </c>
      <c r="J682" s="51" t="str">
        <f t="shared" si="21"/>
        <v>Need Improvement</v>
      </c>
    </row>
    <row r="683" spans="1:10">
      <c r="A683" s="42">
        <v>41390</v>
      </c>
      <c r="B683" s="40">
        <v>2112</v>
      </c>
      <c r="C683" s="41" t="s">
        <v>49</v>
      </c>
      <c r="D683" s="41" t="s">
        <v>54</v>
      </c>
      <c r="E683" s="41" t="s">
        <v>50</v>
      </c>
      <c r="F683" s="41">
        <v>8</v>
      </c>
      <c r="G683" s="43">
        <v>4824</v>
      </c>
      <c r="H683" s="41">
        <v>2411.0352000000003</v>
      </c>
      <c r="I683" s="38">
        <f t="shared" si="20"/>
        <v>1.4999999999999999E-2</v>
      </c>
      <c r="J683" s="51" t="str">
        <f t="shared" si="21"/>
        <v>Need Improvement</v>
      </c>
    </row>
    <row r="684" spans="1:10">
      <c r="A684" s="42">
        <v>41391</v>
      </c>
      <c r="B684" s="40">
        <v>1748</v>
      </c>
      <c r="C684" s="41" t="s">
        <v>48</v>
      </c>
      <c r="D684" s="41" t="s">
        <v>54</v>
      </c>
      <c r="E684" s="41" t="s">
        <v>51</v>
      </c>
      <c r="F684" s="41">
        <v>9</v>
      </c>
      <c r="G684" s="43">
        <v>8208</v>
      </c>
      <c r="H684" s="41">
        <v>1264.4423999999999</v>
      </c>
      <c r="I684" s="38">
        <f t="shared" si="20"/>
        <v>2.5000000000000001E-2</v>
      </c>
      <c r="J684" s="51" t="str">
        <f t="shared" si="21"/>
        <v>Need Improvement</v>
      </c>
    </row>
    <row r="685" spans="1:10">
      <c r="A685" s="42">
        <v>41392</v>
      </c>
      <c r="B685" s="40">
        <v>2113</v>
      </c>
      <c r="C685" s="41" t="s">
        <v>45</v>
      </c>
      <c r="D685" s="41" t="s">
        <v>54</v>
      </c>
      <c r="E685" s="41" t="s">
        <v>50</v>
      </c>
      <c r="F685" s="41">
        <v>8</v>
      </c>
      <c r="G685" s="43">
        <v>4256</v>
      </c>
      <c r="H685" s="41">
        <v>2694.0480000000002</v>
      </c>
      <c r="I685" s="38">
        <f t="shared" si="20"/>
        <v>1.4999999999999999E-2</v>
      </c>
      <c r="J685" s="51" t="str">
        <f t="shared" si="21"/>
        <v>Need Improvement</v>
      </c>
    </row>
    <row r="686" spans="1:10">
      <c r="A686" s="42">
        <v>41393</v>
      </c>
      <c r="B686" s="40">
        <v>1749</v>
      </c>
      <c r="C686" s="41" t="s">
        <v>49</v>
      </c>
      <c r="D686" s="41" t="s">
        <v>54</v>
      </c>
      <c r="E686" s="41" t="s">
        <v>47</v>
      </c>
      <c r="F686" s="41">
        <v>6</v>
      </c>
      <c r="G686" s="43">
        <v>7308</v>
      </c>
      <c r="H686" s="41">
        <v>1987.4105999999999</v>
      </c>
      <c r="I686" s="38">
        <f t="shared" si="20"/>
        <v>2.5000000000000001E-2</v>
      </c>
      <c r="J686" s="51" t="str">
        <f t="shared" si="21"/>
        <v>Need Improvement</v>
      </c>
    </row>
    <row r="687" spans="1:10">
      <c r="A687" s="42">
        <v>41394</v>
      </c>
      <c r="B687" s="40">
        <v>2114</v>
      </c>
      <c r="C687" s="41" t="s">
        <v>48</v>
      </c>
      <c r="D687" s="41" t="s">
        <v>54</v>
      </c>
      <c r="E687" s="41" t="s">
        <v>50</v>
      </c>
      <c r="F687" s="41">
        <v>8</v>
      </c>
      <c r="G687" s="43">
        <v>9300</v>
      </c>
      <c r="H687" s="41">
        <v>2842.08</v>
      </c>
      <c r="I687" s="38">
        <f t="shared" si="20"/>
        <v>2.5000000000000001E-2</v>
      </c>
      <c r="J687" s="51" t="str">
        <f t="shared" si="21"/>
        <v>Need Improvement</v>
      </c>
    </row>
    <row r="688" spans="1:10">
      <c r="A688" s="42">
        <v>41395</v>
      </c>
      <c r="B688" s="40">
        <v>1750</v>
      </c>
      <c r="C688" s="41" t="s">
        <v>45</v>
      </c>
      <c r="D688" s="41" t="s">
        <v>54</v>
      </c>
      <c r="E688" s="41" t="s">
        <v>47</v>
      </c>
      <c r="F688" s="41">
        <v>10</v>
      </c>
      <c r="G688" s="43">
        <v>9840</v>
      </c>
      <c r="H688" s="41">
        <v>1549.8</v>
      </c>
      <c r="I688" s="38">
        <f t="shared" si="20"/>
        <v>2.5000000000000001E-2</v>
      </c>
      <c r="J688" s="51" t="str">
        <f t="shared" si="21"/>
        <v>Need Improvement</v>
      </c>
    </row>
    <row r="689" spans="1:10">
      <c r="A689" s="42">
        <v>41396</v>
      </c>
      <c r="B689" s="40">
        <v>2115</v>
      </c>
      <c r="C689" s="41" t="s">
        <v>49</v>
      </c>
      <c r="D689" s="41" t="s">
        <v>54</v>
      </c>
      <c r="E689" s="41" t="s">
        <v>51</v>
      </c>
      <c r="F689" s="41">
        <v>6</v>
      </c>
      <c r="G689" s="43">
        <v>5346</v>
      </c>
      <c r="H689" s="41">
        <v>2876.8608000000004</v>
      </c>
      <c r="I689" s="38">
        <f t="shared" si="20"/>
        <v>2.5000000000000001E-2</v>
      </c>
      <c r="J689" s="51" t="str">
        <f t="shared" si="21"/>
        <v>Need Improvement</v>
      </c>
    </row>
    <row r="690" spans="1:10">
      <c r="A690" s="42">
        <v>41397</v>
      </c>
      <c r="B690" s="40">
        <v>1751</v>
      </c>
      <c r="C690" s="41" t="s">
        <v>48</v>
      </c>
      <c r="D690" s="41" t="s">
        <v>54</v>
      </c>
      <c r="E690" s="41" t="s">
        <v>47</v>
      </c>
      <c r="F690" s="41">
        <v>9</v>
      </c>
      <c r="G690" s="43">
        <v>10440</v>
      </c>
      <c r="H690" s="41">
        <v>1611.4139999999998</v>
      </c>
      <c r="I690" s="38">
        <f t="shared" si="20"/>
        <v>0.05</v>
      </c>
      <c r="J690" s="51" t="str">
        <f t="shared" si="21"/>
        <v>Good</v>
      </c>
    </row>
    <row r="691" spans="1:10">
      <c r="A691" s="42">
        <v>41398</v>
      </c>
      <c r="B691" s="40">
        <v>2116</v>
      </c>
      <c r="C691" s="41" t="s">
        <v>45</v>
      </c>
      <c r="D691" s="41" t="s">
        <v>54</v>
      </c>
      <c r="E691" s="41" t="s">
        <v>51</v>
      </c>
      <c r="F691" s="41">
        <v>6</v>
      </c>
      <c r="G691" s="43">
        <v>12060</v>
      </c>
      <c r="H691" s="41">
        <v>3905.5104000000001</v>
      </c>
      <c r="I691" s="38">
        <f t="shared" si="20"/>
        <v>0.05</v>
      </c>
      <c r="J691" s="51" t="str">
        <f t="shared" si="21"/>
        <v>Good</v>
      </c>
    </row>
    <row r="692" spans="1:10">
      <c r="A692" s="42">
        <v>41399</v>
      </c>
      <c r="B692" s="40">
        <v>1752</v>
      </c>
      <c r="C692" s="41" t="s">
        <v>49</v>
      </c>
      <c r="D692" s="41" t="s">
        <v>54</v>
      </c>
      <c r="E692" s="41" t="s">
        <v>50</v>
      </c>
      <c r="F692" s="41">
        <v>9</v>
      </c>
      <c r="G692" s="43">
        <v>8383.5</v>
      </c>
      <c r="H692" s="41">
        <v>3595.6831499999998</v>
      </c>
      <c r="I692" s="38">
        <f t="shared" si="20"/>
        <v>2.5000000000000001E-2</v>
      </c>
      <c r="J692" s="51" t="str">
        <f t="shared" si="21"/>
        <v>Need Improvement</v>
      </c>
    </row>
    <row r="693" spans="1:10">
      <c r="A693" s="42">
        <v>41400</v>
      </c>
      <c r="B693" s="40">
        <v>2117</v>
      </c>
      <c r="C693" s="41" t="s">
        <v>48</v>
      </c>
      <c r="D693" s="41" t="s">
        <v>54</v>
      </c>
      <c r="E693" s="41" t="s">
        <v>51</v>
      </c>
      <c r="F693" s="41">
        <v>8</v>
      </c>
      <c r="G693" s="43">
        <v>2988</v>
      </c>
      <c r="H693" s="41">
        <v>5837.0579999999991</v>
      </c>
      <c r="I693" s="38">
        <f t="shared" si="20"/>
        <v>1.4999999999999999E-2</v>
      </c>
      <c r="J693" s="51" t="str">
        <f t="shared" si="21"/>
        <v>Good</v>
      </c>
    </row>
    <row r="694" spans="1:10">
      <c r="A694" s="42">
        <v>41401</v>
      </c>
      <c r="B694" s="40">
        <v>1753</v>
      </c>
      <c r="C694" s="41" t="s">
        <v>45</v>
      </c>
      <c r="D694" s="41" t="s">
        <v>54</v>
      </c>
      <c r="E694" s="41" t="s">
        <v>50</v>
      </c>
      <c r="F694" s="41">
        <v>7</v>
      </c>
      <c r="G694" s="43">
        <v>12075</v>
      </c>
      <c r="H694" s="41">
        <v>1492.47</v>
      </c>
      <c r="I694" s="38">
        <f t="shared" si="20"/>
        <v>0.05</v>
      </c>
      <c r="J694" s="51" t="str">
        <f t="shared" si="21"/>
        <v>Good</v>
      </c>
    </row>
    <row r="695" spans="1:10">
      <c r="A695" s="42">
        <v>41767</v>
      </c>
      <c r="B695" s="40">
        <v>1754</v>
      </c>
      <c r="C695" s="41" t="s">
        <v>48</v>
      </c>
      <c r="D695" s="41" t="s">
        <v>54</v>
      </c>
      <c r="E695" s="41" t="s">
        <v>50</v>
      </c>
      <c r="F695" s="41">
        <v>6</v>
      </c>
      <c r="G695" s="43">
        <v>6885</v>
      </c>
      <c r="H695" s="41">
        <v>2666.5604999999996</v>
      </c>
      <c r="I695" s="38">
        <f t="shared" si="20"/>
        <v>2.5000000000000001E-2</v>
      </c>
      <c r="J695" s="51" t="str">
        <f t="shared" si="21"/>
        <v>Need Improvement</v>
      </c>
    </row>
    <row r="696" spans="1:10">
      <c r="A696" s="42">
        <v>41768</v>
      </c>
      <c r="B696" s="40">
        <v>1755</v>
      </c>
      <c r="C696" s="41" t="s">
        <v>49</v>
      </c>
      <c r="D696" s="41" t="s">
        <v>54</v>
      </c>
      <c r="E696" s="41" t="s">
        <v>51</v>
      </c>
      <c r="F696" s="41">
        <v>7</v>
      </c>
      <c r="G696" s="43">
        <v>12075</v>
      </c>
      <c r="H696" s="41">
        <v>3560.6760000000004</v>
      </c>
      <c r="I696" s="38">
        <f t="shared" si="20"/>
        <v>0.05</v>
      </c>
      <c r="J696" s="51" t="str">
        <f t="shared" si="21"/>
        <v>Good</v>
      </c>
    </row>
    <row r="697" spans="1:10">
      <c r="A697" s="42">
        <v>41769</v>
      </c>
      <c r="B697" s="40">
        <v>1756</v>
      </c>
      <c r="C697" s="41" t="s">
        <v>45</v>
      </c>
      <c r="D697" s="41" t="s">
        <v>54</v>
      </c>
      <c r="E697" s="41" t="s">
        <v>51</v>
      </c>
      <c r="F697" s="41">
        <v>8</v>
      </c>
      <c r="G697" s="43">
        <v>9312</v>
      </c>
      <c r="H697" s="41">
        <v>2769.1560000000004</v>
      </c>
      <c r="I697" s="38">
        <f t="shared" si="20"/>
        <v>2.5000000000000001E-2</v>
      </c>
      <c r="J697" s="51" t="str">
        <f t="shared" si="21"/>
        <v>Need Improvement</v>
      </c>
    </row>
    <row r="698" spans="1:10">
      <c r="A698" s="42">
        <v>41770</v>
      </c>
      <c r="B698" s="40">
        <v>1757</v>
      </c>
      <c r="C698" s="41" t="s">
        <v>48</v>
      </c>
      <c r="D698" s="41" t="s">
        <v>54</v>
      </c>
      <c r="E698" s="41" t="s">
        <v>51</v>
      </c>
      <c r="F698" s="41">
        <v>10</v>
      </c>
      <c r="G698" s="43">
        <v>1515</v>
      </c>
      <c r="H698" s="41">
        <v>1805.2740000000001</v>
      </c>
      <c r="I698" s="38">
        <f t="shared" si="20"/>
        <v>1.4999999999999999E-2</v>
      </c>
      <c r="J698" s="51" t="str">
        <f t="shared" si="21"/>
        <v>Need Improvement</v>
      </c>
    </row>
    <row r="699" spans="1:10">
      <c r="A699" s="42">
        <v>41771</v>
      </c>
      <c r="B699" s="40">
        <v>2127</v>
      </c>
      <c r="C699" s="41" t="s">
        <v>49</v>
      </c>
      <c r="D699" s="41" t="s">
        <v>54</v>
      </c>
      <c r="E699" s="41" t="s">
        <v>47</v>
      </c>
      <c r="F699" s="41">
        <v>9</v>
      </c>
      <c r="G699" s="43">
        <v>9247.5</v>
      </c>
      <c r="H699" s="41">
        <v>3758.1840000000002</v>
      </c>
      <c r="I699" s="38">
        <f t="shared" si="20"/>
        <v>2.5000000000000001E-2</v>
      </c>
      <c r="J699" s="51" t="str">
        <f t="shared" si="21"/>
        <v>Need Improvement</v>
      </c>
    </row>
    <row r="700" spans="1:10">
      <c r="A700" s="42">
        <v>41772</v>
      </c>
      <c r="B700" s="40">
        <v>2128</v>
      </c>
      <c r="C700" s="41" t="s">
        <v>45</v>
      </c>
      <c r="D700" s="41" t="s">
        <v>54</v>
      </c>
      <c r="E700" s="41" t="s">
        <v>47</v>
      </c>
      <c r="F700" s="41">
        <v>7</v>
      </c>
      <c r="G700" s="43">
        <v>6237</v>
      </c>
      <c r="H700" s="41">
        <v>2046.9834000000001</v>
      </c>
      <c r="I700" s="38">
        <f t="shared" si="20"/>
        <v>2.5000000000000001E-2</v>
      </c>
      <c r="J700" s="51" t="str">
        <f t="shared" si="21"/>
        <v>Need Improvement</v>
      </c>
    </row>
    <row r="701" spans="1:10">
      <c r="A701" s="42">
        <v>41773</v>
      </c>
      <c r="B701" s="40">
        <v>2129</v>
      </c>
      <c r="C701" s="41" t="s">
        <v>48</v>
      </c>
      <c r="D701" s="41" t="s">
        <v>54</v>
      </c>
      <c r="E701" s="41" t="s">
        <v>47</v>
      </c>
      <c r="F701" s="41">
        <v>8</v>
      </c>
      <c r="G701" s="43">
        <v>7056</v>
      </c>
      <c r="H701" s="41">
        <v>617.57640000000004</v>
      </c>
      <c r="I701" s="38">
        <f t="shared" si="20"/>
        <v>2.5000000000000001E-2</v>
      </c>
      <c r="J701" s="51" t="str">
        <f t="shared" si="21"/>
        <v>Need Improvement</v>
      </c>
    </row>
    <row r="702" spans="1:10">
      <c r="A702" s="42">
        <v>41774</v>
      </c>
      <c r="B702" s="40">
        <v>2130</v>
      </c>
      <c r="C702" s="41" t="s">
        <v>49</v>
      </c>
      <c r="D702" s="41" t="s">
        <v>54</v>
      </c>
      <c r="E702" s="41" t="s">
        <v>50</v>
      </c>
      <c r="F702" s="41">
        <v>8</v>
      </c>
      <c r="G702" s="43">
        <v>7152</v>
      </c>
      <c r="H702" s="41">
        <v>3874.5960000000005</v>
      </c>
      <c r="I702" s="38">
        <f t="shared" si="20"/>
        <v>2.5000000000000001E-2</v>
      </c>
      <c r="J702" s="51" t="str">
        <f t="shared" si="21"/>
        <v>Need Improvement</v>
      </c>
    </row>
    <row r="703" spans="1:10">
      <c r="A703" s="42">
        <v>41775</v>
      </c>
      <c r="B703" s="40">
        <v>2131</v>
      </c>
      <c r="C703" s="41" t="s">
        <v>45</v>
      </c>
      <c r="D703" s="41" t="s">
        <v>54</v>
      </c>
      <c r="E703" s="41" t="s">
        <v>50</v>
      </c>
      <c r="F703" s="41">
        <v>8</v>
      </c>
      <c r="G703" s="43">
        <v>2844</v>
      </c>
      <c r="H703" s="41">
        <v>2884.6691999999998</v>
      </c>
      <c r="I703" s="38">
        <f t="shared" si="20"/>
        <v>1.4999999999999999E-2</v>
      </c>
      <c r="J703" s="51" t="str">
        <f t="shared" si="21"/>
        <v>Need Improvement</v>
      </c>
    </row>
    <row r="704" spans="1:10">
      <c r="A704" s="42">
        <v>41776</v>
      </c>
      <c r="B704" s="40">
        <v>1767</v>
      </c>
      <c r="C704" s="41" t="s">
        <v>49</v>
      </c>
      <c r="D704" s="41" t="s">
        <v>54</v>
      </c>
      <c r="E704" s="41" t="s">
        <v>47</v>
      </c>
      <c r="F704" s="41">
        <v>9</v>
      </c>
      <c r="G704" s="43">
        <v>4347</v>
      </c>
      <c r="H704" s="41">
        <v>4315.4842500000004</v>
      </c>
      <c r="I704" s="38">
        <f t="shared" si="20"/>
        <v>1.4999999999999999E-2</v>
      </c>
      <c r="J704" s="51" t="str">
        <f t="shared" si="21"/>
        <v>Need Improvement</v>
      </c>
    </row>
    <row r="705" spans="1:10">
      <c r="A705" s="42">
        <v>41777</v>
      </c>
      <c r="B705" s="40">
        <v>2132</v>
      </c>
      <c r="C705" s="41" t="s">
        <v>48</v>
      </c>
      <c r="D705" s="41" t="s">
        <v>54</v>
      </c>
      <c r="E705" s="41" t="s">
        <v>50</v>
      </c>
      <c r="F705" s="41">
        <v>9</v>
      </c>
      <c r="G705" s="43">
        <v>10764</v>
      </c>
      <c r="H705" s="41">
        <v>3164.616</v>
      </c>
      <c r="I705" s="38">
        <f t="shared" si="20"/>
        <v>0.05</v>
      </c>
      <c r="J705" s="51" t="str">
        <f t="shared" si="21"/>
        <v>Good</v>
      </c>
    </row>
    <row r="706" spans="1:10">
      <c r="A706" s="42">
        <v>41778</v>
      </c>
      <c r="B706" s="40">
        <v>1768</v>
      </c>
      <c r="C706" s="41" t="s">
        <v>45</v>
      </c>
      <c r="D706" s="41" t="s">
        <v>54</v>
      </c>
      <c r="E706" s="41" t="s">
        <v>47</v>
      </c>
      <c r="F706" s="41">
        <v>9</v>
      </c>
      <c r="G706" s="43">
        <v>1755</v>
      </c>
      <c r="H706" s="41">
        <v>1889.0819999999999</v>
      </c>
      <c r="I706" s="38">
        <f t="shared" si="20"/>
        <v>1.4999999999999999E-2</v>
      </c>
      <c r="J706" s="51" t="str">
        <f t="shared" si="21"/>
        <v>Need Improvement</v>
      </c>
    </row>
    <row r="707" spans="1:10">
      <c r="A707" s="42">
        <v>41779</v>
      </c>
      <c r="B707" s="40">
        <v>2133</v>
      </c>
      <c r="C707" s="41" t="s">
        <v>49</v>
      </c>
      <c r="D707" s="41" t="s">
        <v>54</v>
      </c>
      <c r="E707" s="41" t="s">
        <v>51</v>
      </c>
      <c r="F707" s="41">
        <v>7</v>
      </c>
      <c r="G707" s="43">
        <v>1701</v>
      </c>
      <c r="H707" s="41">
        <v>1430.8811999999998</v>
      </c>
      <c r="I707" s="38">
        <f t="shared" ref="I707:I770" si="22">+IF(G707&lt;5000,$Q$4,IF(AND(G707&gt;=5000,G707&lt;10000),$Q$3,$Q$2))</f>
        <v>1.4999999999999999E-2</v>
      </c>
      <c r="J707" s="51" t="str">
        <f t="shared" ref="J707:J770" si="23">IF(OR(G707&gt;10000,H707&gt;=5000),"Good","Need Improvement")</f>
        <v>Need Improvement</v>
      </c>
    </row>
    <row r="708" spans="1:10">
      <c r="A708" s="42">
        <v>41780</v>
      </c>
      <c r="B708" s="40">
        <v>1769</v>
      </c>
      <c r="C708" s="41" t="s">
        <v>48</v>
      </c>
      <c r="D708" s="41" t="s">
        <v>54</v>
      </c>
      <c r="E708" s="41" t="s">
        <v>47</v>
      </c>
      <c r="F708" s="41">
        <v>8</v>
      </c>
      <c r="G708" s="43">
        <v>6240</v>
      </c>
      <c r="H708" s="41">
        <v>1462.5</v>
      </c>
      <c r="I708" s="38">
        <f t="shared" si="22"/>
        <v>2.5000000000000001E-2</v>
      </c>
      <c r="J708" s="51" t="str">
        <f t="shared" si="23"/>
        <v>Need Improvement</v>
      </c>
    </row>
    <row r="709" spans="1:10">
      <c r="A709" s="42">
        <v>41781</v>
      </c>
      <c r="B709" s="40">
        <v>2134</v>
      </c>
      <c r="C709" s="41" t="s">
        <v>45</v>
      </c>
      <c r="D709" s="41" t="s">
        <v>54</v>
      </c>
      <c r="E709" s="41" t="s">
        <v>51</v>
      </c>
      <c r="F709" s="41">
        <v>9</v>
      </c>
      <c r="G709" s="43">
        <v>7533</v>
      </c>
      <c r="H709" s="41">
        <v>3037.3056000000001</v>
      </c>
      <c r="I709" s="38">
        <f t="shared" si="22"/>
        <v>2.5000000000000001E-2</v>
      </c>
      <c r="J709" s="51" t="str">
        <f t="shared" si="23"/>
        <v>Need Improvement</v>
      </c>
    </row>
    <row r="710" spans="1:10">
      <c r="A710" s="42">
        <v>41782</v>
      </c>
      <c r="B710" s="40">
        <v>1770</v>
      </c>
      <c r="C710" s="41" t="s">
        <v>49</v>
      </c>
      <c r="D710" s="41" t="s">
        <v>54</v>
      </c>
      <c r="E710" s="41" t="s">
        <v>50</v>
      </c>
      <c r="F710" s="41">
        <v>8</v>
      </c>
      <c r="G710" s="43">
        <v>2604</v>
      </c>
      <c r="H710" s="41">
        <v>1796.7599999999998</v>
      </c>
      <c r="I710" s="38">
        <f t="shared" si="22"/>
        <v>1.4999999999999999E-2</v>
      </c>
      <c r="J710" s="51" t="str">
        <f t="shared" si="23"/>
        <v>Need Improvement</v>
      </c>
    </row>
    <row r="711" spans="1:10">
      <c r="A711" s="42">
        <v>41783</v>
      </c>
      <c r="B711" s="40">
        <v>2135</v>
      </c>
      <c r="C711" s="41" t="s">
        <v>48</v>
      </c>
      <c r="D711" s="41" t="s">
        <v>54</v>
      </c>
      <c r="E711" s="41" t="s">
        <v>51</v>
      </c>
      <c r="F711" s="41">
        <v>6</v>
      </c>
      <c r="G711" s="43">
        <v>9216</v>
      </c>
      <c r="H711" s="41">
        <v>3578.5727999999995</v>
      </c>
      <c r="I711" s="38">
        <f t="shared" si="22"/>
        <v>2.5000000000000001E-2</v>
      </c>
      <c r="J711" s="51" t="str">
        <f t="shared" si="23"/>
        <v>Need Improvement</v>
      </c>
    </row>
    <row r="712" spans="1:10">
      <c r="A712" s="42">
        <v>41784</v>
      </c>
      <c r="B712" s="40">
        <v>1771</v>
      </c>
      <c r="C712" s="41" t="s">
        <v>45</v>
      </c>
      <c r="D712" s="41" t="s">
        <v>54</v>
      </c>
      <c r="E712" s="41" t="s">
        <v>50</v>
      </c>
      <c r="F712" s="41">
        <v>7</v>
      </c>
      <c r="G712" s="43">
        <v>8400</v>
      </c>
      <c r="H712" s="41">
        <v>1267.98</v>
      </c>
      <c r="I712" s="38">
        <f t="shared" si="22"/>
        <v>2.5000000000000001E-2</v>
      </c>
      <c r="J712" s="51" t="str">
        <f t="shared" si="23"/>
        <v>Need Improvement</v>
      </c>
    </row>
    <row r="713" spans="1:10">
      <c r="A713" s="42">
        <v>41785</v>
      </c>
      <c r="B713" s="40">
        <v>2136</v>
      </c>
      <c r="C713" s="41" t="s">
        <v>49</v>
      </c>
      <c r="D713" s="41" t="s">
        <v>54</v>
      </c>
      <c r="E713" s="41" t="s">
        <v>47</v>
      </c>
      <c r="F713" s="41">
        <v>8</v>
      </c>
      <c r="G713" s="43">
        <v>9900</v>
      </c>
      <c r="H713" s="41">
        <v>2138.9940000000001</v>
      </c>
      <c r="I713" s="38">
        <f t="shared" si="22"/>
        <v>2.5000000000000001E-2</v>
      </c>
      <c r="J713" s="51" t="str">
        <f t="shared" si="23"/>
        <v>Need Improvement</v>
      </c>
    </row>
    <row r="714" spans="1:10">
      <c r="A714" s="42">
        <v>41786</v>
      </c>
      <c r="B714" s="40">
        <v>1772</v>
      </c>
      <c r="C714" s="41" t="s">
        <v>48</v>
      </c>
      <c r="D714" s="41" t="s">
        <v>54</v>
      </c>
      <c r="E714" s="41" t="s">
        <v>50</v>
      </c>
      <c r="F714" s="41">
        <v>10</v>
      </c>
      <c r="G714" s="43">
        <v>7980</v>
      </c>
      <c r="H714" s="41">
        <v>2863.2240000000002</v>
      </c>
      <c r="I714" s="38">
        <f t="shared" si="22"/>
        <v>2.5000000000000001E-2</v>
      </c>
      <c r="J714" s="51" t="str">
        <f t="shared" si="23"/>
        <v>Need Improvement</v>
      </c>
    </row>
    <row r="715" spans="1:10">
      <c r="A715" s="42">
        <v>41787</v>
      </c>
      <c r="B715" s="40">
        <v>2137</v>
      </c>
      <c r="C715" s="41" t="s">
        <v>45</v>
      </c>
      <c r="D715" s="41" t="s">
        <v>54</v>
      </c>
      <c r="E715" s="41" t="s">
        <v>47</v>
      </c>
      <c r="F715" s="41">
        <v>6</v>
      </c>
      <c r="G715" s="43">
        <v>5292</v>
      </c>
      <c r="H715" s="41">
        <v>1144.1303999999998</v>
      </c>
      <c r="I715" s="38">
        <f t="shared" si="22"/>
        <v>2.5000000000000001E-2</v>
      </c>
      <c r="J715" s="51" t="str">
        <f t="shared" si="23"/>
        <v>Need Improvement</v>
      </c>
    </row>
    <row r="716" spans="1:10">
      <c r="A716" s="42">
        <v>41788</v>
      </c>
      <c r="B716" s="40">
        <v>1773</v>
      </c>
      <c r="C716" s="41" t="s">
        <v>49</v>
      </c>
      <c r="D716" s="41" t="s">
        <v>54</v>
      </c>
      <c r="E716" s="41" t="s">
        <v>51</v>
      </c>
      <c r="F716" s="41">
        <v>6</v>
      </c>
      <c r="G716" s="43">
        <v>8280</v>
      </c>
      <c r="H716" s="41">
        <v>2036.88</v>
      </c>
      <c r="I716" s="38">
        <f t="shared" si="22"/>
        <v>2.5000000000000001E-2</v>
      </c>
      <c r="J716" s="51" t="str">
        <f t="shared" si="23"/>
        <v>Need Improvement</v>
      </c>
    </row>
    <row r="717" spans="1:10">
      <c r="A717" s="42">
        <v>41789</v>
      </c>
      <c r="B717" s="40">
        <v>2138</v>
      </c>
      <c r="C717" s="41" t="s">
        <v>48</v>
      </c>
      <c r="D717" s="41" t="s">
        <v>54</v>
      </c>
      <c r="E717" s="41" t="s">
        <v>47</v>
      </c>
      <c r="F717" s="41">
        <v>6</v>
      </c>
      <c r="G717" s="43">
        <v>2583</v>
      </c>
      <c r="H717" s="41">
        <v>4184.4600000000009</v>
      </c>
      <c r="I717" s="38">
        <f t="shared" si="22"/>
        <v>1.4999999999999999E-2</v>
      </c>
      <c r="J717" s="51" t="str">
        <f t="shared" si="23"/>
        <v>Need Improvement</v>
      </c>
    </row>
    <row r="718" spans="1:10">
      <c r="A718" s="42">
        <v>41790</v>
      </c>
      <c r="B718" s="40">
        <v>1774</v>
      </c>
      <c r="C718" s="41" t="s">
        <v>45</v>
      </c>
      <c r="D718" s="41" t="s">
        <v>54</v>
      </c>
      <c r="E718" s="41" t="s">
        <v>51</v>
      </c>
      <c r="F718" s="41">
        <v>9</v>
      </c>
      <c r="G718" s="43">
        <v>11790</v>
      </c>
      <c r="H718" s="41">
        <v>2415.0635999999995</v>
      </c>
      <c r="I718" s="38">
        <f t="shared" si="22"/>
        <v>0.05</v>
      </c>
      <c r="J718" s="51" t="str">
        <f t="shared" si="23"/>
        <v>Good</v>
      </c>
    </row>
    <row r="719" spans="1:10">
      <c r="A719" s="42">
        <v>41791</v>
      </c>
      <c r="B719" s="40">
        <v>2139</v>
      </c>
      <c r="C719" s="41" t="s">
        <v>49</v>
      </c>
      <c r="D719" s="41" t="s">
        <v>54</v>
      </c>
      <c r="E719" s="41" t="s">
        <v>50</v>
      </c>
      <c r="F719" s="41">
        <v>8</v>
      </c>
      <c r="G719" s="43">
        <v>7632</v>
      </c>
      <c r="H719" s="41">
        <v>1537.5936000000002</v>
      </c>
      <c r="I719" s="38">
        <f t="shared" si="22"/>
        <v>2.5000000000000001E-2</v>
      </c>
      <c r="J719" s="51" t="str">
        <f t="shared" si="23"/>
        <v>Need Improvement</v>
      </c>
    </row>
    <row r="720" spans="1:10">
      <c r="A720" s="42">
        <v>41792</v>
      </c>
      <c r="B720" s="40">
        <v>1775</v>
      </c>
      <c r="C720" s="41" t="s">
        <v>48</v>
      </c>
      <c r="D720" s="41" t="s">
        <v>54</v>
      </c>
      <c r="E720" s="41" t="s">
        <v>51</v>
      </c>
      <c r="F720" s="41">
        <v>6</v>
      </c>
      <c r="G720" s="43">
        <v>9585</v>
      </c>
      <c r="H720" s="41">
        <v>3308.7420000000002</v>
      </c>
      <c r="I720" s="38">
        <f t="shared" si="22"/>
        <v>2.5000000000000001E-2</v>
      </c>
      <c r="J720" s="51" t="str">
        <f t="shared" si="23"/>
        <v>Need Improvement</v>
      </c>
    </row>
    <row r="721" spans="1:10">
      <c r="A721" s="42">
        <v>41793</v>
      </c>
      <c r="B721" s="40">
        <v>2140</v>
      </c>
      <c r="C721" s="41" t="s">
        <v>45</v>
      </c>
      <c r="D721" s="41" t="s">
        <v>54</v>
      </c>
      <c r="E721" s="41" t="s">
        <v>50</v>
      </c>
      <c r="F721" s="41">
        <v>8</v>
      </c>
      <c r="G721" s="43">
        <v>8340</v>
      </c>
      <c r="H721" s="41">
        <v>3338.5019999999995</v>
      </c>
      <c r="I721" s="38">
        <f t="shared" si="22"/>
        <v>2.5000000000000001E-2</v>
      </c>
      <c r="J721" s="51" t="str">
        <f t="shared" si="23"/>
        <v>Need Improvement</v>
      </c>
    </row>
    <row r="722" spans="1:10">
      <c r="A722" s="42">
        <v>41794</v>
      </c>
      <c r="B722" s="40">
        <v>1776</v>
      </c>
      <c r="C722" s="41" t="s">
        <v>49</v>
      </c>
      <c r="D722" s="41" t="s">
        <v>54</v>
      </c>
      <c r="E722" s="41" t="s">
        <v>47</v>
      </c>
      <c r="F722" s="41">
        <v>9</v>
      </c>
      <c r="G722" s="43">
        <v>7398</v>
      </c>
      <c r="H722" s="41">
        <v>2918.511</v>
      </c>
      <c r="I722" s="38">
        <f t="shared" si="22"/>
        <v>2.5000000000000001E-2</v>
      </c>
      <c r="J722" s="51" t="str">
        <f t="shared" si="23"/>
        <v>Need Improvement</v>
      </c>
    </row>
    <row r="723" spans="1:10">
      <c r="A723" s="42">
        <v>41795</v>
      </c>
      <c r="B723" s="40">
        <v>2141</v>
      </c>
      <c r="C723" s="41" t="s">
        <v>48</v>
      </c>
      <c r="D723" s="41" t="s">
        <v>54</v>
      </c>
      <c r="E723" s="41" t="s">
        <v>50</v>
      </c>
      <c r="F723" s="41">
        <v>8</v>
      </c>
      <c r="G723" s="43">
        <v>5232</v>
      </c>
      <c r="H723" s="41">
        <v>4387.5551999999998</v>
      </c>
      <c r="I723" s="38">
        <f t="shared" si="22"/>
        <v>2.5000000000000001E-2</v>
      </c>
      <c r="J723" s="51" t="str">
        <f t="shared" si="23"/>
        <v>Need Improvement</v>
      </c>
    </row>
    <row r="724" spans="1:10">
      <c r="A724" s="42">
        <v>41796</v>
      </c>
      <c r="B724" s="40">
        <v>1777</v>
      </c>
      <c r="C724" s="41" t="s">
        <v>45</v>
      </c>
      <c r="D724" s="41" t="s">
        <v>54</v>
      </c>
      <c r="E724" s="41" t="s">
        <v>47</v>
      </c>
      <c r="F724" s="41">
        <v>7</v>
      </c>
      <c r="G724" s="43">
        <v>2063.25</v>
      </c>
      <c r="H724" s="41">
        <v>2027.7620999999997</v>
      </c>
      <c r="I724" s="38">
        <f t="shared" si="22"/>
        <v>1.4999999999999999E-2</v>
      </c>
      <c r="J724" s="51" t="str">
        <f t="shared" si="23"/>
        <v>Need Improvement</v>
      </c>
    </row>
    <row r="725" spans="1:10">
      <c r="A725" s="42">
        <v>41797</v>
      </c>
      <c r="B725" s="40">
        <v>2142</v>
      </c>
      <c r="C725" s="41" t="s">
        <v>49</v>
      </c>
      <c r="D725" s="41" t="s">
        <v>54</v>
      </c>
      <c r="E725" s="41" t="s">
        <v>51</v>
      </c>
      <c r="F725" s="41">
        <v>8</v>
      </c>
      <c r="G725" s="43">
        <v>4096</v>
      </c>
      <c r="H725" s="41">
        <v>846.4384</v>
      </c>
      <c r="I725" s="38">
        <f t="shared" si="22"/>
        <v>1.4999999999999999E-2</v>
      </c>
      <c r="J725" s="51" t="str">
        <f t="shared" si="23"/>
        <v>Need Improvement</v>
      </c>
    </row>
    <row r="726" spans="1:10">
      <c r="A726" s="42">
        <v>41798</v>
      </c>
      <c r="B726" s="40">
        <v>1778</v>
      </c>
      <c r="C726" s="41" t="s">
        <v>48</v>
      </c>
      <c r="D726" s="41" t="s">
        <v>54</v>
      </c>
      <c r="E726" s="41" t="s">
        <v>47</v>
      </c>
      <c r="F726" s="41">
        <v>6</v>
      </c>
      <c r="G726" s="43">
        <v>1764</v>
      </c>
      <c r="H726" s="41">
        <v>2071.2888000000003</v>
      </c>
      <c r="I726" s="38">
        <f t="shared" si="22"/>
        <v>1.4999999999999999E-2</v>
      </c>
      <c r="J726" s="51" t="str">
        <f t="shared" si="23"/>
        <v>Need Improvement</v>
      </c>
    </row>
    <row r="727" spans="1:10">
      <c r="A727" s="42">
        <v>41799</v>
      </c>
      <c r="B727" s="40">
        <v>2143</v>
      </c>
      <c r="C727" s="41" t="s">
        <v>45</v>
      </c>
      <c r="D727" s="41" t="s">
        <v>54</v>
      </c>
      <c r="E727" s="41" t="s">
        <v>51</v>
      </c>
      <c r="F727" s="41">
        <v>8</v>
      </c>
      <c r="G727" s="43">
        <v>4224</v>
      </c>
      <c r="H727" s="41">
        <v>1311.9744000000001</v>
      </c>
      <c r="I727" s="38">
        <f t="shared" si="22"/>
        <v>1.4999999999999999E-2</v>
      </c>
      <c r="J727" s="51" t="str">
        <f t="shared" si="23"/>
        <v>Need Improvement</v>
      </c>
    </row>
    <row r="728" spans="1:10">
      <c r="A728" s="42">
        <v>41800</v>
      </c>
      <c r="B728" s="40">
        <v>1779</v>
      </c>
      <c r="C728" s="41" t="s">
        <v>49</v>
      </c>
      <c r="D728" s="41" t="s">
        <v>54</v>
      </c>
      <c r="E728" s="41" t="s">
        <v>50</v>
      </c>
      <c r="F728" s="41">
        <v>8</v>
      </c>
      <c r="G728" s="43">
        <v>9720</v>
      </c>
      <c r="H728" s="41">
        <v>1168.7327999999998</v>
      </c>
      <c r="I728" s="38">
        <f t="shared" si="22"/>
        <v>2.5000000000000001E-2</v>
      </c>
      <c r="J728" s="51" t="str">
        <f t="shared" si="23"/>
        <v>Need Improvement</v>
      </c>
    </row>
    <row r="729" spans="1:10">
      <c r="A729" s="42">
        <v>41801</v>
      </c>
      <c r="B729" s="40">
        <v>2144</v>
      </c>
      <c r="C729" s="41" t="s">
        <v>48</v>
      </c>
      <c r="D729" s="41" t="s">
        <v>54</v>
      </c>
      <c r="E729" s="41" t="s">
        <v>51</v>
      </c>
      <c r="F729" s="41">
        <v>7</v>
      </c>
      <c r="G729" s="43">
        <v>1984.5</v>
      </c>
      <c r="H729" s="41">
        <v>887.26994999999988</v>
      </c>
      <c r="I729" s="38">
        <f t="shared" si="22"/>
        <v>1.4999999999999999E-2</v>
      </c>
      <c r="J729" s="51" t="str">
        <f t="shared" si="23"/>
        <v>Need Improvement</v>
      </c>
    </row>
    <row r="730" spans="1:10">
      <c r="A730" s="42">
        <v>41802</v>
      </c>
      <c r="B730" s="40">
        <v>1780</v>
      </c>
      <c r="C730" s="41" t="s">
        <v>45</v>
      </c>
      <c r="D730" s="41" t="s">
        <v>54</v>
      </c>
      <c r="E730" s="41" t="s">
        <v>50</v>
      </c>
      <c r="F730" s="41">
        <v>8</v>
      </c>
      <c r="G730" s="43">
        <v>1848</v>
      </c>
      <c r="H730" s="41">
        <v>2184.3360000000002</v>
      </c>
      <c r="I730" s="38">
        <f t="shared" si="22"/>
        <v>1.4999999999999999E-2</v>
      </c>
      <c r="J730" s="51" t="str">
        <f t="shared" si="23"/>
        <v>Need Improvement</v>
      </c>
    </row>
    <row r="731" spans="1:10">
      <c r="A731" s="42">
        <v>41803</v>
      </c>
      <c r="B731" s="40">
        <v>2145</v>
      </c>
      <c r="C731" s="41" t="s">
        <v>49</v>
      </c>
      <c r="D731" s="41" t="s">
        <v>54</v>
      </c>
      <c r="E731" s="41" t="s">
        <v>47</v>
      </c>
      <c r="F731" s="41">
        <v>9</v>
      </c>
      <c r="G731" s="43">
        <v>12330</v>
      </c>
      <c r="H731" s="41">
        <v>2632.9481999999998</v>
      </c>
      <c r="I731" s="38">
        <f t="shared" si="22"/>
        <v>0.05</v>
      </c>
      <c r="J731" s="51" t="str">
        <f t="shared" si="23"/>
        <v>Good</v>
      </c>
    </row>
    <row r="732" spans="1:10">
      <c r="A732" s="42">
        <v>41804</v>
      </c>
      <c r="B732" s="40">
        <v>1781</v>
      </c>
      <c r="C732" s="41" t="s">
        <v>48</v>
      </c>
      <c r="D732" s="41" t="s">
        <v>54</v>
      </c>
      <c r="E732" s="41" t="s">
        <v>50</v>
      </c>
      <c r="F732" s="41">
        <v>9</v>
      </c>
      <c r="G732" s="43">
        <v>5751</v>
      </c>
      <c r="H732" s="41">
        <v>3659.9363999999996</v>
      </c>
      <c r="I732" s="38">
        <f t="shared" si="22"/>
        <v>2.5000000000000001E-2</v>
      </c>
      <c r="J732" s="51" t="str">
        <f t="shared" si="23"/>
        <v>Need Improvement</v>
      </c>
    </row>
    <row r="733" spans="1:10">
      <c r="A733" s="42">
        <v>41805</v>
      </c>
      <c r="B733" s="40">
        <v>2146</v>
      </c>
      <c r="C733" s="41" t="s">
        <v>45</v>
      </c>
      <c r="D733" s="41" t="s">
        <v>54</v>
      </c>
      <c r="E733" s="41" t="s">
        <v>47</v>
      </c>
      <c r="F733" s="41">
        <v>9</v>
      </c>
      <c r="G733" s="43">
        <v>4770</v>
      </c>
      <c r="H733" s="41">
        <v>3885.1649999999995</v>
      </c>
      <c r="I733" s="38">
        <f t="shared" si="22"/>
        <v>1.4999999999999999E-2</v>
      </c>
      <c r="J733" s="51" t="str">
        <f t="shared" si="23"/>
        <v>Need Improvement</v>
      </c>
    </row>
    <row r="734" spans="1:10">
      <c r="A734" s="42">
        <v>41806</v>
      </c>
      <c r="B734" s="40">
        <v>1782</v>
      </c>
      <c r="C734" s="41" t="s">
        <v>49</v>
      </c>
      <c r="D734" s="41" t="s">
        <v>54</v>
      </c>
      <c r="E734" s="41" t="s">
        <v>51</v>
      </c>
      <c r="F734" s="41">
        <v>10</v>
      </c>
      <c r="G734" s="43">
        <v>2280</v>
      </c>
      <c r="H734" s="41">
        <v>2545.1639999999998</v>
      </c>
      <c r="I734" s="38">
        <f t="shared" si="22"/>
        <v>1.4999999999999999E-2</v>
      </c>
      <c r="J734" s="51" t="str">
        <f t="shared" si="23"/>
        <v>Need Improvement</v>
      </c>
    </row>
    <row r="735" spans="1:10">
      <c r="A735" s="42">
        <v>41807</v>
      </c>
      <c r="B735" s="40">
        <v>2147</v>
      </c>
      <c r="C735" s="41" t="s">
        <v>48</v>
      </c>
      <c r="D735" s="41" t="s">
        <v>54</v>
      </c>
      <c r="E735" s="41" t="s">
        <v>47</v>
      </c>
      <c r="F735" s="41">
        <v>7</v>
      </c>
      <c r="G735" s="43">
        <v>13702.5</v>
      </c>
      <c r="H735" s="41">
        <v>2810.1086999999998</v>
      </c>
      <c r="I735" s="38">
        <f t="shared" si="22"/>
        <v>0.05</v>
      </c>
      <c r="J735" s="51" t="str">
        <f t="shared" si="23"/>
        <v>Good</v>
      </c>
    </row>
    <row r="736" spans="1:10">
      <c r="A736" s="42">
        <v>41808</v>
      </c>
      <c r="B736" s="40">
        <v>1783</v>
      </c>
      <c r="C736" s="41" t="s">
        <v>45</v>
      </c>
      <c r="D736" s="41" t="s">
        <v>54</v>
      </c>
      <c r="E736" s="41" t="s">
        <v>51</v>
      </c>
      <c r="F736" s="41">
        <v>10</v>
      </c>
      <c r="G736" s="43">
        <v>7740</v>
      </c>
      <c r="H736" s="41">
        <v>819.279</v>
      </c>
      <c r="I736" s="38">
        <f t="shared" si="22"/>
        <v>2.5000000000000001E-2</v>
      </c>
      <c r="J736" s="51" t="str">
        <f t="shared" si="23"/>
        <v>Need Improvement</v>
      </c>
    </row>
    <row r="737" spans="1:10">
      <c r="A737" s="42">
        <v>41809</v>
      </c>
      <c r="B737" s="40">
        <v>2148</v>
      </c>
      <c r="C737" s="41" t="s">
        <v>49</v>
      </c>
      <c r="D737" s="41" t="s">
        <v>54</v>
      </c>
      <c r="E737" s="41" t="s">
        <v>50</v>
      </c>
      <c r="F737" s="41">
        <v>6</v>
      </c>
      <c r="G737" s="43">
        <v>5040</v>
      </c>
      <c r="H737" s="41">
        <v>2804.7599999999998</v>
      </c>
      <c r="I737" s="38">
        <f t="shared" si="22"/>
        <v>2.5000000000000001E-2</v>
      </c>
      <c r="J737" s="51" t="str">
        <f t="shared" si="23"/>
        <v>Need Improvement</v>
      </c>
    </row>
    <row r="738" spans="1:10">
      <c r="A738" s="42">
        <v>41810</v>
      </c>
      <c r="B738" s="40">
        <v>1784</v>
      </c>
      <c r="C738" s="41" t="s">
        <v>48</v>
      </c>
      <c r="D738" s="41" t="s">
        <v>54</v>
      </c>
      <c r="E738" s="41" t="s">
        <v>51</v>
      </c>
      <c r="F738" s="41">
        <v>8</v>
      </c>
      <c r="G738" s="43">
        <v>6372</v>
      </c>
      <c r="H738" s="41">
        <v>3767.9759999999997</v>
      </c>
      <c r="I738" s="38">
        <f t="shared" si="22"/>
        <v>2.5000000000000001E-2</v>
      </c>
      <c r="J738" s="51" t="str">
        <f t="shared" si="23"/>
        <v>Need Improvement</v>
      </c>
    </row>
    <row r="739" spans="1:10">
      <c r="A739" s="42">
        <v>41811</v>
      </c>
      <c r="B739" s="40">
        <v>2149</v>
      </c>
      <c r="C739" s="41" t="s">
        <v>45</v>
      </c>
      <c r="D739" s="41" t="s">
        <v>54</v>
      </c>
      <c r="E739" s="41" t="s">
        <v>50</v>
      </c>
      <c r="F739" s="41">
        <v>9</v>
      </c>
      <c r="G739" s="43">
        <v>2160</v>
      </c>
      <c r="H739" s="41">
        <v>4688.28</v>
      </c>
      <c r="I739" s="38">
        <f t="shared" si="22"/>
        <v>1.4999999999999999E-2</v>
      </c>
      <c r="J739" s="51" t="str">
        <f t="shared" si="23"/>
        <v>Need Improvement</v>
      </c>
    </row>
    <row r="740" spans="1:10">
      <c r="A740" s="42">
        <v>41812</v>
      </c>
      <c r="B740" s="40">
        <v>1785</v>
      </c>
      <c r="C740" s="41" t="s">
        <v>49</v>
      </c>
      <c r="D740" s="41" t="s">
        <v>54</v>
      </c>
      <c r="E740" s="41" t="s">
        <v>47</v>
      </c>
      <c r="F740" s="41">
        <v>10</v>
      </c>
      <c r="G740" s="43">
        <v>7680</v>
      </c>
      <c r="H740" s="41">
        <v>3141.6320000000001</v>
      </c>
      <c r="I740" s="38">
        <f t="shared" si="22"/>
        <v>2.5000000000000001E-2</v>
      </c>
      <c r="J740" s="51" t="str">
        <f t="shared" si="23"/>
        <v>Need Improvement</v>
      </c>
    </row>
    <row r="741" spans="1:10">
      <c r="A741" s="42">
        <v>41813</v>
      </c>
      <c r="B741" s="40">
        <v>2150</v>
      </c>
      <c r="C741" s="41" t="s">
        <v>48</v>
      </c>
      <c r="D741" s="41" t="s">
        <v>54</v>
      </c>
      <c r="E741" s="41" t="s">
        <v>50</v>
      </c>
      <c r="F741" s="41">
        <v>10</v>
      </c>
      <c r="G741" s="43">
        <v>4320</v>
      </c>
      <c r="H741" s="41">
        <v>3841.3440000000001</v>
      </c>
      <c r="I741" s="38">
        <f t="shared" si="22"/>
        <v>1.4999999999999999E-2</v>
      </c>
      <c r="J741" s="51" t="str">
        <f t="shared" si="23"/>
        <v>Need Improvement</v>
      </c>
    </row>
    <row r="742" spans="1:10">
      <c r="A742" s="42">
        <v>41814</v>
      </c>
      <c r="B742" s="40">
        <v>1786</v>
      </c>
      <c r="C742" s="41" t="s">
        <v>45</v>
      </c>
      <c r="D742" s="41" t="s">
        <v>54</v>
      </c>
      <c r="E742" s="41" t="s">
        <v>47</v>
      </c>
      <c r="F742" s="41">
        <v>10</v>
      </c>
      <c r="G742" s="43">
        <v>11700</v>
      </c>
      <c r="H742" s="41">
        <v>2947.4639999999999</v>
      </c>
      <c r="I742" s="38">
        <f t="shared" si="22"/>
        <v>0.05</v>
      </c>
      <c r="J742" s="51" t="str">
        <f t="shared" si="23"/>
        <v>Good</v>
      </c>
    </row>
    <row r="743" spans="1:10">
      <c r="A743" s="42">
        <v>41815</v>
      </c>
      <c r="B743" s="40">
        <v>2151</v>
      </c>
      <c r="C743" s="41" t="s">
        <v>49</v>
      </c>
      <c r="D743" s="41" t="s">
        <v>54</v>
      </c>
      <c r="E743" s="41" t="s">
        <v>51</v>
      </c>
      <c r="F743" s="41">
        <v>6</v>
      </c>
      <c r="G743" s="43">
        <v>4428</v>
      </c>
      <c r="H743" s="41">
        <v>1409.8752000000002</v>
      </c>
      <c r="I743" s="38">
        <f t="shared" si="22"/>
        <v>1.4999999999999999E-2</v>
      </c>
      <c r="J743" s="51" t="str">
        <f t="shared" si="23"/>
        <v>Need Improvement</v>
      </c>
    </row>
    <row r="744" spans="1:10">
      <c r="A744" s="42">
        <v>41816</v>
      </c>
      <c r="B744" s="40">
        <v>1787</v>
      </c>
      <c r="C744" s="41" t="s">
        <v>48</v>
      </c>
      <c r="D744" s="41" t="s">
        <v>54</v>
      </c>
      <c r="E744" s="41" t="s">
        <v>47</v>
      </c>
      <c r="F744" s="41">
        <v>8</v>
      </c>
      <c r="G744" s="43">
        <v>11280</v>
      </c>
      <c r="H744" s="41">
        <v>819.37920000000008</v>
      </c>
      <c r="I744" s="38">
        <f t="shared" si="22"/>
        <v>0.05</v>
      </c>
      <c r="J744" s="51" t="str">
        <f t="shared" si="23"/>
        <v>Good</v>
      </c>
    </row>
    <row r="745" spans="1:10">
      <c r="A745" s="42">
        <v>41817</v>
      </c>
      <c r="B745" s="40">
        <v>2152</v>
      </c>
      <c r="C745" s="41" t="s">
        <v>45</v>
      </c>
      <c r="D745" s="41" t="s">
        <v>54</v>
      </c>
      <c r="E745" s="41" t="s">
        <v>51</v>
      </c>
      <c r="F745" s="41">
        <v>6</v>
      </c>
      <c r="G745" s="43">
        <v>4333.5</v>
      </c>
      <c r="H745" s="41">
        <v>2646.3240000000001</v>
      </c>
      <c r="I745" s="38">
        <f t="shared" si="22"/>
        <v>1.4999999999999999E-2</v>
      </c>
      <c r="J745" s="51" t="str">
        <f t="shared" si="23"/>
        <v>Need Improvement</v>
      </c>
    </row>
    <row r="746" spans="1:10">
      <c r="A746" s="42">
        <v>41818</v>
      </c>
      <c r="B746" s="40">
        <v>1788</v>
      </c>
      <c r="C746" s="41" t="s">
        <v>49</v>
      </c>
      <c r="D746" s="41" t="s">
        <v>54</v>
      </c>
      <c r="E746" s="41" t="s">
        <v>50</v>
      </c>
      <c r="F746" s="41">
        <v>10</v>
      </c>
      <c r="G746" s="43">
        <v>6360</v>
      </c>
      <c r="H746" s="41">
        <v>937.88800000000003</v>
      </c>
      <c r="I746" s="38">
        <f t="shared" si="22"/>
        <v>2.5000000000000001E-2</v>
      </c>
      <c r="J746" s="51" t="str">
        <f t="shared" si="23"/>
        <v>Need Improvement</v>
      </c>
    </row>
    <row r="747" spans="1:10">
      <c r="A747" s="42">
        <v>41819</v>
      </c>
      <c r="B747" s="40">
        <v>2153</v>
      </c>
      <c r="C747" s="41" t="s">
        <v>48</v>
      </c>
      <c r="D747" s="41" t="s">
        <v>54</v>
      </c>
      <c r="E747" s="41" t="s">
        <v>51</v>
      </c>
      <c r="F747" s="41">
        <v>6</v>
      </c>
      <c r="G747" s="43">
        <v>4932</v>
      </c>
      <c r="H747" s="41">
        <v>2954.0214000000001</v>
      </c>
      <c r="I747" s="38">
        <f t="shared" si="22"/>
        <v>1.4999999999999999E-2</v>
      </c>
      <c r="J747" s="51" t="str">
        <f t="shared" si="23"/>
        <v>Need Improvement</v>
      </c>
    </row>
    <row r="748" spans="1:10">
      <c r="A748" s="42">
        <v>41820</v>
      </c>
      <c r="B748" s="40">
        <v>1789</v>
      </c>
      <c r="C748" s="41" t="s">
        <v>45</v>
      </c>
      <c r="D748" s="41" t="s">
        <v>54</v>
      </c>
      <c r="E748" s="41" t="s">
        <v>50</v>
      </c>
      <c r="F748" s="41">
        <v>10</v>
      </c>
      <c r="G748" s="43">
        <v>5220</v>
      </c>
      <c r="H748" s="41">
        <v>1821.258</v>
      </c>
      <c r="I748" s="38">
        <f t="shared" si="22"/>
        <v>2.5000000000000001E-2</v>
      </c>
      <c r="J748" s="51" t="str">
        <f t="shared" si="23"/>
        <v>Need Improvement</v>
      </c>
    </row>
    <row r="749" spans="1:10">
      <c r="A749" s="42">
        <v>41821</v>
      </c>
      <c r="B749" s="40">
        <v>1790</v>
      </c>
      <c r="C749" s="41" t="s">
        <v>48</v>
      </c>
      <c r="D749" s="41" t="s">
        <v>54</v>
      </c>
      <c r="E749" s="41" t="s">
        <v>50</v>
      </c>
      <c r="F749" s="41">
        <v>7</v>
      </c>
      <c r="G749" s="43">
        <v>6709.5</v>
      </c>
      <c r="H749" s="41">
        <v>3329.7012</v>
      </c>
      <c r="I749" s="38">
        <f t="shared" si="22"/>
        <v>2.5000000000000001E-2</v>
      </c>
      <c r="J749" s="51" t="str">
        <f t="shared" si="23"/>
        <v>Need Improvement</v>
      </c>
    </row>
    <row r="750" spans="1:10">
      <c r="A750" s="42">
        <v>41822</v>
      </c>
      <c r="B750" s="40">
        <v>1791</v>
      </c>
      <c r="C750" s="41" t="s">
        <v>49</v>
      </c>
      <c r="D750" s="41" t="s">
        <v>54</v>
      </c>
      <c r="E750" s="41" t="s">
        <v>51</v>
      </c>
      <c r="F750" s="41">
        <v>9</v>
      </c>
      <c r="G750" s="43">
        <v>10170</v>
      </c>
      <c r="H750" s="41">
        <v>2013.0498000000002</v>
      </c>
      <c r="I750" s="38">
        <f t="shared" si="22"/>
        <v>0.05</v>
      </c>
      <c r="J750" s="51" t="str">
        <f t="shared" si="23"/>
        <v>Good</v>
      </c>
    </row>
    <row r="751" spans="1:10">
      <c r="A751" s="42">
        <v>41823</v>
      </c>
      <c r="B751" s="40">
        <v>1792</v>
      </c>
      <c r="C751" s="41" t="s">
        <v>45</v>
      </c>
      <c r="D751" s="41" t="s">
        <v>54</v>
      </c>
      <c r="E751" s="41" t="s">
        <v>51</v>
      </c>
      <c r="F751" s="41">
        <v>6</v>
      </c>
      <c r="G751" s="43">
        <v>5004</v>
      </c>
      <c r="H751" s="41">
        <v>3896.1143999999999</v>
      </c>
      <c r="I751" s="38">
        <f t="shared" si="22"/>
        <v>2.5000000000000001E-2</v>
      </c>
      <c r="J751" s="51" t="str">
        <f t="shared" si="23"/>
        <v>Need Improvement</v>
      </c>
    </row>
    <row r="752" spans="1:10">
      <c r="A752" s="42">
        <v>41824</v>
      </c>
      <c r="B752" s="40">
        <v>1793</v>
      </c>
      <c r="C752" s="41" t="s">
        <v>48</v>
      </c>
      <c r="D752" s="41" t="s">
        <v>54</v>
      </c>
      <c r="E752" s="41" t="s">
        <v>51</v>
      </c>
      <c r="F752" s="41">
        <v>6</v>
      </c>
      <c r="G752" s="43">
        <v>8955</v>
      </c>
      <c r="H752" s="41">
        <v>543.74760000000003</v>
      </c>
      <c r="I752" s="38">
        <f t="shared" si="22"/>
        <v>2.5000000000000001E-2</v>
      </c>
      <c r="J752" s="51" t="str">
        <f t="shared" si="23"/>
        <v>Need Improvement</v>
      </c>
    </row>
    <row r="753" spans="1:10">
      <c r="A753" s="42">
        <v>41825</v>
      </c>
      <c r="B753" s="40">
        <v>1794</v>
      </c>
      <c r="C753" s="41" t="s">
        <v>49</v>
      </c>
      <c r="D753" s="41" t="s">
        <v>54</v>
      </c>
      <c r="E753" s="41" t="s">
        <v>47</v>
      </c>
      <c r="F753" s="41">
        <v>8</v>
      </c>
      <c r="G753" s="43">
        <v>6840</v>
      </c>
      <c r="H753" s="41">
        <v>957.82799999999986</v>
      </c>
      <c r="I753" s="38">
        <f t="shared" si="22"/>
        <v>2.5000000000000001E-2</v>
      </c>
      <c r="J753" s="51" t="str">
        <f t="shared" si="23"/>
        <v>Need Improvement</v>
      </c>
    </row>
    <row r="754" spans="1:10">
      <c r="A754" s="42">
        <v>41826</v>
      </c>
      <c r="B754" s="40">
        <v>2159</v>
      </c>
      <c r="C754" s="41" t="s">
        <v>48</v>
      </c>
      <c r="D754" s="41" t="s">
        <v>54</v>
      </c>
      <c r="E754" s="41" t="s">
        <v>50</v>
      </c>
      <c r="F754" s="41">
        <v>6</v>
      </c>
      <c r="G754" s="43">
        <v>1530</v>
      </c>
      <c r="H754" s="41">
        <v>2558.7720000000004</v>
      </c>
      <c r="I754" s="38">
        <f t="shared" si="22"/>
        <v>1.4999999999999999E-2</v>
      </c>
      <c r="J754" s="51" t="str">
        <f t="shared" si="23"/>
        <v>Need Improvement</v>
      </c>
    </row>
    <row r="755" spans="1:10">
      <c r="A755" s="42">
        <v>41827</v>
      </c>
      <c r="B755" s="40">
        <v>1795</v>
      </c>
      <c r="C755" s="41" t="s">
        <v>45</v>
      </c>
      <c r="D755" s="41" t="s">
        <v>54</v>
      </c>
      <c r="E755" s="41" t="s">
        <v>47</v>
      </c>
      <c r="F755" s="41">
        <v>8</v>
      </c>
      <c r="G755" s="43">
        <v>10080</v>
      </c>
      <c r="H755" s="41">
        <v>1384.992</v>
      </c>
      <c r="I755" s="38">
        <f t="shared" si="22"/>
        <v>0.05</v>
      </c>
      <c r="J755" s="51" t="str">
        <f t="shared" si="23"/>
        <v>Good</v>
      </c>
    </row>
    <row r="756" spans="1:10">
      <c r="A756" s="42">
        <v>41828</v>
      </c>
      <c r="B756" s="40">
        <v>2160</v>
      </c>
      <c r="C756" s="41" t="s">
        <v>49</v>
      </c>
      <c r="D756" s="41" t="s">
        <v>54</v>
      </c>
      <c r="E756" s="41" t="s">
        <v>51</v>
      </c>
      <c r="F756" s="41">
        <v>6</v>
      </c>
      <c r="G756" s="43">
        <v>10755</v>
      </c>
      <c r="H756" s="41">
        <v>1669.1760000000002</v>
      </c>
      <c r="I756" s="38">
        <f t="shared" si="22"/>
        <v>0.05</v>
      </c>
      <c r="J756" s="51" t="str">
        <f t="shared" si="23"/>
        <v>Good</v>
      </c>
    </row>
    <row r="757" spans="1:10">
      <c r="A757" s="42">
        <v>41829</v>
      </c>
      <c r="B757" s="40">
        <v>1796</v>
      </c>
      <c r="C757" s="41" t="s">
        <v>48</v>
      </c>
      <c r="D757" s="41" t="s">
        <v>54</v>
      </c>
      <c r="E757" s="41" t="s">
        <v>47</v>
      </c>
      <c r="F757" s="41">
        <v>10</v>
      </c>
      <c r="G757" s="43">
        <v>14025</v>
      </c>
      <c r="H757" s="41">
        <v>2904.0164999999997</v>
      </c>
      <c r="I757" s="38">
        <f t="shared" si="22"/>
        <v>0.05</v>
      </c>
      <c r="J757" s="51" t="str">
        <f t="shared" si="23"/>
        <v>Good</v>
      </c>
    </row>
    <row r="758" spans="1:10">
      <c r="A758" s="42">
        <v>40909</v>
      </c>
      <c r="B758" s="40">
        <v>2161</v>
      </c>
      <c r="C758" s="41" t="s">
        <v>45</v>
      </c>
      <c r="D758" s="41" t="s">
        <v>55</v>
      </c>
      <c r="E758" s="41" t="s">
        <v>51</v>
      </c>
      <c r="F758" s="41">
        <v>7</v>
      </c>
      <c r="G758" s="43">
        <v>9870</v>
      </c>
      <c r="H758" s="41">
        <v>1342.7148</v>
      </c>
      <c r="I758" s="38">
        <f t="shared" si="22"/>
        <v>2.5000000000000001E-2</v>
      </c>
      <c r="J758" s="51" t="str">
        <f t="shared" si="23"/>
        <v>Need Improvement</v>
      </c>
    </row>
    <row r="759" spans="1:10">
      <c r="A759" s="42">
        <v>40910</v>
      </c>
      <c r="B759" s="40">
        <v>1797</v>
      </c>
      <c r="C759" s="41" t="s">
        <v>49</v>
      </c>
      <c r="D759" s="41" t="s">
        <v>55</v>
      </c>
      <c r="E759" s="41" t="s">
        <v>50</v>
      </c>
      <c r="F759" s="41">
        <v>9</v>
      </c>
      <c r="G759" s="43">
        <v>2092.5</v>
      </c>
      <c r="H759" s="41">
        <v>1782.81</v>
      </c>
      <c r="I759" s="38">
        <f t="shared" si="22"/>
        <v>1.4999999999999999E-2</v>
      </c>
      <c r="J759" s="51" t="str">
        <f t="shared" si="23"/>
        <v>Need Improvement</v>
      </c>
    </row>
    <row r="760" spans="1:10">
      <c r="A760" s="42">
        <v>40911</v>
      </c>
      <c r="B760" s="40">
        <v>2162</v>
      </c>
      <c r="C760" s="41" t="s">
        <v>48</v>
      </c>
      <c r="D760" s="41" t="s">
        <v>55</v>
      </c>
      <c r="E760" s="41" t="s">
        <v>51</v>
      </c>
      <c r="F760" s="41">
        <v>7</v>
      </c>
      <c r="G760" s="43">
        <v>4158</v>
      </c>
      <c r="H760" s="41">
        <v>816.83910000000003</v>
      </c>
      <c r="I760" s="38">
        <f t="shared" si="22"/>
        <v>1.4999999999999999E-2</v>
      </c>
      <c r="J760" s="51" t="str">
        <f t="shared" si="23"/>
        <v>Need Improvement</v>
      </c>
    </row>
    <row r="761" spans="1:10">
      <c r="A761" s="42">
        <v>40913</v>
      </c>
      <c r="B761" s="40">
        <v>1798</v>
      </c>
      <c r="C761" s="41" t="s">
        <v>45</v>
      </c>
      <c r="D761" s="41" t="s">
        <v>55</v>
      </c>
      <c r="E761" s="41" t="s">
        <v>50</v>
      </c>
      <c r="F761" s="41">
        <v>6</v>
      </c>
      <c r="G761" s="43">
        <v>7506</v>
      </c>
      <c r="H761" s="41">
        <v>2502.5003999999999</v>
      </c>
      <c r="I761" s="38">
        <f t="shared" si="22"/>
        <v>2.5000000000000001E-2</v>
      </c>
      <c r="J761" s="51" t="str">
        <f t="shared" si="23"/>
        <v>Need Improvement</v>
      </c>
    </row>
    <row r="762" spans="1:10">
      <c r="A762" s="42">
        <v>40914</v>
      </c>
      <c r="B762" s="40">
        <v>2163</v>
      </c>
      <c r="C762" s="41" t="s">
        <v>49</v>
      </c>
      <c r="D762" s="41" t="s">
        <v>55</v>
      </c>
      <c r="E762" s="41" t="s">
        <v>47</v>
      </c>
      <c r="F762" s="41">
        <v>10</v>
      </c>
      <c r="G762" s="43">
        <v>4470</v>
      </c>
      <c r="H762" s="41">
        <v>841.25400000000002</v>
      </c>
      <c r="I762" s="38">
        <f t="shared" si="22"/>
        <v>1.4999999999999999E-2</v>
      </c>
      <c r="J762" s="51" t="str">
        <f t="shared" si="23"/>
        <v>Need Improvement</v>
      </c>
    </row>
    <row r="763" spans="1:10">
      <c r="A763" s="42">
        <v>40915</v>
      </c>
      <c r="B763" s="40">
        <v>1799</v>
      </c>
      <c r="C763" s="41" t="s">
        <v>48</v>
      </c>
      <c r="D763" s="41" t="s">
        <v>55</v>
      </c>
      <c r="E763" s="41" t="s">
        <v>50</v>
      </c>
      <c r="F763" s="41">
        <v>8</v>
      </c>
      <c r="G763" s="43">
        <v>8496</v>
      </c>
      <c r="H763" s="41">
        <v>1601.0712000000003</v>
      </c>
      <c r="I763" s="38">
        <f t="shared" si="22"/>
        <v>2.5000000000000001E-2</v>
      </c>
      <c r="J763" s="51" t="str">
        <f t="shared" si="23"/>
        <v>Need Improvement</v>
      </c>
    </row>
    <row r="764" spans="1:10">
      <c r="A764" s="42">
        <v>40916</v>
      </c>
      <c r="B764" s="40">
        <v>2164</v>
      </c>
      <c r="C764" s="41" t="s">
        <v>45</v>
      </c>
      <c r="D764" s="41" t="s">
        <v>55</v>
      </c>
      <c r="E764" s="41" t="s">
        <v>47</v>
      </c>
      <c r="F764" s="41">
        <v>10</v>
      </c>
      <c r="G764" s="43">
        <v>5860</v>
      </c>
      <c r="H764" s="41">
        <v>3559.9500000000003</v>
      </c>
      <c r="I764" s="38">
        <f t="shared" si="22"/>
        <v>2.5000000000000001E-2</v>
      </c>
      <c r="J764" s="51" t="str">
        <f t="shared" si="23"/>
        <v>Need Improvement</v>
      </c>
    </row>
    <row r="765" spans="1:10">
      <c r="A765" s="42">
        <v>40917</v>
      </c>
      <c r="B765" s="40">
        <v>1800</v>
      </c>
      <c r="C765" s="41" t="s">
        <v>49</v>
      </c>
      <c r="D765" s="41" t="s">
        <v>55</v>
      </c>
      <c r="E765" s="41" t="s">
        <v>51</v>
      </c>
      <c r="F765" s="41">
        <v>9</v>
      </c>
      <c r="G765" s="43">
        <v>14107.5</v>
      </c>
      <c r="H765" s="41">
        <v>5919.5069999999987</v>
      </c>
      <c r="I765" s="38">
        <f t="shared" si="22"/>
        <v>0.05</v>
      </c>
      <c r="J765" s="51" t="str">
        <f t="shared" si="23"/>
        <v>Good</v>
      </c>
    </row>
    <row r="766" spans="1:10">
      <c r="A766" s="42">
        <v>40918</v>
      </c>
      <c r="B766" s="40">
        <v>2165</v>
      </c>
      <c r="C766" s="41" t="s">
        <v>48</v>
      </c>
      <c r="D766" s="41" t="s">
        <v>55</v>
      </c>
      <c r="E766" s="41" t="s">
        <v>47</v>
      </c>
      <c r="F766" s="41">
        <v>10</v>
      </c>
      <c r="G766" s="43">
        <v>5670</v>
      </c>
      <c r="H766" s="41">
        <v>3617.46</v>
      </c>
      <c r="I766" s="38">
        <f t="shared" si="22"/>
        <v>2.5000000000000001E-2</v>
      </c>
      <c r="J766" s="51" t="str">
        <f t="shared" si="23"/>
        <v>Need Improvement</v>
      </c>
    </row>
    <row r="767" spans="1:10">
      <c r="A767" s="42">
        <v>40919</v>
      </c>
      <c r="B767" s="40">
        <v>1801</v>
      </c>
      <c r="C767" s="41" t="s">
        <v>45</v>
      </c>
      <c r="D767" s="41" t="s">
        <v>55</v>
      </c>
      <c r="E767" s="41" t="s">
        <v>51</v>
      </c>
      <c r="F767" s="41">
        <v>9</v>
      </c>
      <c r="G767" s="43">
        <v>12555</v>
      </c>
      <c r="H767" s="41">
        <v>1511.6219999999998</v>
      </c>
      <c r="I767" s="38">
        <f t="shared" si="22"/>
        <v>0.05</v>
      </c>
      <c r="J767" s="51" t="str">
        <f t="shared" si="23"/>
        <v>Good</v>
      </c>
    </row>
    <row r="768" spans="1:10">
      <c r="A768" s="42">
        <v>40920</v>
      </c>
      <c r="B768" s="40">
        <v>2166</v>
      </c>
      <c r="C768" s="41" t="s">
        <v>49</v>
      </c>
      <c r="D768" s="41" t="s">
        <v>55</v>
      </c>
      <c r="E768" s="41" t="s">
        <v>50</v>
      </c>
      <c r="F768" s="41">
        <v>8</v>
      </c>
      <c r="G768" s="43">
        <v>4160</v>
      </c>
      <c r="H768" s="41">
        <v>3684.72</v>
      </c>
      <c r="I768" s="38">
        <f t="shared" si="22"/>
        <v>1.4999999999999999E-2</v>
      </c>
      <c r="J768" s="51" t="str">
        <f t="shared" si="23"/>
        <v>Need Improvement</v>
      </c>
    </row>
    <row r="769" spans="1:10">
      <c r="A769" s="42">
        <v>40921</v>
      </c>
      <c r="B769" s="40">
        <v>1802</v>
      </c>
      <c r="C769" s="41" t="s">
        <v>48</v>
      </c>
      <c r="D769" s="41" t="s">
        <v>55</v>
      </c>
      <c r="E769" s="41" t="s">
        <v>51</v>
      </c>
      <c r="F769" s="41">
        <v>7</v>
      </c>
      <c r="G769" s="43">
        <v>1974</v>
      </c>
      <c r="H769" s="41">
        <v>2703.5904</v>
      </c>
      <c r="I769" s="38">
        <f t="shared" si="22"/>
        <v>1.4999999999999999E-2</v>
      </c>
      <c r="J769" s="51" t="str">
        <f t="shared" si="23"/>
        <v>Need Improvement</v>
      </c>
    </row>
    <row r="770" spans="1:10">
      <c r="A770" s="42">
        <v>40922</v>
      </c>
      <c r="B770" s="40">
        <v>2167</v>
      </c>
      <c r="C770" s="41" t="s">
        <v>45</v>
      </c>
      <c r="D770" s="41" t="s">
        <v>55</v>
      </c>
      <c r="E770" s="41" t="s">
        <v>50</v>
      </c>
      <c r="F770" s="41">
        <v>9</v>
      </c>
      <c r="G770" s="43">
        <v>4819.5</v>
      </c>
      <c r="H770" s="41">
        <v>1895.9913000000001</v>
      </c>
      <c r="I770" s="38">
        <f t="shared" si="22"/>
        <v>1.4999999999999999E-2</v>
      </c>
      <c r="J770" s="51" t="str">
        <f t="shared" si="23"/>
        <v>Need Improvement</v>
      </c>
    </row>
    <row r="771" spans="1:10">
      <c r="A771" s="42">
        <v>40923</v>
      </c>
      <c r="B771" s="40">
        <v>1803</v>
      </c>
      <c r="C771" s="41" t="s">
        <v>49</v>
      </c>
      <c r="D771" s="41" t="s">
        <v>55</v>
      </c>
      <c r="E771" s="41" t="s">
        <v>47</v>
      </c>
      <c r="F771" s="41">
        <v>8</v>
      </c>
      <c r="G771" s="43">
        <v>6912</v>
      </c>
      <c r="H771" s="41">
        <v>1589.2991999999999</v>
      </c>
      <c r="I771" s="38">
        <f t="shared" ref="I771:I834" si="24">+IF(G771&lt;5000,$Q$4,IF(AND(G771&gt;=5000,G771&lt;10000),$Q$3,$Q$2))</f>
        <v>2.5000000000000001E-2</v>
      </c>
      <c r="J771" s="51" t="str">
        <f t="shared" ref="J771:J834" si="25">IF(OR(G771&gt;10000,H771&gt;=5000),"Good","Need Improvement")</f>
        <v>Need Improvement</v>
      </c>
    </row>
    <row r="772" spans="1:10">
      <c r="A772" s="42">
        <v>40924</v>
      </c>
      <c r="B772" s="40">
        <v>2168</v>
      </c>
      <c r="C772" s="41" t="s">
        <v>48</v>
      </c>
      <c r="D772" s="41" t="s">
        <v>55</v>
      </c>
      <c r="E772" s="41" t="s">
        <v>50</v>
      </c>
      <c r="F772" s="41">
        <v>7</v>
      </c>
      <c r="G772" s="43">
        <v>5811.75</v>
      </c>
      <c r="H772" s="41">
        <v>4338.4713750000001</v>
      </c>
      <c r="I772" s="38">
        <f t="shared" si="24"/>
        <v>2.5000000000000001E-2</v>
      </c>
      <c r="J772" s="51" t="str">
        <f t="shared" si="25"/>
        <v>Need Improvement</v>
      </c>
    </row>
    <row r="773" spans="1:10">
      <c r="A773" s="42">
        <v>40925</v>
      </c>
      <c r="B773" s="40">
        <v>1804</v>
      </c>
      <c r="C773" s="41" t="s">
        <v>45</v>
      </c>
      <c r="D773" s="41" t="s">
        <v>55</v>
      </c>
      <c r="E773" s="41" t="s">
        <v>47</v>
      </c>
      <c r="F773" s="41">
        <v>7</v>
      </c>
      <c r="G773" s="43">
        <v>9502.5</v>
      </c>
      <c r="H773" s="41">
        <v>634.5769499999999</v>
      </c>
      <c r="I773" s="38">
        <f t="shared" si="24"/>
        <v>2.5000000000000001E-2</v>
      </c>
      <c r="J773" s="51" t="str">
        <f t="shared" si="25"/>
        <v>Need Improvement</v>
      </c>
    </row>
    <row r="774" spans="1:10">
      <c r="A774" s="42">
        <v>40926</v>
      </c>
      <c r="B774" s="40">
        <v>2169</v>
      </c>
      <c r="C774" s="41" t="s">
        <v>49</v>
      </c>
      <c r="D774" s="41" t="s">
        <v>55</v>
      </c>
      <c r="E774" s="41" t="s">
        <v>51</v>
      </c>
      <c r="F774" s="41">
        <v>8</v>
      </c>
      <c r="G774" s="43">
        <v>9720</v>
      </c>
      <c r="H774" s="41">
        <v>1332.0288</v>
      </c>
      <c r="I774" s="38">
        <f t="shared" si="24"/>
        <v>2.5000000000000001E-2</v>
      </c>
      <c r="J774" s="51" t="str">
        <f t="shared" si="25"/>
        <v>Need Improvement</v>
      </c>
    </row>
    <row r="775" spans="1:10">
      <c r="A775" s="42">
        <v>40927</v>
      </c>
      <c r="B775" s="40">
        <v>1805</v>
      </c>
      <c r="C775" s="41" t="s">
        <v>48</v>
      </c>
      <c r="D775" s="41" t="s">
        <v>55</v>
      </c>
      <c r="E775" s="41" t="s">
        <v>47</v>
      </c>
      <c r="F775" s="41">
        <v>10</v>
      </c>
      <c r="G775" s="43">
        <v>5400</v>
      </c>
      <c r="H775" s="41">
        <v>3489.3</v>
      </c>
      <c r="I775" s="38">
        <f t="shared" si="24"/>
        <v>2.5000000000000001E-2</v>
      </c>
      <c r="J775" s="51" t="str">
        <f t="shared" si="25"/>
        <v>Need Improvement</v>
      </c>
    </row>
    <row r="776" spans="1:10">
      <c r="A776" s="42">
        <v>40928</v>
      </c>
      <c r="B776" s="40">
        <v>2170</v>
      </c>
      <c r="C776" s="41" t="s">
        <v>45</v>
      </c>
      <c r="D776" s="41" t="s">
        <v>55</v>
      </c>
      <c r="E776" s="41" t="s">
        <v>51</v>
      </c>
      <c r="F776" s="41">
        <v>6</v>
      </c>
      <c r="G776" s="43">
        <v>8032.5</v>
      </c>
      <c r="H776" s="41">
        <v>2061.4607999999998</v>
      </c>
      <c r="I776" s="38">
        <f t="shared" si="24"/>
        <v>2.5000000000000001E-2</v>
      </c>
      <c r="J776" s="51" t="str">
        <f t="shared" si="25"/>
        <v>Need Improvement</v>
      </c>
    </row>
    <row r="777" spans="1:10">
      <c r="A777" s="42">
        <v>40929</v>
      </c>
      <c r="B777" s="40">
        <v>1806</v>
      </c>
      <c r="C777" s="41" t="s">
        <v>49</v>
      </c>
      <c r="D777" s="41" t="s">
        <v>55</v>
      </c>
      <c r="E777" s="41" t="s">
        <v>50</v>
      </c>
      <c r="F777" s="41">
        <v>6</v>
      </c>
      <c r="G777" s="43">
        <v>2133</v>
      </c>
      <c r="H777" s="41">
        <v>4209.4754999999996</v>
      </c>
      <c r="I777" s="38">
        <f t="shared" si="24"/>
        <v>1.4999999999999999E-2</v>
      </c>
      <c r="J777" s="51" t="str">
        <f t="shared" si="25"/>
        <v>Need Improvement</v>
      </c>
    </row>
    <row r="778" spans="1:10">
      <c r="A778" s="42">
        <v>40930</v>
      </c>
      <c r="B778" s="40">
        <v>2171</v>
      </c>
      <c r="C778" s="41" t="s">
        <v>48</v>
      </c>
      <c r="D778" s="41" t="s">
        <v>55</v>
      </c>
      <c r="E778" s="41" t="s">
        <v>51</v>
      </c>
      <c r="F778" s="41">
        <v>10</v>
      </c>
      <c r="G778" s="43">
        <v>4980</v>
      </c>
      <c r="H778" s="41">
        <v>1633.44</v>
      </c>
      <c r="I778" s="38">
        <f t="shared" si="24"/>
        <v>1.4999999999999999E-2</v>
      </c>
      <c r="J778" s="51" t="str">
        <f t="shared" si="25"/>
        <v>Need Improvement</v>
      </c>
    </row>
    <row r="779" spans="1:10">
      <c r="A779" s="42">
        <v>40931</v>
      </c>
      <c r="B779" s="40">
        <v>1807</v>
      </c>
      <c r="C779" s="41" t="s">
        <v>45</v>
      </c>
      <c r="D779" s="41" t="s">
        <v>55</v>
      </c>
      <c r="E779" s="41" t="s">
        <v>50</v>
      </c>
      <c r="F779" s="41">
        <v>6</v>
      </c>
      <c r="G779" s="43">
        <v>3582</v>
      </c>
      <c r="H779" s="41">
        <v>765.65250000000003</v>
      </c>
      <c r="I779" s="38">
        <f t="shared" si="24"/>
        <v>1.4999999999999999E-2</v>
      </c>
      <c r="J779" s="51" t="str">
        <f t="shared" si="25"/>
        <v>Need Improvement</v>
      </c>
    </row>
    <row r="780" spans="1:10">
      <c r="A780" s="42">
        <v>40932</v>
      </c>
      <c r="B780" s="40">
        <v>2172</v>
      </c>
      <c r="C780" s="41" t="s">
        <v>49</v>
      </c>
      <c r="D780" s="41" t="s">
        <v>55</v>
      </c>
      <c r="E780" s="41" t="s">
        <v>47</v>
      </c>
      <c r="F780" s="41">
        <v>8</v>
      </c>
      <c r="G780" s="43">
        <v>12540</v>
      </c>
      <c r="H780" s="41">
        <v>1075.6812</v>
      </c>
      <c r="I780" s="38">
        <f t="shared" si="24"/>
        <v>0.05</v>
      </c>
      <c r="J780" s="51" t="str">
        <f t="shared" si="25"/>
        <v>Good</v>
      </c>
    </row>
    <row r="781" spans="1:10">
      <c r="A781" s="42">
        <v>40933</v>
      </c>
      <c r="B781" s="40">
        <v>1808</v>
      </c>
      <c r="C781" s="41" t="s">
        <v>48</v>
      </c>
      <c r="D781" s="41" t="s">
        <v>55</v>
      </c>
      <c r="E781" s="41" t="s">
        <v>50</v>
      </c>
      <c r="F781" s="41">
        <v>10</v>
      </c>
      <c r="G781" s="43">
        <v>7335</v>
      </c>
      <c r="H781" s="41">
        <v>2410.2810000000004</v>
      </c>
      <c r="I781" s="38">
        <f t="shared" si="24"/>
        <v>2.5000000000000001E-2</v>
      </c>
      <c r="J781" s="51" t="str">
        <f t="shared" si="25"/>
        <v>Need Improvement</v>
      </c>
    </row>
    <row r="782" spans="1:10">
      <c r="A782" s="42">
        <v>40934</v>
      </c>
      <c r="B782" s="40">
        <v>2173</v>
      </c>
      <c r="C782" s="41" t="s">
        <v>45</v>
      </c>
      <c r="D782" s="41" t="s">
        <v>55</v>
      </c>
      <c r="E782" s="41" t="s">
        <v>47</v>
      </c>
      <c r="F782" s="41">
        <v>10</v>
      </c>
      <c r="G782" s="43">
        <v>2265</v>
      </c>
      <c r="H782" s="41">
        <v>4442.7974999999988</v>
      </c>
      <c r="I782" s="38">
        <f t="shared" si="24"/>
        <v>1.4999999999999999E-2</v>
      </c>
      <c r="J782" s="51" t="str">
        <f t="shared" si="25"/>
        <v>Need Improvement</v>
      </c>
    </row>
    <row r="783" spans="1:10">
      <c r="A783" s="42">
        <v>40935</v>
      </c>
      <c r="B783" s="40">
        <v>1809</v>
      </c>
      <c r="C783" s="41" t="s">
        <v>49</v>
      </c>
      <c r="D783" s="41" t="s">
        <v>55</v>
      </c>
      <c r="E783" s="41" t="s">
        <v>51</v>
      </c>
      <c r="F783" s="41">
        <v>7</v>
      </c>
      <c r="G783" s="43">
        <v>7812</v>
      </c>
      <c r="H783" s="41">
        <v>2996.6831999999999</v>
      </c>
      <c r="I783" s="38">
        <f t="shared" si="24"/>
        <v>2.5000000000000001E-2</v>
      </c>
      <c r="J783" s="51" t="str">
        <f t="shared" si="25"/>
        <v>Need Improvement</v>
      </c>
    </row>
    <row r="784" spans="1:10">
      <c r="A784" s="42">
        <v>40936</v>
      </c>
      <c r="B784" s="40">
        <v>2174</v>
      </c>
      <c r="C784" s="41" t="s">
        <v>48</v>
      </c>
      <c r="D784" s="41" t="s">
        <v>55</v>
      </c>
      <c r="E784" s="41" t="s">
        <v>47</v>
      </c>
      <c r="F784" s="41">
        <v>8</v>
      </c>
      <c r="G784" s="43">
        <v>2484</v>
      </c>
      <c r="H784" s="41">
        <v>874.11959999999999</v>
      </c>
      <c r="I784" s="38">
        <f t="shared" si="24"/>
        <v>1.4999999999999999E-2</v>
      </c>
      <c r="J784" s="51" t="str">
        <f t="shared" si="25"/>
        <v>Need Improvement</v>
      </c>
    </row>
    <row r="785" spans="1:10">
      <c r="A785" s="42">
        <v>40937</v>
      </c>
      <c r="B785" s="40">
        <v>1810</v>
      </c>
      <c r="C785" s="41" t="s">
        <v>45</v>
      </c>
      <c r="D785" s="41" t="s">
        <v>55</v>
      </c>
      <c r="E785" s="41" t="s">
        <v>51</v>
      </c>
      <c r="F785" s="41">
        <v>6</v>
      </c>
      <c r="G785" s="43">
        <v>6156</v>
      </c>
      <c r="H785" s="41">
        <v>757.39319999999998</v>
      </c>
      <c r="I785" s="38">
        <f t="shared" si="24"/>
        <v>2.5000000000000001E-2</v>
      </c>
      <c r="J785" s="51" t="str">
        <f t="shared" si="25"/>
        <v>Need Improvement</v>
      </c>
    </row>
    <row r="786" spans="1:10">
      <c r="A786" s="42">
        <v>40938</v>
      </c>
      <c r="B786" s="40">
        <v>2175</v>
      </c>
      <c r="C786" s="41" t="s">
        <v>49</v>
      </c>
      <c r="D786" s="41" t="s">
        <v>55</v>
      </c>
      <c r="E786" s="41" t="s">
        <v>50</v>
      </c>
      <c r="F786" s="41">
        <v>8</v>
      </c>
      <c r="G786" s="43">
        <v>9936</v>
      </c>
      <c r="H786" s="41">
        <v>910.13760000000002</v>
      </c>
      <c r="I786" s="38">
        <f t="shared" si="24"/>
        <v>2.5000000000000001E-2</v>
      </c>
      <c r="J786" s="51" t="str">
        <f t="shared" si="25"/>
        <v>Need Improvement</v>
      </c>
    </row>
    <row r="787" spans="1:10">
      <c r="A787" s="42">
        <v>40939</v>
      </c>
      <c r="B787" s="40">
        <v>1811</v>
      </c>
      <c r="C787" s="41" t="s">
        <v>48</v>
      </c>
      <c r="D787" s="41" t="s">
        <v>55</v>
      </c>
      <c r="E787" s="41" t="s">
        <v>51</v>
      </c>
      <c r="F787" s="41">
        <v>6</v>
      </c>
      <c r="G787" s="43">
        <v>1620</v>
      </c>
      <c r="H787" s="41">
        <v>2450.7359999999999</v>
      </c>
      <c r="I787" s="38">
        <f t="shared" si="24"/>
        <v>1.4999999999999999E-2</v>
      </c>
      <c r="J787" s="51" t="str">
        <f t="shared" si="25"/>
        <v>Need Improvement</v>
      </c>
    </row>
    <row r="788" spans="1:10">
      <c r="A788" s="42">
        <v>40940</v>
      </c>
      <c r="B788" s="40">
        <v>2176</v>
      </c>
      <c r="C788" s="41" t="s">
        <v>45</v>
      </c>
      <c r="D788" s="41" t="s">
        <v>55</v>
      </c>
      <c r="E788" s="41" t="s">
        <v>50</v>
      </c>
      <c r="F788" s="41">
        <v>8</v>
      </c>
      <c r="G788" s="43">
        <v>4176</v>
      </c>
      <c r="H788" s="41">
        <v>4690.692</v>
      </c>
      <c r="I788" s="38">
        <f t="shared" si="24"/>
        <v>1.4999999999999999E-2</v>
      </c>
      <c r="J788" s="51" t="str">
        <f t="shared" si="25"/>
        <v>Need Improvement</v>
      </c>
    </row>
    <row r="789" spans="1:10">
      <c r="A789" s="42">
        <v>40941</v>
      </c>
      <c r="B789" s="40">
        <v>1812</v>
      </c>
      <c r="C789" s="41" t="s">
        <v>49</v>
      </c>
      <c r="D789" s="41" t="s">
        <v>55</v>
      </c>
      <c r="E789" s="41" t="s">
        <v>47</v>
      </c>
      <c r="F789" s="41">
        <v>6</v>
      </c>
      <c r="G789" s="43">
        <v>5548.5</v>
      </c>
      <c r="H789" s="41">
        <v>2380.3065000000001</v>
      </c>
      <c r="I789" s="38">
        <f t="shared" si="24"/>
        <v>2.5000000000000001E-2</v>
      </c>
      <c r="J789" s="51" t="str">
        <f t="shared" si="25"/>
        <v>Need Improvement</v>
      </c>
    </row>
    <row r="790" spans="1:10">
      <c r="A790" s="42">
        <v>40942</v>
      </c>
      <c r="B790" s="40">
        <v>2177</v>
      </c>
      <c r="C790" s="41" t="s">
        <v>48</v>
      </c>
      <c r="D790" s="41" t="s">
        <v>55</v>
      </c>
      <c r="E790" s="41" t="s">
        <v>50</v>
      </c>
      <c r="F790" s="41">
        <v>6</v>
      </c>
      <c r="G790" s="43">
        <v>7641</v>
      </c>
      <c r="H790" s="41">
        <v>1739.6010000000001</v>
      </c>
      <c r="I790" s="38">
        <f t="shared" si="24"/>
        <v>2.5000000000000001E-2</v>
      </c>
      <c r="J790" s="51" t="str">
        <f t="shared" si="25"/>
        <v>Need Improvement</v>
      </c>
    </row>
    <row r="791" spans="1:10">
      <c r="A791" s="42">
        <v>40943</v>
      </c>
      <c r="B791" s="40">
        <v>1813</v>
      </c>
      <c r="C791" s="41" t="s">
        <v>45</v>
      </c>
      <c r="D791" s="41" t="s">
        <v>55</v>
      </c>
      <c r="E791" s="41" t="s">
        <v>47</v>
      </c>
      <c r="F791" s="41">
        <v>8</v>
      </c>
      <c r="G791" s="43">
        <v>9696</v>
      </c>
      <c r="H791" s="41">
        <v>3047.4528</v>
      </c>
      <c r="I791" s="38">
        <f t="shared" si="24"/>
        <v>2.5000000000000001E-2</v>
      </c>
      <c r="J791" s="51" t="str">
        <f t="shared" si="25"/>
        <v>Need Improvement</v>
      </c>
    </row>
    <row r="792" spans="1:10">
      <c r="A792" s="42">
        <v>40944</v>
      </c>
      <c r="B792" s="40">
        <v>2178</v>
      </c>
      <c r="C792" s="41" t="s">
        <v>49</v>
      </c>
      <c r="D792" s="41" t="s">
        <v>55</v>
      </c>
      <c r="E792" s="41" t="s">
        <v>51</v>
      </c>
      <c r="F792" s="41">
        <v>7</v>
      </c>
      <c r="G792" s="43">
        <v>7087.5</v>
      </c>
      <c r="H792" s="41">
        <v>2957.8500000000004</v>
      </c>
      <c r="I792" s="38">
        <f t="shared" si="24"/>
        <v>2.5000000000000001E-2</v>
      </c>
      <c r="J792" s="51" t="str">
        <f t="shared" si="25"/>
        <v>Need Improvement</v>
      </c>
    </row>
    <row r="793" spans="1:10">
      <c r="A793" s="42">
        <v>40945</v>
      </c>
      <c r="B793" s="40">
        <v>1814</v>
      </c>
      <c r="C793" s="41" t="s">
        <v>48</v>
      </c>
      <c r="D793" s="41" t="s">
        <v>55</v>
      </c>
      <c r="E793" s="41" t="s">
        <v>47</v>
      </c>
      <c r="F793" s="41">
        <v>6</v>
      </c>
      <c r="G793" s="43">
        <v>1539</v>
      </c>
      <c r="H793" s="41">
        <v>1813.5575999999999</v>
      </c>
      <c r="I793" s="38">
        <f t="shared" si="24"/>
        <v>1.4999999999999999E-2</v>
      </c>
      <c r="J793" s="51" t="str">
        <f t="shared" si="25"/>
        <v>Need Improvement</v>
      </c>
    </row>
    <row r="794" spans="1:10">
      <c r="A794" s="42">
        <v>40946</v>
      </c>
      <c r="B794" s="40">
        <v>2179</v>
      </c>
      <c r="C794" s="41" t="s">
        <v>45</v>
      </c>
      <c r="D794" s="41" t="s">
        <v>55</v>
      </c>
      <c r="E794" s="41" t="s">
        <v>51</v>
      </c>
      <c r="F794" s="41">
        <v>7</v>
      </c>
      <c r="G794" s="43">
        <v>4998</v>
      </c>
      <c r="H794" s="41">
        <v>2040.1835999999998</v>
      </c>
      <c r="I794" s="38">
        <f t="shared" si="24"/>
        <v>1.4999999999999999E-2</v>
      </c>
      <c r="J794" s="51" t="str">
        <f t="shared" si="25"/>
        <v>Need Improvement</v>
      </c>
    </row>
    <row r="795" spans="1:10">
      <c r="A795" s="42">
        <v>40947</v>
      </c>
      <c r="B795" s="40">
        <v>1815</v>
      </c>
      <c r="C795" s="41" t="s">
        <v>49</v>
      </c>
      <c r="D795" s="41" t="s">
        <v>55</v>
      </c>
      <c r="E795" s="41" t="s">
        <v>50</v>
      </c>
      <c r="F795" s="41">
        <v>7</v>
      </c>
      <c r="G795" s="43">
        <v>4410</v>
      </c>
      <c r="H795" s="41">
        <v>3461.8500000000004</v>
      </c>
      <c r="I795" s="38">
        <f t="shared" si="24"/>
        <v>1.4999999999999999E-2</v>
      </c>
      <c r="J795" s="51" t="str">
        <f t="shared" si="25"/>
        <v>Need Improvement</v>
      </c>
    </row>
    <row r="796" spans="1:10">
      <c r="A796" s="42">
        <v>40948</v>
      </c>
      <c r="B796" s="40">
        <v>2180</v>
      </c>
      <c r="C796" s="41" t="s">
        <v>48</v>
      </c>
      <c r="D796" s="41" t="s">
        <v>55</v>
      </c>
      <c r="E796" s="41" t="s">
        <v>51</v>
      </c>
      <c r="F796" s="41">
        <v>9</v>
      </c>
      <c r="G796" s="43">
        <v>7249.5</v>
      </c>
      <c r="H796" s="41">
        <v>3633.2077500000005</v>
      </c>
      <c r="I796" s="38">
        <f t="shared" si="24"/>
        <v>2.5000000000000001E-2</v>
      </c>
      <c r="J796" s="51" t="str">
        <f t="shared" si="25"/>
        <v>Need Improvement</v>
      </c>
    </row>
    <row r="797" spans="1:10">
      <c r="A797" s="42">
        <v>40949</v>
      </c>
      <c r="B797" s="40">
        <v>1816</v>
      </c>
      <c r="C797" s="41" t="s">
        <v>45</v>
      </c>
      <c r="D797" s="41" t="s">
        <v>55</v>
      </c>
      <c r="E797" s="41" t="s">
        <v>50</v>
      </c>
      <c r="F797" s="41">
        <v>10</v>
      </c>
      <c r="G797" s="43">
        <v>1635</v>
      </c>
      <c r="H797" s="41">
        <v>3072.165</v>
      </c>
      <c r="I797" s="38">
        <f t="shared" si="24"/>
        <v>1.4999999999999999E-2</v>
      </c>
      <c r="J797" s="51" t="str">
        <f t="shared" si="25"/>
        <v>Need Improvement</v>
      </c>
    </row>
    <row r="798" spans="1:10">
      <c r="A798" s="42">
        <v>40950</v>
      </c>
      <c r="B798" s="40">
        <v>2181</v>
      </c>
      <c r="C798" s="41" t="s">
        <v>49</v>
      </c>
      <c r="D798" s="41" t="s">
        <v>55</v>
      </c>
      <c r="E798" s="41" t="s">
        <v>47</v>
      </c>
      <c r="F798" s="41">
        <v>8</v>
      </c>
      <c r="G798" s="43">
        <v>2376</v>
      </c>
      <c r="H798" s="41">
        <v>1641.3407999999999</v>
      </c>
      <c r="I798" s="38">
        <f t="shared" si="24"/>
        <v>1.4999999999999999E-2</v>
      </c>
      <c r="J798" s="51" t="str">
        <f t="shared" si="25"/>
        <v>Need Improvement</v>
      </c>
    </row>
    <row r="799" spans="1:10">
      <c r="A799" s="42">
        <v>40951</v>
      </c>
      <c r="B799" s="40">
        <v>1817</v>
      </c>
      <c r="C799" s="41" t="s">
        <v>48</v>
      </c>
      <c r="D799" s="41" t="s">
        <v>55</v>
      </c>
      <c r="E799" s="41" t="s">
        <v>50</v>
      </c>
      <c r="F799" s="41">
        <v>10</v>
      </c>
      <c r="G799" s="43">
        <v>8175</v>
      </c>
      <c r="H799" s="41">
        <v>1896.2730000000001</v>
      </c>
      <c r="I799" s="38">
        <f t="shared" si="24"/>
        <v>2.5000000000000001E-2</v>
      </c>
      <c r="J799" s="51" t="str">
        <f t="shared" si="25"/>
        <v>Need Improvement</v>
      </c>
    </row>
    <row r="800" spans="1:10">
      <c r="A800" s="42">
        <v>40952</v>
      </c>
      <c r="B800" s="40">
        <v>2182</v>
      </c>
      <c r="C800" s="41" t="s">
        <v>45</v>
      </c>
      <c r="D800" s="41" t="s">
        <v>55</v>
      </c>
      <c r="E800" s="41" t="s">
        <v>47</v>
      </c>
      <c r="F800" s="41">
        <v>9</v>
      </c>
      <c r="G800" s="43">
        <v>13140</v>
      </c>
      <c r="H800" s="41">
        <v>4216.3631999999998</v>
      </c>
      <c r="I800" s="38">
        <f t="shared" si="24"/>
        <v>0.05</v>
      </c>
      <c r="J800" s="51" t="str">
        <f t="shared" si="25"/>
        <v>Good</v>
      </c>
    </row>
    <row r="801" spans="1:10">
      <c r="A801" s="42">
        <v>40953</v>
      </c>
      <c r="B801" s="40">
        <v>1818</v>
      </c>
      <c r="C801" s="41" t="s">
        <v>49</v>
      </c>
      <c r="D801" s="41" t="s">
        <v>55</v>
      </c>
      <c r="E801" s="41" t="s">
        <v>51</v>
      </c>
      <c r="F801" s="41">
        <v>7</v>
      </c>
      <c r="G801" s="43">
        <v>5811.75</v>
      </c>
      <c r="H801" s="41">
        <v>3467.6774999999998</v>
      </c>
      <c r="I801" s="38">
        <f t="shared" si="24"/>
        <v>2.5000000000000001E-2</v>
      </c>
      <c r="J801" s="51" t="str">
        <f t="shared" si="25"/>
        <v>Need Improvement</v>
      </c>
    </row>
    <row r="802" spans="1:10">
      <c r="A802" s="42">
        <v>40954</v>
      </c>
      <c r="B802" s="40">
        <v>2183</v>
      </c>
      <c r="C802" s="41" t="s">
        <v>48</v>
      </c>
      <c r="D802" s="41" t="s">
        <v>55</v>
      </c>
      <c r="E802" s="41" t="s">
        <v>47</v>
      </c>
      <c r="F802" s="41">
        <v>8</v>
      </c>
      <c r="G802" s="43">
        <v>2400</v>
      </c>
      <c r="H802" s="41">
        <v>976.8</v>
      </c>
      <c r="I802" s="38">
        <f t="shared" si="24"/>
        <v>1.4999999999999999E-2</v>
      </c>
      <c r="J802" s="51" t="str">
        <f t="shared" si="25"/>
        <v>Need Improvement</v>
      </c>
    </row>
    <row r="803" spans="1:10">
      <c r="A803" s="42">
        <v>40955</v>
      </c>
      <c r="B803" s="40">
        <v>1819</v>
      </c>
      <c r="C803" s="41" t="s">
        <v>45</v>
      </c>
      <c r="D803" s="41" t="s">
        <v>55</v>
      </c>
      <c r="E803" s="41" t="s">
        <v>51</v>
      </c>
      <c r="F803" s="41">
        <v>9</v>
      </c>
      <c r="G803" s="43">
        <v>6237</v>
      </c>
      <c r="H803" s="41">
        <v>919.1259</v>
      </c>
      <c r="I803" s="38">
        <f t="shared" si="24"/>
        <v>2.5000000000000001E-2</v>
      </c>
      <c r="J803" s="51" t="str">
        <f t="shared" si="25"/>
        <v>Need Improvement</v>
      </c>
    </row>
    <row r="804" spans="1:10">
      <c r="A804" s="42">
        <v>40956</v>
      </c>
      <c r="B804" s="40">
        <v>2184</v>
      </c>
      <c r="C804" s="41" t="s">
        <v>49</v>
      </c>
      <c r="D804" s="41" t="s">
        <v>55</v>
      </c>
      <c r="E804" s="41" t="s">
        <v>50</v>
      </c>
      <c r="F804" s="41">
        <v>7</v>
      </c>
      <c r="G804" s="43">
        <v>2268</v>
      </c>
      <c r="H804" s="41">
        <v>827.81999999999994</v>
      </c>
      <c r="I804" s="38">
        <f t="shared" si="24"/>
        <v>1.4999999999999999E-2</v>
      </c>
      <c r="J804" s="51" t="str">
        <f t="shared" si="25"/>
        <v>Need Improvement</v>
      </c>
    </row>
    <row r="805" spans="1:10">
      <c r="A805" s="42">
        <v>40957</v>
      </c>
      <c r="B805" s="40">
        <v>1820</v>
      </c>
      <c r="C805" s="41" t="s">
        <v>48</v>
      </c>
      <c r="D805" s="41" t="s">
        <v>55</v>
      </c>
      <c r="E805" s="41" t="s">
        <v>51</v>
      </c>
      <c r="F805" s="41">
        <v>10</v>
      </c>
      <c r="G805" s="43">
        <v>8880</v>
      </c>
      <c r="H805" s="41">
        <v>4449.99</v>
      </c>
      <c r="I805" s="38">
        <f t="shared" si="24"/>
        <v>2.5000000000000001E-2</v>
      </c>
      <c r="J805" s="51" t="str">
        <f t="shared" si="25"/>
        <v>Need Improvement</v>
      </c>
    </row>
    <row r="806" spans="1:10">
      <c r="A806" s="42">
        <v>40958</v>
      </c>
      <c r="B806" s="40">
        <v>2185</v>
      </c>
      <c r="C806" s="41" t="s">
        <v>45</v>
      </c>
      <c r="D806" s="41" t="s">
        <v>55</v>
      </c>
      <c r="E806" s="41" t="s">
        <v>50</v>
      </c>
      <c r="F806" s="41">
        <v>6</v>
      </c>
      <c r="G806" s="43">
        <v>4770</v>
      </c>
      <c r="H806" s="41">
        <v>976.4190000000001</v>
      </c>
      <c r="I806" s="38">
        <f t="shared" si="24"/>
        <v>1.4999999999999999E-2</v>
      </c>
      <c r="J806" s="51" t="str">
        <f t="shared" si="25"/>
        <v>Need Improvement</v>
      </c>
    </row>
    <row r="807" spans="1:10">
      <c r="A807" s="42">
        <v>40959</v>
      </c>
      <c r="B807" s="40">
        <v>2190</v>
      </c>
      <c r="C807" s="41" t="s">
        <v>45</v>
      </c>
      <c r="D807" s="41" t="s">
        <v>55</v>
      </c>
      <c r="E807" s="41" t="s">
        <v>50</v>
      </c>
      <c r="F807" s="41">
        <v>6</v>
      </c>
      <c r="G807" s="43">
        <v>11925</v>
      </c>
      <c r="H807" s="41">
        <v>3905.6760000000004</v>
      </c>
      <c r="I807" s="38">
        <f t="shared" si="24"/>
        <v>0.05</v>
      </c>
      <c r="J807" s="51" t="str">
        <f t="shared" si="25"/>
        <v>Good</v>
      </c>
    </row>
    <row r="808" spans="1:10">
      <c r="A808" s="42">
        <v>40960</v>
      </c>
      <c r="B808" s="40">
        <v>1821</v>
      </c>
      <c r="C808" s="41" t="s">
        <v>49</v>
      </c>
      <c r="D808" s="41" t="s">
        <v>55</v>
      </c>
      <c r="E808" s="41" t="s">
        <v>47</v>
      </c>
      <c r="F808" s="41">
        <v>8</v>
      </c>
      <c r="G808" s="43">
        <v>3072</v>
      </c>
      <c r="H808" s="41">
        <v>2750.6687999999999</v>
      </c>
      <c r="I808" s="38">
        <f t="shared" si="24"/>
        <v>1.4999999999999999E-2</v>
      </c>
      <c r="J808" s="51" t="str">
        <f t="shared" si="25"/>
        <v>Need Improvement</v>
      </c>
    </row>
    <row r="809" spans="1:10">
      <c r="A809" s="42">
        <v>40961</v>
      </c>
      <c r="B809" s="40">
        <v>2186</v>
      </c>
      <c r="C809" s="41" t="s">
        <v>48</v>
      </c>
      <c r="D809" s="41" t="s">
        <v>55</v>
      </c>
      <c r="E809" s="41" t="s">
        <v>50</v>
      </c>
      <c r="F809" s="41">
        <v>10</v>
      </c>
      <c r="G809" s="43">
        <v>2660</v>
      </c>
      <c r="H809" s="41">
        <v>5040.7</v>
      </c>
      <c r="I809" s="38">
        <f t="shared" si="24"/>
        <v>1.4999999999999999E-2</v>
      </c>
      <c r="J809" s="51" t="str">
        <f t="shared" si="25"/>
        <v>Good</v>
      </c>
    </row>
    <row r="810" spans="1:10">
      <c r="A810" s="42">
        <v>40962</v>
      </c>
      <c r="B810" s="40">
        <v>2191</v>
      </c>
      <c r="C810" s="41" t="s">
        <v>48</v>
      </c>
      <c r="D810" s="41" t="s">
        <v>55</v>
      </c>
      <c r="E810" s="41" t="s">
        <v>50</v>
      </c>
      <c r="F810" s="41">
        <v>10</v>
      </c>
      <c r="G810" s="43">
        <v>2660</v>
      </c>
      <c r="H810" s="41">
        <v>4032.56</v>
      </c>
      <c r="I810" s="38">
        <f t="shared" si="24"/>
        <v>1.4999999999999999E-2</v>
      </c>
      <c r="J810" s="51" t="str">
        <f t="shared" si="25"/>
        <v>Need Improvement</v>
      </c>
    </row>
    <row r="811" spans="1:10">
      <c r="A811" s="42">
        <v>40963</v>
      </c>
      <c r="B811" s="40">
        <v>1822</v>
      </c>
      <c r="C811" s="41" t="s">
        <v>45</v>
      </c>
      <c r="D811" s="41" t="s">
        <v>55</v>
      </c>
      <c r="E811" s="41" t="s">
        <v>47</v>
      </c>
      <c r="F811" s="41">
        <v>10</v>
      </c>
      <c r="G811" s="43">
        <v>2475</v>
      </c>
      <c r="H811" s="41">
        <v>1058.8050000000001</v>
      </c>
      <c r="I811" s="38">
        <f t="shared" si="24"/>
        <v>1.4999999999999999E-2</v>
      </c>
      <c r="J811" s="51" t="str">
        <f t="shared" si="25"/>
        <v>Need Improvement</v>
      </c>
    </row>
    <row r="812" spans="1:10">
      <c r="A812" s="42">
        <v>40964</v>
      </c>
      <c r="B812" s="40">
        <v>2187</v>
      </c>
      <c r="C812" s="41" t="s">
        <v>49</v>
      </c>
      <c r="D812" s="41" t="s">
        <v>55</v>
      </c>
      <c r="E812" s="41" t="s">
        <v>51</v>
      </c>
      <c r="F812" s="41">
        <v>9</v>
      </c>
      <c r="G812" s="43">
        <v>2097</v>
      </c>
      <c r="H812" s="41">
        <v>867.94830000000002</v>
      </c>
      <c r="I812" s="38">
        <f t="shared" si="24"/>
        <v>1.4999999999999999E-2</v>
      </c>
      <c r="J812" s="51" t="str">
        <f t="shared" si="25"/>
        <v>Need Improvement</v>
      </c>
    </row>
    <row r="813" spans="1:10">
      <c r="A813" s="42">
        <v>40965</v>
      </c>
      <c r="B813" s="40">
        <v>2192</v>
      </c>
      <c r="C813" s="41" t="s">
        <v>49</v>
      </c>
      <c r="D813" s="41" t="s">
        <v>55</v>
      </c>
      <c r="E813" s="41" t="s">
        <v>51</v>
      </c>
      <c r="F813" s="41">
        <v>9</v>
      </c>
      <c r="G813" s="43">
        <v>2097</v>
      </c>
      <c r="H813" s="41">
        <v>3471.7932000000001</v>
      </c>
      <c r="I813" s="38">
        <f t="shared" si="24"/>
        <v>1.4999999999999999E-2</v>
      </c>
      <c r="J813" s="51" t="str">
        <f t="shared" si="25"/>
        <v>Need Improvement</v>
      </c>
    </row>
    <row r="814" spans="1:10">
      <c r="A814" s="42">
        <v>40966</v>
      </c>
      <c r="B814" s="40">
        <v>1823</v>
      </c>
      <c r="C814" s="41" t="s">
        <v>48</v>
      </c>
      <c r="D814" s="41" t="s">
        <v>55</v>
      </c>
      <c r="E814" s="41" t="s">
        <v>47</v>
      </c>
      <c r="F814" s="41">
        <v>6</v>
      </c>
      <c r="G814" s="43">
        <v>7627.5</v>
      </c>
      <c r="H814" s="41">
        <v>1443.8857499999999</v>
      </c>
      <c r="I814" s="38">
        <f t="shared" si="24"/>
        <v>2.5000000000000001E-2</v>
      </c>
      <c r="J814" s="51" t="str">
        <f t="shared" si="25"/>
        <v>Need Improvement</v>
      </c>
    </row>
    <row r="815" spans="1:10">
      <c r="A815" s="42">
        <v>40967</v>
      </c>
      <c r="B815" s="40">
        <v>2188</v>
      </c>
      <c r="C815" s="41" t="s">
        <v>45</v>
      </c>
      <c r="D815" s="41" t="s">
        <v>55</v>
      </c>
      <c r="E815" s="41" t="s">
        <v>51</v>
      </c>
      <c r="F815" s="41">
        <v>7</v>
      </c>
      <c r="G815" s="43">
        <v>3045</v>
      </c>
      <c r="H815" s="41">
        <v>2037.7140000000002</v>
      </c>
      <c r="I815" s="38">
        <f t="shared" si="24"/>
        <v>1.4999999999999999E-2</v>
      </c>
      <c r="J815" s="51" t="str">
        <f t="shared" si="25"/>
        <v>Need Improvement</v>
      </c>
    </row>
    <row r="816" spans="1:10">
      <c r="A816" s="42">
        <v>40969</v>
      </c>
      <c r="B816" s="40">
        <v>2193</v>
      </c>
      <c r="C816" s="41" t="s">
        <v>45</v>
      </c>
      <c r="D816" s="41" t="s">
        <v>55</v>
      </c>
      <c r="E816" s="41" t="s">
        <v>51</v>
      </c>
      <c r="F816" s="41">
        <v>7</v>
      </c>
      <c r="G816" s="43">
        <v>1522.5</v>
      </c>
      <c r="H816" s="41">
        <v>509.42850000000004</v>
      </c>
      <c r="I816" s="38">
        <f t="shared" si="24"/>
        <v>1.4999999999999999E-2</v>
      </c>
      <c r="J816" s="51" t="str">
        <f t="shared" si="25"/>
        <v>Need Improvement</v>
      </c>
    </row>
    <row r="817" spans="1:10">
      <c r="A817" s="42">
        <v>40970</v>
      </c>
      <c r="B817" s="40">
        <v>1824</v>
      </c>
      <c r="C817" s="41" t="s">
        <v>49</v>
      </c>
      <c r="D817" s="41" t="s">
        <v>55</v>
      </c>
      <c r="E817" s="41" t="s">
        <v>50</v>
      </c>
      <c r="F817" s="41">
        <v>6</v>
      </c>
      <c r="G817" s="43">
        <v>13230</v>
      </c>
      <c r="H817" s="41">
        <v>5757.6959999999999</v>
      </c>
      <c r="I817" s="38">
        <f t="shared" si="24"/>
        <v>0.05</v>
      </c>
      <c r="J817" s="51" t="str">
        <f t="shared" si="25"/>
        <v>Good</v>
      </c>
    </row>
    <row r="818" spans="1:10">
      <c r="A818" s="42">
        <v>40971</v>
      </c>
      <c r="B818" s="40">
        <v>2189</v>
      </c>
      <c r="C818" s="41" t="s">
        <v>48</v>
      </c>
      <c r="D818" s="41" t="s">
        <v>55</v>
      </c>
      <c r="E818" s="41" t="s">
        <v>51</v>
      </c>
      <c r="F818" s="41">
        <v>9</v>
      </c>
      <c r="G818" s="43">
        <v>6378.75</v>
      </c>
      <c r="H818" s="41">
        <v>2721.6000000000004</v>
      </c>
      <c r="I818" s="38">
        <f t="shared" si="24"/>
        <v>2.5000000000000001E-2</v>
      </c>
      <c r="J818" s="51" t="str">
        <f t="shared" si="25"/>
        <v>Need Improvement</v>
      </c>
    </row>
    <row r="819" spans="1:10">
      <c r="A819" s="42">
        <v>40972</v>
      </c>
      <c r="B819" s="40">
        <v>2194</v>
      </c>
      <c r="C819" s="41" t="s">
        <v>48</v>
      </c>
      <c r="D819" s="41" t="s">
        <v>55</v>
      </c>
      <c r="E819" s="41" t="s">
        <v>51</v>
      </c>
      <c r="F819" s="41">
        <v>9</v>
      </c>
      <c r="G819" s="43">
        <v>4252.5</v>
      </c>
      <c r="H819" s="41">
        <v>3402.0000000000005</v>
      </c>
      <c r="I819" s="38">
        <f t="shared" si="24"/>
        <v>1.4999999999999999E-2</v>
      </c>
      <c r="J819" s="51" t="str">
        <f t="shared" si="25"/>
        <v>Need Improvement</v>
      </c>
    </row>
    <row r="820" spans="1:10">
      <c r="A820" s="42">
        <v>40973</v>
      </c>
      <c r="B820" s="40">
        <v>2195</v>
      </c>
      <c r="C820" s="41" t="s">
        <v>45</v>
      </c>
      <c r="D820" s="41" t="s">
        <v>55</v>
      </c>
      <c r="E820" s="41" t="s">
        <v>47</v>
      </c>
      <c r="F820" s="41">
        <v>8</v>
      </c>
      <c r="G820" s="43">
        <v>4776</v>
      </c>
      <c r="H820" s="41">
        <v>2532.4739999999997</v>
      </c>
      <c r="I820" s="38">
        <f t="shared" si="24"/>
        <v>1.4999999999999999E-2</v>
      </c>
      <c r="J820" s="51" t="str">
        <f t="shared" si="25"/>
        <v>Need Improvement</v>
      </c>
    </row>
    <row r="821" spans="1:10">
      <c r="A821" s="42">
        <v>41339</v>
      </c>
      <c r="B821" s="40">
        <v>1825</v>
      </c>
      <c r="C821" s="41" t="s">
        <v>45</v>
      </c>
      <c r="D821" s="41" t="s">
        <v>55</v>
      </c>
      <c r="E821" s="41" t="s">
        <v>50</v>
      </c>
      <c r="F821" s="41">
        <v>9</v>
      </c>
      <c r="G821" s="43">
        <v>11295</v>
      </c>
      <c r="H821" s="41">
        <v>3438.1979999999999</v>
      </c>
      <c r="I821" s="38">
        <f t="shared" si="24"/>
        <v>0.05</v>
      </c>
      <c r="J821" s="51" t="str">
        <f t="shared" si="25"/>
        <v>Good</v>
      </c>
    </row>
    <row r="822" spans="1:10">
      <c r="A822" s="42">
        <v>41340</v>
      </c>
      <c r="B822" s="40">
        <v>1826</v>
      </c>
      <c r="C822" s="41" t="s">
        <v>48</v>
      </c>
      <c r="D822" s="41" t="s">
        <v>55</v>
      </c>
      <c r="E822" s="41" t="s">
        <v>50</v>
      </c>
      <c r="F822" s="41">
        <v>9</v>
      </c>
      <c r="G822" s="43">
        <v>5697</v>
      </c>
      <c r="H822" s="41">
        <v>4106.3976000000002</v>
      </c>
      <c r="I822" s="38">
        <f t="shared" si="24"/>
        <v>2.5000000000000001E-2</v>
      </c>
      <c r="J822" s="51" t="str">
        <f t="shared" si="25"/>
        <v>Need Improvement</v>
      </c>
    </row>
    <row r="823" spans="1:10">
      <c r="A823" s="42">
        <v>41341</v>
      </c>
      <c r="B823" s="40">
        <v>1827</v>
      </c>
      <c r="C823" s="41" t="s">
        <v>49</v>
      </c>
      <c r="D823" s="41" t="s">
        <v>55</v>
      </c>
      <c r="E823" s="41" t="s">
        <v>51</v>
      </c>
      <c r="F823" s="41">
        <v>7</v>
      </c>
      <c r="G823" s="43">
        <v>10001.25</v>
      </c>
      <c r="H823" s="41">
        <v>2616.3270000000002</v>
      </c>
      <c r="I823" s="38">
        <f t="shared" si="24"/>
        <v>0.05</v>
      </c>
      <c r="J823" s="51" t="str">
        <f t="shared" si="25"/>
        <v>Good</v>
      </c>
    </row>
    <row r="824" spans="1:10">
      <c r="A824" s="42">
        <v>41342</v>
      </c>
      <c r="B824" s="40">
        <v>1828</v>
      </c>
      <c r="C824" s="41" t="s">
        <v>45</v>
      </c>
      <c r="D824" s="41" t="s">
        <v>55</v>
      </c>
      <c r="E824" s="41" t="s">
        <v>51</v>
      </c>
      <c r="F824" s="41">
        <v>6</v>
      </c>
      <c r="G824" s="43">
        <v>9045</v>
      </c>
      <c r="H824" s="41">
        <v>2658.5064000000002</v>
      </c>
      <c r="I824" s="38">
        <f t="shared" si="24"/>
        <v>2.5000000000000001E-2</v>
      </c>
      <c r="J824" s="51" t="str">
        <f t="shared" si="25"/>
        <v>Need Improvement</v>
      </c>
    </row>
    <row r="825" spans="1:10">
      <c r="A825" s="42">
        <v>41343</v>
      </c>
      <c r="B825" s="40">
        <v>1829</v>
      </c>
      <c r="C825" s="41" t="s">
        <v>48</v>
      </c>
      <c r="D825" s="41" t="s">
        <v>55</v>
      </c>
      <c r="E825" s="41" t="s">
        <v>51</v>
      </c>
      <c r="F825" s="41">
        <v>7</v>
      </c>
      <c r="G825" s="43">
        <v>7980</v>
      </c>
      <c r="H825" s="41">
        <v>1240.4112</v>
      </c>
      <c r="I825" s="38">
        <f t="shared" si="24"/>
        <v>2.5000000000000001E-2</v>
      </c>
      <c r="J825" s="51" t="str">
        <f t="shared" si="25"/>
        <v>Need Improvement</v>
      </c>
    </row>
    <row r="826" spans="1:10">
      <c r="A826" s="42">
        <v>41344</v>
      </c>
      <c r="B826" s="40">
        <v>1830</v>
      </c>
      <c r="C826" s="41" t="s">
        <v>49</v>
      </c>
      <c r="D826" s="41" t="s">
        <v>55</v>
      </c>
      <c r="E826" s="41" t="s">
        <v>47</v>
      </c>
      <c r="F826" s="41">
        <v>10</v>
      </c>
      <c r="G826" s="43">
        <v>1725</v>
      </c>
      <c r="H826" s="41">
        <v>1082.6100000000001</v>
      </c>
      <c r="I826" s="38">
        <f t="shared" si="24"/>
        <v>1.4999999999999999E-2</v>
      </c>
      <c r="J826" s="51" t="str">
        <f t="shared" si="25"/>
        <v>Need Improvement</v>
      </c>
    </row>
    <row r="827" spans="1:10">
      <c r="A827" s="42">
        <v>41345</v>
      </c>
      <c r="B827" s="40">
        <v>1831</v>
      </c>
      <c r="C827" s="41" t="s">
        <v>45</v>
      </c>
      <c r="D827" s="41" t="s">
        <v>55</v>
      </c>
      <c r="E827" s="41" t="s">
        <v>47</v>
      </c>
      <c r="F827" s="41">
        <v>10</v>
      </c>
      <c r="G827" s="43">
        <v>4080</v>
      </c>
      <c r="H827" s="41">
        <v>3821.9399999999996</v>
      </c>
      <c r="I827" s="38">
        <f t="shared" si="24"/>
        <v>1.4999999999999999E-2</v>
      </c>
      <c r="J827" s="51" t="str">
        <f t="shared" si="25"/>
        <v>Need Improvement</v>
      </c>
    </row>
    <row r="828" spans="1:10">
      <c r="A828" s="42">
        <v>41346</v>
      </c>
      <c r="B828" s="40">
        <v>1832</v>
      </c>
      <c r="C828" s="41" t="s">
        <v>48</v>
      </c>
      <c r="D828" s="41" t="s">
        <v>55</v>
      </c>
      <c r="E828" s="41" t="s">
        <v>47</v>
      </c>
      <c r="F828" s="41">
        <v>8</v>
      </c>
      <c r="G828" s="43">
        <v>14880</v>
      </c>
      <c r="H828" s="41">
        <v>1169.8656000000001</v>
      </c>
      <c r="I828" s="38">
        <f t="shared" si="24"/>
        <v>0.05</v>
      </c>
      <c r="J828" s="51" t="str">
        <f t="shared" si="25"/>
        <v>Good</v>
      </c>
    </row>
    <row r="829" spans="1:10">
      <c r="A829" s="42">
        <v>41347</v>
      </c>
      <c r="B829" s="40">
        <v>1833</v>
      </c>
      <c r="C829" s="41" t="s">
        <v>49</v>
      </c>
      <c r="D829" s="41" t="s">
        <v>55</v>
      </c>
      <c r="E829" s="41" t="s">
        <v>50</v>
      </c>
      <c r="F829" s="41">
        <v>9</v>
      </c>
      <c r="G829" s="43">
        <v>6925.5</v>
      </c>
      <c r="H829" s="41">
        <v>2930.8716000000004</v>
      </c>
      <c r="I829" s="38">
        <f t="shared" si="24"/>
        <v>2.5000000000000001E-2</v>
      </c>
      <c r="J829" s="51" t="str">
        <f t="shared" si="25"/>
        <v>Need Improvement</v>
      </c>
    </row>
    <row r="830" spans="1:10">
      <c r="A830" s="42">
        <v>41348</v>
      </c>
      <c r="B830" s="40">
        <v>1834</v>
      </c>
      <c r="C830" s="41" t="s">
        <v>45</v>
      </c>
      <c r="D830" s="41" t="s">
        <v>55</v>
      </c>
      <c r="E830" s="41" t="s">
        <v>50</v>
      </c>
      <c r="F830" s="41">
        <v>9</v>
      </c>
      <c r="G830" s="43">
        <v>6831</v>
      </c>
      <c r="H830" s="41">
        <v>4097.6891999999998</v>
      </c>
      <c r="I830" s="38">
        <f t="shared" si="24"/>
        <v>2.5000000000000001E-2</v>
      </c>
      <c r="J830" s="51" t="str">
        <f t="shared" si="25"/>
        <v>Need Improvement</v>
      </c>
    </row>
    <row r="831" spans="1:10">
      <c r="A831" s="42">
        <v>41349</v>
      </c>
      <c r="B831" s="40">
        <v>1835</v>
      </c>
      <c r="C831" s="41" t="s">
        <v>48</v>
      </c>
      <c r="D831" s="41" t="s">
        <v>55</v>
      </c>
      <c r="E831" s="41" t="s">
        <v>50</v>
      </c>
      <c r="F831" s="41">
        <v>9</v>
      </c>
      <c r="G831" s="43">
        <v>1957.5</v>
      </c>
      <c r="H831" s="41">
        <v>1549.9485</v>
      </c>
      <c r="I831" s="38">
        <f t="shared" si="24"/>
        <v>1.4999999999999999E-2</v>
      </c>
      <c r="J831" s="51" t="str">
        <f t="shared" si="25"/>
        <v>Need Improvement</v>
      </c>
    </row>
    <row r="832" spans="1:10">
      <c r="A832" s="42">
        <v>41350</v>
      </c>
      <c r="B832" s="40">
        <v>1836</v>
      </c>
      <c r="C832" s="41" t="s">
        <v>49</v>
      </c>
      <c r="D832" s="41" t="s">
        <v>55</v>
      </c>
      <c r="E832" s="41" t="s">
        <v>51</v>
      </c>
      <c r="F832" s="41">
        <v>9</v>
      </c>
      <c r="G832" s="43">
        <v>10260</v>
      </c>
      <c r="H832" s="41">
        <v>3351.942</v>
      </c>
      <c r="I832" s="38">
        <f t="shared" si="24"/>
        <v>0.05</v>
      </c>
      <c r="J832" s="51" t="str">
        <f t="shared" si="25"/>
        <v>Good</v>
      </c>
    </row>
    <row r="833" spans="1:10">
      <c r="A833" s="42">
        <v>41351</v>
      </c>
      <c r="B833" s="40">
        <v>1837</v>
      </c>
      <c r="C833" s="41" t="s">
        <v>45</v>
      </c>
      <c r="D833" s="41" t="s">
        <v>55</v>
      </c>
      <c r="E833" s="41" t="s">
        <v>51</v>
      </c>
      <c r="F833" s="41">
        <v>6</v>
      </c>
      <c r="G833" s="43">
        <v>7668</v>
      </c>
      <c r="H833" s="41">
        <v>1401.7103999999999</v>
      </c>
      <c r="I833" s="38">
        <f t="shared" si="24"/>
        <v>2.5000000000000001E-2</v>
      </c>
      <c r="J833" s="51" t="str">
        <f t="shared" si="25"/>
        <v>Need Improvement</v>
      </c>
    </row>
    <row r="834" spans="1:10">
      <c r="A834" s="42">
        <v>41352</v>
      </c>
      <c r="B834" s="40">
        <v>1838</v>
      </c>
      <c r="C834" s="41" t="s">
        <v>48</v>
      </c>
      <c r="D834" s="41" t="s">
        <v>55</v>
      </c>
      <c r="E834" s="41" t="s">
        <v>51</v>
      </c>
      <c r="F834" s="41">
        <v>6</v>
      </c>
      <c r="G834" s="43">
        <v>4482</v>
      </c>
      <c r="H834" s="41">
        <v>1760.9778000000001</v>
      </c>
      <c r="I834" s="38">
        <f t="shared" si="24"/>
        <v>1.4999999999999999E-2</v>
      </c>
      <c r="J834" s="51" t="str">
        <f t="shared" si="25"/>
        <v>Need Improvement</v>
      </c>
    </row>
    <row r="835" spans="1:10">
      <c r="A835" s="42">
        <v>41353</v>
      </c>
      <c r="B835" s="40">
        <v>1839</v>
      </c>
      <c r="C835" s="41" t="s">
        <v>49</v>
      </c>
      <c r="D835" s="41" t="s">
        <v>55</v>
      </c>
      <c r="E835" s="41" t="s">
        <v>47</v>
      </c>
      <c r="F835" s="41">
        <v>7</v>
      </c>
      <c r="G835" s="43">
        <v>6048</v>
      </c>
      <c r="H835" s="41">
        <v>503.79839999999996</v>
      </c>
      <c r="I835" s="38">
        <f t="shared" ref="I835:I898" si="26">+IF(G835&lt;5000,$Q$4,IF(AND(G835&gt;=5000,G835&lt;10000),$Q$3,$Q$2))</f>
        <v>2.5000000000000001E-2</v>
      </c>
      <c r="J835" s="51" t="str">
        <f t="shared" ref="J835:J898" si="27">IF(OR(G835&gt;10000,H835&gt;=5000),"Good","Need Improvement")</f>
        <v>Need Improvement</v>
      </c>
    </row>
    <row r="836" spans="1:10">
      <c r="A836" s="42">
        <v>41354</v>
      </c>
      <c r="B836" s="40">
        <v>1840</v>
      </c>
      <c r="C836" s="41" t="s">
        <v>45</v>
      </c>
      <c r="D836" s="41" t="s">
        <v>55</v>
      </c>
      <c r="E836" s="41" t="s">
        <v>47</v>
      </c>
      <c r="F836" s="41">
        <v>6</v>
      </c>
      <c r="G836" s="43">
        <v>1791</v>
      </c>
      <c r="H836" s="41">
        <v>3220.9344000000001</v>
      </c>
      <c r="I836" s="38">
        <f t="shared" si="26"/>
        <v>1.4999999999999999E-2</v>
      </c>
      <c r="J836" s="51" t="str">
        <f t="shared" si="27"/>
        <v>Need Improvement</v>
      </c>
    </row>
    <row r="837" spans="1:10">
      <c r="A837" s="42">
        <v>41355</v>
      </c>
      <c r="B837" s="40">
        <v>1841</v>
      </c>
      <c r="C837" s="41" t="s">
        <v>48</v>
      </c>
      <c r="D837" s="41" t="s">
        <v>55</v>
      </c>
      <c r="E837" s="41" t="s">
        <v>47</v>
      </c>
      <c r="F837" s="41">
        <v>8</v>
      </c>
      <c r="G837" s="43">
        <v>2604</v>
      </c>
      <c r="H837" s="41">
        <v>4309.0992000000006</v>
      </c>
      <c r="I837" s="38">
        <f t="shared" si="26"/>
        <v>1.4999999999999999E-2</v>
      </c>
      <c r="J837" s="51" t="str">
        <f t="shared" si="27"/>
        <v>Need Improvement</v>
      </c>
    </row>
    <row r="838" spans="1:10">
      <c r="A838" s="42">
        <v>41356</v>
      </c>
      <c r="B838" s="40">
        <v>2196</v>
      </c>
      <c r="C838" s="41" t="s">
        <v>49</v>
      </c>
      <c r="D838" s="41" t="s">
        <v>55</v>
      </c>
      <c r="E838" s="41" t="s">
        <v>51</v>
      </c>
      <c r="F838" s="41">
        <v>6</v>
      </c>
      <c r="G838" s="43">
        <v>8172</v>
      </c>
      <c r="H838" s="41">
        <v>2018.2797</v>
      </c>
      <c r="I838" s="38">
        <f t="shared" si="26"/>
        <v>2.5000000000000001E-2</v>
      </c>
      <c r="J838" s="51" t="str">
        <f t="shared" si="27"/>
        <v>Need Improvement</v>
      </c>
    </row>
    <row r="839" spans="1:10">
      <c r="A839" s="42">
        <v>41357</v>
      </c>
      <c r="B839" s="40">
        <v>2562</v>
      </c>
      <c r="C839" s="41" t="s">
        <v>49</v>
      </c>
      <c r="D839" s="41" t="s">
        <v>55</v>
      </c>
      <c r="E839" s="41" t="s">
        <v>50</v>
      </c>
      <c r="F839" s="41">
        <v>6</v>
      </c>
      <c r="G839" s="43">
        <v>7020</v>
      </c>
      <c r="H839" s="41">
        <v>2369.25</v>
      </c>
      <c r="I839" s="38">
        <f t="shared" si="26"/>
        <v>2.5000000000000001E-2</v>
      </c>
      <c r="J839" s="51" t="str">
        <f t="shared" si="27"/>
        <v>Need Improvement</v>
      </c>
    </row>
    <row r="840" spans="1:10">
      <c r="A840" s="42">
        <v>41358</v>
      </c>
      <c r="B840" s="40">
        <v>2197</v>
      </c>
      <c r="C840" s="41" t="s">
        <v>45</v>
      </c>
      <c r="D840" s="41" t="s">
        <v>55</v>
      </c>
      <c r="E840" s="41" t="s">
        <v>51</v>
      </c>
      <c r="F840" s="41">
        <v>6</v>
      </c>
      <c r="G840" s="43">
        <v>3978</v>
      </c>
      <c r="H840" s="41">
        <v>735.53219999999999</v>
      </c>
      <c r="I840" s="38">
        <f t="shared" si="26"/>
        <v>1.4999999999999999E-2</v>
      </c>
      <c r="J840" s="51" t="str">
        <f t="shared" si="27"/>
        <v>Need Improvement</v>
      </c>
    </row>
    <row r="841" spans="1:10">
      <c r="A841" s="42">
        <v>41359</v>
      </c>
      <c r="B841" s="40">
        <v>2563</v>
      </c>
      <c r="C841" s="41" t="s">
        <v>45</v>
      </c>
      <c r="D841" s="41" t="s">
        <v>55</v>
      </c>
      <c r="E841" s="41" t="s">
        <v>50</v>
      </c>
      <c r="F841" s="41">
        <v>8</v>
      </c>
      <c r="G841" s="43">
        <v>7920</v>
      </c>
      <c r="H841" s="41">
        <v>3519.45</v>
      </c>
      <c r="I841" s="38">
        <f t="shared" si="26"/>
        <v>2.5000000000000001E-2</v>
      </c>
      <c r="J841" s="51" t="str">
        <f t="shared" si="27"/>
        <v>Need Improvement</v>
      </c>
    </row>
    <row r="842" spans="1:10">
      <c r="A842" s="42">
        <v>41360</v>
      </c>
      <c r="B842" s="40">
        <v>2198</v>
      </c>
      <c r="C842" s="41" t="s">
        <v>48</v>
      </c>
      <c r="D842" s="41" t="s">
        <v>55</v>
      </c>
      <c r="E842" s="41" t="s">
        <v>51</v>
      </c>
      <c r="F842" s="41">
        <v>9</v>
      </c>
      <c r="G842" s="43">
        <v>11178</v>
      </c>
      <c r="H842" s="41">
        <v>4783.0661999999993</v>
      </c>
      <c r="I842" s="38">
        <f t="shared" si="26"/>
        <v>0.05</v>
      </c>
      <c r="J842" s="51" t="str">
        <f t="shared" si="27"/>
        <v>Good</v>
      </c>
    </row>
    <row r="843" spans="1:10">
      <c r="A843" s="42">
        <v>41361</v>
      </c>
      <c r="B843" s="40">
        <v>2564</v>
      </c>
      <c r="C843" s="41" t="s">
        <v>48</v>
      </c>
      <c r="D843" s="41" t="s">
        <v>55</v>
      </c>
      <c r="E843" s="41" t="s">
        <v>50</v>
      </c>
      <c r="F843" s="41">
        <v>6</v>
      </c>
      <c r="G843" s="43">
        <v>3150</v>
      </c>
      <c r="H843" s="41">
        <v>2264.85</v>
      </c>
      <c r="I843" s="38">
        <f t="shared" si="26"/>
        <v>1.4999999999999999E-2</v>
      </c>
      <c r="J843" s="51" t="str">
        <f t="shared" si="27"/>
        <v>Need Improvement</v>
      </c>
    </row>
    <row r="844" spans="1:10">
      <c r="A844" s="42">
        <v>41362</v>
      </c>
      <c r="B844" s="40">
        <v>2199</v>
      </c>
      <c r="C844" s="41" t="s">
        <v>49</v>
      </c>
      <c r="D844" s="41" t="s">
        <v>55</v>
      </c>
      <c r="E844" s="41" t="s">
        <v>47</v>
      </c>
      <c r="F844" s="41">
        <v>8</v>
      </c>
      <c r="G844" s="43">
        <v>6096</v>
      </c>
      <c r="H844" s="41">
        <v>1445.9712</v>
      </c>
      <c r="I844" s="38">
        <f t="shared" si="26"/>
        <v>2.5000000000000001E-2</v>
      </c>
      <c r="J844" s="51" t="str">
        <f t="shared" si="27"/>
        <v>Need Improvement</v>
      </c>
    </row>
    <row r="845" spans="1:10">
      <c r="A845" s="42">
        <v>41363</v>
      </c>
      <c r="B845" s="40">
        <v>2565</v>
      </c>
      <c r="C845" s="41" t="s">
        <v>49</v>
      </c>
      <c r="D845" s="41" t="s">
        <v>55</v>
      </c>
      <c r="E845" s="41" t="s">
        <v>51</v>
      </c>
      <c r="F845" s="41">
        <v>9</v>
      </c>
      <c r="G845" s="43">
        <v>6135.75</v>
      </c>
      <c r="H845" s="41">
        <v>1783.8670499999998</v>
      </c>
      <c r="I845" s="38">
        <f t="shared" si="26"/>
        <v>2.5000000000000001E-2</v>
      </c>
      <c r="J845" s="51" t="str">
        <f t="shared" si="27"/>
        <v>Need Improvement</v>
      </c>
    </row>
    <row r="846" spans="1:10">
      <c r="A846" s="42">
        <v>41364</v>
      </c>
      <c r="B846" s="40">
        <v>2200</v>
      </c>
      <c r="C846" s="41" t="s">
        <v>45</v>
      </c>
      <c r="D846" s="41" t="s">
        <v>55</v>
      </c>
      <c r="E846" s="41" t="s">
        <v>47</v>
      </c>
      <c r="F846" s="41">
        <v>8</v>
      </c>
      <c r="G846" s="43">
        <v>7248</v>
      </c>
      <c r="H846" s="41">
        <v>3665.6759999999995</v>
      </c>
      <c r="I846" s="38">
        <f t="shared" si="26"/>
        <v>2.5000000000000001E-2</v>
      </c>
      <c r="J846" s="51" t="str">
        <f t="shared" si="27"/>
        <v>Need Improvement</v>
      </c>
    </row>
    <row r="847" spans="1:10">
      <c r="A847" s="42">
        <v>41365</v>
      </c>
      <c r="B847" s="40">
        <v>2566</v>
      </c>
      <c r="C847" s="41" t="s">
        <v>45</v>
      </c>
      <c r="D847" s="41" t="s">
        <v>55</v>
      </c>
      <c r="E847" s="41" t="s">
        <v>51</v>
      </c>
      <c r="F847" s="41">
        <v>7</v>
      </c>
      <c r="G847" s="43">
        <v>3108</v>
      </c>
      <c r="H847" s="41">
        <v>605.90460000000007</v>
      </c>
      <c r="I847" s="38">
        <f t="shared" si="26"/>
        <v>1.4999999999999999E-2</v>
      </c>
      <c r="J847" s="51" t="str">
        <f t="shared" si="27"/>
        <v>Need Improvement</v>
      </c>
    </row>
    <row r="848" spans="1:10">
      <c r="A848" s="42">
        <v>41366</v>
      </c>
      <c r="B848" s="40">
        <v>2201</v>
      </c>
      <c r="C848" s="41" t="s">
        <v>48</v>
      </c>
      <c r="D848" s="41" t="s">
        <v>55</v>
      </c>
      <c r="E848" s="41" t="s">
        <v>47</v>
      </c>
      <c r="F848" s="41">
        <v>6</v>
      </c>
      <c r="G848" s="43">
        <v>1935</v>
      </c>
      <c r="H848" s="41">
        <v>637.77600000000007</v>
      </c>
      <c r="I848" s="38">
        <f t="shared" si="26"/>
        <v>1.4999999999999999E-2</v>
      </c>
      <c r="J848" s="51" t="str">
        <f t="shared" si="27"/>
        <v>Need Improvement</v>
      </c>
    </row>
    <row r="849" spans="1:10">
      <c r="A849" s="42">
        <v>41367</v>
      </c>
      <c r="B849" s="40">
        <v>2567</v>
      </c>
      <c r="C849" s="41" t="s">
        <v>48</v>
      </c>
      <c r="D849" s="41" t="s">
        <v>55</v>
      </c>
      <c r="E849" s="41" t="s">
        <v>51</v>
      </c>
      <c r="F849" s="41">
        <v>9</v>
      </c>
      <c r="G849" s="43">
        <v>7411.5</v>
      </c>
      <c r="H849" s="41">
        <v>4191.9444000000003</v>
      </c>
      <c r="I849" s="38">
        <f t="shared" si="26"/>
        <v>2.5000000000000001E-2</v>
      </c>
      <c r="J849" s="51" t="str">
        <f t="shared" si="27"/>
        <v>Need Improvement</v>
      </c>
    </row>
    <row r="850" spans="1:10">
      <c r="A850" s="42">
        <v>41368</v>
      </c>
      <c r="B850" s="40">
        <v>2202</v>
      </c>
      <c r="C850" s="41" t="s">
        <v>49</v>
      </c>
      <c r="D850" s="41" t="s">
        <v>55</v>
      </c>
      <c r="E850" s="41" t="s">
        <v>50</v>
      </c>
      <c r="F850" s="41">
        <v>7</v>
      </c>
      <c r="G850" s="43">
        <v>8568</v>
      </c>
      <c r="H850" s="41">
        <v>5873.3639999999996</v>
      </c>
      <c r="I850" s="38">
        <f t="shared" si="26"/>
        <v>2.5000000000000001E-2</v>
      </c>
      <c r="J850" s="51" t="str">
        <f t="shared" si="27"/>
        <v>Good</v>
      </c>
    </row>
    <row r="851" spans="1:10">
      <c r="A851" s="42">
        <v>41369</v>
      </c>
      <c r="B851" s="40">
        <v>2568</v>
      </c>
      <c r="C851" s="41" t="s">
        <v>49</v>
      </c>
      <c r="D851" s="41" t="s">
        <v>55</v>
      </c>
      <c r="E851" s="41" t="s">
        <v>47</v>
      </c>
      <c r="F851" s="41">
        <v>10</v>
      </c>
      <c r="G851" s="43">
        <v>8880</v>
      </c>
      <c r="H851" s="41">
        <v>4962.8100000000004</v>
      </c>
      <c r="I851" s="38">
        <f t="shared" si="26"/>
        <v>2.5000000000000001E-2</v>
      </c>
      <c r="J851" s="51" t="str">
        <f t="shared" si="27"/>
        <v>Need Improvement</v>
      </c>
    </row>
    <row r="852" spans="1:10">
      <c r="A852" s="42">
        <v>41370</v>
      </c>
      <c r="B852" s="40">
        <v>2203</v>
      </c>
      <c r="C852" s="41" t="s">
        <v>45</v>
      </c>
      <c r="D852" s="41" t="s">
        <v>55</v>
      </c>
      <c r="E852" s="41" t="s">
        <v>50</v>
      </c>
      <c r="F852" s="41">
        <v>10</v>
      </c>
      <c r="G852" s="43">
        <v>6255</v>
      </c>
      <c r="H852" s="41">
        <v>3148.35</v>
      </c>
      <c r="I852" s="38">
        <f t="shared" si="26"/>
        <v>2.5000000000000001E-2</v>
      </c>
      <c r="J852" s="51" t="str">
        <f t="shared" si="27"/>
        <v>Need Improvement</v>
      </c>
    </row>
    <row r="853" spans="1:10">
      <c r="A853" s="42">
        <v>41371</v>
      </c>
      <c r="B853" s="40">
        <v>2569</v>
      </c>
      <c r="C853" s="41" t="s">
        <v>45</v>
      </c>
      <c r="D853" s="41" t="s">
        <v>55</v>
      </c>
      <c r="E853" s="41" t="s">
        <v>47</v>
      </c>
      <c r="F853" s="41">
        <v>6</v>
      </c>
      <c r="G853" s="43">
        <v>7992</v>
      </c>
      <c r="H853" s="41">
        <v>3956.5727999999999</v>
      </c>
      <c r="I853" s="38">
        <f t="shared" si="26"/>
        <v>2.5000000000000001E-2</v>
      </c>
      <c r="J853" s="51" t="str">
        <f t="shared" si="27"/>
        <v>Need Improvement</v>
      </c>
    </row>
    <row r="854" spans="1:10">
      <c r="A854" s="42">
        <v>41372</v>
      </c>
      <c r="B854" s="40">
        <v>2204</v>
      </c>
      <c r="C854" s="41" t="s">
        <v>48</v>
      </c>
      <c r="D854" s="41" t="s">
        <v>55</v>
      </c>
      <c r="E854" s="41" t="s">
        <v>50</v>
      </c>
      <c r="F854" s="41">
        <v>10</v>
      </c>
      <c r="G854" s="43">
        <v>6660</v>
      </c>
      <c r="H854" s="41">
        <v>1922.9639999999999</v>
      </c>
      <c r="I854" s="38">
        <f t="shared" si="26"/>
        <v>2.5000000000000001E-2</v>
      </c>
      <c r="J854" s="51" t="str">
        <f t="shared" si="27"/>
        <v>Need Improvement</v>
      </c>
    </row>
    <row r="855" spans="1:10">
      <c r="A855" s="42">
        <v>41373</v>
      </c>
      <c r="B855" s="40">
        <v>2570</v>
      </c>
      <c r="C855" s="41" t="s">
        <v>48</v>
      </c>
      <c r="D855" s="41" t="s">
        <v>55</v>
      </c>
      <c r="E855" s="41" t="s">
        <v>47</v>
      </c>
      <c r="F855" s="41">
        <v>7</v>
      </c>
      <c r="G855" s="43">
        <v>5607</v>
      </c>
      <c r="H855" s="41">
        <v>591.35159999999996</v>
      </c>
      <c r="I855" s="38">
        <f t="shared" si="26"/>
        <v>2.5000000000000001E-2</v>
      </c>
      <c r="J855" s="51" t="str">
        <f t="shared" si="27"/>
        <v>Need Improvement</v>
      </c>
    </row>
    <row r="856" spans="1:10">
      <c r="A856" s="42">
        <v>41374</v>
      </c>
      <c r="B856" s="40">
        <v>2205</v>
      </c>
      <c r="C856" s="41" t="s">
        <v>49</v>
      </c>
      <c r="D856" s="41" t="s">
        <v>55</v>
      </c>
      <c r="E856" s="41" t="s">
        <v>51</v>
      </c>
      <c r="F856" s="41">
        <v>9</v>
      </c>
      <c r="G856" s="43">
        <v>13410</v>
      </c>
      <c r="H856" s="41">
        <v>2911.0428000000002</v>
      </c>
      <c r="I856" s="38">
        <f t="shared" si="26"/>
        <v>0.05</v>
      </c>
      <c r="J856" s="51" t="str">
        <f t="shared" si="27"/>
        <v>Good</v>
      </c>
    </row>
    <row r="857" spans="1:10">
      <c r="A857" s="42">
        <v>41375</v>
      </c>
      <c r="B857" s="40">
        <v>2571</v>
      </c>
      <c r="C857" s="41" t="s">
        <v>49</v>
      </c>
      <c r="D857" s="41" t="s">
        <v>55</v>
      </c>
      <c r="E857" s="41" t="s">
        <v>50</v>
      </c>
      <c r="F857" s="41">
        <v>10</v>
      </c>
      <c r="G857" s="43">
        <v>4770</v>
      </c>
      <c r="H857" s="41">
        <v>2509.9740000000002</v>
      </c>
      <c r="I857" s="38">
        <f t="shared" si="26"/>
        <v>1.4999999999999999E-2</v>
      </c>
      <c r="J857" s="51" t="str">
        <f t="shared" si="27"/>
        <v>Need Improvement</v>
      </c>
    </row>
    <row r="858" spans="1:10">
      <c r="A858" s="42">
        <v>41376</v>
      </c>
      <c r="B858" s="40">
        <v>2206</v>
      </c>
      <c r="C858" s="41" t="s">
        <v>45</v>
      </c>
      <c r="D858" s="41" t="s">
        <v>55</v>
      </c>
      <c r="E858" s="41" t="s">
        <v>51</v>
      </c>
      <c r="F858" s="41">
        <v>6</v>
      </c>
      <c r="G858" s="43">
        <v>2673</v>
      </c>
      <c r="H858" s="41">
        <v>2986.2755999999999</v>
      </c>
      <c r="I858" s="38">
        <f t="shared" si="26"/>
        <v>1.4999999999999999E-2</v>
      </c>
      <c r="J858" s="51" t="str">
        <f t="shared" si="27"/>
        <v>Need Improvement</v>
      </c>
    </row>
    <row r="859" spans="1:10">
      <c r="A859" s="42">
        <v>41377</v>
      </c>
      <c r="B859" s="40">
        <v>2572</v>
      </c>
      <c r="C859" s="41" t="s">
        <v>45</v>
      </c>
      <c r="D859" s="41" t="s">
        <v>55</v>
      </c>
      <c r="E859" s="41" t="s">
        <v>50</v>
      </c>
      <c r="F859" s="41">
        <v>9</v>
      </c>
      <c r="G859" s="43">
        <v>6378.75</v>
      </c>
      <c r="H859" s="41">
        <v>702.08774999999991</v>
      </c>
      <c r="I859" s="38">
        <f t="shared" si="26"/>
        <v>2.5000000000000001E-2</v>
      </c>
      <c r="J859" s="51" t="str">
        <f t="shared" si="27"/>
        <v>Need Improvement</v>
      </c>
    </row>
    <row r="860" spans="1:10">
      <c r="A860" s="42">
        <v>41378</v>
      </c>
      <c r="B860" s="40">
        <v>2207</v>
      </c>
      <c r="C860" s="41" t="s">
        <v>48</v>
      </c>
      <c r="D860" s="41" t="s">
        <v>55</v>
      </c>
      <c r="E860" s="41" t="s">
        <v>51</v>
      </c>
      <c r="F860" s="41">
        <v>7</v>
      </c>
      <c r="G860" s="43">
        <v>4882.5</v>
      </c>
      <c r="H860" s="41">
        <v>687.94425000000001</v>
      </c>
      <c r="I860" s="38">
        <f t="shared" si="26"/>
        <v>1.4999999999999999E-2</v>
      </c>
      <c r="J860" s="51" t="str">
        <f t="shared" si="27"/>
        <v>Need Improvement</v>
      </c>
    </row>
    <row r="861" spans="1:10">
      <c r="A861" s="42">
        <v>41379</v>
      </c>
      <c r="B861" s="40">
        <v>2573</v>
      </c>
      <c r="C861" s="41" t="s">
        <v>48</v>
      </c>
      <c r="D861" s="41" t="s">
        <v>55</v>
      </c>
      <c r="E861" s="41" t="s">
        <v>50</v>
      </c>
      <c r="F861" s="41">
        <v>6</v>
      </c>
      <c r="G861" s="43">
        <v>4401</v>
      </c>
      <c r="H861" s="41">
        <v>2591.7489000000005</v>
      </c>
      <c r="I861" s="38">
        <f t="shared" si="26"/>
        <v>1.4999999999999999E-2</v>
      </c>
      <c r="J861" s="51" t="str">
        <f t="shared" si="27"/>
        <v>Need Improvement</v>
      </c>
    </row>
    <row r="862" spans="1:10">
      <c r="A862" s="42">
        <v>41380</v>
      </c>
      <c r="B862" s="40">
        <v>2208</v>
      </c>
      <c r="C862" s="41" t="s">
        <v>49</v>
      </c>
      <c r="D862" s="41" t="s">
        <v>55</v>
      </c>
      <c r="E862" s="41" t="s">
        <v>47</v>
      </c>
      <c r="F862" s="41">
        <v>6</v>
      </c>
      <c r="G862" s="43">
        <v>9720</v>
      </c>
      <c r="H862" s="41">
        <v>3403.5551999999998</v>
      </c>
      <c r="I862" s="38">
        <f t="shared" si="26"/>
        <v>2.5000000000000001E-2</v>
      </c>
      <c r="J862" s="51" t="str">
        <f t="shared" si="27"/>
        <v>Need Improvement</v>
      </c>
    </row>
    <row r="863" spans="1:10">
      <c r="A863" s="42">
        <v>41381</v>
      </c>
      <c r="B863" s="40">
        <v>2574</v>
      </c>
      <c r="C863" s="41" t="s">
        <v>49</v>
      </c>
      <c r="D863" s="41" t="s">
        <v>55</v>
      </c>
      <c r="E863" s="41" t="s">
        <v>51</v>
      </c>
      <c r="F863" s="41">
        <v>7</v>
      </c>
      <c r="G863" s="43">
        <v>3990</v>
      </c>
      <c r="H863" s="41">
        <v>1372.9590000000001</v>
      </c>
      <c r="I863" s="38">
        <f t="shared" si="26"/>
        <v>1.4999999999999999E-2</v>
      </c>
      <c r="J863" s="51" t="str">
        <f t="shared" si="27"/>
        <v>Need Improvement</v>
      </c>
    </row>
    <row r="864" spans="1:10">
      <c r="A864" s="42">
        <v>41382</v>
      </c>
      <c r="B864" s="40">
        <v>2209</v>
      </c>
      <c r="C864" s="41" t="s">
        <v>45</v>
      </c>
      <c r="D864" s="41" t="s">
        <v>55</v>
      </c>
      <c r="E864" s="41" t="s">
        <v>47</v>
      </c>
      <c r="F864" s="41">
        <v>9</v>
      </c>
      <c r="G864" s="43">
        <v>2349</v>
      </c>
      <c r="H864" s="41">
        <v>3937.8635999999997</v>
      </c>
      <c r="I864" s="38">
        <f t="shared" si="26"/>
        <v>1.4999999999999999E-2</v>
      </c>
      <c r="J864" s="51" t="str">
        <f t="shared" si="27"/>
        <v>Need Improvement</v>
      </c>
    </row>
    <row r="865" spans="1:10">
      <c r="A865" s="42">
        <v>41383</v>
      </c>
      <c r="B865" s="40">
        <v>2575</v>
      </c>
      <c r="C865" s="41" t="s">
        <v>45</v>
      </c>
      <c r="D865" s="41" t="s">
        <v>55</v>
      </c>
      <c r="E865" s="41" t="s">
        <v>51</v>
      </c>
      <c r="F865" s="41">
        <v>7</v>
      </c>
      <c r="G865" s="43">
        <v>9292.5</v>
      </c>
      <c r="H865" s="41">
        <v>737.63864999999987</v>
      </c>
      <c r="I865" s="38">
        <f t="shared" si="26"/>
        <v>2.5000000000000001E-2</v>
      </c>
      <c r="J865" s="51" t="str">
        <f t="shared" si="27"/>
        <v>Need Improvement</v>
      </c>
    </row>
    <row r="866" spans="1:10">
      <c r="A866" s="42">
        <v>41384</v>
      </c>
      <c r="B866" s="40">
        <v>2210</v>
      </c>
      <c r="C866" s="41" t="s">
        <v>48</v>
      </c>
      <c r="D866" s="41" t="s">
        <v>55</v>
      </c>
      <c r="E866" s="41" t="s">
        <v>47</v>
      </c>
      <c r="F866" s="41">
        <v>9</v>
      </c>
      <c r="G866" s="43">
        <v>13702.5</v>
      </c>
      <c r="H866" s="41">
        <v>919.98585000000003</v>
      </c>
      <c r="I866" s="38">
        <f t="shared" si="26"/>
        <v>0.05</v>
      </c>
      <c r="J866" s="51" t="str">
        <f t="shared" si="27"/>
        <v>Good</v>
      </c>
    </row>
    <row r="867" spans="1:10">
      <c r="A867" s="42">
        <v>41385</v>
      </c>
      <c r="B867" s="40">
        <v>2576</v>
      </c>
      <c r="C867" s="41" t="s">
        <v>48</v>
      </c>
      <c r="D867" s="41" t="s">
        <v>55</v>
      </c>
      <c r="E867" s="41" t="s">
        <v>51</v>
      </c>
      <c r="F867" s="41">
        <v>7</v>
      </c>
      <c r="G867" s="43">
        <v>6762</v>
      </c>
      <c r="H867" s="41">
        <v>1316.8995</v>
      </c>
      <c r="I867" s="38">
        <f t="shared" si="26"/>
        <v>2.5000000000000001E-2</v>
      </c>
      <c r="J867" s="51" t="str">
        <f t="shared" si="27"/>
        <v>Need Improvement</v>
      </c>
    </row>
    <row r="868" spans="1:10">
      <c r="A868" s="42">
        <v>41386</v>
      </c>
      <c r="B868" s="40">
        <v>2211</v>
      </c>
      <c r="C868" s="41" t="s">
        <v>49</v>
      </c>
      <c r="D868" s="41" t="s">
        <v>55</v>
      </c>
      <c r="E868" s="41" t="s">
        <v>50</v>
      </c>
      <c r="F868" s="41">
        <v>10</v>
      </c>
      <c r="G868" s="43">
        <v>5400</v>
      </c>
      <c r="H868" s="41">
        <v>2108.7000000000003</v>
      </c>
      <c r="I868" s="38">
        <f t="shared" si="26"/>
        <v>2.5000000000000001E-2</v>
      </c>
      <c r="J868" s="51" t="str">
        <f t="shared" si="27"/>
        <v>Need Improvement</v>
      </c>
    </row>
    <row r="869" spans="1:10">
      <c r="A869" s="42">
        <v>41387</v>
      </c>
      <c r="B869" s="40">
        <v>2577</v>
      </c>
      <c r="C869" s="41" t="s">
        <v>49</v>
      </c>
      <c r="D869" s="41" t="s">
        <v>55</v>
      </c>
      <c r="E869" s="41" t="s">
        <v>47</v>
      </c>
      <c r="F869" s="41">
        <v>6</v>
      </c>
      <c r="G869" s="43">
        <v>9432</v>
      </c>
      <c r="H869" s="41">
        <v>3295.5407999999998</v>
      </c>
      <c r="I869" s="38">
        <f t="shared" si="26"/>
        <v>2.5000000000000001E-2</v>
      </c>
      <c r="J869" s="51" t="str">
        <f t="shared" si="27"/>
        <v>Need Improvement</v>
      </c>
    </row>
    <row r="870" spans="1:10">
      <c r="A870" s="42">
        <v>41388</v>
      </c>
      <c r="B870" s="40">
        <v>2212</v>
      </c>
      <c r="C870" s="41" t="s">
        <v>45</v>
      </c>
      <c r="D870" s="41" t="s">
        <v>55</v>
      </c>
      <c r="E870" s="41" t="s">
        <v>50</v>
      </c>
      <c r="F870" s="41">
        <v>9</v>
      </c>
      <c r="G870" s="43">
        <v>2610</v>
      </c>
      <c r="H870" s="41">
        <v>3854.4479999999999</v>
      </c>
      <c r="I870" s="38">
        <f t="shared" si="26"/>
        <v>1.4999999999999999E-2</v>
      </c>
      <c r="J870" s="51" t="str">
        <f t="shared" si="27"/>
        <v>Need Improvement</v>
      </c>
    </row>
    <row r="871" spans="1:10">
      <c r="A871" s="42">
        <v>41389</v>
      </c>
      <c r="B871" s="40">
        <v>2578</v>
      </c>
      <c r="C871" s="41" t="s">
        <v>45</v>
      </c>
      <c r="D871" s="41" t="s">
        <v>55</v>
      </c>
      <c r="E871" s="41" t="s">
        <v>47</v>
      </c>
      <c r="F871" s="41">
        <v>9</v>
      </c>
      <c r="G871" s="43">
        <v>5220</v>
      </c>
      <c r="H871" s="41">
        <v>1099.0709999999999</v>
      </c>
      <c r="I871" s="38">
        <f t="shared" si="26"/>
        <v>2.5000000000000001E-2</v>
      </c>
      <c r="J871" s="51" t="str">
        <f t="shared" si="27"/>
        <v>Need Improvement</v>
      </c>
    </row>
    <row r="872" spans="1:10">
      <c r="A872" s="42">
        <v>41390</v>
      </c>
      <c r="B872" s="40">
        <v>2213</v>
      </c>
      <c r="C872" s="41" t="s">
        <v>48</v>
      </c>
      <c r="D872" s="41" t="s">
        <v>55</v>
      </c>
      <c r="E872" s="41" t="s">
        <v>50</v>
      </c>
      <c r="F872" s="41">
        <v>8</v>
      </c>
      <c r="G872" s="43">
        <v>8388</v>
      </c>
      <c r="H872" s="41">
        <v>1038.4344000000001</v>
      </c>
      <c r="I872" s="38">
        <f t="shared" si="26"/>
        <v>2.5000000000000001E-2</v>
      </c>
      <c r="J872" s="51" t="str">
        <f t="shared" si="27"/>
        <v>Need Improvement</v>
      </c>
    </row>
    <row r="873" spans="1:10">
      <c r="A873" s="42">
        <v>41391</v>
      </c>
      <c r="B873" s="40">
        <v>2579</v>
      </c>
      <c r="C873" s="41" t="s">
        <v>48</v>
      </c>
      <c r="D873" s="41" t="s">
        <v>55</v>
      </c>
      <c r="E873" s="41" t="s">
        <v>47</v>
      </c>
      <c r="F873" s="41">
        <v>7</v>
      </c>
      <c r="G873" s="43">
        <v>11550</v>
      </c>
      <c r="H873" s="41">
        <v>1974.5880000000002</v>
      </c>
      <c r="I873" s="38">
        <f t="shared" si="26"/>
        <v>0.05</v>
      </c>
      <c r="J873" s="51" t="str">
        <f t="shared" si="27"/>
        <v>Good</v>
      </c>
    </row>
    <row r="874" spans="1:10">
      <c r="A874" s="42">
        <v>41392</v>
      </c>
      <c r="B874" s="40">
        <v>2214</v>
      </c>
      <c r="C874" s="41" t="s">
        <v>49</v>
      </c>
      <c r="D874" s="41" t="s">
        <v>55</v>
      </c>
      <c r="E874" s="41" t="s">
        <v>51</v>
      </c>
      <c r="F874" s="41">
        <v>6</v>
      </c>
      <c r="G874" s="43">
        <v>5967</v>
      </c>
      <c r="H874" s="41">
        <v>3592.1340000000005</v>
      </c>
      <c r="I874" s="38">
        <f t="shared" si="26"/>
        <v>2.5000000000000001E-2</v>
      </c>
      <c r="J874" s="51" t="str">
        <f t="shared" si="27"/>
        <v>Need Improvement</v>
      </c>
    </row>
    <row r="875" spans="1:10">
      <c r="A875" s="42">
        <v>41393</v>
      </c>
      <c r="B875" s="40">
        <v>2580</v>
      </c>
      <c r="C875" s="41" t="s">
        <v>49</v>
      </c>
      <c r="D875" s="41" t="s">
        <v>55</v>
      </c>
      <c r="E875" s="41" t="s">
        <v>50</v>
      </c>
      <c r="F875" s="41">
        <v>8</v>
      </c>
      <c r="G875" s="43">
        <v>7308</v>
      </c>
      <c r="H875" s="41">
        <v>2817.2339999999999</v>
      </c>
      <c r="I875" s="38">
        <f t="shared" si="26"/>
        <v>2.5000000000000001E-2</v>
      </c>
      <c r="J875" s="51" t="str">
        <f t="shared" si="27"/>
        <v>Need Improvement</v>
      </c>
    </row>
    <row r="876" spans="1:10">
      <c r="A876" s="42">
        <v>41394</v>
      </c>
      <c r="B876" s="40">
        <v>2215</v>
      </c>
      <c r="C876" s="41" t="s">
        <v>45</v>
      </c>
      <c r="D876" s="41" t="s">
        <v>55</v>
      </c>
      <c r="E876" s="41" t="s">
        <v>51</v>
      </c>
      <c r="F876" s="41">
        <v>9</v>
      </c>
      <c r="G876" s="43">
        <v>5481</v>
      </c>
      <c r="H876" s="41">
        <v>1679.9265</v>
      </c>
      <c r="I876" s="38">
        <f t="shared" si="26"/>
        <v>2.5000000000000001E-2</v>
      </c>
      <c r="J876" s="51" t="str">
        <f t="shared" si="27"/>
        <v>Need Improvement</v>
      </c>
    </row>
    <row r="877" spans="1:10">
      <c r="A877" s="42">
        <v>41395</v>
      </c>
      <c r="B877" s="40">
        <v>2581</v>
      </c>
      <c r="C877" s="41" t="s">
        <v>45</v>
      </c>
      <c r="D877" s="41" t="s">
        <v>55</v>
      </c>
      <c r="E877" s="41" t="s">
        <v>50</v>
      </c>
      <c r="F877" s="41">
        <v>8</v>
      </c>
      <c r="G877" s="43">
        <v>3024</v>
      </c>
      <c r="H877" s="41">
        <v>1639.3103999999998</v>
      </c>
      <c r="I877" s="38">
        <f t="shared" si="26"/>
        <v>1.4999999999999999E-2</v>
      </c>
      <c r="J877" s="51" t="str">
        <f t="shared" si="27"/>
        <v>Need Improvement</v>
      </c>
    </row>
    <row r="878" spans="1:10">
      <c r="A878" s="42">
        <v>41396</v>
      </c>
      <c r="B878" s="40">
        <v>2216</v>
      </c>
      <c r="C878" s="41" t="s">
        <v>48</v>
      </c>
      <c r="D878" s="41" t="s">
        <v>55</v>
      </c>
      <c r="E878" s="41" t="s">
        <v>51</v>
      </c>
      <c r="F878" s="41">
        <v>7</v>
      </c>
      <c r="G878" s="43">
        <v>4074</v>
      </c>
      <c r="H878" s="41">
        <v>3602.2308000000003</v>
      </c>
      <c r="I878" s="38">
        <f t="shared" si="26"/>
        <v>1.4999999999999999E-2</v>
      </c>
      <c r="J878" s="51" t="str">
        <f t="shared" si="27"/>
        <v>Need Improvement</v>
      </c>
    </row>
    <row r="879" spans="1:10">
      <c r="A879" s="42">
        <v>41397</v>
      </c>
      <c r="B879" s="40">
        <v>2582</v>
      </c>
      <c r="C879" s="41" t="s">
        <v>48</v>
      </c>
      <c r="D879" s="41" t="s">
        <v>55</v>
      </c>
      <c r="E879" s="41" t="s">
        <v>50</v>
      </c>
      <c r="F879" s="41">
        <v>7</v>
      </c>
      <c r="G879" s="43">
        <v>7182</v>
      </c>
      <c r="H879" s="41">
        <v>3080.5991999999997</v>
      </c>
      <c r="I879" s="38">
        <f t="shared" si="26"/>
        <v>2.5000000000000001E-2</v>
      </c>
      <c r="J879" s="51" t="str">
        <f t="shared" si="27"/>
        <v>Need Improvement</v>
      </c>
    </row>
    <row r="880" spans="1:10">
      <c r="A880" s="42">
        <v>41398</v>
      </c>
      <c r="B880" s="40">
        <v>2217</v>
      </c>
      <c r="C880" s="41" t="s">
        <v>49</v>
      </c>
      <c r="D880" s="41" t="s">
        <v>55</v>
      </c>
      <c r="E880" s="41" t="s">
        <v>47</v>
      </c>
      <c r="F880" s="41">
        <v>9</v>
      </c>
      <c r="G880" s="43">
        <v>12555</v>
      </c>
      <c r="H880" s="41">
        <v>2253.3714</v>
      </c>
      <c r="I880" s="38">
        <f t="shared" si="26"/>
        <v>0.05</v>
      </c>
      <c r="J880" s="51" t="str">
        <f t="shared" si="27"/>
        <v>Good</v>
      </c>
    </row>
    <row r="881" spans="1:10">
      <c r="A881" s="42">
        <v>41399</v>
      </c>
      <c r="B881" s="40">
        <v>2583</v>
      </c>
      <c r="C881" s="41" t="s">
        <v>49</v>
      </c>
      <c r="D881" s="41" t="s">
        <v>55</v>
      </c>
      <c r="E881" s="41" t="s">
        <v>51</v>
      </c>
      <c r="F881" s="41">
        <v>7</v>
      </c>
      <c r="G881" s="43">
        <v>5229</v>
      </c>
      <c r="H881" s="41">
        <v>1091.8152</v>
      </c>
      <c r="I881" s="38">
        <f t="shared" si="26"/>
        <v>2.5000000000000001E-2</v>
      </c>
      <c r="J881" s="51" t="str">
        <f t="shared" si="27"/>
        <v>Need Improvement</v>
      </c>
    </row>
    <row r="882" spans="1:10">
      <c r="A882" s="42">
        <v>41400</v>
      </c>
      <c r="B882" s="40">
        <v>2218</v>
      </c>
      <c r="C882" s="41" t="s">
        <v>45</v>
      </c>
      <c r="D882" s="41" t="s">
        <v>55</v>
      </c>
      <c r="E882" s="41" t="s">
        <v>47</v>
      </c>
      <c r="F882" s="41">
        <v>6</v>
      </c>
      <c r="G882" s="43">
        <v>8437.5</v>
      </c>
      <c r="H882" s="41">
        <v>2847.6562500000005</v>
      </c>
      <c r="I882" s="38">
        <f t="shared" si="26"/>
        <v>2.5000000000000001E-2</v>
      </c>
      <c r="J882" s="51" t="str">
        <f t="shared" si="27"/>
        <v>Need Improvement</v>
      </c>
    </row>
    <row r="883" spans="1:10">
      <c r="A883" s="42">
        <v>41401</v>
      </c>
      <c r="B883" s="40">
        <v>2584</v>
      </c>
      <c r="C883" s="41" t="s">
        <v>45</v>
      </c>
      <c r="D883" s="41" t="s">
        <v>55</v>
      </c>
      <c r="E883" s="41" t="s">
        <v>51</v>
      </c>
      <c r="F883" s="41">
        <v>8</v>
      </c>
      <c r="G883" s="43">
        <v>10260</v>
      </c>
      <c r="H883" s="41">
        <v>649.0476000000001</v>
      </c>
      <c r="I883" s="38">
        <f t="shared" si="26"/>
        <v>0.05</v>
      </c>
      <c r="J883" s="51" t="str">
        <f t="shared" si="27"/>
        <v>Good</v>
      </c>
    </row>
    <row r="884" spans="1:10">
      <c r="A884" s="42">
        <v>41767</v>
      </c>
      <c r="B884" s="40">
        <v>2219</v>
      </c>
      <c r="C884" s="41" t="s">
        <v>48</v>
      </c>
      <c r="D884" s="41" t="s">
        <v>55</v>
      </c>
      <c r="E884" s="41" t="s">
        <v>47</v>
      </c>
      <c r="F884" s="41">
        <v>10</v>
      </c>
      <c r="G884" s="43">
        <v>1755</v>
      </c>
      <c r="H884" s="41">
        <v>682.69499999999994</v>
      </c>
      <c r="I884" s="38">
        <f t="shared" si="26"/>
        <v>1.4999999999999999E-2</v>
      </c>
      <c r="J884" s="51" t="str">
        <f t="shared" si="27"/>
        <v>Need Improvement</v>
      </c>
    </row>
    <row r="885" spans="1:10">
      <c r="A885" s="42">
        <v>41768</v>
      </c>
      <c r="B885" s="40">
        <v>2585</v>
      </c>
      <c r="C885" s="41" t="s">
        <v>48</v>
      </c>
      <c r="D885" s="41" t="s">
        <v>55</v>
      </c>
      <c r="E885" s="41" t="s">
        <v>51</v>
      </c>
      <c r="F885" s="41">
        <v>8</v>
      </c>
      <c r="G885" s="43">
        <v>2248</v>
      </c>
      <c r="H885" s="41">
        <v>2456.8392000000003</v>
      </c>
      <c r="I885" s="38">
        <f t="shared" si="26"/>
        <v>1.4999999999999999E-2</v>
      </c>
      <c r="J885" s="51" t="str">
        <f t="shared" si="27"/>
        <v>Need Improvement</v>
      </c>
    </row>
    <row r="886" spans="1:10">
      <c r="A886" s="42">
        <v>41769</v>
      </c>
      <c r="B886" s="40">
        <v>2220</v>
      </c>
      <c r="C886" s="41" t="s">
        <v>49</v>
      </c>
      <c r="D886" s="41" t="s">
        <v>55</v>
      </c>
      <c r="E886" s="41" t="s">
        <v>50</v>
      </c>
      <c r="F886" s="41">
        <v>9</v>
      </c>
      <c r="G886" s="43">
        <v>2929.5</v>
      </c>
      <c r="H886" s="41">
        <v>2312.5473000000002</v>
      </c>
      <c r="I886" s="38">
        <f t="shared" si="26"/>
        <v>1.4999999999999999E-2</v>
      </c>
      <c r="J886" s="51" t="str">
        <f t="shared" si="27"/>
        <v>Need Improvement</v>
      </c>
    </row>
    <row r="887" spans="1:10">
      <c r="A887" s="42">
        <v>41770</v>
      </c>
      <c r="B887" s="40">
        <v>2586</v>
      </c>
      <c r="C887" s="41" t="s">
        <v>49</v>
      </c>
      <c r="D887" s="41" t="s">
        <v>55</v>
      </c>
      <c r="E887" s="41" t="s">
        <v>47</v>
      </c>
      <c r="F887" s="41">
        <v>10</v>
      </c>
      <c r="G887" s="43">
        <v>2910</v>
      </c>
      <c r="H887" s="41">
        <v>1042.653</v>
      </c>
      <c r="I887" s="38">
        <f t="shared" si="26"/>
        <v>1.4999999999999999E-2</v>
      </c>
      <c r="J887" s="51" t="str">
        <f t="shared" si="27"/>
        <v>Need Improvement</v>
      </c>
    </row>
    <row r="888" spans="1:10">
      <c r="A888" s="42">
        <v>41771</v>
      </c>
      <c r="B888" s="40">
        <v>2221</v>
      </c>
      <c r="C888" s="41" t="s">
        <v>45</v>
      </c>
      <c r="D888" s="41" t="s">
        <v>55</v>
      </c>
      <c r="E888" s="41" t="s">
        <v>50</v>
      </c>
      <c r="F888" s="41">
        <v>7</v>
      </c>
      <c r="G888" s="43">
        <v>10395</v>
      </c>
      <c r="H888" s="41">
        <v>861.9534000000001</v>
      </c>
      <c r="I888" s="38">
        <f t="shared" si="26"/>
        <v>0.05</v>
      </c>
      <c r="J888" s="51" t="str">
        <f t="shared" si="27"/>
        <v>Good</v>
      </c>
    </row>
    <row r="889" spans="1:10">
      <c r="A889" s="42">
        <v>41772</v>
      </c>
      <c r="B889" s="40">
        <v>2587</v>
      </c>
      <c r="C889" s="41" t="s">
        <v>45</v>
      </c>
      <c r="D889" s="41" t="s">
        <v>55</v>
      </c>
      <c r="E889" s="41" t="s">
        <v>47</v>
      </c>
      <c r="F889" s="41">
        <v>8</v>
      </c>
      <c r="G889" s="43">
        <v>10440</v>
      </c>
      <c r="H889" s="41">
        <v>2196.1584000000003</v>
      </c>
      <c r="I889" s="38">
        <f t="shared" si="26"/>
        <v>0.05</v>
      </c>
      <c r="J889" s="51" t="str">
        <f t="shared" si="27"/>
        <v>Good</v>
      </c>
    </row>
    <row r="890" spans="1:10">
      <c r="A890" s="42">
        <v>41773</v>
      </c>
      <c r="B890" s="40">
        <v>2222</v>
      </c>
      <c r="C890" s="41" t="s">
        <v>48</v>
      </c>
      <c r="D890" s="41" t="s">
        <v>55</v>
      </c>
      <c r="E890" s="41" t="s">
        <v>50</v>
      </c>
      <c r="F890" s="41">
        <v>6</v>
      </c>
      <c r="G890" s="43">
        <v>4374</v>
      </c>
      <c r="H890" s="41">
        <v>2795.8608000000004</v>
      </c>
      <c r="I890" s="38">
        <f t="shared" si="26"/>
        <v>1.4999999999999999E-2</v>
      </c>
      <c r="J890" s="51" t="str">
        <f t="shared" si="27"/>
        <v>Need Improvement</v>
      </c>
    </row>
    <row r="891" spans="1:10">
      <c r="A891" s="42">
        <v>41774</v>
      </c>
      <c r="B891" s="40">
        <v>2588</v>
      </c>
      <c r="C891" s="41" t="s">
        <v>48</v>
      </c>
      <c r="D891" s="41" t="s">
        <v>55</v>
      </c>
      <c r="E891" s="41" t="s">
        <v>47</v>
      </c>
      <c r="F891" s="41">
        <v>8</v>
      </c>
      <c r="G891" s="43">
        <v>2124</v>
      </c>
      <c r="H891" s="41">
        <v>2627.1755999999996</v>
      </c>
      <c r="I891" s="38">
        <f t="shared" si="26"/>
        <v>1.4999999999999999E-2</v>
      </c>
      <c r="J891" s="51" t="str">
        <f t="shared" si="27"/>
        <v>Need Improvement</v>
      </c>
    </row>
    <row r="892" spans="1:10">
      <c r="A892" s="42">
        <v>41775</v>
      </c>
      <c r="B892" s="40">
        <v>2223</v>
      </c>
      <c r="C892" s="41" t="s">
        <v>49</v>
      </c>
      <c r="D892" s="41" t="s">
        <v>55</v>
      </c>
      <c r="E892" s="41" t="s">
        <v>51</v>
      </c>
      <c r="F892" s="41">
        <v>7</v>
      </c>
      <c r="G892" s="43">
        <v>4515</v>
      </c>
      <c r="H892" s="41">
        <v>3930.3074999999999</v>
      </c>
      <c r="I892" s="38">
        <f t="shared" si="26"/>
        <v>1.4999999999999999E-2</v>
      </c>
      <c r="J892" s="51" t="str">
        <f t="shared" si="27"/>
        <v>Need Improvement</v>
      </c>
    </row>
    <row r="893" spans="1:10">
      <c r="A893" s="42">
        <v>41776</v>
      </c>
      <c r="B893" s="40">
        <v>2589</v>
      </c>
      <c r="C893" s="41" t="s">
        <v>49</v>
      </c>
      <c r="D893" s="41" t="s">
        <v>55</v>
      </c>
      <c r="E893" s="41" t="s">
        <v>50</v>
      </c>
      <c r="F893" s="41">
        <v>9</v>
      </c>
      <c r="G893" s="43">
        <v>1714.5</v>
      </c>
      <c r="H893" s="41">
        <v>3669.03</v>
      </c>
      <c r="I893" s="38">
        <f t="shared" si="26"/>
        <v>1.4999999999999999E-2</v>
      </c>
      <c r="J893" s="51" t="str">
        <f t="shared" si="27"/>
        <v>Need Improvement</v>
      </c>
    </row>
    <row r="894" spans="1:10">
      <c r="A894" s="42">
        <v>41777</v>
      </c>
      <c r="B894" s="40">
        <v>2224</v>
      </c>
      <c r="C894" s="41" t="s">
        <v>45</v>
      </c>
      <c r="D894" s="41" t="s">
        <v>55</v>
      </c>
      <c r="E894" s="41" t="s">
        <v>51</v>
      </c>
      <c r="F894" s="41">
        <v>9</v>
      </c>
      <c r="G894" s="43">
        <v>2439</v>
      </c>
      <c r="H894" s="41">
        <v>5413.3604999999998</v>
      </c>
      <c r="I894" s="38">
        <f t="shared" si="26"/>
        <v>1.4999999999999999E-2</v>
      </c>
      <c r="J894" s="51" t="str">
        <f t="shared" si="27"/>
        <v>Good</v>
      </c>
    </row>
    <row r="895" spans="1:10">
      <c r="A895" s="42">
        <v>41778</v>
      </c>
      <c r="B895" s="40">
        <v>2590</v>
      </c>
      <c r="C895" s="41" t="s">
        <v>45</v>
      </c>
      <c r="D895" s="41" t="s">
        <v>55</v>
      </c>
      <c r="E895" s="41" t="s">
        <v>50</v>
      </c>
      <c r="F895" s="41">
        <v>10</v>
      </c>
      <c r="G895" s="43">
        <v>5280</v>
      </c>
      <c r="H895" s="41">
        <v>1017.9839999999999</v>
      </c>
      <c r="I895" s="38">
        <f t="shared" si="26"/>
        <v>2.5000000000000001E-2</v>
      </c>
      <c r="J895" s="51" t="str">
        <f t="shared" si="27"/>
        <v>Need Improvement</v>
      </c>
    </row>
    <row r="896" spans="1:10">
      <c r="A896" s="42">
        <v>41779</v>
      </c>
      <c r="B896" s="40">
        <v>2225</v>
      </c>
      <c r="C896" s="41" t="s">
        <v>48</v>
      </c>
      <c r="D896" s="41" t="s">
        <v>55</v>
      </c>
      <c r="E896" s="41" t="s">
        <v>51</v>
      </c>
      <c r="F896" s="41">
        <v>9</v>
      </c>
      <c r="G896" s="43">
        <v>11475</v>
      </c>
      <c r="H896" s="41">
        <v>1964.0609999999999</v>
      </c>
      <c r="I896" s="38">
        <f t="shared" si="26"/>
        <v>0.05</v>
      </c>
      <c r="J896" s="51" t="str">
        <f t="shared" si="27"/>
        <v>Good</v>
      </c>
    </row>
    <row r="897" spans="1:10">
      <c r="A897" s="42">
        <v>41780</v>
      </c>
      <c r="B897" s="40">
        <v>2591</v>
      </c>
      <c r="C897" s="41" t="s">
        <v>48</v>
      </c>
      <c r="D897" s="41" t="s">
        <v>55</v>
      </c>
      <c r="E897" s="41" t="s">
        <v>50</v>
      </c>
      <c r="F897" s="41">
        <v>9</v>
      </c>
      <c r="G897" s="43">
        <v>2146.5</v>
      </c>
      <c r="H897" s="41">
        <v>2891.9794499999998</v>
      </c>
      <c r="I897" s="38">
        <f t="shared" si="26"/>
        <v>1.4999999999999999E-2</v>
      </c>
      <c r="J897" s="51" t="str">
        <f t="shared" si="27"/>
        <v>Need Improvement</v>
      </c>
    </row>
    <row r="898" spans="1:10">
      <c r="A898" s="42">
        <v>41781</v>
      </c>
      <c r="B898" s="40">
        <v>2226</v>
      </c>
      <c r="C898" s="41" t="s">
        <v>49</v>
      </c>
      <c r="D898" s="41" t="s">
        <v>55</v>
      </c>
      <c r="E898" s="41" t="s">
        <v>47</v>
      </c>
      <c r="F898" s="41">
        <v>7</v>
      </c>
      <c r="G898" s="43">
        <v>3507</v>
      </c>
      <c r="H898" s="41">
        <v>1728.6003000000001</v>
      </c>
      <c r="I898" s="38">
        <f t="shared" si="26"/>
        <v>1.4999999999999999E-2</v>
      </c>
      <c r="J898" s="51" t="str">
        <f t="shared" si="27"/>
        <v>Need Improvement</v>
      </c>
    </row>
    <row r="899" spans="1:10">
      <c r="A899" s="42">
        <v>41782</v>
      </c>
      <c r="B899" s="40">
        <v>2592</v>
      </c>
      <c r="C899" s="41" t="s">
        <v>49</v>
      </c>
      <c r="D899" s="41" t="s">
        <v>55</v>
      </c>
      <c r="E899" s="41" t="s">
        <v>51</v>
      </c>
      <c r="F899" s="41">
        <v>7</v>
      </c>
      <c r="G899" s="43">
        <v>5386.5</v>
      </c>
      <c r="H899" s="41">
        <v>4035.3862500000005</v>
      </c>
      <c r="I899" s="38">
        <f t="shared" ref="I899:I962" si="28">+IF(G899&lt;5000,$Q$4,IF(AND(G899&gt;=5000,G899&lt;10000),$Q$3,$Q$2))</f>
        <v>2.5000000000000001E-2</v>
      </c>
      <c r="J899" s="51" t="str">
        <f t="shared" ref="J899:J962" si="29">IF(OR(G899&gt;10000,H899&gt;=5000),"Good","Need Improvement")</f>
        <v>Need Improvement</v>
      </c>
    </row>
    <row r="900" spans="1:10">
      <c r="A900" s="42">
        <v>41783</v>
      </c>
      <c r="B900" s="40">
        <v>2227</v>
      </c>
      <c r="C900" s="41" t="s">
        <v>45</v>
      </c>
      <c r="D900" s="41" t="s">
        <v>55</v>
      </c>
      <c r="E900" s="41" t="s">
        <v>47</v>
      </c>
      <c r="F900" s="41">
        <v>9</v>
      </c>
      <c r="G900" s="43">
        <v>1809</v>
      </c>
      <c r="H900" s="41">
        <v>672.22439999999995</v>
      </c>
      <c r="I900" s="38">
        <f t="shared" si="28"/>
        <v>1.4999999999999999E-2</v>
      </c>
      <c r="J900" s="51" t="str">
        <f t="shared" si="29"/>
        <v>Need Improvement</v>
      </c>
    </row>
    <row r="901" spans="1:10">
      <c r="A901" s="42">
        <v>41784</v>
      </c>
      <c r="B901" s="40">
        <v>2593</v>
      </c>
      <c r="C901" s="41" t="s">
        <v>45</v>
      </c>
      <c r="D901" s="41" t="s">
        <v>55</v>
      </c>
      <c r="E901" s="41" t="s">
        <v>51</v>
      </c>
      <c r="F901" s="41">
        <v>6</v>
      </c>
      <c r="G901" s="43">
        <v>9792</v>
      </c>
      <c r="H901" s="41">
        <v>2450.6927999999998</v>
      </c>
      <c r="I901" s="38">
        <f t="shared" si="28"/>
        <v>2.5000000000000001E-2</v>
      </c>
      <c r="J901" s="51" t="str">
        <f t="shared" si="29"/>
        <v>Need Improvement</v>
      </c>
    </row>
    <row r="902" spans="1:10">
      <c r="A902" s="42">
        <v>41785</v>
      </c>
      <c r="B902" s="40">
        <v>2228</v>
      </c>
      <c r="C902" s="41" t="s">
        <v>48</v>
      </c>
      <c r="D902" s="41" t="s">
        <v>55</v>
      </c>
      <c r="E902" s="41" t="s">
        <v>47</v>
      </c>
      <c r="F902" s="41">
        <v>7</v>
      </c>
      <c r="G902" s="43">
        <v>5055.75</v>
      </c>
      <c r="H902" s="41">
        <v>2312.1630000000005</v>
      </c>
      <c r="I902" s="38">
        <f t="shared" si="28"/>
        <v>2.5000000000000001E-2</v>
      </c>
      <c r="J902" s="51" t="str">
        <f t="shared" si="29"/>
        <v>Need Improvement</v>
      </c>
    </row>
    <row r="903" spans="1:10">
      <c r="A903" s="42">
        <v>41786</v>
      </c>
      <c r="B903" s="40">
        <v>2594</v>
      </c>
      <c r="C903" s="41" t="s">
        <v>48</v>
      </c>
      <c r="D903" s="41" t="s">
        <v>55</v>
      </c>
      <c r="E903" s="41" t="s">
        <v>51</v>
      </c>
      <c r="F903" s="41">
        <v>6</v>
      </c>
      <c r="G903" s="43">
        <v>10044</v>
      </c>
      <c r="H903" s="41">
        <v>2625.2505000000001</v>
      </c>
      <c r="I903" s="38">
        <f t="shared" si="28"/>
        <v>0.05</v>
      </c>
      <c r="J903" s="51" t="str">
        <f t="shared" si="29"/>
        <v>Good</v>
      </c>
    </row>
    <row r="904" spans="1:10">
      <c r="A904" s="42">
        <v>41787</v>
      </c>
      <c r="B904" s="40">
        <v>2229</v>
      </c>
      <c r="C904" s="41" t="s">
        <v>49</v>
      </c>
      <c r="D904" s="41" t="s">
        <v>55</v>
      </c>
      <c r="E904" s="41" t="s">
        <v>50</v>
      </c>
      <c r="F904" s="41">
        <v>9</v>
      </c>
      <c r="G904" s="43">
        <v>10260</v>
      </c>
      <c r="H904" s="41">
        <v>1579.0140000000001</v>
      </c>
      <c r="I904" s="38">
        <f t="shared" si="28"/>
        <v>0.05</v>
      </c>
      <c r="J904" s="51" t="str">
        <f t="shared" si="29"/>
        <v>Good</v>
      </c>
    </row>
    <row r="905" spans="1:10">
      <c r="A905" s="42">
        <v>41788</v>
      </c>
      <c r="B905" s="40">
        <v>2595</v>
      </c>
      <c r="C905" s="41" t="s">
        <v>49</v>
      </c>
      <c r="D905" s="41" t="s">
        <v>55</v>
      </c>
      <c r="E905" s="41" t="s">
        <v>47</v>
      </c>
      <c r="F905" s="41">
        <v>6</v>
      </c>
      <c r="G905" s="43">
        <v>7236</v>
      </c>
      <c r="H905" s="41">
        <v>1536.9264000000001</v>
      </c>
      <c r="I905" s="38">
        <f t="shared" si="28"/>
        <v>2.5000000000000001E-2</v>
      </c>
      <c r="J905" s="51" t="str">
        <f t="shared" si="29"/>
        <v>Need Improvement</v>
      </c>
    </row>
    <row r="906" spans="1:10">
      <c r="A906" s="42">
        <v>41789</v>
      </c>
      <c r="B906" s="40">
        <v>2230</v>
      </c>
      <c r="C906" s="41" t="s">
        <v>45</v>
      </c>
      <c r="D906" s="41" t="s">
        <v>55</v>
      </c>
      <c r="E906" s="41" t="s">
        <v>50</v>
      </c>
      <c r="F906" s="41">
        <v>9</v>
      </c>
      <c r="G906" s="43">
        <v>2943</v>
      </c>
      <c r="H906" s="41">
        <v>2674.3041000000003</v>
      </c>
      <c r="I906" s="38">
        <f t="shared" si="28"/>
        <v>1.4999999999999999E-2</v>
      </c>
      <c r="J906" s="51" t="str">
        <f t="shared" si="29"/>
        <v>Need Improvement</v>
      </c>
    </row>
    <row r="907" spans="1:10">
      <c r="A907" s="42">
        <v>41790</v>
      </c>
      <c r="B907" s="40">
        <v>2596</v>
      </c>
      <c r="C907" s="41" t="s">
        <v>45</v>
      </c>
      <c r="D907" s="41" t="s">
        <v>55</v>
      </c>
      <c r="E907" s="41" t="s">
        <v>47</v>
      </c>
      <c r="F907" s="41">
        <v>9</v>
      </c>
      <c r="G907" s="43">
        <v>5643</v>
      </c>
      <c r="H907" s="41">
        <v>5301.5985000000001</v>
      </c>
      <c r="I907" s="38">
        <f t="shared" si="28"/>
        <v>2.5000000000000001E-2</v>
      </c>
      <c r="J907" s="51" t="str">
        <f t="shared" si="29"/>
        <v>Good</v>
      </c>
    </row>
    <row r="908" spans="1:10">
      <c r="A908" s="42">
        <v>41791</v>
      </c>
      <c r="B908" s="40">
        <v>2231</v>
      </c>
      <c r="C908" s="41" t="s">
        <v>48</v>
      </c>
      <c r="D908" s="41" t="s">
        <v>55</v>
      </c>
      <c r="E908" s="41" t="s">
        <v>50</v>
      </c>
      <c r="F908" s="41">
        <v>7</v>
      </c>
      <c r="G908" s="43">
        <v>1869</v>
      </c>
      <c r="H908" s="41">
        <v>1558.3722</v>
      </c>
      <c r="I908" s="38">
        <f t="shared" si="28"/>
        <v>1.4999999999999999E-2</v>
      </c>
      <c r="J908" s="51" t="str">
        <f t="shared" si="29"/>
        <v>Need Improvement</v>
      </c>
    </row>
    <row r="909" spans="1:10">
      <c r="A909" s="42">
        <v>41792</v>
      </c>
      <c r="B909" s="40">
        <v>2597</v>
      </c>
      <c r="C909" s="41" t="s">
        <v>48</v>
      </c>
      <c r="D909" s="41" t="s">
        <v>55</v>
      </c>
      <c r="E909" s="41" t="s">
        <v>47</v>
      </c>
      <c r="F909" s="41">
        <v>6</v>
      </c>
      <c r="G909" s="43">
        <v>3474</v>
      </c>
      <c r="H909" s="41">
        <v>1250.2926</v>
      </c>
      <c r="I909" s="38">
        <f t="shared" si="28"/>
        <v>1.4999999999999999E-2</v>
      </c>
      <c r="J909" s="51" t="str">
        <f t="shared" si="29"/>
        <v>Need Improvement</v>
      </c>
    </row>
    <row r="910" spans="1:10">
      <c r="A910" s="42">
        <v>41793</v>
      </c>
      <c r="B910" s="40">
        <v>2232</v>
      </c>
      <c r="C910" s="41" t="s">
        <v>49</v>
      </c>
      <c r="D910" s="41" t="s">
        <v>55</v>
      </c>
      <c r="E910" s="41" t="s">
        <v>51</v>
      </c>
      <c r="F910" s="41">
        <v>8</v>
      </c>
      <c r="G910" s="43">
        <v>2064</v>
      </c>
      <c r="H910" s="41">
        <v>1355.6352000000002</v>
      </c>
      <c r="I910" s="38">
        <f t="shared" si="28"/>
        <v>1.4999999999999999E-2</v>
      </c>
      <c r="J910" s="51" t="str">
        <f t="shared" si="29"/>
        <v>Need Improvement</v>
      </c>
    </row>
    <row r="911" spans="1:10">
      <c r="A911" s="42">
        <v>41794</v>
      </c>
      <c r="B911" s="40">
        <v>2598</v>
      </c>
      <c r="C911" s="41" t="s">
        <v>49</v>
      </c>
      <c r="D911" s="41" t="s">
        <v>55</v>
      </c>
      <c r="E911" s="41" t="s">
        <v>50</v>
      </c>
      <c r="F911" s="41">
        <v>7</v>
      </c>
      <c r="G911" s="43">
        <v>2068.5</v>
      </c>
      <c r="H911" s="41">
        <v>907.86464999999998</v>
      </c>
      <c r="I911" s="38">
        <f t="shared" si="28"/>
        <v>1.4999999999999999E-2</v>
      </c>
      <c r="J911" s="51" t="str">
        <f t="shared" si="29"/>
        <v>Need Improvement</v>
      </c>
    </row>
    <row r="912" spans="1:10">
      <c r="A912" s="42">
        <v>41795</v>
      </c>
      <c r="B912" s="40">
        <v>2233</v>
      </c>
      <c r="C912" s="41" t="s">
        <v>45</v>
      </c>
      <c r="D912" s="41" t="s">
        <v>55</v>
      </c>
      <c r="E912" s="41" t="s">
        <v>51</v>
      </c>
      <c r="F912" s="41">
        <v>8</v>
      </c>
      <c r="G912" s="43">
        <v>4356</v>
      </c>
      <c r="H912" s="41">
        <v>1457.9531999999999</v>
      </c>
      <c r="I912" s="38">
        <f t="shared" si="28"/>
        <v>1.4999999999999999E-2</v>
      </c>
      <c r="J912" s="51" t="str">
        <f t="shared" si="29"/>
        <v>Need Improvement</v>
      </c>
    </row>
    <row r="913" spans="1:10">
      <c r="A913" s="42">
        <v>41796</v>
      </c>
      <c r="B913" s="40">
        <v>2599</v>
      </c>
      <c r="C913" s="41" t="s">
        <v>45</v>
      </c>
      <c r="D913" s="41" t="s">
        <v>55</v>
      </c>
      <c r="E913" s="41" t="s">
        <v>50</v>
      </c>
      <c r="F913" s="41">
        <v>6</v>
      </c>
      <c r="G913" s="43">
        <v>9900</v>
      </c>
      <c r="H913" s="41">
        <v>2066.13</v>
      </c>
      <c r="I913" s="38">
        <f t="shared" si="28"/>
        <v>2.5000000000000001E-2</v>
      </c>
      <c r="J913" s="51" t="str">
        <f t="shared" si="29"/>
        <v>Need Improvement</v>
      </c>
    </row>
    <row r="914" spans="1:10">
      <c r="A914" s="42">
        <v>41797</v>
      </c>
      <c r="B914" s="40">
        <v>2234</v>
      </c>
      <c r="C914" s="41" t="s">
        <v>48</v>
      </c>
      <c r="D914" s="41" t="s">
        <v>55</v>
      </c>
      <c r="E914" s="41" t="s">
        <v>51</v>
      </c>
      <c r="F914" s="41">
        <v>8</v>
      </c>
      <c r="G914" s="43">
        <v>11904</v>
      </c>
      <c r="H914" s="41">
        <v>4160.4479999999994</v>
      </c>
      <c r="I914" s="38">
        <f t="shared" si="28"/>
        <v>0.05</v>
      </c>
      <c r="J914" s="51" t="str">
        <f t="shared" si="29"/>
        <v>Good</v>
      </c>
    </row>
    <row r="915" spans="1:10">
      <c r="A915" s="42">
        <v>41798</v>
      </c>
      <c r="B915" s="40">
        <v>2600</v>
      </c>
      <c r="C915" s="41" t="s">
        <v>48</v>
      </c>
      <c r="D915" s="41" t="s">
        <v>55</v>
      </c>
      <c r="E915" s="41" t="s">
        <v>50</v>
      </c>
      <c r="F915" s="41">
        <v>6</v>
      </c>
      <c r="G915" s="43">
        <v>7357.5</v>
      </c>
      <c r="H915" s="41">
        <v>914.6844000000001</v>
      </c>
      <c r="I915" s="38">
        <f t="shared" si="28"/>
        <v>2.5000000000000001E-2</v>
      </c>
      <c r="J915" s="51" t="str">
        <f t="shared" si="29"/>
        <v>Need Improvement</v>
      </c>
    </row>
    <row r="916" spans="1:10">
      <c r="A916" s="42">
        <v>41799</v>
      </c>
      <c r="B916" s="40">
        <v>2235</v>
      </c>
      <c r="C916" s="41" t="s">
        <v>49</v>
      </c>
      <c r="D916" s="41" t="s">
        <v>55</v>
      </c>
      <c r="E916" s="41" t="s">
        <v>47</v>
      </c>
      <c r="F916" s="41">
        <v>8</v>
      </c>
      <c r="G916" s="43">
        <v>4728</v>
      </c>
      <c r="H916" s="41">
        <v>4931.3040000000001</v>
      </c>
      <c r="I916" s="38">
        <f t="shared" si="28"/>
        <v>1.4999999999999999E-2</v>
      </c>
      <c r="J916" s="51" t="str">
        <f t="shared" si="29"/>
        <v>Need Improvement</v>
      </c>
    </row>
    <row r="917" spans="1:10">
      <c r="A917" s="42">
        <v>41800</v>
      </c>
      <c r="B917" s="40">
        <v>2601</v>
      </c>
      <c r="C917" s="41" t="s">
        <v>49</v>
      </c>
      <c r="D917" s="41" t="s">
        <v>55</v>
      </c>
      <c r="E917" s="41" t="s">
        <v>51</v>
      </c>
      <c r="F917" s="41">
        <v>9</v>
      </c>
      <c r="G917" s="43">
        <v>8869.5</v>
      </c>
      <c r="H917" s="41">
        <v>1227.24315</v>
      </c>
      <c r="I917" s="38">
        <f t="shared" si="28"/>
        <v>2.5000000000000001E-2</v>
      </c>
      <c r="J917" s="51" t="str">
        <f t="shared" si="29"/>
        <v>Need Improvement</v>
      </c>
    </row>
    <row r="918" spans="1:10">
      <c r="A918" s="42">
        <v>41801</v>
      </c>
      <c r="B918" s="40">
        <v>2236</v>
      </c>
      <c r="C918" s="41" t="s">
        <v>45</v>
      </c>
      <c r="D918" s="41" t="s">
        <v>55</v>
      </c>
      <c r="E918" s="41" t="s">
        <v>47</v>
      </c>
      <c r="F918" s="41">
        <v>9</v>
      </c>
      <c r="G918" s="43">
        <v>9864</v>
      </c>
      <c r="H918" s="41">
        <v>3500.7336</v>
      </c>
      <c r="I918" s="38">
        <f t="shared" si="28"/>
        <v>2.5000000000000001E-2</v>
      </c>
      <c r="J918" s="51" t="str">
        <f t="shared" si="29"/>
        <v>Need Improvement</v>
      </c>
    </row>
    <row r="919" spans="1:10">
      <c r="A919" s="42">
        <v>41802</v>
      </c>
      <c r="B919" s="40">
        <v>2602</v>
      </c>
      <c r="C919" s="41" t="s">
        <v>45</v>
      </c>
      <c r="D919" s="41" t="s">
        <v>55</v>
      </c>
      <c r="E919" s="41" t="s">
        <v>51</v>
      </c>
      <c r="F919" s="41">
        <v>9</v>
      </c>
      <c r="G919" s="43">
        <v>10548</v>
      </c>
      <c r="H919" s="41">
        <v>4387.9679999999998</v>
      </c>
      <c r="I919" s="38">
        <f t="shared" si="28"/>
        <v>0.05</v>
      </c>
      <c r="J919" s="51" t="str">
        <f t="shared" si="29"/>
        <v>Good</v>
      </c>
    </row>
    <row r="920" spans="1:10">
      <c r="A920" s="42">
        <v>41803</v>
      </c>
      <c r="B920" s="40">
        <v>2237</v>
      </c>
      <c r="C920" s="41" t="s">
        <v>48</v>
      </c>
      <c r="D920" s="41" t="s">
        <v>55</v>
      </c>
      <c r="E920" s="41" t="s">
        <v>47</v>
      </c>
      <c r="F920" s="41">
        <v>10</v>
      </c>
      <c r="G920" s="43">
        <v>6120</v>
      </c>
      <c r="H920" s="41">
        <v>710.12400000000002</v>
      </c>
      <c r="I920" s="38">
        <f t="shared" si="28"/>
        <v>2.5000000000000001E-2</v>
      </c>
      <c r="J920" s="51" t="str">
        <f t="shared" si="29"/>
        <v>Need Improvement</v>
      </c>
    </row>
    <row r="921" spans="1:10">
      <c r="A921" s="42">
        <v>41804</v>
      </c>
      <c r="B921" s="40">
        <v>2603</v>
      </c>
      <c r="C921" s="41" t="s">
        <v>48</v>
      </c>
      <c r="D921" s="41" t="s">
        <v>55</v>
      </c>
      <c r="E921" s="41" t="s">
        <v>51</v>
      </c>
      <c r="F921" s="41">
        <v>6</v>
      </c>
      <c r="G921" s="43">
        <v>1737</v>
      </c>
      <c r="H921" s="41">
        <v>1066.1705999999999</v>
      </c>
      <c r="I921" s="38">
        <f t="shared" si="28"/>
        <v>1.4999999999999999E-2</v>
      </c>
      <c r="J921" s="51" t="str">
        <f t="shared" si="29"/>
        <v>Need Improvement</v>
      </c>
    </row>
    <row r="922" spans="1:10">
      <c r="A922" s="42">
        <v>41805</v>
      </c>
      <c r="B922" s="40">
        <v>2238</v>
      </c>
      <c r="C922" s="41" t="s">
        <v>49</v>
      </c>
      <c r="D922" s="41" t="s">
        <v>55</v>
      </c>
      <c r="E922" s="41" t="s">
        <v>50</v>
      </c>
      <c r="F922" s="41">
        <v>6</v>
      </c>
      <c r="G922" s="43">
        <v>2011.5</v>
      </c>
      <c r="H922" s="41">
        <v>1330.0038</v>
      </c>
      <c r="I922" s="38">
        <f t="shared" si="28"/>
        <v>1.4999999999999999E-2</v>
      </c>
      <c r="J922" s="51" t="str">
        <f t="shared" si="29"/>
        <v>Need Improvement</v>
      </c>
    </row>
    <row r="923" spans="1:10">
      <c r="A923" s="42">
        <v>41806</v>
      </c>
      <c r="B923" s="40">
        <v>2604</v>
      </c>
      <c r="C923" s="41" t="s">
        <v>49</v>
      </c>
      <c r="D923" s="41" t="s">
        <v>55</v>
      </c>
      <c r="E923" s="41" t="s">
        <v>47</v>
      </c>
      <c r="F923" s="41">
        <v>6</v>
      </c>
      <c r="G923" s="43">
        <v>5022</v>
      </c>
      <c r="H923" s="41">
        <v>1730.5812000000001</v>
      </c>
      <c r="I923" s="38">
        <f t="shared" si="28"/>
        <v>2.5000000000000001E-2</v>
      </c>
      <c r="J923" s="51" t="str">
        <f t="shared" si="29"/>
        <v>Need Improvement</v>
      </c>
    </row>
    <row r="924" spans="1:10">
      <c r="A924" s="42">
        <v>41807</v>
      </c>
      <c r="B924" s="40">
        <v>2239</v>
      </c>
      <c r="C924" s="41" t="s">
        <v>45</v>
      </c>
      <c r="D924" s="41" t="s">
        <v>55</v>
      </c>
      <c r="E924" s="41" t="s">
        <v>50</v>
      </c>
      <c r="F924" s="41">
        <v>9</v>
      </c>
      <c r="G924" s="43">
        <v>7627.5</v>
      </c>
      <c r="H924" s="41">
        <v>1917.0958500000002</v>
      </c>
      <c r="I924" s="38">
        <f t="shared" si="28"/>
        <v>2.5000000000000001E-2</v>
      </c>
      <c r="J924" s="51" t="str">
        <f t="shared" si="29"/>
        <v>Need Improvement</v>
      </c>
    </row>
    <row r="925" spans="1:10">
      <c r="A925" s="42">
        <v>41808</v>
      </c>
      <c r="B925" s="40">
        <v>2605</v>
      </c>
      <c r="C925" s="41" t="s">
        <v>45</v>
      </c>
      <c r="D925" s="41" t="s">
        <v>55</v>
      </c>
      <c r="E925" s="41" t="s">
        <v>47</v>
      </c>
      <c r="F925" s="41">
        <v>10</v>
      </c>
      <c r="G925" s="43">
        <v>13050</v>
      </c>
      <c r="H925" s="41">
        <v>4386.1049999999996</v>
      </c>
      <c r="I925" s="38">
        <f t="shared" si="28"/>
        <v>0.05</v>
      </c>
      <c r="J925" s="51" t="str">
        <f t="shared" si="29"/>
        <v>Good</v>
      </c>
    </row>
    <row r="926" spans="1:10">
      <c r="A926" s="42">
        <v>41809</v>
      </c>
      <c r="B926" s="40">
        <v>2240</v>
      </c>
      <c r="C926" s="41" t="s">
        <v>48</v>
      </c>
      <c r="D926" s="41" t="s">
        <v>55</v>
      </c>
      <c r="E926" s="41" t="s">
        <v>50</v>
      </c>
      <c r="F926" s="41">
        <v>10</v>
      </c>
      <c r="G926" s="43">
        <v>10450</v>
      </c>
      <c r="H926" s="41">
        <v>4504.9949999999999</v>
      </c>
      <c r="I926" s="38">
        <f t="shared" si="28"/>
        <v>0.05</v>
      </c>
      <c r="J926" s="51" t="str">
        <f t="shared" si="29"/>
        <v>Good</v>
      </c>
    </row>
    <row r="927" spans="1:10">
      <c r="A927" s="42">
        <v>41810</v>
      </c>
      <c r="B927" s="40">
        <v>2606</v>
      </c>
      <c r="C927" s="41" t="s">
        <v>48</v>
      </c>
      <c r="D927" s="41" t="s">
        <v>55</v>
      </c>
      <c r="E927" s="41" t="s">
        <v>47</v>
      </c>
      <c r="F927" s="41">
        <v>7</v>
      </c>
      <c r="G927" s="43">
        <v>5607</v>
      </c>
      <c r="H927" s="41">
        <v>2206.9152000000004</v>
      </c>
      <c r="I927" s="38">
        <f t="shared" si="28"/>
        <v>2.5000000000000001E-2</v>
      </c>
      <c r="J927" s="51" t="str">
        <f t="shared" si="29"/>
        <v>Need Improvement</v>
      </c>
    </row>
    <row r="928" spans="1:10">
      <c r="A928" s="42">
        <v>41811</v>
      </c>
      <c r="B928" s="40">
        <v>2241</v>
      </c>
      <c r="C928" s="41" t="s">
        <v>49</v>
      </c>
      <c r="D928" s="41" t="s">
        <v>55</v>
      </c>
      <c r="E928" s="41" t="s">
        <v>51</v>
      </c>
      <c r="F928" s="41">
        <v>8</v>
      </c>
      <c r="G928" s="43">
        <v>5256</v>
      </c>
      <c r="H928" s="41">
        <v>2346.2784000000001</v>
      </c>
      <c r="I928" s="38">
        <f t="shared" si="28"/>
        <v>2.5000000000000001E-2</v>
      </c>
      <c r="J928" s="51" t="str">
        <f t="shared" si="29"/>
        <v>Need Improvement</v>
      </c>
    </row>
    <row r="929" spans="1:10">
      <c r="A929" s="42">
        <v>41812</v>
      </c>
      <c r="B929" s="40">
        <v>2607</v>
      </c>
      <c r="C929" s="41" t="s">
        <v>49</v>
      </c>
      <c r="D929" s="41" t="s">
        <v>55</v>
      </c>
      <c r="E929" s="41" t="s">
        <v>50</v>
      </c>
      <c r="F929" s="41">
        <v>8</v>
      </c>
      <c r="G929" s="43">
        <v>1584</v>
      </c>
      <c r="H929" s="41">
        <v>3345.4079999999999</v>
      </c>
      <c r="I929" s="38">
        <f t="shared" si="28"/>
        <v>1.4999999999999999E-2</v>
      </c>
      <c r="J929" s="51" t="str">
        <f t="shared" si="29"/>
        <v>Need Improvement</v>
      </c>
    </row>
    <row r="930" spans="1:10">
      <c r="A930" s="42">
        <v>41813</v>
      </c>
      <c r="B930" s="40">
        <v>2242</v>
      </c>
      <c r="C930" s="41" t="s">
        <v>45</v>
      </c>
      <c r="D930" s="41" t="s">
        <v>55</v>
      </c>
      <c r="E930" s="41" t="s">
        <v>51</v>
      </c>
      <c r="F930" s="41">
        <v>8</v>
      </c>
      <c r="G930" s="43">
        <v>6426</v>
      </c>
      <c r="H930" s="41">
        <v>1597.0751999999998</v>
      </c>
      <c r="I930" s="38">
        <f t="shared" si="28"/>
        <v>2.5000000000000001E-2</v>
      </c>
      <c r="J930" s="51" t="str">
        <f t="shared" si="29"/>
        <v>Need Improvement</v>
      </c>
    </row>
    <row r="931" spans="1:10">
      <c r="A931" s="42">
        <v>41814</v>
      </c>
      <c r="B931" s="40">
        <v>2608</v>
      </c>
      <c r="C931" s="41" t="s">
        <v>45</v>
      </c>
      <c r="D931" s="41" t="s">
        <v>55</v>
      </c>
      <c r="E931" s="41" t="s">
        <v>50</v>
      </c>
      <c r="F931" s="41">
        <v>7</v>
      </c>
      <c r="G931" s="43">
        <v>5544</v>
      </c>
      <c r="H931" s="41">
        <v>872.34840000000008</v>
      </c>
      <c r="I931" s="38">
        <f t="shared" si="28"/>
        <v>2.5000000000000001E-2</v>
      </c>
      <c r="J931" s="51" t="str">
        <f t="shared" si="29"/>
        <v>Need Improvement</v>
      </c>
    </row>
    <row r="932" spans="1:10">
      <c r="A932" s="42">
        <v>41815</v>
      </c>
      <c r="B932" s="40">
        <v>2243</v>
      </c>
      <c r="C932" s="41" t="s">
        <v>48</v>
      </c>
      <c r="D932" s="41" t="s">
        <v>55</v>
      </c>
      <c r="E932" s="41" t="s">
        <v>51</v>
      </c>
      <c r="F932" s="41">
        <v>8</v>
      </c>
      <c r="G932" s="43">
        <v>9312</v>
      </c>
      <c r="H932" s="41">
        <v>1458.7248000000002</v>
      </c>
      <c r="I932" s="38">
        <f t="shared" si="28"/>
        <v>2.5000000000000001E-2</v>
      </c>
      <c r="J932" s="51" t="str">
        <f t="shared" si="29"/>
        <v>Need Improvement</v>
      </c>
    </row>
    <row r="933" spans="1:10">
      <c r="A933" s="42">
        <v>41816</v>
      </c>
      <c r="B933" s="40">
        <v>2609</v>
      </c>
      <c r="C933" s="41" t="s">
        <v>48</v>
      </c>
      <c r="D933" s="41" t="s">
        <v>55</v>
      </c>
      <c r="E933" s="41" t="s">
        <v>50</v>
      </c>
      <c r="F933" s="41">
        <v>6</v>
      </c>
      <c r="G933" s="43">
        <v>6912</v>
      </c>
      <c r="H933" s="41">
        <v>2849.1264000000001</v>
      </c>
      <c r="I933" s="38">
        <f t="shared" si="28"/>
        <v>2.5000000000000001E-2</v>
      </c>
      <c r="J933" s="51" t="str">
        <f t="shared" si="29"/>
        <v>Need Improvement</v>
      </c>
    </row>
    <row r="934" spans="1:10">
      <c r="A934" s="42">
        <v>41817</v>
      </c>
      <c r="B934" s="40">
        <v>2244</v>
      </c>
      <c r="C934" s="41" t="s">
        <v>49</v>
      </c>
      <c r="D934" s="41" t="s">
        <v>55</v>
      </c>
      <c r="E934" s="41" t="s">
        <v>47</v>
      </c>
      <c r="F934" s="41">
        <v>6</v>
      </c>
      <c r="G934" s="43">
        <v>8676</v>
      </c>
      <c r="H934" s="41">
        <v>4146.0434999999998</v>
      </c>
      <c r="I934" s="38">
        <f t="shared" si="28"/>
        <v>2.5000000000000001E-2</v>
      </c>
      <c r="J934" s="51" t="str">
        <f t="shared" si="29"/>
        <v>Need Improvement</v>
      </c>
    </row>
    <row r="935" spans="1:10">
      <c r="A935" s="42">
        <v>41818</v>
      </c>
      <c r="B935" s="40">
        <v>2610</v>
      </c>
      <c r="C935" s="41" t="s">
        <v>49</v>
      </c>
      <c r="D935" s="41" t="s">
        <v>55</v>
      </c>
      <c r="E935" s="41" t="s">
        <v>51</v>
      </c>
      <c r="F935" s="41">
        <v>10</v>
      </c>
      <c r="G935" s="43">
        <v>10020</v>
      </c>
      <c r="H935" s="41">
        <v>919.58550000000002</v>
      </c>
      <c r="I935" s="38">
        <f t="shared" si="28"/>
        <v>0.05</v>
      </c>
      <c r="J935" s="51" t="str">
        <f t="shared" si="29"/>
        <v>Good</v>
      </c>
    </row>
    <row r="936" spans="1:10">
      <c r="A936" s="42">
        <v>41819</v>
      </c>
      <c r="B936" s="40">
        <v>2245</v>
      </c>
      <c r="C936" s="41" t="s">
        <v>45</v>
      </c>
      <c r="D936" s="41" t="s">
        <v>55</v>
      </c>
      <c r="E936" s="41" t="s">
        <v>47</v>
      </c>
      <c r="F936" s="41">
        <v>10</v>
      </c>
      <c r="G936" s="43">
        <v>9360</v>
      </c>
      <c r="H936" s="41">
        <v>2694.2759999999998</v>
      </c>
      <c r="I936" s="38">
        <f t="shared" si="28"/>
        <v>2.5000000000000001E-2</v>
      </c>
      <c r="J936" s="51" t="str">
        <f t="shared" si="29"/>
        <v>Need Improvement</v>
      </c>
    </row>
    <row r="937" spans="1:10">
      <c r="A937" s="42">
        <v>41820</v>
      </c>
      <c r="B937" s="40">
        <v>2611</v>
      </c>
      <c r="C937" s="41" t="s">
        <v>45</v>
      </c>
      <c r="D937" s="41" t="s">
        <v>55</v>
      </c>
      <c r="E937" s="41" t="s">
        <v>51</v>
      </c>
      <c r="F937" s="41">
        <v>6</v>
      </c>
      <c r="G937" s="43">
        <v>4284</v>
      </c>
      <c r="H937" s="41">
        <v>3193.2936</v>
      </c>
      <c r="I937" s="38">
        <f t="shared" si="28"/>
        <v>1.4999999999999999E-2</v>
      </c>
      <c r="J937" s="51" t="str">
        <f t="shared" si="29"/>
        <v>Need Improvement</v>
      </c>
    </row>
    <row r="938" spans="1:10">
      <c r="A938" s="42">
        <v>41821</v>
      </c>
      <c r="B938" s="40">
        <v>2246</v>
      </c>
      <c r="C938" s="41" t="s">
        <v>48</v>
      </c>
      <c r="D938" s="41" t="s">
        <v>55</v>
      </c>
      <c r="E938" s="41" t="s">
        <v>47</v>
      </c>
      <c r="F938" s="41">
        <v>6</v>
      </c>
      <c r="G938" s="43">
        <v>7290</v>
      </c>
      <c r="H938" s="41">
        <v>645.01920000000007</v>
      </c>
      <c r="I938" s="38">
        <f t="shared" si="28"/>
        <v>2.5000000000000001E-2</v>
      </c>
      <c r="J938" s="51" t="str">
        <f t="shared" si="29"/>
        <v>Need Improvement</v>
      </c>
    </row>
    <row r="939" spans="1:10">
      <c r="A939" s="42">
        <v>41822</v>
      </c>
      <c r="B939" s="40">
        <v>2612</v>
      </c>
      <c r="C939" s="41" t="s">
        <v>48</v>
      </c>
      <c r="D939" s="41" t="s">
        <v>55</v>
      </c>
      <c r="E939" s="41" t="s">
        <v>51</v>
      </c>
      <c r="F939" s="41">
        <v>9</v>
      </c>
      <c r="G939" s="43">
        <v>4171.5</v>
      </c>
      <c r="H939" s="41">
        <v>4196.5289999999995</v>
      </c>
      <c r="I939" s="38">
        <f t="shared" si="28"/>
        <v>1.4999999999999999E-2</v>
      </c>
      <c r="J939" s="51" t="str">
        <f t="shared" si="29"/>
        <v>Need Improvement</v>
      </c>
    </row>
    <row r="940" spans="1:10">
      <c r="A940" s="42">
        <v>41823</v>
      </c>
      <c r="B940" s="40">
        <v>2247</v>
      </c>
      <c r="C940" s="41" t="s">
        <v>49</v>
      </c>
      <c r="D940" s="41" t="s">
        <v>55</v>
      </c>
      <c r="E940" s="41" t="s">
        <v>50</v>
      </c>
      <c r="F940" s="41">
        <v>9</v>
      </c>
      <c r="G940" s="43">
        <v>9432</v>
      </c>
      <c r="H940" s="41">
        <v>3880.3247999999999</v>
      </c>
      <c r="I940" s="38">
        <f t="shared" si="28"/>
        <v>2.5000000000000001E-2</v>
      </c>
      <c r="J940" s="51" t="str">
        <f t="shared" si="29"/>
        <v>Need Improvement</v>
      </c>
    </row>
    <row r="941" spans="1:10">
      <c r="A941" s="42">
        <v>41824</v>
      </c>
      <c r="B941" s="40">
        <v>2613</v>
      </c>
      <c r="C941" s="41" t="s">
        <v>49</v>
      </c>
      <c r="D941" s="41" t="s">
        <v>55</v>
      </c>
      <c r="E941" s="41" t="s">
        <v>47</v>
      </c>
      <c r="F941" s="41">
        <v>9</v>
      </c>
      <c r="G941" s="43">
        <v>2207.25</v>
      </c>
      <c r="H941" s="41">
        <v>1667.7981000000002</v>
      </c>
      <c r="I941" s="38">
        <f t="shared" si="28"/>
        <v>1.4999999999999999E-2</v>
      </c>
      <c r="J941" s="51" t="str">
        <f t="shared" si="29"/>
        <v>Need Improvement</v>
      </c>
    </row>
    <row r="942" spans="1:10">
      <c r="A942" s="42">
        <v>41825</v>
      </c>
      <c r="B942" s="40">
        <v>2248</v>
      </c>
      <c r="C942" s="41" t="s">
        <v>45</v>
      </c>
      <c r="D942" s="41" t="s">
        <v>55</v>
      </c>
      <c r="E942" s="41" t="s">
        <v>50</v>
      </c>
      <c r="F942" s="41">
        <v>8</v>
      </c>
      <c r="G942" s="43">
        <v>2144</v>
      </c>
      <c r="H942" s="41">
        <v>868.10559999999998</v>
      </c>
      <c r="I942" s="38">
        <f t="shared" si="28"/>
        <v>1.4999999999999999E-2</v>
      </c>
      <c r="J942" s="51" t="str">
        <f t="shared" si="29"/>
        <v>Need Improvement</v>
      </c>
    </row>
    <row r="943" spans="1:10">
      <c r="A943" s="42">
        <v>41826</v>
      </c>
      <c r="B943" s="40">
        <v>2614</v>
      </c>
      <c r="C943" s="41" t="s">
        <v>45</v>
      </c>
      <c r="D943" s="41" t="s">
        <v>55</v>
      </c>
      <c r="E943" s="41" t="s">
        <v>47</v>
      </c>
      <c r="F943" s="41">
        <v>6</v>
      </c>
      <c r="G943" s="43">
        <v>5157</v>
      </c>
      <c r="H943" s="41">
        <v>2928.3165000000004</v>
      </c>
      <c r="I943" s="38">
        <f t="shared" si="28"/>
        <v>2.5000000000000001E-2</v>
      </c>
      <c r="J943" s="51" t="str">
        <f t="shared" si="29"/>
        <v>Need Improvement</v>
      </c>
    </row>
    <row r="944" spans="1:10">
      <c r="A944" s="42">
        <v>41827</v>
      </c>
      <c r="B944" s="40">
        <v>2249</v>
      </c>
      <c r="C944" s="41" t="s">
        <v>48</v>
      </c>
      <c r="D944" s="41" t="s">
        <v>55</v>
      </c>
      <c r="E944" s="41" t="s">
        <v>50</v>
      </c>
      <c r="F944" s="41">
        <v>9</v>
      </c>
      <c r="G944" s="43">
        <v>11178</v>
      </c>
      <c r="H944" s="41">
        <v>3189.0834000000004</v>
      </c>
      <c r="I944" s="38">
        <f t="shared" si="28"/>
        <v>0.05</v>
      </c>
      <c r="J944" s="51" t="str">
        <f t="shared" si="29"/>
        <v>Good</v>
      </c>
    </row>
    <row r="945" spans="1:10">
      <c r="A945" s="42">
        <v>41828</v>
      </c>
      <c r="B945" s="40">
        <v>2615</v>
      </c>
      <c r="C945" s="41" t="s">
        <v>48</v>
      </c>
      <c r="D945" s="41" t="s">
        <v>55</v>
      </c>
      <c r="E945" s="41" t="s">
        <v>47</v>
      </c>
      <c r="F945" s="41">
        <v>8</v>
      </c>
      <c r="G945" s="43">
        <v>5568</v>
      </c>
      <c r="H945" s="41">
        <v>4292.9279999999999</v>
      </c>
      <c r="I945" s="38">
        <f t="shared" si="28"/>
        <v>2.5000000000000001E-2</v>
      </c>
      <c r="J945" s="51" t="str">
        <f t="shared" si="29"/>
        <v>Need Improvement</v>
      </c>
    </row>
    <row r="946" spans="1:10">
      <c r="A946" s="42">
        <v>41829</v>
      </c>
      <c r="B946" s="40">
        <v>2250</v>
      </c>
      <c r="C946" s="41" t="s">
        <v>49</v>
      </c>
      <c r="D946" s="41" t="s">
        <v>55</v>
      </c>
      <c r="E946" s="41" t="s">
        <v>51</v>
      </c>
      <c r="F946" s="41">
        <v>7</v>
      </c>
      <c r="G946" s="43">
        <v>9324</v>
      </c>
      <c r="H946" s="41">
        <v>834.73109999999997</v>
      </c>
      <c r="I946" s="38">
        <f t="shared" si="28"/>
        <v>2.5000000000000001E-2</v>
      </c>
      <c r="J946" s="51" t="str">
        <f t="shared" si="29"/>
        <v>Need Improvement</v>
      </c>
    </row>
    <row r="947" spans="1:10">
      <c r="A947" s="42">
        <v>40909</v>
      </c>
      <c r="B947" s="40">
        <v>2461</v>
      </c>
      <c r="C947" s="41" t="s">
        <v>45</v>
      </c>
      <c r="D947" s="41" t="s">
        <v>56</v>
      </c>
      <c r="E947" s="41" t="s">
        <v>47</v>
      </c>
      <c r="F947" s="41">
        <v>10</v>
      </c>
      <c r="G947" s="43">
        <v>8370</v>
      </c>
      <c r="H947" s="41">
        <v>3260.9519999999998</v>
      </c>
      <c r="I947" s="38">
        <f t="shared" si="28"/>
        <v>2.5000000000000001E-2</v>
      </c>
      <c r="J947" s="51" t="str">
        <f t="shared" si="29"/>
        <v>Need Improvement</v>
      </c>
    </row>
    <row r="948" spans="1:10">
      <c r="A948" s="42">
        <v>40910</v>
      </c>
      <c r="B948" s="40">
        <v>2826</v>
      </c>
      <c r="C948" s="41" t="s">
        <v>49</v>
      </c>
      <c r="D948" s="41" t="s">
        <v>56</v>
      </c>
      <c r="E948" s="41" t="s">
        <v>51</v>
      </c>
      <c r="F948" s="41">
        <v>6</v>
      </c>
      <c r="G948" s="43">
        <v>10080</v>
      </c>
      <c r="H948" s="41">
        <v>2938.5719999999997</v>
      </c>
      <c r="I948" s="38">
        <f t="shared" si="28"/>
        <v>0.05</v>
      </c>
      <c r="J948" s="51" t="str">
        <f t="shared" si="29"/>
        <v>Good</v>
      </c>
    </row>
    <row r="949" spans="1:10">
      <c r="A949" s="42">
        <v>40911</v>
      </c>
      <c r="B949" s="40">
        <v>2462</v>
      </c>
      <c r="C949" s="41" t="s">
        <v>48</v>
      </c>
      <c r="D949" s="41" t="s">
        <v>56</v>
      </c>
      <c r="E949" s="41" t="s">
        <v>47</v>
      </c>
      <c r="F949" s="41">
        <v>6</v>
      </c>
      <c r="G949" s="43">
        <v>7560</v>
      </c>
      <c r="H949" s="41">
        <v>2281.6080000000002</v>
      </c>
      <c r="I949" s="38">
        <f t="shared" si="28"/>
        <v>2.5000000000000001E-2</v>
      </c>
      <c r="J949" s="51" t="str">
        <f t="shared" si="29"/>
        <v>Need Improvement</v>
      </c>
    </row>
    <row r="950" spans="1:10">
      <c r="A950" s="42">
        <v>40913</v>
      </c>
      <c r="B950" s="40">
        <v>2827</v>
      </c>
      <c r="C950" s="41" t="s">
        <v>45</v>
      </c>
      <c r="D950" s="41" t="s">
        <v>56</v>
      </c>
      <c r="E950" s="41" t="s">
        <v>51</v>
      </c>
      <c r="F950" s="41">
        <v>8</v>
      </c>
      <c r="G950" s="43">
        <v>7248</v>
      </c>
      <c r="H950" s="41">
        <v>1923.2568000000001</v>
      </c>
      <c r="I950" s="38">
        <f t="shared" si="28"/>
        <v>2.5000000000000001E-2</v>
      </c>
      <c r="J950" s="51" t="str">
        <f t="shared" si="29"/>
        <v>Need Improvement</v>
      </c>
    </row>
    <row r="951" spans="1:10">
      <c r="A951" s="42">
        <v>40914</v>
      </c>
      <c r="B951" s="40">
        <v>2463</v>
      </c>
      <c r="C951" s="41" t="s">
        <v>49</v>
      </c>
      <c r="D951" s="41" t="s">
        <v>56</v>
      </c>
      <c r="E951" s="41" t="s">
        <v>50</v>
      </c>
      <c r="F951" s="41">
        <v>10</v>
      </c>
      <c r="G951" s="43">
        <v>14025</v>
      </c>
      <c r="H951" s="41">
        <v>1848.4950000000003</v>
      </c>
      <c r="I951" s="38">
        <f t="shared" si="28"/>
        <v>0.05</v>
      </c>
      <c r="J951" s="51" t="str">
        <f t="shared" si="29"/>
        <v>Good</v>
      </c>
    </row>
    <row r="952" spans="1:10">
      <c r="A952" s="42">
        <v>40915</v>
      </c>
      <c r="B952" s="40">
        <v>2828</v>
      </c>
      <c r="C952" s="41" t="s">
        <v>48</v>
      </c>
      <c r="D952" s="41" t="s">
        <v>56</v>
      </c>
      <c r="E952" s="41" t="s">
        <v>51</v>
      </c>
      <c r="F952" s="41">
        <v>8</v>
      </c>
      <c r="G952" s="43">
        <v>2256</v>
      </c>
      <c r="H952" s="41">
        <v>1967.232</v>
      </c>
      <c r="I952" s="38">
        <f t="shared" si="28"/>
        <v>1.4999999999999999E-2</v>
      </c>
      <c r="J952" s="51" t="str">
        <f t="shared" si="29"/>
        <v>Need Improvement</v>
      </c>
    </row>
    <row r="953" spans="1:10">
      <c r="A953" s="42">
        <v>40916</v>
      </c>
      <c r="B953" s="40">
        <v>2464</v>
      </c>
      <c r="C953" s="41" t="s">
        <v>45</v>
      </c>
      <c r="D953" s="41" t="s">
        <v>56</v>
      </c>
      <c r="E953" s="41" t="s">
        <v>50</v>
      </c>
      <c r="F953" s="41">
        <v>6</v>
      </c>
      <c r="G953" s="43">
        <v>11002.5</v>
      </c>
      <c r="H953" s="41">
        <v>4562.73675</v>
      </c>
      <c r="I953" s="38">
        <f t="shared" si="28"/>
        <v>0.05</v>
      </c>
      <c r="J953" s="51" t="str">
        <f t="shared" si="29"/>
        <v>Good</v>
      </c>
    </row>
    <row r="954" spans="1:10">
      <c r="A954" s="42">
        <v>40917</v>
      </c>
      <c r="B954" s="40">
        <v>2829</v>
      </c>
      <c r="C954" s="41" t="s">
        <v>49</v>
      </c>
      <c r="D954" s="41" t="s">
        <v>56</v>
      </c>
      <c r="E954" s="41" t="s">
        <v>47</v>
      </c>
      <c r="F954" s="41">
        <v>10</v>
      </c>
      <c r="G954" s="43">
        <v>10300</v>
      </c>
      <c r="H954" s="41">
        <v>2440.482</v>
      </c>
      <c r="I954" s="38">
        <f t="shared" si="28"/>
        <v>0.05</v>
      </c>
      <c r="J954" s="51" t="str">
        <f t="shared" si="29"/>
        <v>Good</v>
      </c>
    </row>
    <row r="955" spans="1:10">
      <c r="A955" s="42">
        <v>40918</v>
      </c>
      <c r="B955" s="40">
        <v>2465</v>
      </c>
      <c r="C955" s="41" t="s">
        <v>48</v>
      </c>
      <c r="D955" s="41" t="s">
        <v>56</v>
      </c>
      <c r="E955" s="41" t="s">
        <v>50</v>
      </c>
      <c r="F955" s="41">
        <v>8</v>
      </c>
      <c r="G955" s="43">
        <v>5832</v>
      </c>
      <c r="H955" s="41">
        <v>1251.2556</v>
      </c>
      <c r="I955" s="38">
        <f t="shared" si="28"/>
        <v>2.5000000000000001E-2</v>
      </c>
      <c r="J955" s="51" t="str">
        <f t="shared" si="29"/>
        <v>Need Improvement</v>
      </c>
    </row>
    <row r="956" spans="1:10">
      <c r="A956" s="42">
        <v>40919</v>
      </c>
      <c r="B956" s="40">
        <v>2830</v>
      </c>
      <c r="C956" s="41" t="s">
        <v>45</v>
      </c>
      <c r="D956" s="41" t="s">
        <v>56</v>
      </c>
      <c r="E956" s="41" t="s">
        <v>47</v>
      </c>
      <c r="F956" s="41">
        <v>7</v>
      </c>
      <c r="G956" s="43">
        <v>2173.5</v>
      </c>
      <c r="H956" s="41">
        <v>3364.5779999999995</v>
      </c>
      <c r="I956" s="38">
        <f t="shared" si="28"/>
        <v>1.4999999999999999E-2</v>
      </c>
      <c r="J956" s="51" t="str">
        <f t="shared" si="29"/>
        <v>Need Improvement</v>
      </c>
    </row>
    <row r="957" spans="1:10">
      <c r="A957" s="42">
        <v>40920</v>
      </c>
      <c r="B957" s="40">
        <v>2466</v>
      </c>
      <c r="C957" s="41" t="s">
        <v>49</v>
      </c>
      <c r="D957" s="41" t="s">
        <v>56</v>
      </c>
      <c r="E957" s="41" t="s">
        <v>51</v>
      </c>
      <c r="F957" s="41">
        <v>6</v>
      </c>
      <c r="G957" s="43">
        <v>3546</v>
      </c>
      <c r="H957" s="41">
        <v>2980.7676000000001</v>
      </c>
      <c r="I957" s="38">
        <f t="shared" si="28"/>
        <v>1.4999999999999999E-2</v>
      </c>
      <c r="J957" s="51" t="str">
        <f t="shared" si="29"/>
        <v>Need Improvement</v>
      </c>
    </row>
    <row r="958" spans="1:10">
      <c r="A958" s="42">
        <v>40921</v>
      </c>
      <c r="B958" s="40">
        <v>2831</v>
      </c>
      <c r="C958" s="41" t="s">
        <v>48</v>
      </c>
      <c r="D958" s="41" t="s">
        <v>56</v>
      </c>
      <c r="E958" s="41" t="s">
        <v>47</v>
      </c>
      <c r="F958" s="41">
        <v>6</v>
      </c>
      <c r="G958" s="43">
        <v>6439.5</v>
      </c>
      <c r="H958" s="41">
        <v>901.31534999999997</v>
      </c>
      <c r="I958" s="38">
        <f t="shared" si="28"/>
        <v>2.5000000000000001E-2</v>
      </c>
      <c r="J958" s="51" t="str">
        <f t="shared" si="29"/>
        <v>Need Improvement</v>
      </c>
    </row>
    <row r="959" spans="1:10">
      <c r="A959" s="42">
        <v>40922</v>
      </c>
      <c r="B959" s="40">
        <v>2467</v>
      </c>
      <c r="C959" s="41" t="s">
        <v>45</v>
      </c>
      <c r="D959" s="41" t="s">
        <v>56</v>
      </c>
      <c r="E959" s="41" t="s">
        <v>51</v>
      </c>
      <c r="F959" s="41">
        <v>10</v>
      </c>
      <c r="G959" s="43">
        <v>14300</v>
      </c>
      <c r="H959" s="41">
        <v>5694.26</v>
      </c>
      <c r="I959" s="38">
        <f t="shared" si="28"/>
        <v>0.05</v>
      </c>
      <c r="J959" s="51" t="str">
        <f t="shared" si="29"/>
        <v>Good</v>
      </c>
    </row>
    <row r="960" spans="1:10">
      <c r="A960" s="42">
        <v>40923</v>
      </c>
      <c r="B960" s="40">
        <v>2832</v>
      </c>
      <c r="C960" s="41" t="s">
        <v>49</v>
      </c>
      <c r="D960" s="41" t="s">
        <v>56</v>
      </c>
      <c r="E960" s="41" t="s">
        <v>50</v>
      </c>
      <c r="F960" s="41">
        <v>8</v>
      </c>
      <c r="G960" s="43">
        <v>12060</v>
      </c>
      <c r="H960" s="41">
        <v>2411.0352000000003</v>
      </c>
      <c r="I960" s="38">
        <f t="shared" si="28"/>
        <v>0.05</v>
      </c>
      <c r="J960" s="51" t="str">
        <f t="shared" si="29"/>
        <v>Good</v>
      </c>
    </row>
    <row r="961" spans="1:10">
      <c r="A961" s="42">
        <v>40924</v>
      </c>
      <c r="B961" s="40">
        <v>2468</v>
      </c>
      <c r="C961" s="41" t="s">
        <v>48</v>
      </c>
      <c r="D961" s="41" t="s">
        <v>56</v>
      </c>
      <c r="E961" s="41" t="s">
        <v>51</v>
      </c>
      <c r="F961" s="41">
        <v>9</v>
      </c>
      <c r="G961" s="43">
        <v>4104</v>
      </c>
      <c r="H961" s="41">
        <v>632.22119999999995</v>
      </c>
      <c r="I961" s="38">
        <f t="shared" si="28"/>
        <v>1.4999999999999999E-2</v>
      </c>
      <c r="J961" s="51" t="str">
        <f t="shared" si="29"/>
        <v>Need Improvement</v>
      </c>
    </row>
    <row r="962" spans="1:10">
      <c r="A962" s="42">
        <v>40925</v>
      </c>
      <c r="B962" s="40">
        <v>2833</v>
      </c>
      <c r="C962" s="41" t="s">
        <v>45</v>
      </c>
      <c r="D962" s="41" t="s">
        <v>56</v>
      </c>
      <c r="E962" s="41" t="s">
        <v>50</v>
      </c>
      <c r="F962" s="41">
        <v>8</v>
      </c>
      <c r="G962" s="43">
        <v>10640</v>
      </c>
      <c r="H962" s="41">
        <v>2694.0480000000002</v>
      </c>
      <c r="I962" s="38">
        <f t="shared" si="28"/>
        <v>0.05</v>
      </c>
      <c r="J962" s="51" t="str">
        <f t="shared" si="29"/>
        <v>Good</v>
      </c>
    </row>
    <row r="963" spans="1:10">
      <c r="A963" s="42">
        <v>40926</v>
      </c>
      <c r="B963" s="40">
        <v>2469</v>
      </c>
      <c r="C963" s="41" t="s">
        <v>49</v>
      </c>
      <c r="D963" s="41" t="s">
        <v>56</v>
      </c>
      <c r="E963" s="41" t="s">
        <v>47</v>
      </c>
      <c r="F963" s="41">
        <v>6</v>
      </c>
      <c r="G963" s="43">
        <v>3654</v>
      </c>
      <c r="H963" s="41">
        <v>2649.8807999999999</v>
      </c>
      <c r="I963" s="38">
        <f t="shared" ref="I963:I1026" si="30">+IF(G963&lt;5000,$Q$4,IF(AND(G963&gt;=5000,G963&lt;10000),$Q$3,$Q$2))</f>
        <v>1.4999999999999999E-2</v>
      </c>
      <c r="J963" s="51" t="str">
        <f t="shared" ref="J963:J1026" si="31">IF(OR(G963&gt;10000,H963&gt;=5000),"Good","Need Improvement")</f>
        <v>Need Improvement</v>
      </c>
    </row>
    <row r="964" spans="1:10">
      <c r="A964" s="42">
        <v>40927</v>
      </c>
      <c r="B964" s="40">
        <v>2834</v>
      </c>
      <c r="C964" s="41" t="s">
        <v>48</v>
      </c>
      <c r="D964" s="41" t="s">
        <v>56</v>
      </c>
      <c r="E964" s="41" t="s">
        <v>50</v>
      </c>
      <c r="F964" s="41">
        <v>8</v>
      </c>
      <c r="G964" s="43">
        <v>7440</v>
      </c>
      <c r="H964" s="41">
        <v>1705.2479999999998</v>
      </c>
      <c r="I964" s="38">
        <f t="shared" si="30"/>
        <v>2.5000000000000001E-2</v>
      </c>
      <c r="J964" s="51" t="str">
        <f t="shared" si="31"/>
        <v>Need Improvement</v>
      </c>
    </row>
    <row r="965" spans="1:10">
      <c r="A965" s="42">
        <v>40928</v>
      </c>
      <c r="B965" s="40">
        <v>2470</v>
      </c>
      <c r="C965" s="41" t="s">
        <v>45</v>
      </c>
      <c r="D965" s="41" t="s">
        <v>56</v>
      </c>
      <c r="E965" s="41" t="s">
        <v>47</v>
      </c>
      <c r="F965" s="41">
        <v>10</v>
      </c>
      <c r="G965" s="43">
        <v>9840</v>
      </c>
      <c r="H965" s="41">
        <v>3874.5</v>
      </c>
      <c r="I965" s="38">
        <f t="shared" si="30"/>
        <v>2.5000000000000001E-2</v>
      </c>
      <c r="J965" s="51" t="str">
        <f t="shared" si="31"/>
        <v>Need Improvement</v>
      </c>
    </row>
    <row r="966" spans="1:10">
      <c r="A966" s="42">
        <v>40929</v>
      </c>
      <c r="B966" s="40">
        <v>2835</v>
      </c>
      <c r="C966" s="41" t="s">
        <v>49</v>
      </c>
      <c r="D966" s="41" t="s">
        <v>56</v>
      </c>
      <c r="E966" s="41" t="s">
        <v>51</v>
      </c>
      <c r="F966" s="41">
        <v>6</v>
      </c>
      <c r="G966" s="43">
        <v>7128</v>
      </c>
      <c r="H966" s="41">
        <v>2157.6456000000003</v>
      </c>
      <c r="I966" s="38">
        <f t="shared" si="30"/>
        <v>2.5000000000000001E-2</v>
      </c>
      <c r="J966" s="51" t="str">
        <f t="shared" si="31"/>
        <v>Need Improvement</v>
      </c>
    </row>
    <row r="967" spans="1:10">
      <c r="A967" s="42">
        <v>40930</v>
      </c>
      <c r="B967" s="40">
        <v>2471</v>
      </c>
      <c r="C967" s="41" t="s">
        <v>48</v>
      </c>
      <c r="D967" s="41" t="s">
        <v>56</v>
      </c>
      <c r="E967" s="41" t="s">
        <v>47</v>
      </c>
      <c r="F967" s="41">
        <v>9</v>
      </c>
      <c r="G967" s="43">
        <v>10440</v>
      </c>
      <c r="H967" s="41">
        <v>3222.8279999999995</v>
      </c>
      <c r="I967" s="38">
        <f t="shared" si="30"/>
        <v>0.05</v>
      </c>
      <c r="J967" s="51" t="str">
        <f t="shared" si="31"/>
        <v>Good</v>
      </c>
    </row>
    <row r="968" spans="1:10">
      <c r="A968" s="42">
        <v>40931</v>
      </c>
      <c r="B968" s="40">
        <v>2836</v>
      </c>
      <c r="C968" s="41" t="s">
        <v>45</v>
      </c>
      <c r="D968" s="41" t="s">
        <v>56</v>
      </c>
      <c r="E968" s="41" t="s">
        <v>51</v>
      </c>
      <c r="F968" s="41">
        <v>6</v>
      </c>
      <c r="G968" s="43">
        <v>2412</v>
      </c>
      <c r="H968" s="41">
        <v>2929.1328000000003</v>
      </c>
      <c r="I968" s="38">
        <f t="shared" si="30"/>
        <v>1.4999999999999999E-2</v>
      </c>
      <c r="J968" s="51" t="str">
        <f t="shared" si="31"/>
        <v>Need Improvement</v>
      </c>
    </row>
    <row r="969" spans="1:10">
      <c r="A969" s="42">
        <v>40932</v>
      </c>
      <c r="B969" s="40">
        <v>2472</v>
      </c>
      <c r="C969" s="41" t="s">
        <v>49</v>
      </c>
      <c r="D969" s="41" t="s">
        <v>56</v>
      </c>
      <c r="E969" s="41" t="s">
        <v>50</v>
      </c>
      <c r="F969" s="41">
        <v>9</v>
      </c>
      <c r="G969" s="43">
        <v>2794.5</v>
      </c>
      <c r="H969" s="41">
        <v>5992.8052500000003</v>
      </c>
      <c r="I969" s="38">
        <f t="shared" si="30"/>
        <v>1.4999999999999999E-2</v>
      </c>
      <c r="J969" s="51" t="str">
        <f t="shared" si="31"/>
        <v>Good</v>
      </c>
    </row>
    <row r="970" spans="1:10">
      <c r="A970" s="42">
        <v>40933</v>
      </c>
      <c r="B970" s="40">
        <v>2837</v>
      </c>
      <c r="C970" s="41" t="s">
        <v>48</v>
      </c>
      <c r="D970" s="41" t="s">
        <v>56</v>
      </c>
      <c r="E970" s="41" t="s">
        <v>51</v>
      </c>
      <c r="F970" s="41">
        <v>8</v>
      </c>
      <c r="G970" s="43">
        <v>2988</v>
      </c>
      <c r="H970" s="41">
        <v>1167.4115999999999</v>
      </c>
      <c r="I970" s="38">
        <f t="shared" si="30"/>
        <v>1.4999999999999999E-2</v>
      </c>
      <c r="J970" s="51" t="str">
        <f t="shared" si="31"/>
        <v>Need Improvement</v>
      </c>
    </row>
    <row r="971" spans="1:10">
      <c r="A971" s="42">
        <v>40934</v>
      </c>
      <c r="B971" s="40">
        <v>2473</v>
      </c>
      <c r="C971" s="41" t="s">
        <v>45</v>
      </c>
      <c r="D971" s="41" t="s">
        <v>56</v>
      </c>
      <c r="E971" s="41" t="s">
        <v>50</v>
      </c>
      <c r="F971" s="41">
        <v>7</v>
      </c>
      <c r="G971" s="43">
        <v>4830</v>
      </c>
      <c r="H971" s="41">
        <v>3731.1750000000002</v>
      </c>
      <c r="I971" s="38">
        <f t="shared" si="30"/>
        <v>1.4999999999999999E-2</v>
      </c>
      <c r="J971" s="51" t="str">
        <f t="shared" si="31"/>
        <v>Need Improvement</v>
      </c>
    </row>
    <row r="972" spans="1:10">
      <c r="A972" s="42">
        <v>40935</v>
      </c>
      <c r="B972" s="40">
        <v>2838</v>
      </c>
      <c r="C972" s="41" t="s">
        <v>49</v>
      </c>
      <c r="D972" s="41" t="s">
        <v>56</v>
      </c>
      <c r="E972" s="41" t="s">
        <v>47</v>
      </c>
      <c r="F972" s="41">
        <v>8</v>
      </c>
      <c r="G972" s="43">
        <v>8760</v>
      </c>
      <c r="H972" s="41">
        <v>1515.8303999999998</v>
      </c>
      <c r="I972" s="38">
        <f t="shared" si="30"/>
        <v>2.5000000000000001E-2</v>
      </c>
      <c r="J972" s="51" t="str">
        <f t="shared" si="31"/>
        <v>Need Improvement</v>
      </c>
    </row>
    <row r="973" spans="1:10">
      <c r="A973" s="42">
        <v>40936</v>
      </c>
      <c r="B973" s="40">
        <v>2474</v>
      </c>
      <c r="C973" s="41" t="s">
        <v>48</v>
      </c>
      <c r="D973" s="41" t="s">
        <v>56</v>
      </c>
      <c r="E973" s="41" t="s">
        <v>50</v>
      </c>
      <c r="F973" s="41">
        <v>6</v>
      </c>
      <c r="G973" s="43">
        <v>1377</v>
      </c>
      <c r="H973" s="41">
        <v>533.31209999999987</v>
      </c>
      <c r="I973" s="38">
        <f t="shared" si="30"/>
        <v>1.4999999999999999E-2</v>
      </c>
      <c r="J973" s="51" t="str">
        <f t="shared" si="31"/>
        <v>Need Improvement</v>
      </c>
    </row>
    <row r="974" spans="1:10">
      <c r="A974" s="42">
        <v>40937</v>
      </c>
      <c r="B974" s="40">
        <v>2839</v>
      </c>
      <c r="C974" s="41" t="s">
        <v>45</v>
      </c>
      <c r="D974" s="41" t="s">
        <v>56</v>
      </c>
      <c r="E974" s="41" t="s">
        <v>47</v>
      </c>
      <c r="F974" s="41">
        <v>8</v>
      </c>
      <c r="G974" s="43">
        <v>10704</v>
      </c>
      <c r="H974" s="41">
        <v>1048.1891999999998</v>
      </c>
      <c r="I974" s="38">
        <f t="shared" si="30"/>
        <v>0.05</v>
      </c>
      <c r="J974" s="51" t="str">
        <f t="shared" si="31"/>
        <v>Good</v>
      </c>
    </row>
    <row r="975" spans="1:10">
      <c r="A975" s="42">
        <v>40938</v>
      </c>
      <c r="B975" s="40">
        <v>2475</v>
      </c>
      <c r="C975" s="41" t="s">
        <v>49</v>
      </c>
      <c r="D975" s="41" t="s">
        <v>56</v>
      </c>
      <c r="E975" s="41" t="s">
        <v>51</v>
      </c>
      <c r="F975" s="41">
        <v>7</v>
      </c>
      <c r="G975" s="43">
        <v>4830</v>
      </c>
      <c r="H975" s="41">
        <v>3560.6760000000004</v>
      </c>
      <c r="I975" s="38">
        <f t="shared" si="30"/>
        <v>1.4999999999999999E-2</v>
      </c>
      <c r="J975" s="51" t="str">
        <f t="shared" si="31"/>
        <v>Need Improvement</v>
      </c>
    </row>
    <row r="976" spans="1:10">
      <c r="A976" s="42">
        <v>40939</v>
      </c>
      <c r="B976" s="40">
        <v>2840</v>
      </c>
      <c r="C976" s="41" t="s">
        <v>48</v>
      </c>
      <c r="D976" s="41" t="s">
        <v>56</v>
      </c>
      <c r="E976" s="41" t="s">
        <v>47</v>
      </c>
      <c r="F976" s="41">
        <v>9</v>
      </c>
      <c r="G976" s="43">
        <v>2268</v>
      </c>
      <c r="H976" s="41">
        <v>990.20879999999988</v>
      </c>
      <c r="I976" s="38">
        <f t="shared" si="30"/>
        <v>1.4999999999999999E-2</v>
      </c>
      <c r="J976" s="51" t="str">
        <f t="shared" si="31"/>
        <v>Need Improvement</v>
      </c>
    </row>
    <row r="977" spans="1:10">
      <c r="A977" s="42">
        <v>40940</v>
      </c>
      <c r="B977" s="40">
        <v>2476</v>
      </c>
      <c r="C977" s="41" t="s">
        <v>45</v>
      </c>
      <c r="D977" s="41" t="s">
        <v>56</v>
      </c>
      <c r="E977" s="41" t="s">
        <v>51</v>
      </c>
      <c r="F977" s="41">
        <v>8</v>
      </c>
      <c r="G977" s="43">
        <v>4656</v>
      </c>
      <c r="H977" s="41">
        <v>4615.26</v>
      </c>
      <c r="I977" s="38">
        <f t="shared" si="30"/>
        <v>1.4999999999999999E-2</v>
      </c>
      <c r="J977" s="51" t="str">
        <f t="shared" si="31"/>
        <v>Need Improvement</v>
      </c>
    </row>
    <row r="978" spans="1:10">
      <c r="A978" s="42">
        <v>40941</v>
      </c>
      <c r="B978" s="40">
        <v>2841</v>
      </c>
      <c r="C978" s="41" t="s">
        <v>49</v>
      </c>
      <c r="D978" s="41" t="s">
        <v>56</v>
      </c>
      <c r="E978" s="41" t="s">
        <v>50</v>
      </c>
      <c r="F978" s="41">
        <v>6</v>
      </c>
      <c r="G978" s="43">
        <v>3510</v>
      </c>
      <c r="H978" s="41">
        <v>591.2595</v>
      </c>
      <c r="I978" s="38">
        <f t="shared" si="30"/>
        <v>1.4999999999999999E-2</v>
      </c>
      <c r="J978" s="51" t="str">
        <f t="shared" si="31"/>
        <v>Need Improvement</v>
      </c>
    </row>
    <row r="979" spans="1:10">
      <c r="A979" s="42">
        <v>40942</v>
      </c>
      <c r="B979" s="40">
        <v>2477</v>
      </c>
      <c r="C979" s="41" t="s">
        <v>48</v>
      </c>
      <c r="D979" s="41" t="s">
        <v>56</v>
      </c>
      <c r="E979" s="41" t="s">
        <v>51</v>
      </c>
      <c r="F979" s="41">
        <v>10</v>
      </c>
      <c r="G979" s="43">
        <v>6060</v>
      </c>
      <c r="H979" s="41">
        <v>601.75800000000004</v>
      </c>
      <c r="I979" s="38">
        <f t="shared" si="30"/>
        <v>2.5000000000000001E-2</v>
      </c>
      <c r="J979" s="51" t="str">
        <f t="shared" si="31"/>
        <v>Need Improvement</v>
      </c>
    </row>
    <row r="980" spans="1:10">
      <c r="A980" s="42">
        <v>40943</v>
      </c>
      <c r="B980" s="40">
        <v>2842</v>
      </c>
      <c r="C980" s="41" t="s">
        <v>45</v>
      </c>
      <c r="D980" s="41" t="s">
        <v>56</v>
      </c>
      <c r="E980" s="41" t="s">
        <v>50</v>
      </c>
      <c r="F980" s="41">
        <v>10</v>
      </c>
      <c r="G980" s="43">
        <v>2100</v>
      </c>
      <c r="H980" s="41">
        <v>2436.84</v>
      </c>
      <c r="I980" s="38">
        <f t="shared" si="30"/>
        <v>1.4999999999999999E-2</v>
      </c>
      <c r="J980" s="51" t="str">
        <f t="shared" si="31"/>
        <v>Need Improvement</v>
      </c>
    </row>
    <row r="981" spans="1:10">
      <c r="A981" s="42">
        <v>40944</v>
      </c>
      <c r="B981" s="40">
        <v>2478</v>
      </c>
      <c r="C981" s="41" t="s">
        <v>49</v>
      </c>
      <c r="D981" s="41" t="s">
        <v>56</v>
      </c>
      <c r="E981" s="41" t="s">
        <v>47</v>
      </c>
      <c r="F981" s="41">
        <v>6</v>
      </c>
      <c r="G981" s="43">
        <v>4302</v>
      </c>
      <c r="H981" s="41">
        <v>921.27329999999995</v>
      </c>
      <c r="I981" s="38">
        <f t="shared" si="30"/>
        <v>1.4999999999999999E-2</v>
      </c>
      <c r="J981" s="51" t="str">
        <f t="shared" si="31"/>
        <v>Need Improvement</v>
      </c>
    </row>
    <row r="982" spans="1:10">
      <c r="A982" s="42">
        <v>40945</v>
      </c>
      <c r="B982" s="40">
        <v>2843</v>
      </c>
      <c r="C982" s="41" t="s">
        <v>48</v>
      </c>
      <c r="D982" s="41" t="s">
        <v>56</v>
      </c>
      <c r="E982" s="41" t="s">
        <v>50</v>
      </c>
      <c r="F982" s="41">
        <v>6</v>
      </c>
      <c r="G982" s="43">
        <v>4950</v>
      </c>
      <c r="H982" s="41">
        <v>3771.9</v>
      </c>
      <c r="I982" s="38">
        <f t="shared" si="30"/>
        <v>1.4999999999999999E-2</v>
      </c>
      <c r="J982" s="51" t="str">
        <f t="shared" si="31"/>
        <v>Need Improvement</v>
      </c>
    </row>
    <row r="983" spans="1:10">
      <c r="A983" s="42">
        <v>40946</v>
      </c>
      <c r="B983" s="40">
        <v>2479</v>
      </c>
      <c r="C983" s="41" t="s">
        <v>45</v>
      </c>
      <c r="D983" s="41" t="s">
        <v>56</v>
      </c>
      <c r="E983" s="41" t="s">
        <v>47</v>
      </c>
      <c r="F983" s="41">
        <v>9</v>
      </c>
      <c r="G983" s="43">
        <v>8586</v>
      </c>
      <c r="H983" s="41">
        <v>6004.4759999999997</v>
      </c>
      <c r="I983" s="38">
        <f t="shared" si="30"/>
        <v>2.5000000000000001E-2</v>
      </c>
      <c r="J983" s="51" t="str">
        <f t="shared" si="31"/>
        <v>Good</v>
      </c>
    </row>
    <row r="984" spans="1:10">
      <c r="A984" s="42">
        <v>40947</v>
      </c>
      <c r="B984" s="40">
        <v>2844</v>
      </c>
      <c r="C984" s="41" t="s">
        <v>49</v>
      </c>
      <c r="D984" s="41" t="s">
        <v>56</v>
      </c>
      <c r="E984" s="41" t="s">
        <v>51</v>
      </c>
      <c r="F984" s="41">
        <v>8</v>
      </c>
      <c r="G984" s="43">
        <v>4176</v>
      </c>
      <c r="H984" s="41">
        <v>2659.6943999999994</v>
      </c>
      <c r="I984" s="38">
        <f t="shared" si="30"/>
        <v>1.4999999999999999E-2</v>
      </c>
      <c r="J984" s="51" t="str">
        <f t="shared" si="31"/>
        <v>Need Improvement</v>
      </c>
    </row>
    <row r="985" spans="1:10">
      <c r="A985" s="42">
        <v>40948</v>
      </c>
      <c r="B985" s="40">
        <v>2480</v>
      </c>
      <c r="C985" s="41" t="s">
        <v>48</v>
      </c>
      <c r="D985" s="41" t="s">
        <v>56</v>
      </c>
      <c r="E985" s="41" t="s">
        <v>47</v>
      </c>
      <c r="F985" s="41">
        <v>7</v>
      </c>
      <c r="G985" s="43">
        <v>6615</v>
      </c>
      <c r="H985" s="41">
        <v>1713.1196250000003</v>
      </c>
      <c r="I985" s="38">
        <f t="shared" si="30"/>
        <v>2.5000000000000001E-2</v>
      </c>
      <c r="J985" s="51" t="str">
        <f t="shared" si="31"/>
        <v>Need Improvement</v>
      </c>
    </row>
    <row r="986" spans="1:10">
      <c r="A986" s="42">
        <v>40949</v>
      </c>
      <c r="B986" s="40">
        <v>2845</v>
      </c>
      <c r="C986" s="41" t="s">
        <v>45</v>
      </c>
      <c r="D986" s="41" t="s">
        <v>56</v>
      </c>
      <c r="E986" s="41" t="s">
        <v>51</v>
      </c>
      <c r="F986" s="41">
        <v>8</v>
      </c>
      <c r="G986" s="43">
        <v>7668</v>
      </c>
      <c r="H986" s="41">
        <v>3251.9987999999994</v>
      </c>
      <c r="I986" s="38">
        <f t="shared" si="30"/>
        <v>2.5000000000000001E-2</v>
      </c>
      <c r="J986" s="51" t="str">
        <f t="shared" si="31"/>
        <v>Need Improvement</v>
      </c>
    </row>
    <row r="987" spans="1:10">
      <c r="A987" s="42">
        <v>40950</v>
      </c>
      <c r="B987" s="40">
        <v>2481</v>
      </c>
      <c r="C987" s="41" t="s">
        <v>49</v>
      </c>
      <c r="D987" s="41" t="s">
        <v>56</v>
      </c>
      <c r="E987" s="41" t="s">
        <v>50</v>
      </c>
      <c r="F987" s="41">
        <v>9</v>
      </c>
      <c r="G987" s="43">
        <v>4887</v>
      </c>
      <c r="H987" s="41">
        <v>3844.8472500000003</v>
      </c>
      <c r="I987" s="38">
        <f t="shared" si="30"/>
        <v>1.4999999999999999E-2</v>
      </c>
      <c r="J987" s="51" t="str">
        <f t="shared" si="31"/>
        <v>Need Improvement</v>
      </c>
    </row>
    <row r="988" spans="1:10">
      <c r="A988" s="42">
        <v>40951</v>
      </c>
      <c r="B988" s="40">
        <v>2846</v>
      </c>
      <c r="C988" s="41" t="s">
        <v>48</v>
      </c>
      <c r="D988" s="41" t="s">
        <v>56</v>
      </c>
      <c r="E988" s="41" t="s">
        <v>51</v>
      </c>
      <c r="F988" s="41">
        <v>9</v>
      </c>
      <c r="G988" s="43">
        <v>3753</v>
      </c>
      <c r="H988" s="41">
        <v>780.24869999999999</v>
      </c>
      <c r="I988" s="38">
        <f t="shared" si="30"/>
        <v>1.4999999999999999E-2</v>
      </c>
      <c r="J988" s="51" t="str">
        <f t="shared" si="31"/>
        <v>Need Improvement</v>
      </c>
    </row>
    <row r="989" spans="1:10">
      <c r="A989" s="42">
        <v>40952</v>
      </c>
      <c r="B989" s="40">
        <v>2482</v>
      </c>
      <c r="C989" s="41" t="s">
        <v>45</v>
      </c>
      <c r="D989" s="41" t="s">
        <v>56</v>
      </c>
      <c r="E989" s="41" t="s">
        <v>50</v>
      </c>
      <c r="F989" s="41">
        <v>9</v>
      </c>
      <c r="G989" s="43">
        <v>3861</v>
      </c>
      <c r="H989" s="41">
        <v>3315.6337500000009</v>
      </c>
      <c r="I989" s="38">
        <f t="shared" si="30"/>
        <v>1.4999999999999999E-2</v>
      </c>
      <c r="J989" s="51" t="str">
        <f t="shared" si="31"/>
        <v>Need Improvement</v>
      </c>
    </row>
    <row r="990" spans="1:10">
      <c r="A990" s="42">
        <v>40953</v>
      </c>
      <c r="B990" s="40">
        <v>2847</v>
      </c>
      <c r="C990" s="41" t="s">
        <v>49</v>
      </c>
      <c r="D990" s="41" t="s">
        <v>56</v>
      </c>
      <c r="E990" s="41" t="s">
        <v>47</v>
      </c>
      <c r="F990" s="41">
        <v>9</v>
      </c>
      <c r="G990" s="43">
        <v>9247.5</v>
      </c>
      <c r="H990" s="41">
        <v>751.63679999999999</v>
      </c>
      <c r="I990" s="38">
        <f t="shared" si="30"/>
        <v>2.5000000000000001E-2</v>
      </c>
      <c r="J990" s="51" t="str">
        <f t="shared" si="31"/>
        <v>Need Improvement</v>
      </c>
    </row>
    <row r="991" spans="1:10">
      <c r="A991" s="42">
        <v>40954</v>
      </c>
      <c r="B991" s="40">
        <v>2483</v>
      </c>
      <c r="C991" s="41" t="s">
        <v>48</v>
      </c>
      <c r="D991" s="41" t="s">
        <v>56</v>
      </c>
      <c r="E991" s="41" t="s">
        <v>50</v>
      </c>
      <c r="F991" s="41">
        <v>8</v>
      </c>
      <c r="G991" s="43">
        <v>8424</v>
      </c>
      <c r="H991" s="41">
        <v>1465.7759999999998</v>
      </c>
      <c r="I991" s="38">
        <f t="shared" si="30"/>
        <v>2.5000000000000001E-2</v>
      </c>
      <c r="J991" s="51" t="str">
        <f t="shared" si="31"/>
        <v>Need Improvement</v>
      </c>
    </row>
    <row r="992" spans="1:10">
      <c r="A992" s="42">
        <v>40955</v>
      </c>
      <c r="B992" s="40">
        <v>2848</v>
      </c>
      <c r="C992" s="41" t="s">
        <v>45</v>
      </c>
      <c r="D992" s="41" t="s">
        <v>56</v>
      </c>
      <c r="E992" s="41" t="s">
        <v>47</v>
      </c>
      <c r="F992" s="41">
        <v>7</v>
      </c>
      <c r="G992" s="43">
        <v>4158</v>
      </c>
      <c r="H992" s="41">
        <v>3411.6390000000001</v>
      </c>
      <c r="I992" s="38">
        <f t="shared" si="30"/>
        <v>1.4999999999999999E-2</v>
      </c>
      <c r="J992" s="51" t="str">
        <f t="shared" si="31"/>
        <v>Need Improvement</v>
      </c>
    </row>
    <row r="993" spans="1:10">
      <c r="A993" s="42">
        <v>40956</v>
      </c>
      <c r="B993" s="40">
        <v>2484</v>
      </c>
      <c r="C993" s="41" t="s">
        <v>49</v>
      </c>
      <c r="D993" s="41" t="s">
        <v>56</v>
      </c>
      <c r="E993" s="41" t="s">
        <v>51</v>
      </c>
      <c r="F993" s="41">
        <v>9</v>
      </c>
      <c r="G993" s="43">
        <v>4212</v>
      </c>
      <c r="H993" s="41">
        <v>2482.9740000000002</v>
      </c>
      <c r="I993" s="38">
        <f t="shared" si="30"/>
        <v>1.4999999999999999E-2</v>
      </c>
      <c r="J993" s="51" t="str">
        <f t="shared" si="31"/>
        <v>Need Improvement</v>
      </c>
    </row>
    <row r="994" spans="1:10">
      <c r="A994" s="42">
        <v>40957</v>
      </c>
      <c r="B994" s="40">
        <v>2849</v>
      </c>
      <c r="C994" s="41" t="s">
        <v>48</v>
      </c>
      <c r="D994" s="41" t="s">
        <v>56</v>
      </c>
      <c r="E994" s="41" t="s">
        <v>47</v>
      </c>
      <c r="F994" s="41">
        <v>8</v>
      </c>
      <c r="G994" s="43">
        <v>8820</v>
      </c>
      <c r="H994" s="41">
        <v>1235.1528000000001</v>
      </c>
      <c r="I994" s="38">
        <f t="shared" si="30"/>
        <v>2.5000000000000001E-2</v>
      </c>
      <c r="J994" s="51" t="str">
        <f t="shared" si="31"/>
        <v>Need Improvement</v>
      </c>
    </row>
    <row r="995" spans="1:10">
      <c r="A995" s="42">
        <v>40958</v>
      </c>
      <c r="B995" s="40">
        <v>2485</v>
      </c>
      <c r="C995" s="41" t="s">
        <v>45</v>
      </c>
      <c r="D995" s="41" t="s">
        <v>56</v>
      </c>
      <c r="E995" s="41" t="s">
        <v>51</v>
      </c>
      <c r="F995" s="41">
        <v>8</v>
      </c>
      <c r="G995" s="43">
        <v>2040</v>
      </c>
      <c r="H995" s="41">
        <v>793.35599999999999</v>
      </c>
      <c r="I995" s="38">
        <f t="shared" si="30"/>
        <v>1.4999999999999999E-2</v>
      </c>
      <c r="J995" s="51" t="str">
        <f t="shared" si="31"/>
        <v>Need Improvement</v>
      </c>
    </row>
    <row r="996" spans="1:10">
      <c r="A996" s="42">
        <v>40959</v>
      </c>
      <c r="B996" s="40">
        <v>2850</v>
      </c>
      <c r="C996" s="41" t="s">
        <v>49</v>
      </c>
      <c r="D996" s="41" t="s">
        <v>56</v>
      </c>
      <c r="E996" s="41" t="s">
        <v>50</v>
      </c>
      <c r="F996" s="41">
        <v>8</v>
      </c>
      <c r="G996" s="43">
        <v>7152</v>
      </c>
      <c r="H996" s="41">
        <v>774.91920000000005</v>
      </c>
      <c r="I996" s="38">
        <f t="shared" si="30"/>
        <v>2.5000000000000001E-2</v>
      </c>
      <c r="J996" s="51" t="str">
        <f t="shared" si="31"/>
        <v>Need Improvement</v>
      </c>
    </row>
    <row r="997" spans="1:10">
      <c r="A997" s="42">
        <v>40960</v>
      </c>
      <c r="B997" s="40">
        <v>2486</v>
      </c>
      <c r="C997" s="41" t="s">
        <v>48</v>
      </c>
      <c r="D997" s="41" t="s">
        <v>56</v>
      </c>
      <c r="E997" s="41" t="s">
        <v>51</v>
      </c>
      <c r="F997" s="41">
        <v>6</v>
      </c>
      <c r="G997" s="43">
        <v>4734</v>
      </c>
      <c r="H997" s="41">
        <v>3942.4751999999999</v>
      </c>
      <c r="I997" s="38">
        <f t="shared" si="30"/>
        <v>1.4999999999999999E-2</v>
      </c>
      <c r="J997" s="51" t="str">
        <f t="shared" si="31"/>
        <v>Need Improvement</v>
      </c>
    </row>
    <row r="998" spans="1:10">
      <c r="A998" s="42">
        <v>40961</v>
      </c>
      <c r="B998" s="40">
        <v>2851</v>
      </c>
      <c r="C998" s="41" t="s">
        <v>45</v>
      </c>
      <c r="D998" s="41" t="s">
        <v>56</v>
      </c>
      <c r="E998" s="41" t="s">
        <v>50</v>
      </c>
      <c r="F998" s="41">
        <v>8</v>
      </c>
      <c r="G998" s="43">
        <v>11376</v>
      </c>
      <c r="H998" s="41">
        <v>3846.2255999999998</v>
      </c>
      <c r="I998" s="38">
        <f t="shared" si="30"/>
        <v>0.05</v>
      </c>
      <c r="J998" s="51" t="str">
        <f t="shared" si="31"/>
        <v>Good</v>
      </c>
    </row>
    <row r="999" spans="1:10">
      <c r="A999" s="42">
        <v>40962</v>
      </c>
      <c r="B999" s="40">
        <v>2487</v>
      </c>
      <c r="C999" s="41" t="s">
        <v>49</v>
      </c>
      <c r="D999" s="41" t="s">
        <v>56</v>
      </c>
      <c r="E999" s="41" t="s">
        <v>47</v>
      </c>
      <c r="F999" s="41">
        <v>9</v>
      </c>
      <c r="G999" s="43">
        <v>2173.5</v>
      </c>
      <c r="H999" s="41">
        <v>1726.1937000000003</v>
      </c>
      <c r="I999" s="38">
        <f t="shared" si="30"/>
        <v>1.4999999999999999E-2</v>
      </c>
      <c r="J999" s="51" t="str">
        <f t="shared" si="31"/>
        <v>Need Improvement</v>
      </c>
    </row>
    <row r="1000" spans="1:10">
      <c r="A1000" s="42">
        <v>40963</v>
      </c>
      <c r="B1000" s="40">
        <v>2852</v>
      </c>
      <c r="C1000" s="41" t="s">
        <v>48</v>
      </c>
      <c r="D1000" s="41" t="s">
        <v>56</v>
      </c>
      <c r="E1000" s="41" t="s">
        <v>50</v>
      </c>
      <c r="F1000" s="41">
        <v>9</v>
      </c>
      <c r="G1000" s="43">
        <v>8073</v>
      </c>
      <c r="H1000" s="41">
        <v>2109.7440000000001</v>
      </c>
      <c r="I1000" s="38">
        <f t="shared" si="30"/>
        <v>2.5000000000000001E-2</v>
      </c>
      <c r="J1000" s="51" t="str">
        <f t="shared" si="31"/>
        <v>Need Improvement</v>
      </c>
    </row>
    <row r="1001" spans="1:10">
      <c r="A1001" s="42">
        <v>40964</v>
      </c>
      <c r="B1001" s="40">
        <v>2488</v>
      </c>
      <c r="C1001" s="41" t="s">
        <v>45</v>
      </c>
      <c r="D1001" s="41" t="s">
        <v>56</v>
      </c>
      <c r="E1001" s="41" t="s">
        <v>47</v>
      </c>
      <c r="F1001" s="41">
        <v>9</v>
      </c>
      <c r="G1001" s="43">
        <v>7020</v>
      </c>
      <c r="H1001" s="41">
        <v>3148.47</v>
      </c>
      <c r="I1001" s="38">
        <f t="shared" si="30"/>
        <v>2.5000000000000001E-2</v>
      </c>
      <c r="J1001" s="51" t="str">
        <f t="shared" si="31"/>
        <v>Need Improvement</v>
      </c>
    </row>
    <row r="1002" spans="1:10">
      <c r="A1002" s="42">
        <v>40965</v>
      </c>
      <c r="B1002" s="40">
        <v>2853</v>
      </c>
      <c r="C1002" s="41" t="s">
        <v>49</v>
      </c>
      <c r="D1002" s="41" t="s">
        <v>56</v>
      </c>
      <c r="E1002" s="41" t="s">
        <v>51</v>
      </c>
      <c r="F1002" s="41">
        <v>7</v>
      </c>
      <c r="G1002" s="43">
        <v>5103</v>
      </c>
      <c r="H1002" s="41">
        <v>715.4405999999999</v>
      </c>
      <c r="I1002" s="38">
        <f t="shared" si="30"/>
        <v>2.5000000000000001E-2</v>
      </c>
      <c r="J1002" s="51" t="str">
        <f t="shared" si="31"/>
        <v>Need Improvement</v>
      </c>
    </row>
    <row r="1003" spans="1:10">
      <c r="A1003" s="42">
        <v>40966</v>
      </c>
      <c r="B1003" s="40">
        <v>2489</v>
      </c>
      <c r="C1003" s="41" t="s">
        <v>48</v>
      </c>
      <c r="D1003" s="41" t="s">
        <v>56</v>
      </c>
      <c r="E1003" s="41" t="s">
        <v>47</v>
      </c>
      <c r="F1003" s="41">
        <v>8</v>
      </c>
      <c r="G1003" s="43">
        <v>7800</v>
      </c>
      <c r="H1003" s="41">
        <v>487.5</v>
      </c>
      <c r="I1003" s="38">
        <f t="shared" si="30"/>
        <v>2.5000000000000001E-2</v>
      </c>
      <c r="J1003" s="51" t="str">
        <f t="shared" si="31"/>
        <v>Need Improvement</v>
      </c>
    </row>
    <row r="1004" spans="1:10">
      <c r="A1004" s="42">
        <v>40967</v>
      </c>
      <c r="B1004" s="40">
        <v>2854</v>
      </c>
      <c r="C1004" s="41" t="s">
        <v>45</v>
      </c>
      <c r="D1004" s="41" t="s">
        <v>56</v>
      </c>
      <c r="E1004" s="41" t="s">
        <v>51</v>
      </c>
      <c r="F1004" s="41">
        <v>9</v>
      </c>
      <c r="G1004" s="43">
        <v>7533</v>
      </c>
      <c r="H1004" s="41">
        <v>1518.6528000000001</v>
      </c>
      <c r="I1004" s="38">
        <f t="shared" si="30"/>
        <v>2.5000000000000001E-2</v>
      </c>
      <c r="J1004" s="51" t="str">
        <f t="shared" si="31"/>
        <v>Need Improvement</v>
      </c>
    </row>
    <row r="1005" spans="1:10">
      <c r="A1005" s="42">
        <v>40969</v>
      </c>
      <c r="B1005" s="40">
        <v>2490</v>
      </c>
      <c r="C1005" s="41" t="s">
        <v>49</v>
      </c>
      <c r="D1005" s="41" t="s">
        <v>56</v>
      </c>
      <c r="E1005" s="41" t="s">
        <v>50</v>
      </c>
      <c r="F1005" s="41">
        <v>8</v>
      </c>
      <c r="G1005" s="43">
        <v>13020</v>
      </c>
      <c r="H1005" s="41">
        <v>898.37999999999988</v>
      </c>
      <c r="I1005" s="38">
        <f t="shared" si="30"/>
        <v>0.05</v>
      </c>
      <c r="J1005" s="51" t="str">
        <f t="shared" si="31"/>
        <v>Good</v>
      </c>
    </row>
    <row r="1006" spans="1:10">
      <c r="A1006" s="42">
        <v>40970</v>
      </c>
      <c r="B1006" s="40">
        <v>2855</v>
      </c>
      <c r="C1006" s="41" t="s">
        <v>48</v>
      </c>
      <c r="D1006" s="41" t="s">
        <v>56</v>
      </c>
      <c r="E1006" s="41" t="s">
        <v>51</v>
      </c>
      <c r="F1006" s="41">
        <v>6</v>
      </c>
      <c r="G1006" s="43">
        <v>11520</v>
      </c>
      <c r="H1006" s="41">
        <v>3578.5727999999995</v>
      </c>
      <c r="I1006" s="38">
        <f t="shared" si="30"/>
        <v>0.05</v>
      </c>
      <c r="J1006" s="51" t="str">
        <f t="shared" si="31"/>
        <v>Good</v>
      </c>
    </row>
    <row r="1007" spans="1:10">
      <c r="A1007" s="42">
        <v>40971</v>
      </c>
      <c r="B1007" s="40">
        <v>2491</v>
      </c>
      <c r="C1007" s="41" t="s">
        <v>45</v>
      </c>
      <c r="D1007" s="41" t="s">
        <v>56</v>
      </c>
      <c r="E1007" s="41" t="s">
        <v>50</v>
      </c>
      <c r="F1007" s="41">
        <v>7</v>
      </c>
      <c r="G1007" s="43">
        <v>8400</v>
      </c>
      <c r="H1007" s="41">
        <v>2535.96</v>
      </c>
      <c r="I1007" s="38">
        <f t="shared" si="30"/>
        <v>2.5000000000000001E-2</v>
      </c>
      <c r="J1007" s="51" t="str">
        <f t="shared" si="31"/>
        <v>Need Improvement</v>
      </c>
    </row>
    <row r="1008" spans="1:10">
      <c r="A1008" s="42">
        <v>40972</v>
      </c>
      <c r="B1008" s="40">
        <v>2856</v>
      </c>
      <c r="C1008" s="41" t="s">
        <v>49</v>
      </c>
      <c r="D1008" s="41" t="s">
        <v>56</v>
      </c>
      <c r="E1008" s="41" t="s">
        <v>47</v>
      </c>
      <c r="F1008" s="41">
        <v>8</v>
      </c>
      <c r="G1008" s="43">
        <v>3960</v>
      </c>
      <c r="H1008" s="41">
        <v>712.99800000000005</v>
      </c>
      <c r="I1008" s="38">
        <f t="shared" si="30"/>
        <v>1.4999999999999999E-2</v>
      </c>
      <c r="J1008" s="51" t="str">
        <f t="shared" si="31"/>
        <v>Need Improvement</v>
      </c>
    </row>
    <row r="1009" spans="1:10">
      <c r="A1009" s="42">
        <v>40973</v>
      </c>
      <c r="B1009" s="40">
        <v>2492</v>
      </c>
      <c r="C1009" s="41" t="s">
        <v>48</v>
      </c>
      <c r="D1009" s="41" t="s">
        <v>56</v>
      </c>
      <c r="E1009" s="41" t="s">
        <v>50</v>
      </c>
      <c r="F1009" s="41">
        <v>10</v>
      </c>
      <c r="G1009" s="43">
        <v>13300</v>
      </c>
      <c r="H1009" s="41">
        <v>1908.816</v>
      </c>
      <c r="I1009" s="38">
        <f t="shared" si="30"/>
        <v>0.05</v>
      </c>
      <c r="J1009" s="51" t="str">
        <f t="shared" si="31"/>
        <v>Good</v>
      </c>
    </row>
    <row r="1010" spans="1:10">
      <c r="A1010" s="42">
        <v>41339</v>
      </c>
      <c r="B1010" s="40">
        <v>2857</v>
      </c>
      <c r="C1010" s="41" t="s">
        <v>45</v>
      </c>
      <c r="D1010" s="41" t="s">
        <v>56</v>
      </c>
      <c r="E1010" s="41" t="s">
        <v>47</v>
      </c>
      <c r="F1010" s="41">
        <v>6</v>
      </c>
      <c r="G1010" s="43">
        <v>8820</v>
      </c>
      <c r="H1010" s="41">
        <v>2288.2607999999996</v>
      </c>
      <c r="I1010" s="38">
        <f t="shared" si="30"/>
        <v>2.5000000000000001E-2</v>
      </c>
      <c r="J1010" s="51" t="str">
        <f t="shared" si="31"/>
        <v>Need Improvement</v>
      </c>
    </row>
    <row r="1011" spans="1:10">
      <c r="A1011" s="42">
        <v>41340</v>
      </c>
      <c r="B1011" s="40">
        <v>2493</v>
      </c>
      <c r="C1011" s="41" t="s">
        <v>49</v>
      </c>
      <c r="D1011" s="41" t="s">
        <v>56</v>
      </c>
      <c r="E1011" s="41" t="s">
        <v>51</v>
      </c>
      <c r="F1011" s="41">
        <v>6</v>
      </c>
      <c r="G1011" s="43">
        <v>6624</v>
      </c>
      <c r="H1011" s="41">
        <v>2715.84</v>
      </c>
      <c r="I1011" s="38">
        <f t="shared" si="30"/>
        <v>2.5000000000000001E-2</v>
      </c>
      <c r="J1011" s="51" t="str">
        <f t="shared" si="31"/>
        <v>Need Improvement</v>
      </c>
    </row>
    <row r="1012" spans="1:10">
      <c r="A1012" s="42">
        <v>41341</v>
      </c>
      <c r="B1012" s="40">
        <v>2858</v>
      </c>
      <c r="C1012" s="41" t="s">
        <v>48</v>
      </c>
      <c r="D1012" s="41" t="s">
        <v>56</v>
      </c>
      <c r="E1012" s="41" t="s">
        <v>47</v>
      </c>
      <c r="F1012" s="41">
        <v>6</v>
      </c>
      <c r="G1012" s="43">
        <v>12915</v>
      </c>
      <c r="H1012" s="41">
        <v>1046.1150000000002</v>
      </c>
      <c r="I1012" s="38">
        <f t="shared" si="30"/>
        <v>0.05</v>
      </c>
      <c r="J1012" s="51" t="str">
        <f t="shared" si="31"/>
        <v>Good</v>
      </c>
    </row>
    <row r="1013" spans="1:10">
      <c r="A1013" s="42">
        <v>41342</v>
      </c>
      <c r="B1013" s="40">
        <v>2494</v>
      </c>
      <c r="C1013" s="41" t="s">
        <v>45</v>
      </c>
      <c r="D1013" s="41" t="s">
        <v>56</v>
      </c>
      <c r="E1013" s="41" t="s">
        <v>51</v>
      </c>
      <c r="F1013" s="41">
        <v>9</v>
      </c>
      <c r="G1013" s="43">
        <v>2358</v>
      </c>
      <c r="H1013" s="41">
        <v>3220.0847999999996</v>
      </c>
      <c r="I1013" s="38">
        <f t="shared" si="30"/>
        <v>1.4999999999999999E-2</v>
      </c>
      <c r="J1013" s="51" t="str">
        <f t="shared" si="31"/>
        <v>Need Improvement</v>
      </c>
    </row>
    <row r="1014" spans="1:10">
      <c r="A1014" s="42">
        <v>41343</v>
      </c>
      <c r="B1014" s="40">
        <v>2859</v>
      </c>
      <c r="C1014" s="41" t="s">
        <v>49</v>
      </c>
      <c r="D1014" s="41" t="s">
        <v>56</v>
      </c>
      <c r="E1014" s="41" t="s">
        <v>50</v>
      </c>
      <c r="F1014" s="41">
        <v>8</v>
      </c>
      <c r="G1014" s="43">
        <v>2544</v>
      </c>
      <c r="H1014" s="41">
        <v>3075.1872000000003</v>
      </c>
      <c r="I1014" s="38">
        <f t="shared" si="30"/>
        <v>1.4999999999999999E-2</v>
      </c>
      <c r="J1014" s="51" t="str">
        <f t="shared" si="31"/>
        <v>Need Improvement</v>
      </c>
    </row>
    <row r="1015" spans="1:10">
      <c r="A1015" s="42">
        <v>41344</v>
      </c>
      <c r="B1015" s="40">
        <v>2495</v>
      </c>
      <c r="C1015" s="41" t="s">
        <v>48</v>
      </c>
      <c r="D1015" s="41" t="s">
        <v>56</v>
      </c>
      <c r="E1015" s="41" t="s">
        <v>51</v>
      </c>
      <c r="F1015" s="41">
        <v>6</v>
      </c>
      <c r="G1015" s="43">
        <v>9585</v>
      </c>
      <c r="H1015" s="41">
        <v>827.18550000000005</v>
      </c>
      <c r="I1015" s="38">
        <f t="shared" si="30"/>
        <v>2.5000000000000001E-2</v>
      </c>
      <c r="J1015" s="51" t="str">
        <f t="shared" si="31"/>
        <v>Need Improvement</v>
      </c>
    </row>
    <row r="1016" spans="1:10">
      <c r="A1016" s="42">
        <v>41345</v>
      </c>
      <c r="B1016" s="40">
        <v>2860</v>
      </c>
      <c r="C1016" s="41" t="s">
        <v>45</v>
      </c>
      <c r="D1016" s="41" t="s">
        <v>56</v>
      </c>
      <c r="E1016" s="41" t="s">
        <v>50</v>
      </c>
      <c r="F1016" s="41">
        <v>8</v>
      </c>
      <c r="G1016" s="43">
        <v>1668</v>
      </c>
      <c r="H1016" s="41">
        <v>3338.5019999999995</v>
      </c>
      <c r="I1016" s="38">
        <f t="shared" si="30"/>
        <v>1.4999999999999999E-2</v>
      </c>
      <c r="J1016" s="51" t="str">
        <f t="shared" si="31"/>
        <v>Need Improvement</v>
      </c>
    </row>
    <row r="1017" spans="1:10">
      <c r="A1017" s="42">
        <v>41346</v>
      </c>
      <c r="B1017" s="40">
        <v>2496</v>
      </c>
      <c r="C1017" s="41" t="s">
        <v>49</v>
      </c>
      <c r="D1017" s="41" t="s">
        <v>56</v>
      </c>
      <c r="E1017" s="41" t="s">
        <v>47</v>
      </c>
      <c r="F1017" s="41">
        <v>9</v>
      </c>
      <c r="G1017" s="43">
        <v>7398</v>
      </c>
      <c r="H1017" s="41">
        <v>729.62774999999999</v>
      </c>
      <c r="I1017" s="38">
        <f t="shared" si="30"/>
        <v>2.5000000000000001E-2</v>
      </c>
      <c r="J1017" s="51" t="str">
        <f t="shared" si="31"/>
        <v>Need Improvement</v>
      </c>
    </row>
    <row r="1018" spans="1:10">
      <c r="A1018" s="42">
        <v>41347</v>
      </c>
      <c r="B1018" s="40">
        <v>2861</v>
      </c>
      <c r="C1018" s="41" t="s">
        <v>48</v>
      </c>
      <c r="D1018" s="41" t="s">
        <v>56</v>
      </c>
      <c r="E1018" s="41" t="s">
        <v>50</v>
      </c>
      <c r="F1018" s="41">
        <v>8</v>
      </c>
      <c r="G1018" s="43">
        <v>7848</v>
      </c>
      <c r="H1018" s="41">
        <v>3290.6664000000001</v>
      </c>
      <c r="I1018" s="38">
        <f t="shared" si="30"/>
        <v>2.5000000000000001E-2</v>
      </c>
      <c r="J1018" s="51" t="str">
        <f t="shared" si="31"/>
        <v>Need Improvement</v>
      </c>
    </row>
    <row r="1019" spans="1:10">
      <c r="A1019" s="42">
        <v>41348</v>
      </c>
      <c r="B1019" s="40">
        <v>2497</v>
      </c>
      <c r="C1019" s="41" t="s">
        <v>45</v>
      </c>
      <c r="D1019" s="41" t="s">
        <v>56</v>
      </c>
      <c r="E1019" s="41" t="s">
        <v>47</v>
      </c>
      <c r="F1019" s="41">
        <v>7</v>
      </c>
      <c r="G1019" s="43">
        <v>2063.25</v>
      </c>
      <c r="H1019" s="41">
        <v>1351.8413999999998</v>
      </c>
      <c r="I1019" s="38">
        <f t="shared" si="30"/>
        <v>1.4999999999999999E-2</v>
      </c>
      <c r="J1019" s="51" t="str">
        <f t="shared" si="31"/>
        <v>Need Improvement</v>
      </c>
    </row>
    <row r="1020" spans="1:10">
      <c r="A1020" s="42">
        <v>41349</v>
      </c>
      <c r="B1020" s="40">
        <v>2862</v>
      </c>
      <c r="C1020" s="41" t="s">
        <v>49</v>
      </c>
      <c r="D1020" s="41" t="s">
        <v>56</v>
      </c>
      <c r="E1020" s="41" t="s">
        <v>51</v>
      </c>
      <c r="F1020" s="41">
        <v>8</v>
      </c>
      <c r="G1020" s="43">
        <v>8192</v>
      </c>
      <c r="H1020" s="41">
        <v>3385.7536</v>
      </c>
      <c r="I1020" s="38">
        <f t="shared" si="30"/>
        <v>2.5000000000000001E-2</v>
      </c>
      <c r="J1020" s="51" t="str">
        <f t="shared" si="31"/>
        <v>Need Improvement</v>
      </c>
    </row>
    <row r="1021" spans="1:10">
      <c r="A1021" s="42">
        <v>41350</v>
      </c>
      <c r="B1021" s="40">
        <v>2498</v>
      </c>
      <c r="C1021" s="41" t="s">
        <v>48</v>
      </c>
      <c r="D1021" s="41" t="s">
        <v>56</v>
      </c>
      <c r="E1021" s="41" t="s">
        <v>47</v>
      </c>
      <c r="F1021" s="41">
        <v>6</v>
      </c>
      <c r="G1021" s="43">
        <v>1764</v>
      </c>
      <c r="H1021" s="41">
        <v>2071.2888000000003</v>
      </c>
      <c r="I1021" s="38">
        <f t="shared" si="30"/>
        <v>1.4999999999999999E-2</v>
      </c>
      <c r="J1021" s="51" t="str">
        <f t="shared" si="31"/>
        <v>Need Improvement</v>
      </c>
    </row>
    <row r="1022" spans="1:10">
      <c r="A1022" s="42">
        <v>41351</v>
      </c>
      <c r="B1022" s="40">
        <v>2863</v>
      </c>
      <c r="C1022" s="41" t="s">
        <v>45</v>
      </c>
      <c r="D1022" s="41" t="s">
        <v>56</v>
      </c>
      <c r="E1022" s="41" t="s">
        <v>51</v>
      </c>
      <c r="F1022" s="41">
        <v>8</v>
      </c>
      <c r="G1022" s="43">
        <v>4224</v>
      </c>
      <c r="H1022" s="41">
        <v>3279.9360000000001</v>
      </c>
      <c r="I1022" s="38">
        <f t="shared" si="30"/>
        <v>1.4999999999999999E-2</v>
      </c>
      <c r="J1022" s="51" t="str">
        <f t="shared" si="31"/>
        <v>Need Improvement</v>
      </c>
    </row>
    <row r="1023" spans="1:10">
      <c r="A1023" s="42">
        <v>41352</v>
      </c>
      <c r="B1023" s="40">
        <v>2499</v>
      </c>
      <c r="C1023" s="41" t="s">
        <v>49</v>
      </c>
      <c r="D1023" s="41" t="s">
        <v>56</v>
      </c>
      <c r="E1023" s="41" t="s">
        <v>50</v>
      </c>
      <c r="F1023" s="41">
        <v>8</v>
      </c>
      <c r="G1023" s="43">
        <v>7776</v>
      </c>
      <c r="H1023" s="41">
        <v>1168.7327999999998</v>
      </c>
      <c r="I1023" s="38">
        <f t="shared" si="30"/>
        <v>2.5000000000000001E-2</v>
      </c>
      <c r="J1023" s="51" t="str">
        <f t="shared" si="31"/>
        <v>Need Improvement</v>
      </c>
    </row>
    <row r="1024" spans="1:10">
      <c r="A1024" s="42">
        <v>41353</v>
      </c>
      <c r="B1024" s="40">
        <v>2864</v>
      </c>
      <c r="C1024" s="41" t="s">
        <v>48</v>
      </c>
      <c r="D1024" s="41" t="s">
        <v>56</v>
      </c>
      <c r="E1024" s="41" t="s">
        <v>51</v>
      </c>
      <c r="F1024" s="41">
        <v>7</v>
      </c>
      <c r="G1024" s="43">
        <v>7938</v>
      </c>
      <c r="H1024" s="41">
        <v>887.26994999999988</v>
      </c>
      <c r="I1024" s="38">
        <f t="shared" si="30"/>
        <v>2.5000000000000001E-2</v>
      </c>
      <c r="J1024" s="51" t="str">
        <f t="shared" si="31"/>
        <v>Need Improvement</v>
      </c>
    </row>
    <row r="1025" spans="1:10">
      <c r="A1025" s="42">
        <v>41354</v>
      </c>
      <c r="B1025" s="40">
        <v>2500</v>
      </c>
      <c r="C1025" s="41" t="s">
        <v>45</v>
      </c>
      <c r="D1025" s="41" t="s">
        <v>56</v>
      </c>
      <c r="E1025" s="41" t="s">
        <v>50</v>
      </c>
      <c r="F1025" s="41">
        <v>8</v>
      </c>
      <c r="G1025" s="43">
        <v>3696</v>
      </c>
      <c r="H1025" s="41">
        <v>1456.2240000000002</v>
      </c>
      <c r="I1025" s="38">
        <f t="shared" si="30"/>
        <v>1.4999999999999999E-2</v>
      </c>
      <c r="J1025" s="51" t="str">
        <f t="shared" si="31"/>
        <v>Need Improvement</v>
      </c>
    </row>
    <row r="1026" spans="1:10">
      <c r="A1026" s="42">
        <v>41355</v>
      </c>
      <c r="B1026" s="40">
        <v>2865</v>
      </c>
      <c r="C1026" s="41" t="s">
        <v>49</v>
      </c>
      <c r="D1026" s="41" t="s">
        <v>56</v>
      </c>
      <c r="E1026" s="41" t="s">
        <v>47</v>
      </c>
      <c r="F1026" s="41">
        <v>9</v>
      </c>
      <c r="G1026" s="43">
        <v>7398</v>
      </c>
      <c r="H1026" s="41">
        <v>3510.5976000000001</v>
      </c>
      <c r="I1026" s="38">
        <f t="shared" si="30"/>
        <v>2.5000000000000001E-2</v>
      </c>
      <c r="J1026" s="51" t="str">
        <f t="shared" si="31"/>
        <v>Need Improvement</v>
      </c>
    </row>
    <row r="1027" spans="1:10">
      <c r="A1027" s="42">
        <v>41356</v>
      </c>
      <c r="B1027" s="40">
        <v>2501</v>
      </c>
      <c r="C1027" s="41" t="s">
        <v>48</v>
      </c>
      <c r="D1027" s="41" t="s">
        <v>56</v>
      </c>
      <c r="E1027" s="41" t="s">
        <v>50</v>
      </c>
      <c r="F1027" s="41">
        <v>9</v>
      </c>
      <c r="G1027" s="43">
        <v>14377.5</v>
      </c>
      <c r="H1027" s="41">
        <v>4574.9204999999993</v>
      </c>
      <c r="I1027" s="38">
        <f t="shared" ref="I1027:I1090" si="32">+IF(G1027&lt;5000,$Q$4,IF(AND(G1027&gt;=5000,G1027&lt;10000),$Q$3,$Q$2))</f>
        <v>0.05</v>
      </c>
      <c r="J1027" s="51" t="str">
        <f t="shared" ref="J1027:J1090" si="33">IF(OR(G1027&gt;10000,H1027&gt;=5000),"Good","Need Improvement")</f>
        <v>Good</v>
      </c>
    </row>
    <row r="1028" spans="1:10">
      <c r="A1028" s="42">
        <v>41357</v>
      </c>
      <c r="B1028" s="40">
        <v>2866</v>
      </c>
      <c r="C1028" s="41" t="s">
        <v>45</v>
      </c>
      <c r="D1028" s="41" t="s">
        <v>56</v>
      </c>
      <c r="E1028" s="41" t="s">
        <v>47</v>
      </c>
      <c r="F1028" s="41">
        <v>9</v>
      </c>
      <c r="G1028" s="43">
        <v>4770</v>
      </c>
      <c r="H1028" s="41">
        <v>1554.0659999999998</v>
      </c>
      <c r="I1028" s="38">
        <f t="shared" si="32"/>
        <v>1.4999999999999999E-2</v>
      </c>
      <c r="J1028" s="51" t="str">
        <f t="shared" si="33"/>
        <v>Need Improvement</v>
      </c>
    </row>
    <row r="1029" spans="1:10">
      <c r="A1029" s="42">
        <v>41358</v>
      </c>
      <c r="B1029" s="40">
        <v>2502</v>
      </c>
      <c r="C1029" s="41" t="s">
        <v>49</v>
      </c>
      <c r="D1029" s="41" t="s">
        <v>56</v>
      </c>
      <c r="E1029" s="41" t="s">
        <v>51</v>
      </c>
      <c r="F1029" s="41">
        <v>10</v>
      </c>
      <c r="G1029" s="43">
        <v>11400</v>
      </c>
      <c r="H1029" s="41">
        <v>3393.5519999999997</v>
      </c>
      <c r="I1029" s="38">
        <f t="shared" si="32"/>
        <v>0.05</v>
      </c>
      <c r="J1029" s="51" t="str">
        <f t="shared" si="33"/>
        <v>Good</v>
      </c>
    </row>
    <row r="1030" spans="1:10">
      <c r="A1030" s="42">
        <v>41359</v>
      </c>
      <c r="B1030" s="40">
        <v>2867</v>
      </c>
      <c r="C1030" s="41" t="s">
        <v>48</v>
      </c>
      <c r="D1030" s="41" t="s">
        <v>56</v>
      </c>
      <c r="E1030" s="41" t="s">
        <v>47</v>
      </c>
      <c r="F1030" s="41">
        <v>7</v>
      </c>
      <c r="G1030" s="43">
        <v>10962</v>
      </c>
      <c r="H1030" s="41">
        <v>936.7029</v>
      </c>
      <c r="I1030" s="38">
        <f t="shared" si="32"/>
        <v>0.05</v>
      </c>
      <c r="J1030" s="51" t="str">
        <f t="shared" si="33"/>
        <v>Good</v>
      </c>
    </row>
    <row r="1031" spans="1:10">
      <c r="A1031" s="42">
        <v>41360</v>
      </c>
      <c r="B1031" s="40">
        <v>2503</v>
      </c>
      <c r="C1031" s="41" t="s">
        <v>45</v>
      </c>
      <c r="D1031" s="41" t="s">
        <v>56</v>
      </c>
      <c r="E1031" s="41" t="s">
        <v>51</v>
      </c>
      <c r="F1031" s="41">
        <v>10</v>
      </c>
      <c r="G1031" s="43">
        <v>3870</v>
      </c>
      <c r="H1031" s="41">
        <v>3277.116</v>
      </c>
      <c r="I1031" s="38">
        <f t="shared" si="32"/>
        <v>1.4999999999999999E-2</v>
      </c>
      <c r="J1031" s="51" t="str">
        <f t="shared" si="33"/>
        <v>Need Improvement</v>
      </c>
    </row>
    <row r="1032" spans="1:10">
      <c r="A1032" s="42">
        <v>41361</v>
      </c>
      <c r="B1032" s="40">
        <v>2868</v>
      </c>
      <c r="C1032" s="41" t="s">
        <v>49</v>
      </c>
      <c r="D1032" s="41" t="s">
        <v>56</v>
      </c>
      <c r="E1032" s="41" t="s">
        <v>50</v>
      </c>
      <c r="F1032" s="41">
        <v>6</v>
      </c>
      <c r="G1032" s="43">
        <v>2520</v>
      </c>
      <c r="H1032" s="41">
        <v>2804.7599999999998</v>
      </c>
      <c r="I1032" s="38">
        <f t="shared" si="32"/>
        <v>1.4999999999999999E-2</v>
      </c>
      <c r="J1032" s="51" t="str">
        <f t="shared" si="33"/>
        <v>Need Improvement</v>
      </c>
    </row>
    <row r="1033" spans="1:10">
      <c r="A1033" s="42">
        <v>41362</v>
      </c>
      <c r="B1033" s="40">
        <v>2504</v>
      </c>
      <c r="C1033" s="41" t="s">
        <v>48</v>
      </c>
      <c r="D1033" s="41" t="s">
        <v>56</v>
      </c>
      <c r="E1033" s="41" t="s">
        <v>51</v>
      </c>
      <c r="F1033" s="41">
        <v>8</v>
      </c>
      <c r="G1033" s="43">
        <v>4248</v>
      </c>
      <c r="H1033" s="41">
        <v>4709.9699999999993</v>
      </c>
      <c r="I1033" s="38">
        <f t="shared" si="32"/>
        <v>1.4999999999999999E-2</v>
      </c>
      <c r="J1033" s="51" t="str">
        <f t="shared" si="33"/>
        <v>Need Improvement</v>
      </c>
    </row>
    <row r="1034" spans="1:10">
      <c r="A1034" s="42">
        <v>41363</v>
      </c>
      <c r="B1034" s="40">
        <v>2869</v>
      </c>
      <c r="C1034" s="41" t="s">
        <v>45</v>
      </c>
      <c r="D1034" s="41" t="s">
        <v>56</v>
      </c>
      <c r="E1034" s="41" t="s">
        <v>50</v>
      </c>
      <c r="F1034" s="41">
        <v>9</v>
      </c>
      <c r="G1034" s="43">
        <v>8640</v>
      </c>
      <c r="H1034" s="41">
        <v>1875.3119999999999</v>
      </c>
      <c r="I1034" s="38">
        <f t="shared" si="32"/>
        <v>2.5000000000000001E-2</v>
      </c>
      <c r="J1034" s="51" t="str">
        <f t="shared" si="33"/>
        <v>Need Improvement</v>
      </c>
    </row>
    <row r="1035" spans="1:10">
      <c r="A1035" s="42">
        <v>41364</v>
      </c>
      <c r="B1035" s="40">
        <v>2505</v>
      </c>
      <c r="C1035" s="41" t="s">
        <v>49</v>
      </c>
      <c r="D1035" s="41" t="s">
        <v>56</v>
      </c>
      <c r="E1035" s="41" t="s">
        <v>47</v>
      </c>
      <c r="F1035" s="41">
        <v>10</v>
      </c>
      <c r="G1035" s="43">
        <v>10240</v>
      </c>
      <c r="H1035" s="41">
        <v>3927.04</v>
      </c>
      <c r="I1035" s="38">
        <f t="shared" si="32"/>
        <v>0.05</v>
      </c>
      <c r="J1035" s="51" t="str">
        <f t="shared" si="33"/>
        <v>Good</v>
      </c>
    </row>
    <row r="1036" spans="1:10">
      <c r="A1036" s="42">
        <v>41365</v>
      </c>
      <c r="B1036" s="40">
        <v>2870</v>
      </c>
      <c r="C1036" s="41" t="s">
        <v>48</v>
      </c>
      <c r="D1036" s="41" t="s">
        <v>56</v>
      </c>
      <c r="E1036" s="41" t="s">
        <v>50</v>
      </c>
      <c r="F1036" s="41">
        <v>10</v>
      </c>
      <c r="G1036" s="43">
        <v>8640</v>
      </c>
      <c r="H1036" s="41">
        <v>2881.0079999999998</v>
      </c>
      <c r="I1036" s="38">
        <f t="shared" si="32"/>
        <v>2.5000000000000001E-2</v>
      </c>
      <c r="J1036" s="51" t="str">
        <f t="shared" si="33"/>
        <v>Need Improvement</v>
      </c>
    </row>
    <row r="1037" spans="1:10">
      <c r="A1037" s="42">
        <v>41366</v>
      </c>
      <c r="B1037" s="40">
        <v>2506</v>
      </c>
      <c r="C1037" s="41" t="s">
        <v>45</v>
      </c>
      <c r="D1037" s="41" t="s">
        <v>56</v>
      </c>
      <c r="E1037" s="41" t="s">
        <v>47</v>
      </c>
      <c r="F1037" s="41">
        <v>10</v>
      </c>
      <c r="G1037" s="43">
        <v>2340</v>
      </c>
      <c r="H1037" s="41">
        <v>3684.33</v>
      </c>
      <c r="I1037" s="38">
        <f t="shared" si="32"/>
        <v>1.4999999999999999E-2</v>
      </c>
      <c r="J1037" s="51" t="str">
        <f t="shared" si="33"/>
        <v>Need Improvement</v>
      </c>
    </row>
    <row r="1038" spans="1:10">
      <c r="A1038" s="42">
        <v>41367</v>
      </c>
      <c r="B1038" s="40">
        <v>2871</v>
      </c>
      <c r="C1038" s="41" t="s">
        <v>49</v>
      </c>
      <c r="D1038" s="41" t="s">
        <v>56</v>
      </c>
      <c r="E1038" s="41" t="s">
        <v>51</v>
      </c>
      <c r="F1038" s="41">
        <v>6</v>
      </c>
      <c r="G1038" s="43">
        <v>11070</v>
      </c>
      <c r="H1038" s="41">
        <v>2114.8128000000002</v>
      </c>
      <c r="I1038" s="38">
        <f t="shared" si="32"/>
        <v>0.05</v>
      </c>
      <c r="J1038" s="51" t="str">
        <f t="shared" si="33"/>
        <v>Good</v>
      </c>
    </row>
    <row r="1039" spans="1:10">
      <c r="A1039" s="42">
        <v>41368</v>
      </c>
      <c r="B1039" s="40">
        <v>2507</v>
      </c>
      <c r="C1039" s="41" t="s">
        <v>48</v>
      </c>
      <c r="D1039" s="41" t="s">
        <v>56</v>
      </c>
      <c r="E1039" s="41" t="s">
        <v>47</v>
      </c>
      <c r="F1039" s="41">
        <v>8</v>
      </c>
      <c r="G1039" s="43">
        <v>6768</v>
      </c>
      <c r="H1039" s="41">
        <v>3277.5168000000003</v>
      </c>
      <c r="I1039" s="38">
        <f t="shared" si="32"/>
        <v>2.5000000000000001E-2</v>
      </c>
      <c r="J1039" s="51" t="str">
        <f t="shared" si="33"/>
        <v>Need Improvement</v>
      </c>
    </row>
    <row r="1040" spans="1:10">
      <c r="A1040" s="42">
        <v>41369</v>
      </c>
      <c r="B1040" s="40">
        <v>2872</v>
      </c>
      <c r="C1040" s="41" t="s">
        <v>45</v>
      </c>
      <c r="D1040" s="41" t="s">
        <v>56</v>
      </c>
      <c r="E1040" s="41" t="s">
        <v>51</v>
      </c>
      <c r="F1040" s="41">
        <v>6</v>
      </c>
      <c r="G1040" s="43">
        <v>7222.5</v>
      </c>
      <c r="H1040" s="41">
        <v>529.26480000000004</v>
      </c>
      <c r="I1040" s="38">
        <f t="shared" si="32"/>
        <v>2.5000000000000001E-2</v>
      </c>
      <c r="J1040" s="51" t="str">
        <f t="shared" si="33"/>
        <v>Need Improvement</v>
      </c>
    </row>
    <row r="1041" spans="1:10">
      <c r="A1041" s="42">
        <v>41370</v>
      </c>
      <c r="B1041" s="40">
        <v>2508</v>
      </c>
      <c r="C1041" s="41" t="s">
        <v>49</v>
      </c>
      <c r="D1041" s="41" t="s">
        <v>56</v>
      </c>
      <c r="E1041" s="41" t="s">
        <v>50</v>
      </c>
      <c r="F1041" s="41">
        <v>10</v>
      </c>
      <c r="G1041" s="43">
        <v>4240</v>
      </c>
      <c r="H1041" s="41">
        <v>3751.5520000000001</v>
      </c>
      <c r="I1041" s="38">
        <f t="shared" si="32"/>
        <v>1.4999999999999999E-2</v>
      </c>
      <c r="J1041" s="51" t="str">
        <f t="shared" si="33"/>
        <v>Need Improvement</v>
      </c>
    </row>
    <row r="1042" spans="1:10">
      <c r="A1042" s="42">
        <v>41371</v>
      </c>
      <c r="B1042" s="40">
        <v>2873</v>
      </c>
      <c r="C1042" s="41" t="s">
        <v>48</v>
      </c>
      <c r="D1042" s="41" t="s">
        <v>56</v>
      </c>
      <c r="E1042" s="41" t="s">
        <v>51</v>
      </c>
      <c r="F1042" s="41">
        <v>6</v>
      </c>
      <c r="G1042" s="43">
        <v>12330</v>
      </c>
      <c r="H1042" s="41">
        <v>3938.6952000000001</v>
      </c>
      <c r="I1042" s="38">
        <f t="shared" si="32"/>
        <v>0.05</v>
      </c>
      <c r="J1042" s="51" t="str">
        <f t="shared" si="33"/>
        <v>Good</v>
      </c>
    </row>
    <row r="1043" spans="1:10">
      <c r="A1043" s="42">
        <v>41372</v>
      </c>
      <c r="B1043" s="40">
        <v>2509</v>
      </c>
      <c r="C1043" s="41" t="s">
        <v>45</v>
      </c>
      <c r="D1043" s="41" t="s">
        <v>56</v>
      </c>
      <c r="E1043" s="41" t="s">
        <v>50</v>
      </c>
      <c r="F1043" s="41">
        <v>10</v>
      </c>
      <c r="G1043" s="43">
        <v>6960</v>
      </c>
      <c r="H1043" s="41">
        <v>3035.4300000000003</v>
      </c>
      <c r="I1043" s="38">
        <f t="shared" si="32"/>
        <v>2.5000000000000001E-2</v>
      </c>
      <c r="J1043" s="51" t="str">
        <f t="shared" si="33"/>
        <v>Need Improvement</v>
      </c>
    </row>
    <row r="1044" spans="1:10">
      <c r="A1044" s="42">
        <v>41373</v>
      </c>
      <c r="B1044" s="40">
        <v>2874</v>
      </c>
      <c r="C1044" s="41" t="s">
        <v>49</v>
      </c>
      <c r="D1044" s="41" t="s">
        <v>56</v>
      </c>
      <c r="E1044" s="41" t="s">
        <v>47</v>
      </c>
      <c r="F1044" s="41">
        <v>8</v>
      </c>
      <c r="G1044" s="43">
        <v>2952</v>
      </c>
      <c r="H1044" s="41">
        <v>3958.6320000000005</v>
      </c>
      <c r="I1044" s="38">
        <f t="shared" si="32"/>
        <v>1.4999999999999999E-2</v>
      </c>
      <c r="J1044" s="51" t="str">
        <f t="shared" si="33"/>
        <v>Need Improvement</v>
      </c>
    </row>
    <row r="1045" spans="1:10">
      <c r="A1045" s="42">
        <v>41374</v>
      </c>
      <c r="B1045" s="40">
        <v>2510</v>
      </c>
      <c r="C1045" s="41" t="s">
        <v>48</v>
      </c>
      <c r="D1045" s="41" t="s">
        <v>56</v>
      </c>
      <c r="E1045" s="41" t="s">
        <v>50</v>
      </c>
      <c r="F1045" s="41">
        <v>7</v>
      </c>
      <c r="G1045" s="43">
        <v>2236.5</v>
      </c>
      <c r="H1045" s="41">
        <v>2497.2759000000001</v>
      </c>
      <c r="I1045" s="38">
        <f t="shared" si="32"/>
        <v>1.4999999999999999E-2</v>
      </c>
      <c r="J1045" s="51" t="str">
        <f t="shared" si="33"/>
        <v>Need Improvement</v>
      </c>
    </row>
    <row r="1046" spans="1:10">
      <c r="A1046" s="42">
        <v>41375</v>
      </c>
      <c r="B1046" s="40">
        <v>2875</v>
      </c>
      <c r="C1046" s="41" t="s">
        <v>45</v>
      </c>
      <c r="D1046" s="41" t="s">
        <v>56</v>
      </c>
      <c r="E1046" s="41" t="s">
        <v>47</v>
      </c>
      <c r="F1046" s="41">
        <v>6</v>
      </c>
      <c r="G1046" s="43">
        <v>2160</v>
      </c>
      <c r="H1046" s="41">
        <v>3587.7599999999993</v>
      </c>
      <c r="I1046" s="38">
        <f t="shared" si="32"/>
        <v>1.4999999999999999E-2</v>
      </c>
      <c r="J1046" s="51" t="str">
        <f t="shared" si="33"/>
        <v>Need Improvement</v>
      </c>
    </row>
    <row r="1047" spans="1:10">
      <c r="A1047" s="42">
        <v>41376</v>
      </c>
      <c r="B1047" s="40">
        <v>2511</v>
      </c>
      <c r="C1047" s="41" t="s">
        <v>49</v>
      </c>
      <c r="D1047" s="41" t="s">
        <v>56</v>
      </c>
      <c r="E1047" s="41" t="s">
        <v>51</v>
      </c>
      <c r="F1047" s="41">
        <v>9</v>
      </c>
      <c r="G1047" s="43">
        <v>2034</v>
      </c>
      <c r="H1047" s="41">
        <v>1342.0332000000001</v>
      </c>
      <c r="I1047" s="38">
        <f t="shared" si="32"/>
        <v>1.4999999999999999E-2</v>
      </c>
      <c r="J1047" s="51" t="str">
        <f t="shared" si="33"/>
        <v>Need Improvement</v>
      </c>
    </row>
    <row r="1048" spans="1:10">
      <c r="A1048" s="42">
        <v>41377</v>
      </c>
      <c r="B1048" s="40">
        <v>2876</v>
      </c>
      <c r="C1048" s="41" t="s">
        <v>48</v>
      </c>
      <c r="D1048" s="41" t="s">
        <v>56</v>
      </c>
      <c r="E1048" s="41" t="s">
        <v>47</v>
      </c>
      <c r="F1048" s="41">
        <v>9</v>
      </c>
      <c r="G1048" s="43">
        <v>8437.5</v>
      </c>
      <c r="H1048" s="41">
        <v>3468.65625</v>
      </c>
      <c r="I1048" s="38">
        <f t="shared" si="32"/>
        <v>2.5000000000000001E-2</v>
      </c>
      <c r="J1048" s="51" t="str">
        <f t="shared" si="33"/>
        <v>Need Improvement</v>
      </c>
    </row>
    <row r="1049" spans="1:10">
      <c r="A1049" s="42">
        <v>41378</v>
      </c>
      <c r="B1049" s="40">
        <v>2512</v>
      </c>
      <c r="C1049" s="41" t="s">
        <v>45</v>
      </c>
      <c r="D1049" s="41" t="s">
        <v>56</v>
      </c>
      <c r="E1049" s="41" t="s">
        <v>51</v>
      </c>
      <c r="F1049" s="41">
        <v>6</v>
      </c>
      <c r="G1049" s="43">
        <v>12510</v>
      </c>
      <c r="H1049" s="41">
        <v>4870.143</v>
      </c>
      <c r="I1049" s="38">
        <f t="shared" si="32"/>
        <v>0.05</v>
      </c>
      <c r="J1049" s="51" t="str">
        <f t="shared" si="33"/>
        <v>Good</v>
      </c>
    </row>
    <row r="1050" spans="1:10">
      <c r="A1050" s="42">
        <v>41379</v>
      </c>
      <c r="B1050" s="40">
        <v>2877</v>
      </c>
      <c r="C1050" s="41" t="s">
        <v>49</v>
      </c>
      <c r="D1050" s="41" t="s">
        <v>56</v>
      </c>
      <c r="E1050" s="41" t="s">
        <v>50</v>
      </c>
      <c r="F1050" s="41">
        <v>6</v>
      </c>
      <c r="G1050" s="43">
        <v>7209</v>
      </c>
      <c r="H1050" s="41">
        <v>3840.9552000000003</v>
      </c>
      <c r="I1050" s="38">
        <f t="shared" si="32"/>
        <v>2.5000000000000001E-2</v>
      </c>
      <c r="J1050" s="51" t="str">
        <f t="shared" si="33"/>
        <v>Need Improvement</v>
      </c>
    </row>
    <row r="1051" spans="1:10">
      <c r="A1051" s="42">
        <v>41380</v>
      </c>
      <c r="B1051" s="40">
        <v>2513</v>
      </c>
      <c r="C1051" s="41" t="s">
        <v>48</v>
      </c>
      <c r="D1051" s="41" t="s">
        <v>56</v>
      </c>
      <c r="E1051" s="41" t="s">
        <v>51</v>
      </c>
      <c r="F1051" s="41">
        <v>6</v>
      </c>
      <c r="G1051" s="43">
        <v>1791</v>
      </c>
      <c r="H1051" s="41">
        <v>1631.2428</v>
      </c>
      <c r="I1051" s="38">
        <f t="shared" si="32"/>
        <v>1.4999999999999999E-2</v>
      </c>
      <c r="J1051" s="51" t="str">
        <f t="shared" si="33"/>
        <v>Need Improvement</v>
      </c>
    </row>
    <row r="1052" spans="1:10">
      <c r="A1052" s="42">
        <v>41381</v>
      </c>
      <c r="B1052" s="40">
        <v>2878</v>
      </c>
      <c r="C1052" s="41" t="s">
        <v>45</v>
      </c>
      <c r="D1052" s="41" t="s">
        <v>56</v>
      </c>
      <c r="E1052" s="41" t="s">
        <v>50</v>
      </c>
      <c r="F1052" s="41">
        <v>9</v>
      </c>
      <c r="G1052" s="43">
        <v>6264</v>
      </c>
      <c r="H1052" s="41">
        <v>1817.3951999999999</v>
      </c>
      <c r="I1052" s="38">
        <f t="shared" si="32"/>
        <v>2.5000000000000001E-2</v>
      </c>
      <c r="J1052" s="51" t="str">
        <f t="shared" si="33"/>
        <v>Need Improvement</v>
      </c>
    </row>
    <row r="1053" spans="1:10">
      <c r="A1053" s="42">
        <v>41382</v>
      </c>
      <c r="B1053" s="40">
        <v>2514</v>
      </c>
      <c r="C1053" s="41" t="s">
        <v>49</v>
      </c>
      <c r="D1053" s="41" t="s">
        <v>56</v>
      </c>
      <c r="E1053" s="41" t="s">
        <v>47</v>
      </c>
      <c r="F1053" s="41">
        <v>8</v>
      </c>
      <c r="G1053" s="43">
        <v>2280</v>
      </c>
      <c r="H1053" s="41">
        <v>2873.4839999999995</v>
      </c>
      <c r="I1053" s="38">
        <f t="shared" si="32"/>
        <v>1.4999999999999999E-2</v>
      </c>
      <c r="J1053" s="51" t="str">
        <f t="shared" si="33"/>
        <v>Need Improvement</v>
      </c>
    </row>
    <row r="1054" spans="1:10">
      <c r="A1054" s="42">
        <v>41383</v>
      </c>
      <c r="B1054" s="40">
        <v>2879</v>
      </c>
      <c r="C1054" s="41" t="s">
        <v>48</v>
      </c>
      <c r="D1054" s="41" t="s">
        <v>56</v>
      </c>
      <c r="E1054" s="41" t="s">
        <v>50</v>
      </c>
      <c r="F1054" s="41">
        <v>6</v>
      </c>
      <c r="G1054" s="43">
        <v>1530</v>
      </c>
      <c r="H1054" s="41">
        <v>1919.0790000000002</v>
      </c>
      <c r="I1054" s="38">
        <f t="shared" si="32"/>
        <v>1.4999999999999999E-2</v>
      </c>
      <c r="J1054" s="51" t="str">
        <f t="shared" si="33"/>
        <v>Need Improvement</v>
      </c>
    </row>
    <row r="1055" spans="1:10">
      <c r="A1055" s="42">
        <v>41384</v>
      </c>
      <c r="B1055" s="40">
        <v>2515</v>
      </c>
      <c r="C1055" s="41" t="s">
        <v>45</v>
      </c>
      <c r="D1055" s="41" t="s">
        <v>56</v>
      </c>
      <c r="E1055" s="41" t="s">
        <v>47</v>
      </c>
      <c r="F1055" s="41">
        <v>8</v>
      </c>
      <c r="G1055" s="43">
        <v>2016</v>
      </c>
      <c r="H1055" s="41">
        <v>1384.992</v>
      </c>
      <c r="I1055" s="38">
        <f t="shared" si="32"/>
        <v>1.4999999999999999E-2</v>
      </c>
      <c r="J1055" s="51" t="str">
        <f t="shared" si="33"/>
        <v>Need Improvement</v>
      </c>
    </row>
    <row r="1056" spans="1:10">
      <c r="A1056" s="42">
        <v>41385</v>
      </c>
      <c r="B1056" s="40">
        <v>2880</v>
      </c>
      <c r="C1056" s="41" t="s">
        <v>49</v>
      </c>
      <c r="D1056" s="41" t="s">
        <v>56</v>
      </c>
      <c r="E1056" s="41" t="s">
        <v>51</v>
      </c>
      <c r="F1056" s="41">
        <v>6</v>
      </c>
      <c r="G1056" s="43">
        <v>4302</v>
      </c>
      <c r="H1056" s="41">
        <v>2503.7640000000001</v>
      </c>
      <c r="I1056" s="38">
        <f t="shared" si="32"/>
        <v>1.4999999999999999E-2</v>
      </c>
      <c r="J1056" s="51" t="str">
        <f t="shared" si="33"/>
        <v>Need Improvement</v>
      </c>
    </row>
    <row r="1057" spans="1:10">
      <c r="A1057" s="42">
        <v>41386</v>
      </c>
      <c r="B1057" s="40">
        <v>2516</v>
      </c>
      <c r="C1057" s="41" t="s">
        <v>48</v>
      </c>
      <c r="D1057" s="41" t="s">
        <v>56</v>
      </c>
      <c r="E1057" s="41" t="s">
        <v>47</v>
      </c>
      <c r="F1057" s="41">
        <v>10</v>
      </c>
      <c r="G1057" s="43">
        <v>11220</v>
      </c>
      <c r="H1057" s="41">
        <v>4840.0275000000001</v>
      </c>
      <c r="I1057" s="38">
        <f t="shared" si="32"/>
        <v>0.05</v>
      </c>
      <c r="J1057" s="51" t="str">
        <f t="shared" si="33"/>
        <v>Good</v>
      </c>
    </row>
    <row r="1058" spans="1:10">
      <c r="A1058" s="42">
        <v>41387</v>
      </c>
      <c r="B1058" s="40">
        <v>2881</v>
      </c>
      <c r="C1058" s="41" t="s">
        <v>45</v>
      </c>
      <c r="D1058" s="41" t="s">
        <v>56</v>
      </c>
      <c r="E1058" s="41" t="s">
        <v>51</v>
      </c>
      <c r="F1058" s="41">
        <v>7</v>
      </c>
      <c r="G1058" s="43">
        <v>5922</v>
      </c>
      <c r="H1058" s="41">
        <v>2014.0722000000001</v>
      </c>
      <c r="I1058" s="38">
        <f t="shared" si="32"/>
        <v>2.5000000000000001E-2</v>
      </c>
      <c r="J1058" s="51" t="str">
        <f t="shared" si="33"/>
        <v>Need Improvement</v>
      </c>
    </row>
    <row r="1059" spans="1:10">
      <c r="A1059" s="42">
        <v>41388</v>
      </c>
      <c r="B1059" s="40">
        <v>2517</v>
      </c>
      <c r="C1059" s="41" t="s">
        <v>49</v>
      </c>
      <c r="D1059" s="41" t="s">
        <v>56</v>
      </c>
      <c r="E1059" s="41" t="s">
        <v>50</v>
      </c>
      <c r="F1059" s="41">
        <v>9</v>
      </c>
      <c r="G1059" s="43">
        <v>6277.5</v>
      </c>
      <c r="H1059" s="41">
        <v>4457.0249999999996</v>
      </c>
      <c r="I1059" s="38">
        <f t="shared" si="32"/>
        <v>2.5000000000000001E-2</v>
      </c>
      <c r="J1059" s="51" t="str">
        <f t="shared" si="33"/>
        <v>Need Improvement</v>
      </c>
    </row>
    <row r="1060" spans="1:10">
      <c r="A1060" s="42">
        <v>41389</v>
      </c>
      <c r="B1060" s="40">
        <v>2882</v>
      </c>
      <c r="C1060" s="41" t="s">
        <v>48</v>
      </c>
      <c r="D1060" s="41" t="s">
        <v>56</v>
      </c>
      <c r="E1060" s="41" t="s">
        <v>51</v>
      </c>
      <c r="F1060" s="41">
        <v>7</v>
      </c>
      <c r="G1060" s="43">
        <v>4158</v>
      </c>
      <c r="H1060" s="41">
        <v>1633.6782000000001</v>
      </c>
      <c r="I1060" s="38">
        <f t="shared" si="32"/>
        <v>1.4999999999999999E-2</v>
      </c>
      <c r="J1060" s="51" t="str">
        <f t="shared" si="33"/>
        <v>Need Improvement</v>
      </c>
    </row>
    <row r="1061" spans="1:10">
      <c r="A1061" s="42">
        <v>41390</v>
      </c>
      <c r="B1061" s="40">
        <v>2518</v>
      </c>
      <c r="C1061" s="41" t="s">
        <v>45</v>
      </c>
      <c r="D1061" s="41" t="s">
        <v>56</v>
      </c>
      <c r="E1061" s="41" t="s">
        <v>50</v>
      </c>
      <c r="F1061" s="41">
        <v>6</v>
      </c>
      <c r="G1061" s="43">
        <v>7506</v>
      </c>
      <c r="H1061" s="41">
        <v>3336.6671999999999</v>
      </c>
      <c r="I1061" s="38">
        <f t="shared" si="32"/>
        <v>2.5000000000000001E-2</v>
      </c>
      <c r="J1061" s="51" t="str">
        <f t="shared" si="33"/>
        <v>Need Improvement</v>
      </c>
    </row>
    <row r="1062" spans="1:10">
      <c r="A1062" s="42">
        <v>41391</v>
      </c>
      <c r="B1062" s="40">
        <v>2883</v>
      </c>
      <c r="C1062" s="41" t="s">
        <v>49</v>
      </c>
      <c r="D1062" s="41" t="s">
        <v>56</v>
      </c>
      <c r="E1062" s="41" t="s">
        <v>47</v>
      </c>
      <c r="F1062" s="41">
        <v>10</v>
      </c>
      <c r="G1062" s="43">
        <v>4470</v>
      </c>
      <c r="H1062" s="41">
        <v>841.25400000000002</v>
      </c>
      <c r="I1062" s="38">
        <f t="shared" si="32"/>
        <v>1.4999999999999999E-2</v>
      </c>
      <c r="J1062" s="51" t="str">
        <f t="shared" si="33"/>
        <v>Need Improvement</v>
      </c>
    </row>
    <row r="1063" spans="1:10">
      <c r="A1063" s="42">
        <v>41392</v>
      </c>
      <c r="B1063" s="40">
        <v>2519</v>
      </c>
      <c r="C1063" s="41" t="s">
        <v>48</v>
      </c>
      <c r="D1063" s="41" t="s">
        <v>56</v>
      </c>
      <c r="E1063" s="41" t="s">
        <v>50</v>
      </c>
      <c r="F1063" s="41">
        <v>8</v>
      </c>
      <c r="G1063" s="43">
        <v>8496</v>
      </c>
      <c r="H1063" s="41">
        <v>3202.1424000000006</v>
      </c>
      <c r="I1063" s="38">
        <f t="shared" si="32"/>
        <v>2.5000000000000001E-2</v>
      </c>
      <c r="J1063" s="51" t="str">
        <f t="shared" si="33"/>
        <v>Need Improvement</v>
      </c>
    </row>
    <row r="1064" spans="1:10">
      <c r="A1064" s="42">
        <v>41393</v>
      </c>
      <c r="B1064" s="40">
        <v>2884</v>
      </c>
      <c r="C1064" s="41" t="s">
        <v>45</v>
      </c>
      <c r="D1064" s="41" t="s">
        <v>56</v>
      </c>
      <c r="E1064" s="41" t="s">
        <v>47</v>
      </c>
      <c r="F1064" s="41">
        <v>10</v>
      </c>
      <c r="G1064" s="43">
        <v>5860</v>
      </c>
      <c r="H1064" s="41">
        <v>3559.9500000000003</v>
      </c>
      <c r="I1064" s="38">
        <f t="shared" si="32"/>
        <v>2.5000000000000001E-2</v>
      </c>
      <c r="J1064" s="51" t="str">
        <f t="shared" si="33"/>
        <v>Need Improvement</v>
      </c>
    </row>
    <row r="1065" spans="1:10">
      <c r="A1065" s="42">
        <v>41394</v>
      </c>
      <c r="B1065" s="40">
        <v>2520</v>
      </c>
      <c r="C1065" s="41" t="s">
        <v>49</v>
      </c>
      <c r="D1065" s="41" t="s">
        <v>56</v>
      </c>
      <c r="E1065" s="41" t="s">
        <v>51</v>
      </c>
      <c r="F1065" s="41">
        <v>9</v>
      </c>
      <c r="G1065" s="43">
        <v>2821.5</v>
      </c>
      <c r="H1065" s="41">
        <v>4735.605599999999</v>
      </c>
      <c r="I1065" s="38">
        <f t="shared" si="32"/>
        <v>1.4999999999999999E-2</v>
      </c>
      <c r="J1065" s="51" t="str">
        <f t="shared" si="33"/>
        <v>Need Improvement</v>
      </c>
    </row>
    <row r="1066" spans="1:10">
      <c r="A1066" s="42">
        <v>41395</v>
      </c>
      <c r="B1066" s="40">
        <v>2885</v>
      </c>
      <c r="C1066" s="41" t="s">
        <v>48</v>
      </c>
      <c r="D1066" s="41" t="s">
        <v>56</v>
      </c>
      <c r="E1066" s="41" t="s">
        <v>47</v>
      </c>
      <c r="F1066" s="41">
        <v>10</v>
      </c>
      <c r="G1066" s="43">
        <v>2835</v>
      </c>
      <c r="H1066" s="41">
        <v>904.36500000000001</v>
      </c>
      <c r="I1066" s="38">
        <f t="shared" si="32"/>
        <v>1.4999999999999999E-2</v>
      </c>
      <c r="J1066" s="51" t="str">
        <f t="shared" si="33"/>
        <v>Need Improvement</v>
      </c>
    </row>
    <row r="1067" spans="1:10">
      <c r="A1067" s="42">
        <v>41396</v>
      </c>
      <c r="B1067" s="40">
        <v>2521</v>
      </c>
      <c r="C1067" s="41" t="s">
        <v>45</v>
      </c>
      <c r="D1067" s="41" t="s">
        <v>56</v>
      </c>
      <c r="E1067" s="41" t="s">
        <v>51</v>
      </c>
      <c r="F1067" s="41">
        <v>9</v>
      </c>
      <c r="G1067" s="43">
        <v>7533</v>
      </c>
      <c r="H1067" s="41">
        <v>2267.433</v>
      </c>
      <c r="I1067" s="38">
        <f t="shared" si="32"/>
        <v>2.5000000000000001E-2</v>
      </c>
      <c r="J1067" s="51" t="str">
        <f t="shared" si="33"/>
        <v>Need Improvement</v>
      </c>
    </row>
    <row r="1068" spans="1:10">
      <c r="A1068" s="42">
        <v>41397</v>
      </c>
      <c r="B1068" s="40">
        <v>2886</v>
      </c>
      <c r="C1068" s="41" t="s">
        <v>49</v>
      </c>
      <c r="D1068" s="41" t="s">
        <v>56</v>
      </c>
      <c r="E1068" s="41" t="s">
        <v>50</v>
      </c>
      <c r="F1068" s="41">
        <v>8</v>
      </c>
      <c r="G1068" s="43">
        <v>6240</v>
      </c>
      <c r="H1068" s="41">
        <v>2210.8319999999999</v>
      </c>
      <c r="I1068" s="38">
        <f t="shared" si="32"/>
        <v>2.5000000000000001E-2</v>
      </c>
      <c r="J1068" s="51" t="str">
        <f t="shared" si="33"/>
        <v>Need Improvement</v>
      </c>
    </row>
    <row r="1069" spans="1:10">
      <c r="A1069" s="42">
        <v>41398</v>
      </c>
      <c r="B1069" s="40">
        <v>2522</v>
      </c>
      <c r="C1069" s="41" t="s">
        <v>48</v>
      </c>
      <c r="D1069" s="41" t="s">
        <v>56</v>
      </c>
      <c r="E1069" s="41" t="s">
        <v>51</v>
      </c>
      <c r="F1069" s="41">
        <v>7</v>
      </c>
      <c r="G1069" s="43">
        <v>1974</v>
      </c>
      <c r="H1069" s="41">
        <v>2703.5904</v>
      </c>
      <c r="I1069" s="38">
        <f t="shared" si="32"/>
        <v>1.4999999999999999E-2</v>
      </c>
      <c r="J1069" s="51" t="str">
        <f t="shared" si="33"/>
        <v>Need Improvement</v>
      </c>
    </row>
    <row r="1070" spans="1:10">
      <c r="A1070" s="42">
        <v>41399</v>
      </c>
      <c r="B1070" s="40">
        <v>2887</v>
      </c>
      <c r="C1070" s="41" t="s">
        <v>45</v>
      </c>
      <c r="D1070" s="41" t="s">
        <v>56</v>
      </c>
      <c r="E1070" s="41" t="s">
        <v>50</v>
      </c>
      <c r="F1070" s="41">
        <v>9</v>
      </c>
      <c r="G1070" s="43">
        <v>4819.5</v>
      </c>
      <c r="H1070" s="41">
        <v>3159.9855000000002</v>
      </c>
      <c r="I1070" s="38">
        <f t="shared" si="32"/>
        <v>1.4999999999999999E-2</v>
      </c>
      <c r="J1070" s="51" t="str">
        <f t="shared" si="33"/>
        <v>Need Improvement</v>
      </c>
    </row>
    <row r="1071" spans="1:10">
      <c r="A1071" s="42">
        <v>41400</v>
      </c>
      <c r="B1071" s="40">
        <v>2523</v>
      </c>
      <c r="C1071" s="41" t="s">
        <v>49</v>
      </c>
      <c r="D1071" s="41" t="s">
        <v>56</v>
      </c>
      <c r="E1071" s="41" t="s">
        <v>47</v>
      </c>
      <c r="F1071" s="41">
        <v>8</v>
      </c>
      <c r="G1071" s="43">
        <v>6912</v>
      </c>
      <c r="H1071" s="41">
        <v>1589.2991999999999</v>
      </c>
      <c r="I1071" s="38">
        <f t="shared" si="32"/>
        <v>2.5000000000000001E-2</v>
      </c>
      <c r="J1071" s="51" t="str">
        <f t="shared" si="33"/>
        <v>Need Improvement</v>
      </c>
    </row>
    <row r="1072" spans="1:10">
      <c r="A1072" s="42">
        <v>41401</v>
      </c>
      <c r="B1072" s="40">
        <v>2888</v>
      </c>
      <c r="C1072" s="41" t="s">
        <v>48</v>
      </c>
      <c r="D1072" s="41" t="s">
        <v>56</v>
      </c>
      <c r="E1072" s="41" t="s">
        <v>50</v>
      </c>
      <c r="F1072" s="41">
        <v>7</v>
      </c>
      <c r="G1072" s="43">
        <v>1937.25</v>
      </c>
      <c r="H1072" s="41">
        <v>1735.3885500000001</v>
      </c>
      <c r="I1072" s="38">
        <f t="shared" si="32"/>
        <v>1.4999999999999999E-2</v>
      </c>
      <c r="J1072" s="51" t="str">
        <f t="shared" si="33"/>
        <v>Need Improvement</v>
      </c>
    </row>
    <row r="1073" spans="1:10">
      <c r="A1073" s="42">
        <v>41767</v>
      </c>
      <c r="B1073" s="40">
        <v>2524</v>
      </c>
      <c r="C1073" s="41" t="s">
        <v>45</v>
      </c>
      <c r="D1073" s="41" t="s">
        <v>56</v>
      </c>
      <c r="E1073" s="41" t="s">
        <v>47</v>
      </c>
      <c r="F1073" s="41">
        <v>7</v>
      </c>
      <c r="G1073" s="43">
        <v>5701.5</v>
      </c>
      <c r="H1073" s="41">
        <v>2538.3077999999996</v>
      </c>
      <c r="I1073" s="38">
        <f t="shared" si="32"/>
        <v>2.5000000000000001E-2</v>
      </c>
      <c r="J1073" s="51" t="str">
        <f t="shared" si="33"/>
        <v>Need Improvement</v>
      </c>
    </row>
    <row r="1074" spans="1:10">
      <c r="A1074" s="42">
        <v>41768</v>
      </c>
      <c r="B1074" s="40">
        <v>2889</v>
      </c>
      <c r="C1074" s="41" t="s">
        <v>49</v>
      </c>
      <c r="D1074" s="41" t="s">
        <v>56</v>
      </c>
      <c r="E1074" s="41" t="s">
        <v>51</v>
      </c>
      <c r="F1074" s="41">
        <v>8</v>
      </c>
      <c r="G1074" s="43">
        <v>5832</v>
      </c>
      <c r="H1074" s="41">
        <v>666.01440000000002</v>
      </c>
      <c r="I1074" s="38">
        <f t="shared" si="32"/>
        <v>2.5000000000000001E-2</v>
      </c>
      <c r="J1074" s="51" t="str">
        <f t="shared" si="33"/>
        <v>Need Improvement</v>
      </c>
    </row>
    <row r="1075" spans="1:10">
      <c r="A1075" s="42">
        <v>41769</v>
      </c>
      <c r="B1075" s="40">
        <v>2525</v>
      </c>
      <c r="C1075" s="41" t="s">
        <v>48</v>
      </c>
      <c r="D1075" s="41" t="s">
        <v>56</v>
      </c>
      <c r="E1075" s="41" t="s">
        <v>47</v>
      </c>
      <c r="F1075" s="41">
        <v>10</v>
      </c>
      <c r="G1075" s="43">
        <v>7200</v>
      </c>
      <c r="H1075" s="41">
        <v>2791.44</v>
      </c>
      <c r="I1075" s="38">
        <f t="shared" si="32"/>
        <v>2.5000000000000001E-2</v>
      </c>
      <c r="J1075" s="51" t="str">
        <f t="shared" si="33"/>
        <v>Need Improvement</v>
      </c>
    </row>
    <row r="1076" spans="1:10">
      <c r="A1076" s="42">
        <v>41770</v>
      </c>
      <c r="B1076" s="40">
        <v>2890</v>
      </c>
      <c r="C1076" s="41" t="s">
        <v>45</v>
      </c>
      <c r="D1076" s="41" t="s">
        <v>56</v>
      </c>
      <c r="E1076" s="41" t="s">
        <v>51</v>
      </c>
      <c r="F1076" s="41">
        <v>6</v>
      </c>
      <c r="G1076" s="43">
        <v>4819.5</v>
      </c>
      <c r="H1076" s="41">
        <v>2576.826</v>
      </c>
      <c r="I1076" s="38">
        <f t="shared" si="32"/>
        <v>1.4999999999999999E-2</v>
      </c>
      <c r="J1076" s="51" t="str">
        <f t="shared" si="33"/>
        <v>Need Improvement</v>
      </c>
    </row>
    <row r="1077" spans="1:10">
      <c r="A1077" s="42">
        <v>41771</v>
      </c>
      <c r="B1077" s="40">
        <v>2526</v>
      </c>
      <c r="C1077" s="41" t="s">
        <v>49</v>
      </c>
      <c r="D1077" s="41" t="s">
        <v>56</v>
      </c>
      <c r="E1077" s="41" t="s">
        <v>50</v>
      </c>
      <c r="F1077" s="41">
        <v>6</v>
      </c>
      <c r="G1077" s="43">
        <v>2133</v>
      </c>
      <c r="H1077" s="41">
        <v>3367.5803999999998</v>
      </c>
      <c r="I1077" s="38">
        <f t="shared" si="32"/>
        <v>1.4999999999999999E-2</v>
      </c>
      <c r="J1077" s="51" t="str">
        <f t="shared" si="33"/>
        <v>Need Improvement</v>
      </c>
    </row>
    <row r="1078" spans="1:10">
      <c r="A1078" s="42">
        <v>41772</v>
      </c>
      <c r="B1078" s="40">
        <v>2891</v>
      </c>
      <c r="C1078" s="41" t="s">
        <v>48</v>
      </c>
      <c r="D1078" s="41" t="s">
        <v>56</v>
      </c>
      <c r="E1078" s="41" t="s">
        <v>51</v>
      </c>
      <c r="F1078" s="41">
        <v>10</v>
      </c>
      <c r="G1078" s="43">
        <v>4980</v>
      </c>
      <c r="H1078" s="41">
        <v>816.72</v>
      </c>
      <c r="I1078" s="38">
        <f t="shared" si="32"/>
        <v>1.4999999999999999E-2</v>
      </c>
      <c r="J1078" s="51" t="str">
        <f t="shared" si="33"/>
        <v>Need Improvement</v>
      </c>
    </row>
    <row r="1079" spans="1:10">
      <c r="A1079" s="42">
        <v>41773</v>
      </c>
      <c r="B1079" s="40">
        <v>2527</v>
      </c>
      <c r="C1079" s="41" t="s">
        <v>45</v>
      </c>
      <c r="D1079" s="41" t="s">
        <v>56</v>
      </c>
      <c r="E1079" s="41" t="s">
        <v>50</v>
      </c>
      <c r="F1079" s="41">
        <v>6</v>
      </c>
      <c r="G1079" s="43">
        <v>7164</v>
      </c>
      <c r="H1079" s="41">
        <v>3062.61</v>
      </c>
      <c r="I1079" s="38">
        <f t="shared" si="32"/>
        <v>2.5000000000000001E-2</v>
      </c>
      <c r="J1079" s="51" t="str">
        <f t="shared" si="33"/>
        <v>Need Improvement</v>
      </c>
    </row>
    <row r="1080" spans="1:10">
      <c r="A1080" s="42">
        <v>41774</v>
      </c>
      <c r="B1080" s="40">
        <v>2892</v>
      </c>
      <c r="C1080" s="41" t="s">
        <v>49</v>
      </c>
      <c r="D1080" s="41" t="s">
        <v>56</v>
      </c>
      <c r="E1080" s="41" t="s">
        <v>47</v>
      </c>
      <c r="F1080" s="41">
        <v>8</v>
      </c>
      <c r="G1080" s="43">
        <v>12540</v>
      </c>
      <c r="H1080" s="41">
        <v>2151.3624</v>
      </c>
      <c r="I1080" s="38">
        <f t="shared" si="32"/>
        <v>0.05</v>
      </c>
      <c r="J1080" s="51" t="str">
        <f t="shared" si="33"/>
        <v>Good</v>
      </c>
    </row>
    <row r="1081" spans="1:10">
      <c r="A1081" s="42">
        <v>41775</v>
      </c>
      <c r="B1081" s="40">
        <v>2528</v>
      </c>
      <c r="C1081" s="41" t="s">
        <v>48</v>
      </c>
      <c r="D1081" s="41" t="s">
        <v>56</v>
      </c>
      <c r="E1081" s="41" t="s">
        <v>50</v>
      </c>
      <c r="F1081" s="41">
        <v>10</v>
      </c>
      <c r="G1081" s="43">
        <v>2445</v>
      </c>
      <c r="H1081" s="41">
        <v>1606.8540000000003</v>
      </c>
      <c r="I1081" s="38">
        <f t="shared" si="32"/>
        <v>1.4999999999999999E-2</v>
      </c>
      <c r="J1081" s="51" t="str">
        <f t="shared" si="33"/>
        <v>Need Improvement</v>
      </c>
    </row>
    <row r="1082" spans="1:10">
      <c r="A1082" s="42">
        <v>41776</v>
      </c>
      <c r="B1082" s="40">
        <v>2893</v>
      </c>
      <c r="C1082" s="41" t="s">
        <v>45</v>
      </c>
      <c r="D1082" s="41" t="s">
        <v>56</v>
      </c>
      <c r="E1082" s="41" t="s">
        <v>47</v>
      </c>
      <c r="F1082" s="41">
        <v>10</v>
      </c>
      <c r="G1082" s="43">
        <v>4530</v>
      </c>
      <c r="H1082" s="41">
        <v>2665.6784999999995</v>
      </c>
      <c r="I1082" s="38">
        <f t="shared" si="32"/>
        <v>1.4999999999999999E-2</v>
      </c>
      <c r="J1082" s="51" t="str">
        <f t="shared" si="33"/>
        <v>Need Improvement</v>
      </c>
    </row>
    <row r="1083" spans="1:10">
      <c r="A1083" s="42">
        <v>41777</v>
      </c>
      <c r="B1083" s="40">
        <v>2529</v>
      </c>
      <c r="C1083" s="41" t="s">
        <v>49</v>
      </c>
      <c r="D1083" s="41" t="s">
        <v>56</v>
      </c>
      <c r="E1083" s="41" t="s">
        <v>51</v>
      </c>
      <c r="F1083" s="41">
        <v>7</v>
      </c>
      <c r="G1083" s="43">
        <v>3906</v>
      </c>
      <c r="H1083" s="41">
        <v>2996.6831999999999</v>
      </c>
      <c r="I1083" s="38">
        <f t="shared" si="32"/>
        <v>1.4999999999999999E-2</v>
      </c>
      <c r="J1083" s="51" t="str">
        <f t="shared" si="33"/>
        <v>Need Improvement</v>
      </c>
    </row>
    <row r="1084" spans="1:10">
      <c r="A1084" s="42">
        <v>41778</v>
      </c>
      <c r="B1084" s="40">
        <v>2894</v>
      </c>
      <c r="C1084" s="41" t="s">
        <v>48</v>
      </c>
      <c r="D1084" s="41" t="s">
        <v>56</v>
      </c>
      <c r="E1084" s="41" t="s">
        <v>47</v>
      </c>
      <c r="F1084" s="41">
        <v>8</v>
      </c>
      <c r="G1084" s="43">
        <v>4968</v>
      </c>
      <c r="H1084" s="41">
        <v>874.11959999999999</v>
      </c>
      <c r="I1084" s="38">
        <f t="shared" si="32"/>
        <v>1.4999999999999999E-2</v>
      </c>
      <c r="J1084" s="51" t="str">
        <f t="shared" si="33"/>
        <v>Need Improvement</v>
      </c>
    </row>
    <row r="1085" spans="1:10">
      <c r="A1085" s="42">
        <v>41779</v>
      </c>
      <c r="B1085" s="40">
        <v>2530</v>
      </c>
      <c r="C1085" s="41" t="s">
        <v>45</v>
      </c>
      <c r="D1085" s="41" t="s">
        <v>56</v>
      </c>
      <c r="E1085" s="41" t="s">
        <v>51</v>
      </c>
      <c r="F1085" s="41">
        <v>6</v>
      </c>
      <c r="G1085" s="43">
        <v>4104</v>
      </c>
      <c r="H1085" s="41">
        <v>757.39319999999998</v>
      </c>
      <c r="I1085" s="38">
        <f t="shared" si="32"/>
        <v>1.4999999999999999E-2</v>
      </c>
      <c r="J1085" s="51" t="str">
        <f t="shared" si="33"/>
        <v>Need Improvement</v>
      </c>
    </row>
    <row r="1086" spans="1:10">
      <c r="A1086" s="42">
        <v>41780</v>
      </c>
      <c r="B1086" s="40">
        <v>2895</v>
      </c>
      <c r="C1086" s="41" t="s">
        <v>49</v>
      </c>
      <c r="D1086" s="41" t="s">
        <v>56</v>
      </c>
      <c r="E1086" s="41" t="s">
        <v>50</v>
      </c>
      <c r="F1086" s="41">
        <v>8</v>
      </c>
      <c r="G1086" s="43">
        <v>12420</v>
      </c>
      <c r="H1086" s="41">
        <v>4550.6880000000001</v>
      </c>
      <c r="I1086" s="38">
        <f t="shared" si="32"/>
        <v>0.05</v>
      </c>
      <c r="J1086" s="51" t="str">
        <f t="shared" si="33"/>
        <v>Good</v>
      </c>
    </row>
    <row r="1087" spans="1:10">
      <c r="A1087" s="42">
        <v>41781</v>
      </c>
      <c r="B1087" s="40">
        <v>2531</v>
      </c>
      <c r="C1087" s="41" t="s">
        <v>48</v>
      </c>
      <c r="D1087" s="41" t="s">
        <v>56</v>
      </c>
      <c r="E1087" s="41" t="s">
        <v>51</v>
      </c>
      <c r="F1087" s="41">
        <v>6</v>
      </c>
      <c r="G1087" s="43">
        <v>3240</v>
      </c>
      <c r="H1087" s="41">
        <v>1838.0519999999999</v>
      </c>
      <c r="I1087" s="38">
        <f t="shared" si="32"/>
        <v>1.4999999999999999E-2</v>
      </c>
      <c r="J1087" s="51" t="str">
        <f t="shared" si="33"/>
        <v>Need Improvement</v>
      </c>
    </row>
    <row r="1088" spans="1:10">
      <c r="A1088" s="42">
        <v>41782</v>
      </c>
      <c r="B1088" s="40">
        <v>2896</v>
      </c>
      <c r="C1088" s="41" t="s">
        <v>45</v>
      </c>
      <c r="D1088" s="41" t="s">
        <v>56</v>
      </c>
      <c r="E1088" s="41" t="s">
        <v>50</v>
      </c>
      <c r="F1088" s="41">
        <v>8</v>
      </c>
      <c r="G1088" s="43">
        <v>6264</v>
      </c>
      <c r="H1088" s="41">
        <v>938.13840000000005</v>
      </c>
      <c r="I1088" s="38">
        <f t="shared" si="32"/>
        <v>2.5000000000000001E-2</v>
      </c>
      <c r="J1088" s="51" t="str">
        <f t="shared" si="33"/>
        <v>Need Improvement</v>
      </c>
    </row>
    <row r="1089" spans="1:10">
      <c r="A1089" s="42">
        <v>41783</v>
      </c>
      <c r="B1089" s="40">
        <v>2532</v>
      </c>
      <c r="C1089" s="41" t="s">
        <v>49</v>
      </c>
      <c r="D1089" s="41" t="s">
        <v>56</v>
      </c>
      <c r="E1089" s="41" t="s">
        <v>47</v>
      </c>
      <c r="F1089" s="41">
        <v>6</v>
      </c>
      <c r="G1089" s="43">
        <v>7398</v>
      </c>
      <c r="H1089" s="41">
        <v>2380.3065000000001</v>
      </c>
      <c r="I1089" s="38">
        <f t="shared" si="32"/>
        <v>2.5000000000000001E-2</v>
      </c>
      <c r="J1089" s="51" t="str">
        <f t="shared" si="33"/>
        <v>Need Improvement</v>
      </c>
    </row>
    <row r="1090" spans="1:10">
      <c r="A1090" s="42">
        <v>41784</v>
      </c>
      <c r="B1090" s="40">
        <v>2897</v>
      </c>
      <c r="C1090" s="41" t="s">
        <v>48</v>
      </c>
      <c r="D1090" s="41" t="s">
        <v>56</v>
      </c>
      <c r="E1090" s="41" t="s">
        <v>50</v>
      </c>
      <c r="F1090" s="41">
        <v>6</v>
      </c>
      <c r="G1090" s="43">
        <v>7641</v>
      </c>
      <c r="H1090" s="41">
        <v>4349.0025000000005</v>
      </c>
      <c r="I1090" s="38">
        <f t="shared" si="32"/>
        <v>2.5000000000000001E-2</v>
      </c>
      <c r="J1090" s="51" t="str">
        <f t="shared" si="33"/>
        <v>Need Improvement</v>
      </c>
    </row>
    <row r="1091" spans="1:10">
      <c r="A1091" s="42">
        <v>41785</v>
      </c>
      <c r="B1091" s="40">
        <v>2533</v>
      </c>
      <c r="C1091" s="41" t="s">
        <v>45</v>
      </c>
      <c r="D1091" s="41" t="s">
        <v>56</v>
      </c>
      <c r="E1091" s="41" t="s">
        <v>47</v>
      </c>
      <c r="F1091" s="41">
        <v>8</v>
      </c>
      <c r="G1091" s="43">
        <v>7272</v>
      </c>
      <c r="H1091" s="41">
        <v>2285.5896000000002</v>
      </c>
      <c r="I1091" s="38">
        <f t="shared" ref="I1091:I1154" si="34">+IF(G1091&lt;5000,$Q$4,IF(AND(G1091&gt;=5000,G1091&lt;10000),$Q$3,$Q$2))</f>
        <v>2.5000000000000001E-2</v>
      </c>
      <c r="J1091" s="51" t="str">
        <f t="shared" ref="J1091:J1154" si="35">IF(OR(G1091&gt;10000,H1091&gt;=5000),"Good","Need Improvement")</f>
        <v>Need Improvement</v>
      </c>
    </row>
    <row r="1092" spans="1:10">
      <c r="A1092" s="42">
        <v>41786</v>
      </c>
      <c r="B1092" s="40">
        <v>2898</v>
      </c>
      <c r="C1092" s="41" t="s">
        <v>49</v>
      </c>
      <c r="D1092" s="41" t="s">
        <v>56</v>
      </c>
      <c r="E1092" s="41" t="s">
        <v>51</v>
      </c>
      <c r="F1092" s="41">
        <v>7</v>
      </c>
      <c r="G1092" s="43">
        <v>2362.5</v>
      </c>
      <c r="H1092" s="41">
        <v>2218.3875000000003</v>
      </c>
      <c r="I1092" s="38">
        <f t="shared" si="34"/>
        <v>1.4999999999999999E-2</v>
      </c>
      <c r="J1092" s="51" t="str">
        <f t="shared" si="35"/>
        <v>Need Improvement</v>
      </c>
    </row>
    <row r="1093" spans="1:10">
      <c r="A1093" s="42">
        <v>41787</v>
      </c>
      <c r="B1093" s="40">
        <v>2534</v>
      </c>
      <c r="C1093" s="41" t="s">
        <v>48</v>
      </c>
      <c r="D1093" s="41" t="s">
        <v>56</v>
      </c>
      <c r="E1093" s="41" t="s">
        <v>47</v>
      </c>
      <c r="F1093" s="41">
        <v>6</v>
      </c>
      <c r="G1093" s="43">
        <v>1539</v>
      </c>
      <c r="H1093" s="41">
        <v>2418.0767999999998</v>
      </c>
      <c r="I1093" s="38">
        <f t="shared" si="34"/>
        <v>1.4999999999999999E-2</v>
      </c>
      <c r="J1093" s="51" t="str">
        <f t="shared" si="35"/>
        <v>Need Improvement</v>
      </c>
    </row>
    <row r="1094" spans="1:10">
      <c r="A1094" s="42">
        <v>41788</v>
      </c>
      <c r="B1094" s="40">
        <v>2899</v>
      </c>
      <c r="C1094" s="41" t="s">
        <v>45</v>
      </c>
      <c r="D1094" s="41" t="s">
        <v>56</v>
      </c>
      <c r="E1094" s="41" t="s">
        <v>51</v>
      </c>
      <c r="F1094" s="41">
        <v>7</v>
      </c>
      <c r="G1094" s="43">
        <v>2499</v>
      </c>
      <c r="H1094" s="41">
        <v>3060.2753999999995</v>
      </c>
      <c r="I1094" s="38">
        <f t="shared" si="34"/>
        <v>1.4999999999999999E-2</v>
      </c>
      <c r="J1094" s="51" t="str">
        <f t="shared" si="35"/>
        <v>Need Improvement</v>
      </c>
    </row>
    <row r="1095" spans="1:10">
      <c r="A1095" s="42">
        <v>41789</v>
      </c>
      <c r="B1095" s="40">
        <v>2535</v>
      </c>
      <c r="C1095" s="41" t="s">
        <v>49</v>
      </c>
      <c r="D1095" s="41" t="s">
        <v>56</v>
      </c>
      <c r="E1095" s="41" t="s">
        <v>50</v>
      </c>
      <c r="F1095" s="41">
        <v>7</v>
      </c>
      <c r="G1095" s="43">
        <v>2205</v>
      </c>
      <c r="H1095" s="41">
        <v>1384.7400000000002</v>
      </c>
      <c r="I1095" s="38">
        <f t="shared" si="34"/>
        <v>1.4999999999999999E-2</v>
      </c>
      <c r="J1095" s="51" t="str">
        <f t="shared" si="35"/>
        <v>Need Improvement</v>
      </c>
    </row>
    <row r="1096" spans="1:10">
      <c r="A1096" s="42">
        <v>41790</v>
      </c>
      <c r="B1096" s="40">
        <v>2900</v>
      </c>
      <c r="C1096" s="41" t="s">
        <v>48</v>
      </c>
      <c r="D1096" s="41" t="s">
        <v>56</v>
      </c>
      <c r="E1096" s="41" t="s">
        <v>51</v>
      </c>
      <c r="F1096" s="41">
        <v>9</v>
      </c>
      <c r="G1096" s="43">
        <v>7249.5</v>
      </c>
      <c r="H1096" s="41">
        <v>3633.2077500000005</v>
      </c>
      <c r="I1096" s="38">
        <f t="shared" si="34"/>
        <v>2.5000000000000001E-2</v>
      </c>
      <c r="J1096" s="51" t="str">
        <f t="shared" si="35"/>
        <v>Need Improvement</v>
      </c>
    </row>
    <row r="1097" spans="1:10">
      <c r="A1097" s="42">
        <v>41791</v>
      </c>
      <c r="B1097" s="40">
        <v>2536</v>
      </c>
      <c r="C1097" s="41" t="s">
        <v>45</v>
      </c>
      <c r="D1097" s="41" t="s">
        <v>56</v>
      </c>
      <c r="E1097" s="41" t="s">
        <v>50</v>
      </c>
      <c r="F1097" s="41">
        <v>10</v>
      </c>
      <c r="G1097" s="43">
        <v>4905</v>
      </c>
      <c r="H1097" s="41">
        <v>1843.299</v>
      </c>
      <c r="I1097" s="38">
        <f t="shared" si="34"/>
        <v>1.4999999999999999E-2</v>
      </c>
      <c r="J1097" s="51" t="str">
        <f t="shared" si="35"/>
        <v>Need Improvement</v>
      </c>
    </row>
    <row r="1098" spans="1:10">
      <c r="A1098" s="42">
        <v>41792</v>
      </c>
      <c r="B1098" s="40">
        <v>2901</v>
      </c>
      <c r="C1098" s="41" t="s">
        <v>49</v>
      </c>
      <c r="D1098" s="41" t="s">
        <v>56</v>
      </c>
      <c r="E1098" s="41" t="s">
        <v>47</v>
      </c>
      <c r="F1098" s="41">
        <v>8</v>
      </c>
      <c r="G1098" s="43">
        <v>7128</v>
      </c>
      <c r="H1098" s="41">
        <v>3282.6815999999999</v>
      </c>
      <c r="I1098" s="38">
        <f t="shared" si="34"/>
        <v>2.5000000000000001E-2</v>
      </c>
      <c r="J1098" s="51" t="str">
        <f t="shared" si="35"/>
        <v>Need Improvement</v>
      </c>
    </row>
    <row r="1099" spans="1:10">
      <c r="A1099" s="42">
        <v>41793</v>
      </c>
      <c r="B1099" s="40">
        <v>2537</v>
      </c>
      <c r="C1099" s="41" t="s">
        <v>48</v>
      </c>
      <c r="D1099" s="41" t="s">
        <v>56</v>
      </c>
      <c r="E1099" s="41" t="s">
        <v>50</v>
      </c>
      <c r="F1099" s="41">
        <v>10</v>
      </c>
      <c r="G1099" s="43">
        <v>3270</v>
      </c>
      <c r="H1099" s="41">
        <v>632.09100000000001</v>
      </c>
      <c r="I1099" s="38">
        <f t="shared" si="34"/>
        <v>1.4999999999999999E-2</v>
      </c>
      <c r="J1099" s="51" t="str">
        <f t="shared" si="35"/>
        <v>Need Improvement</v>
      </c>
    </row>
    <row r="1100" spans="1:10">
      <c r="A1100" s="42">
        <v>41794</v>
      </c>
      <c r="B1100" s="40">
        <v>2902</v>
      </c>
      <c r="C1100" s="41" t="s">
        <v>45</v>
      </c>
      <c r="D1100" s="41" t="s">
        <v>56</v>
      </c>
      <c r="E1100" s="41" t="s">
        <v>47</v>
      </c>
      <c r="F1100" s="41">
        <v>9</v>
      </c>
      <c r="G1100" s="43">
        <v>7884</v>
      </c>
      <c r="H1100" s="41">
        <v>1054.0907999999999</v>
      </c>
      <c r="I1100" s="38">
        <f t="shared" si="34"/>
        <v>2.5000000000000001E-2</v>
      </c>
      <c r="J1100" s="51" t="str">
        <f t="shared" si="35"/>
        <v>Need Improvement</v>
      </c>
    </row>
    <row r="1101" spans="1:10">
      <c r="A1101" s="42">
        <v>41795</v>
      </c>
      <c r="B1101" s="40">
        <v>2538</v>
      </c>
      <c r="C1101" s="41" t="s">
        <v>49</v>
      </c>
      <c r="D1101" s="41" t="s">
        <v>56</v>
      </c>
      <c r="E1101" s="41" t="s">
        <v>51</v>
      </c>
      <c r="F1101" s="41">
        <v>7</v>
      </c>
      <c r="G1101" s="43">
        <v>3874.5</v>
      </c>
      <c r="H1101" s="41">
        <v>4334.5968749999993</v>
      </c>
      <c r="I1101" s="38">
        <f t="shared" si="34"/>
        <v>1.4999999999999999E-2</v>
      </c>
      <c r="J1101" s="51" t="str">
        <f t="shared" si="35"/>
        <v>Need Improvement</v>
      </c>
    </row>
    <row r="1102" spans="1:10">
      <c r="A1102" s="42">
        <v>41796</v>
      </c>
      <c r="B1102" s="40">
        <v>2903</v>
      </c>
      <c r="C1102" s="41" t="s">
        <v>48</v>
      </c>
      <c r="D1102" s="41" t="s">
        <v>56</v>
      </c>
      <c r="E1102" s="41" t="s">
        <v>47</v>
      </c>
      <c r="F1102" s="41">
        <v>8</v>
      </c>
      <c r="G1102" s="43">
        <v>2400</v>
      </c>
      <c r="H1102" s="41">
        <v>2930.3999999999996</v>
      </c>
      <c r="I1102" s="38">
        <f t="shared" si="34"/>
        <v>1.4999999999999999E-2</v>
      </c>
      <c r="J1102" s="51" t="str">
        <f t="shared" si="35"/>
        <v>Need Improvement</v>
      </c>
    </row>
    <row r="1103" spans="1:10">
      <c r="A1103" s="42">
        <v>41797</v>
      </c>
      <c r="B1103" s="40">
        <v>2539</v>
      </c>
      <c r="C1103" s="41" t="s">
        <v>45</v>
      </c>
      <c r="D1103" s="41" t="s">
        <v>56</v>
      </c>
      <c r="E1103" s="41" t="s">
        <v>51</v>
      </c>
      <c r="F1103" s="41">
        <v>9</v>
      </c>
      <c r="G1103" s="43">
        <v>8316</v>
      </c>
      <c r="H1103" s="41">
        <v>1838.2518</v>
      </c>
      <c r="I1103" s="38">
        <f t="shared" si="34"/>
        <v>2.5000000000000001E-2</v>
      </c>
      <c r="J1103" s="51" t="str">
        <f t="shared" si="35"/>
        <v>Need Improvement</v>
      </c>
    </row>
    <row r="1104" spans="1:10">
      <c r="A1104" s="42">
        <v>41798</v>
      </c>
      <c r="B1104" s="40">
        <v>2904</v>
      </c>
      <c r="C1104" s="41" t="s">
        <v>49</v>
      </c>
      <c r="D1104" s="41" t="s">
        <v>56</v>
      </c>
      <c r="E1104" s="41" t="s">
        <v>50</v>
      </c>
      <c r="F1104" s="41">
        <v>7</v>
      </c>
      <c r="G1104" s="43">
        <v>6804</v>
      </c>
      <c r="H1104" s="41">
        <v>2483.46</v>
      </c>
      <c r="I1104" s="38">
        <f t="shared" si="34"/>
        <v>2.5000000000000001E-2</v>
      </c>
      <c r="J1104" s="51" t="str">
        <f t="shared" si="35"/>
        <v>Need Improvement</v>
      </c>
    </row>
    <row r="1105" spans="1:10">
      <c r="A1105" s="42">
        <v>41799</v>
      </c>
      <c r="B1105" s="40">
        <v>2540</v>
      </c>
      <c r="C1105" s="41" t="s">
        <v>48</v>
      </c>
      <c r="D1105" s="41" t="s">
        <v>56</v>
      </c>
      <c r="E1105" s="41" t="s">
        <v>51</v>
      </c>
      <c r="F1105" s="41">
        <v>10</v>
      </c>
      <c r="G1105" s="43">
        <v>4440</v>
      </c>
      <c r="H1105" s="41">
        <v>1779.9959999999999</v>
      </c>
      <c r="I1105" s="38">
        <f t="shared" si="34"/>
        <v>1.4999999999999999E-2</v>
      </c>
      <c r="J1105" s="51" t="str">
        <f t="shared" si="35"/>
        <v>Need Improvement</v>
      </c>
    </row>
    <row r="1106" spans="1:10">
      <c r="A1106" s="42">
        <v>41800</v>
      </c>
      <c r="B1106" s="40">
        <v>2905</v>
      </c>
      <c r="C1106" s="41" t="s">
        <v>45</v>
      </c>
      <c r="D1106" s="41" t="s">
        <v>56</v>
      </c>
      <c r="E1106" s="41" t="s">
        <v>50</v>
      </c>
      <c r="F1106" s="41">
        <v>6</v>
      </c>
      <c r="G1106" s="43">
        <v>7155</v>
      </c>
      <c r="H1106" s="41">
        <v>1952.8380000000002</v>
      </c>
      <c r="I1106" s="38">
        <f t="shared" si="34"/>
        <v>2.5000000000000001E-2</v>
      </c>
      <c r="J1106" s="51" t="str">
        <f t="shared" si="35"/>
        <v>Need Improvement</v>
      </c>
    </row>
    <row r="1107" spans="1:10">
      <c r="A1107" s="42">
        <v>41801</v>
      </c>
      <c r="B1107" s="40">
        <v>2910</v>
      </c>
      <c r="C1107" s="41" t="s">
        <v>45</v>
      </c>
      <c r="D1107" s="41" t="s">
        <v>56</v>
      </c>
      <c r="E1107" s="41" t="s">
        <v>50</v>
      </c>
      <c r="F1107" s="41">
        <v>6</v>
      </c>
      <c r="G1107" s="43">
        <v>11925</v>
      </c>
      <c r="H1107" s="41">
        <v>976.4190000000001</v>
      </c>
      <c r="I1107" s="38">
        <f t="shared" si="34"/>
        <v>0.05</v>
      </c>
      <c r="J1107" s="51" t="str">
        <f t="shared" si="35"/>
        <v>Good</v>
      </c>
    </row>
    <row r="1108" spans="1:10">
      <c r="A1108" s="42">
        <v>41802</v>
      </c>
      <c r="B1108" s="40">
        <v>2541</v>
      </c>
      <c r="C1108" s="41" t="s">
        <v>49</v>
      </c>
      <c r="D1108" s="41" t="s">
        <v>56</v>
      </c>
      <c r="E1108" s="41" t="s">
        <v>47</v>
      </c>
      <c r="F1108" s="41">
        <v>8</v>
      </c>
      <c r="G1108" s="43">
        <v>6144</v>
      </c>
      <c r="H1108" s="41">
        <v>687.66719999999998</v>
      </c>
      <c r="I1108" s="38">
        <f t="shared" si="34"/>
        <v>2.5000000000000001E-2</v>
      </c>
      <c r="J1108" s="51" t="str">
        <f t="shared" si="35"/>
        <v>Need Improvement</v>
      </c>
    </row>
    <row r="1109" spans="1:10">
      <c r="A1109" s="42">
        <v>41803</v>
      </c>
      <c r="B1109" s="40">
        <v>2906</v>
      </c>
      <c r="C1109" s="41" t="s">
        <v>48</v>
      </c>
      <c r="D1109" s="41" t="s">
        <v>56</v>
      </c>
      <c r="E1109" s="41" t="s">
        <v>50</v>
      </c>
      <c r="F1109" s="41">
        <v>10</v>
      </c>
      <c r="G1109" s="43">
        <v>10640</v>
      </c>
      <c r="H1109" s="41">
        <v>2016.28</v>
      </c>
      <c r="I1109" s="38">
        <f t="shared" si="34"/>
        <v>0.05</v>
      </c>
      <c r="J1109" s="51" t="str">
        <f t="shared" si="35"/>
        <v>Good</v>
      </c>
    </row>
    <row r="1110" spans="1:10">
      <c r="A1110" s="42">
        <v>41804</v>
      </c>
      <c r="B1110" s="40">
        <v>2911</v>
      </c>
      <c r="C1110" s="41" t="s">
        <v>48</v>
      </c>
      <c r="D1110" s="41" t="s">
        <v>56</v>
      </c>
      <c r="E1110" s="41" t="s">
        <v>50</v>
      </c>
      <c r="F1110" s="41">
        <v>10</v>
      </c>
      <c r="G1110" s="43">
        <v>7980</v>
      </c>
      <c r="H1110" s="41">
        <v>4032.56</v>
      </c>
      <c r="I1110" s="38">
        <f t="shared" si="34"/>
        <v>2.5000000000000001E-2</v>
      </c>
      <c r="J1110" s="51" t="str">
        <f t="shared" si="35"/>
        <v>Need Improvement</v>
      </c>
    </row>
    <row r="1111" spans="1:10">
      <c r="A1111" s="42">
        <v>41805</v>
      </c>
      <c r="B1111" s="40">
        <v>2542</v>
      </c>
      <c r="C1111" s="41" t="s">
        <v>45</v>
      </c>
      <c r="D1111" s="41" t="s">
        <v>56</v>
      </c>
      <c r="E1111" s="41" t="s">
        <v>47</v>
      </c>
      <c r="F1111" s="41">
        <v>10</v>
      </c>
      <c r="G1111" s="43">
        <v>9900</v>
      </c>
      <c r="H1111" s="41">
        <v>4235.22</v>
      </c>
      <c r="I1111" s="38">
        <f t="shared" si="34"/>
        <v>2.5000000000000001E-2</v>
      </c>
      <c r="J1111" s="51" t="str">
        <f t="shared" si="35"/>
        <v>Need Improvement</v>
      </c>
    </row>
    <row r="1112" spans="1:10">
      <c r="A1112" s="42">
        <v>41806</v>
      </c>
      <c r="B1112" s="40">
        <v>2907</v>
      </c>
      <c r="C1112" s="41" t="s">
        <v>49</v>
      </c>
      <c r="D1112" s="41" t="s">
        <v>56</v>
      </c>
      <c r="E1112" s="41" t="s">
        <v>51</v>
      </c>
      <c r="F1112" s="41">
        <v>9</v>
      </c>
      <c r="G1112" s="43">
        <v>10485</v>
      </c>
      <c r="H1112" s="41">
        <v>2603.8449000000001</v>
      </c>
      <c r="I1112" s="38">
        <f t="shared" si="34"/>
        <v>0.05</v>
      </c>
      <c r="J1112" s="51" t="str">
        <f t="shared" si="35"/>
        <v>Good</v>
      </c>
    </row>
    <row r="1113" spans="1:10">
      <c r="A1113" s="42">
        <v>41807</v>
      </c>
      <c r="B1113" s="40">
        <v>2912</v>
      </c>
      <c r="C1113" s="41" t="s">
        <v>49</v>
      </c>
      <c r="D1113" s="41" t="s">
        <v>56</v>
      </c>
      <c r="E1113" s="41" t="s">
        <v>51</v>
      </c>
      <c r="F1113" s="41">
        <v>9</v>
      </c>
      <c r="G1113" s="43">
        <v>4194</v>
      </c>
      <c r="H1113" s="41">
        <v>4339.7415000000001</v>
      </c>
      <c r="I1113" s="38">
        <f t="shared" si="34"/>
        <v>1.4999999999999999E-2</v>
      </c>
      <c r="J1113" s="51" t="str">
        <f t="shared" si="35"/>
        <v>Need Improvement</v>
      </c>
    </row>
    <row r="1114" spans="1:10">
      <c r="A1114" s="42">
        <v>41808</v>
      </c>
      <c r="B1114" s="40">
        <v>2543</v>
      </c>
      <c r="C1114" s="41" t="s">
        <v>48</v>
      </c>
      <c r="D1114" s="41" t="s">
        <v>56</v>
      </c>
      <c r="E1114" s="41" t="s">
        <v>47</v>
      </c>
      <c r="F1114" s="41">
        <v>6</v>
      </c>
      <c r="G1114" s="43">
        <v>4576.5</v>
      </c>
      <c r="H1114" s="41">
        <v>2406.4762500000002</v>
      </c>
      <c r="I1114" s="38">
        <f t="shared" si="34"/>
        <v>1.4999999999999999E-2</v>
      </c>
      <c r="J1114" s="51" t="str">
        <f t="shared" si="35"/>
        <v>Need Improvement</v>
      </c>
    </row>
    <row r="1115" spans="1:10">
      <c r="A1115" s="42">
        <v>41809</v>
      </c>
      <c r="B1115" s="40">
        <v>2908</v>
      </c>
      <c r="C1115" s="41" t="s">
        <v>45</v>
      </c>
      <c r="D1115" s="41" t="s">
        <v>56</v>
      </c>
      <c r="E1115" s="41" t="s">
        <v>51</v>
      </c>
      <c r="F1115" s="41">
        <v>7</v>
      </c>
      <c r="G1115" s="43">
        <v>6090</v>
      </c>
      <c r="H1115" s="41">
        <v>2547.1425000000004</v>
      </c>
      <c r="I1115" s="38">
        <f t="shared" si="34"/>
        <v>2.5000000000000001E-2</v>
      </c>
      <c r="J1115" s="51" t="str">
        <f t="shared" si="35"/>
        <v>Need Improvement</v>
      </c>
    </row>
    <row r="1116" spans="1:10">
      <c r="A1116" s="42">
        <v>41810</v>
      </c>
      <c r="B1116" s="40">
        <v>2913</v>
      </c>
      <c r="C1116" s="41" t="s">
        <v>45</v>
      </c>
      <c r="D1116" s="41" t="s">
        <v>56</v>
      </c>
      <c r="E1116" s="41" t="s">
        <v>51</v>
      </c>
      <c r="F1116" s="41">
        <v>7</v>
      </c>
      <c r="G1116" s="43">
        <v>6090</v>
      </c>
      <c r="H1116" s="41">
        <v>2547.1425000000004</v>
      </c>
      <c r="I1116" s="38">
        <f t="shared" si="34"/>
        <v>2.5000000000000001E-2</v>
      </c>
      <c r="J1116" s="51" t="str">
        <f t="shared" si="35"/>
        <v>Need Improvement</v>
      </c>
    </row>
    <row r="1117" spans="1:10">
      <c r="A1117" s="42">
        <v>41811</v>
      </c>
      <c r="B1117" s="40">
        <v>2544</v>
      </c>
      <c r="C1117" s="41" t="s">
        <v>49</v>
      </c>
      <c r="D1117" s="41" t="s">
        <v>56</v>
      </c>
      <c r="E1117" s="41" t="s">
        <v>50</v>
      </c>
      <c r="F1117" s="41">
        <v>6</v>
      </c>
      <c r="G1117" s="43">
        <v>5292</v>
      </c>
      <c r="H1117" s="41">
        <v>3454.6175999999996</v>
      </c>
      <c r="I1117" s="38">
        <f t="shared" si="34"/>
        <v>2.5000000000000001E-2</v>
      </c>
      <c r="J1117" s="51" t="str">
        <f t="shared" si="35"/>
        <v>Need Improvement</v>
      </c>
    </row>
    <row r="1118" spans="1:10">
      <c r="A1118" s="42">
        <v>41812</v>
      </c>
      <c r="B1118" s="40">
        <v>2909</v>
      </c>
      <c r="C1118" s="41" t="s">
        <v>48</v>
      </c>
      <c r="D1118" s="41" t="s">
        <v>56</v>
      </c>
      <c r="E1118" s="41" t="s">
        <v>51</v>
      </c>
      <c r="F1118" s="41">
        <v>9</v>
      </c>
      <c r="G1118" s="43">
        <v>4252.5</v>
      </c>
      <c r="H1118" s="41">
        <v>680.40000000000009</v>
      </c>
      <c r="I1118" s="38">
        <f t="shared" si="34"/>
        <v>1.4999999999999999E-2</v>
      </c>
      <c r="J1118" s="51" t="str">
        <f t="shared" si="35"/>
        <v>Need Improvement</v>
      </c>
    </row>
    <row r="1119" spans="1:10">
      <c r="A1119" s="42">
        <v>41813</v>
      </c>
      <c r="B1119" s="40">
        <v>2914</v>
      </c>
      <c r="C1119" s="41" t="s">
        <v>48</v>
      </c>
      <c r="D1119" s="41" t="s">
        <v>56</v>
      </c>
      <c r="E1119" s="41" t="s">
        <v>51</v>
      </c>
      <c r="F1119" s="41">
        <v>9</v>
      </c>
      <c r="G1119" s="43">
        <v>4252.5</v>
      </c>
      <c r="H1119" s="41">
        <v>2041.2000000000003</v>
      </c>
      <c r="I1119" s="38">
        <f t="shared" si="34"/>
        <v>1.4999999999999999E-2</v>
      </c>
      <c r="J1119" s="51" t="str">
        <f t="shared" si="35"/>
        <v>Need Improvement</v>
      </c>
    </row>
    <row r="1120" spans="1:10">
      <c r="A1120" s="42">
        <v>41814</v>
      </c>
      <c r="B1120" s="40">
        <v>2915</v>
      </c>
      <c r="C1120" s="41" t="s">
        <v>45</v>
      </c>
      <c r="D1120" s="41" t="s">
        <v>56</v>
      </c>
      <c r="E1120" s="41" t="s">
        <v>47</v>
      </c>
      <c r="F1120" s="41">
        <v>8</v>
      </c>
      <c r="G1120" s="43">
        <v>4776</v>
      </c>
      <c r="H1120" s="41">
        <v>2532.4739999999997</v>
      </c>
      <c r="I1120" s="38">
        <f t="shared" si="34"/>
        <v>1.4999999999999999E-2</v>
      </c>
      <c r="J1120" s="51" t="str">
        <f t="shared" si="35"/>
        <v>Need Improvement</v>
      </c>
    </row>
    <row r="1121" spans="1:10">
      <c r="A1121" s="42">
        <v>41815</v>
      </c>
      <c r="B1121" s="40">
        <v>2545</v>
      </c>
      <c r="C1121" s="41" t="s">
        <v>45</v>
      </c>
      <c r="D1121" s="41" t="s">
        <v>56</v>
      </c>
      <c r="E1121" s="41" t="s">
        <v>50</v>
      </c>
      <c r="F1121" s="41">
        <v>9</v>
      </c>
      <c r="G1121" s="43">
        <v>6777</v>
      </c>
      <c r="H1121" s="41">
        <v>2062.9187999999999</v>
      </c>
      <c r="I1121" s="38">
        <f t="shared" si="34"/>
        <v>2.5000000000000001E-2</v>
      </c>
      <c r="J1121" s="51" t="str">
        <f t="shared" si="35"/>
        <v>Need Improvement</v>
      </c>
    </row>
    <row r="1122" spans="1:10">
      <c r="A1122" s="42">
        <v>41816</v>
      </c>
      <c r="B1122" s="40">
        <v>2546</v>
      </c>
      <c r="C1122" s="41" t="s">
        <v>48</v>
      </c>
      <c r="D1122" s="41" t="s">
        <v>56</v>
      </c>
      <c r="E1122" s="41" t="s">
        <v>50</v>
      </c>
      <c r="F1122" s="41">
        <v>9</v>
      </c>
      <c r="G1122" s="43">
        <v>5697</v>
      </c>
      <c r="H1122" s="41">
        <v>1026.5994000000001</v>
      </c>
      <c r="I1122" s="38">
        <f t="shared" si="34"/>
        <v>2.5000000000000001E-2</v>
      </c>
      <c r="J1122" s="51" t="str">
        <f t="shared" si="35"/>
        <v>Need Improvement</v>
      </c>
    </row>
    <row r="1123" spans="1:10">
      <c r="A1123" s="42">
        <v>41817</v>
      </c>
      <c r="B1123" s="40">
        <v>2547</v>
      </c>
      <c r="C1123" s="41" t="s">
        <v>49</v>
      </c>
      <c r="D1123" s="41" t="s">
        <v>56</v>
      </c>
      <c r="E1123" s="41" t="s">
        <v>51</v>
      </c>
      <c r="F1123" s="41">
        <v>7</v>
      </c>
      <c r="G1123" s="43">
        <v>4000.5</v>
      </c>
      <c r="H1123" s="41">
        <v>2616.3270000000002</v>
      </c>
      <c r="I1123" s="38">
        <f t="shared" si="34"/>
        <v>1.4999999999999999E-2</v>
      </c>
      <c r="J1123" s="51" t="str">
        <f t="shared" si="35"/>
        <v>Need Improvement</v>
      </c>
    </row>
    <row r="1124" spans="1:10">
      <c r="A1124" s="42">
        <v>41818</v>
      </c>
      <c r="B1124" s="40">
        <v>2548</v>
      </c>
      <c r="C1124" s="41" t="s">
        <v>45</v>
      </c>
      <c r="D1124" s="41" t="s">
        <v>56</v>
      </c>
      <c r="E1124" s="41" t="s">
        <v>51</v>
      </c>
      <c r="F1124" s="41">
        <v>6</v>
      </c>
      <c r="G1124" s="43">
        <v>5427</v>
      </c>
      <c r="H1124" s="41">
        <v>2658.5064000000002</v>
      </c>
      <c r="I1124" s="38">
        <f t="shared" si="34"/>
        <v>2.5000000000000001E-2</v>
      </c>
      <c r="J1124" s="51" t="str">
        <f t="shared" si="35"/>
        <v>Need Improvement</v>
      </c>
    </row>
    <row r="1125" spans="1:10">
      <c r="A1125" s="42">
        <v>41819</v>
      </c>
      <c r="B1125" s="40">
        <v>2549</v>
      </c>
      <c r="C1125" s="41" t="s">
        <v>48</v>
      </c>
      <c r="D1125" s="41" t="s">
        <v>56</v>
      </c>
      <c r="E1125" s="41" t="s">
        <v>51</v>
      </c>
      <c r="F1125" s="41">
        <v>7</v>
      </c>
      <c r="G1125" s="43">
        <v>3192</v>
      </c>
      <c r="H1125" s="41">
        <v>1860.6168</v>
      </c>
      <c r="I1125" s="38">
        <f t="shared" si="34"/>
        <v>1.4999999999999999E-2</v>
      </c>
      <c r="J1125" s="51" t="str">
        <f t="shared" si="35"/>
        <v>Need Improvement</v>
      </c>
    </row>
    <row r="1126" spans="1:10">
      <c r="A1126" s="42">
        <v>41820</v>
      </c>
      <c r="B1126" s="40">
        <v>2550</v>
      </c>
      <c r="C1126" s="41" t="s">
        <v>49</v>
      </c>
      <c r="D1126" s="41" t="s">
        <v>56</v>
      </c>
      <c r="E1126" s="41" t="s">
        <v>47</v>
      </c>
      <c r="F1126" s="41">
        <v>10</v>
      </c>
      <c r="G1126" s="43">
        <v>5175</v>
      </c>
      <c r="H1126" s="41">
        <v>541.30500000000006</v>
      </c>
      <c r="I1126" s="38">
        <f t="shared" si="34"/>
        <v>2.5000000000000001E-2</v>
      </c>
      <c r="J1126" s="51" t="str">
        <f t="shared" si="35"/>
        <v>Need Improvement</v>
      </c>
    </row>
    <row r="1127" spans="1:10">
      <c r="A1127" s="42">
        <v>41821</v>
      </c>
      <c r="B1127" s="40">
        <v>2551</v>
      </c>
      <c r="C1127" s="41" t="s">
        <v>45</v>
      </c>
      <c r="D1127" s="41" t="s">
        <v>56</v>
      </c>
      <c r="E1127" s="41" t="s">
        <v>47</v>
      </c>
      <c r="F1127" s="41">
        <v>10</v>
      </c>
      <c r="G1127" s="43">
        <v>10200</v>
      </c>
      <c r="H1127" s="41">
        <v>3057.5519999999997</v>
      </c>
      <c r="I1127" s="38">
        <f t="shared" si="34"/>
        <v>0.05</v>
      </c>
      <c r="J1127" s="51" t="str">
        <f t="shared" si="35"/>
        <v>Good</v>
      </c>
    </row>
    <row r="1128" spans="1:10">
      <c r="A1128" s="42">
        <v>41822</v>
      </c>
      <c r="B1128" s="40">
        <v>2552</v>
      </c>
      <c r="C1128" s="41" t="s">
        <v>48</v>
      </c>
      <c r="D1128" s="41" t="s">
        <v>56</v>
      </c>
      <c r="E1128" s="41" t="s">
        <v>47</v>
      </c>
      <c r="F1128" s="41">
        <v>8</v>
      </c>
      <c r="G1128" s="43">
        <v>5952</v>
      </c>
      <c r="H1128" s="41">
        <v>4679.4624000000003</v>
      </c>
      <c r="I1128" s="38">
        <f t="shared" si="34"/>
        <v>2.5000000000000001E-2</v>
      </c>
      <c r="J1128" s="51" t="str">
        <f t="shared" si="35"/>
        <v>Need Improvement</v>
      </c>
    </row>
    <row r="1129" spans="1:10">
      <c r="A1129" s="42">
        <v>41823</v>
      </c>
      <c r="B1129" s="40">
        <v>2553</v>
      </c>
      <c r="C1129" s="41" t="s">
        <v>49</v>
      </c>
      <c r="D1129" s="41" t="s">
        <v>56</v>
      </c>
      <c r="E1129" s="41" t="s">
        <v>50</v>
      </c>
      <c r="F1129" s="41">
        <v>9</v>
      </c>
      <c r="G1129" s="43">
        <v>2308.5</v>
      </c>
      <c r="H1129" s="41">
        <v>4884.7860000000001</v>
      </c>
      <c r="I1129" s="38">
        <f t="shared" si="34"/>
        <v>1.4999999999999999E-2</v>
      </c>
      <c r="J1129" s="51" t="str">
        <f t="shared" si="35"/>
        <v>Need Improvement</v>
      </c>
    </row>
    <row r="1130" spans="1:10">
      <c r="A1130" s="42">
        <v>41824</v>
      </c>
      <c r="B1130" s="40">
        <v>2554</v>
      </c>
      <c r="C1130" s="41" t="s">
        <v>45</v>
      </c>
      <c r="D1130" s="41" t="s">
        <v>56</v>
      </c>
      <c r="E1130" s="41" t="s">
        <v>50</v>
      </c>
      <c r="F1130" s="41">
        <v>9</v>
      </c>
      <c r="G1130" s="43">
        <v>6831</v>
      </c>
      <c r="H1130" s="41">
        <v>5122.1115</v>
      </c>
      <c r="I1130" s="38">
        <f t="shared" si="34"/>
        <v>2.5000000000000001E-2</v>
      </c>
      <c r="J1130" s="51" t="str">
        <f t="shared" si="35"/>
        <v>Good</v>
      </c>
    </row>
    <row r="1131" spans="1:10">
      <c r="A1131" s="42">
        <v>41825</v>
      </c>
      <c r="B1131" s="40">
        <v>2555</v>
      </c>
      <c r="C1131" s="41" t="s">
        <v>48</v>
      </c>
      <c r="D1131" s="41" t="s">
        <v>56</v>
      </c>
      <c r="E1131" s="41" t="s">
        <v>50</v>
      </c>
      <c r="F1131" s="41">
        <v>9</v>
      </c>
      <c r="G1131" s="43">
        <v>5872.5</v>
      </c>
      <c r="H1131" s="41">
        <v>774.97424999999998</v>
      </c>
      <c r="I1131" s="38">
        <f t="shared" si="34"/>
        <v>2.5000000000000001E-2</v>
      </c>
      <c r="J1131" s="51" t="str">
        <f t="shared" si="35"/>
        <v>Need Improvement</v>
      </c>
    </row>
    <row r="1132" spans="1:10">
      <c r="A1132" s="42">
        <v>41826</v>
      </c>
      <c r="B1132" s="40">
        <v>2556</v>
      </c>
      <c r="C1132" s="41" t="s">
        <v>49</v>
      </c>
      <c r="D1132" s="41" t="s">
        <v>56</v>
      </c>
      <c r="E1132" s="41" t="s">
        <v>51</v>
      </c>
      <c r="F1132" s="41">
        <v>9</v>
      </c>
      <c r="G1132" s="43">
        <v>10260</v>
      </c>
      <c r="H1132" s="41">
        <v>2513.9565000000002</v>
      </c>
      <c r="I1132" s="38">
        <f t="shared" si="34"/>
        <v>0.05</v>
      </c>
      <c r="J1132" s="51" t="str">
        <f t="shared" si="35"/>
        <v>Good</v>
      </c>
    </row>
    <row r="1133" spans="1:10">
      <c r="A1133" s="42">
        <v>41827</v>
      </c>
      <c r="B1133" s="40">
        <v>2557</v>
      </c>
      <c r="C1133" s="41" t="s">
        <v>45</v>
      </c>
      <c r="D1133" s="41" t="s">
        <v>56</v>
      </c>
      <c r="E1133" s="41" t="s">
        <v>51</v>
      </c>
      <c r="F1133" s="41">
        <v>6</v>
      </c>
      <c r="G1133" s="43">
        <v>5751</v>
      </c>
      <c r="H1133" s="41">
        <v>2803.4207999999999</v>
      </c>
      <c r="I1133" s="38">
        <f t="shared" si="34"/>
        <v>2.5000000000000001E-2</v>
      </c>
      <c r="J1133" s="51" t="str">
        <f t="shared" si="35"/>
        <v>Need Improvement</v>
      </c>
    </row>
    <row r="1134" spans="1:10">
      <c r="A1134" s="42">
        <v>41828</v>
      </c>
      <c r="B1134" s="40">
        <v>2558</v>
      </c>
      <c r="C1134" s="41" t="s">
        <v>48</v>
      </c>
      <c r="D1134" s="41" t="s">
        <v>56</v>
      </c>
      <c r="E1134" s="41" t="s">
        <v>51</v>
      </c>
      <c r="F1134" s="41">
        <v>6</v>
      </c>
      <c r="G1134" s="43">
        <v>8964</v>
      </c>
      <c r="H1134" s="41">
        <v>2641.4666999999999</v>
      </c>
      <c r="I1134" s="38">
        <f t="shared" si="34"/>
        <v>2.5000000000000001E-2</v>
      </c>
      <c r="J1134" s="51" t="str">
        <f t="shared" si="35"/>
        <v>Need Improvement</v>
      </c>
    </row>
    <row r="1135" spans="1:10">
      <c r="A1135" s="42">
        <v>41829</v>
      </c>
      <c r="B1135" s="40">
        <v>2559</v>
      </c>
      <c r="C1135" s="41" t="s">
        <v>49</v>
      </c>
      <c r="D1135" s="41" t="s">
        <v>56</v>
      </c>
      <c r="E1135" s="41" t="s">
        <v>47</v>
      </c>
      <c r="F1135" s="41">
        <v>7</v>
      </c>
      <c r="G1135" s="43">
        <v>4536</v>
      </c>
      <c r="H1135" s="41">
        <v>503.79839999999996</v>
      </c>
      <c r="I1135" s="38">
        <f t="shared" si="34"/>
        <v>1.4999999999999999E-2</v>
      </c>
      <c r="J1135" s="51" t="str">
        <f t="shared" si="35"/>
        <v>Need Improvement</v>
      </c>
    </row>
    <row r="1136" spans="1:10">
      <c r="A1136" s="42">
        <v>41828</v>
      </c>
      <c r="B1136" s="40">
        <v>2560</v>
      </c>
      <c r="C1136" s="41" t="s">
        <v>45</v>
      </c>
      <c r="D1136" s="41" t="s">
        <v>56</v>
      </c>
      <c r="E1136" s="41" t="s">
        <v>47</v>
      </c>
      <c r="F1136" s="41">
        <v>6</v>
      </c>
      <c r="G1136" s="43">
        <v>1791</v>
      </c>
      <c r="H1136" s="41">
        <v>805.23360000000002</v>
      </c>
      <c r="I1136" s="38">
        <f t="shared" si="34"/>
        <v>1.4999999999999999E-2</v>
      </c>
      <c r="J1136" s="51" t="str">
        <f t="shared" si="35"/>
        <v>Need Improvement</v>
      </c>
    </row>
    <row r="1137" spans="1:10">
      <c r="A1137" s="42">
        <v>41829</v>
      </c>
      <c r="B1137" s="40">
        <v>2561</v>
      </c>
      <c r="C1137" s="41" t="s">
        <v>48</v>
      </c>
      <c r="D1137" s="41" t="s">
        <v>56</v>
      </c>
      <c r="E1137" s="41" t="s">
        <v>47</v>
      </c>
      <c r="F1137" s="41">
        <v>8</v>
      </c>
      <c r="G1137" s="43">
        <v>13020</v>
      </c>
      <c r="H1137" s="41">
        <v>4309.0992000000006</v>
      </c>
      <c r="I1137" s="38">
        <f t="shared" si="34"/>
        <v>0.05</v>
      </c>
      <c r="J1137" s="51" t="str">
        <f t="shared" si="35"/>
        <v>Good</v>
      </c>
    </row>
    <row r="1138" spans="1:10">
      <c r="A1138" s="42">
        <v>40909</v>
      </c>
      <c r="B1138" s="40">
        <v>2616</v>
      </c>
      <c r="C1138" s="41" t="s">
        <v>49</v>
      </c>
      <c r="D1138" s="41" t="s">
        <v>57</v>
      </c>
      <c r="E1138" s="41" t="s">
        <v>50</v>
      </c>
      <c r="F1138" s="41">
        <v>8</v>
      </c>
      <c r="G1138" s="43">
        <v>9744</v>
      </c>
      <c r="H1138" s="41">
        <v>904.73039999999992</v>
      </c>
      <c r="I1138" s="38">
        <f t="shared" si="34"/>
        <v>2.5000000000000001E-2</v>
      </c>
      <c r="J1138" s="51" t="str">
        <f t="shared" si="35"/>
        <v>Need Improvement</v>
      </c>
    </row>
    <row r="1139" spans="1:10">
      <c r="A1139" s="42">
        <v>40910</v>
      </c>
      <c r="B1139" s="40">
        <v>2251</v>
      </c>
      <c r="C1139" s="41" t="s">
        <v>45</v>
      </c>
      <c r="D1139" s="41" t="s">
        <v>57</v>
      </c>
      <c r="E1139" s="41" t="s">
        <v>51</v>
      </c>
      <c r="F1139" s="41">
        <v>8</v>
      </c>
      <c r="G1139" s="43">
        <v>9600</v>
      </c>
      <c r="H1139" s="41">
        <v>741.12</v>
      </c>
      <c r="I1139" s="38">
        <f t="shared" si="34"/>
        <v>2.5000000000000001E-2</v>
      </c>
      <c r="J1139" s="51" t="str">
        <f t="shared" si="35"/>
        <v>Need Improvement</v>
      </c>
    </row>
    <row r="1140" spans="1:10">
      <c r="A1140" s="42">
        <v>40911</v>
      </c>
      <c r="B1140" s="40">
        <v>2617</v>
      </c>
      <c r="C1140" s="41" t="s">
        <v>45</v>
      </c>
      <c r="D1140" s="41" t="s">
        <v>57</v>
      </c>
      <c r="E1140" s="41" t="s">
        <v>50</v>
      </c>
      <c r="F1140" s="41">
        <v>10</v>
      </c>
      <c r="G1140" s="43">
        <v>14450</v>
      </c>
      <c r="H1140" s="41">
        <v>2875.8389999999999</v>
      </c>
      <c r="I1140" s="38">
        <f t="shared" si="34"/>
        <v>0.05</v>
      </c>
      <c r="J1140" s="51" t="str">
        <f t="shared" si="35"/>
        <v>Good</v>
      </c>
    </row>
    <row r="1141" spans="1:10">
      <c r="A1141" s="42">
        <v>40913</v>
      </c>
      <c r="B1141" s="40">
        <v>2252</v>
      </c>
      <c r="C1141" s="41" t="s">
        <v>48</v>
      </c>
      <c r="D1141" s="41" t="s">
        <v>57</v>
      </c>
      <c r="E1141" s="41" t="s">
        <v>51</v>
      </c>
      <c r="F1141" s="41">
        <v>10</v>
      </c>
      <c r="G1141" s="43">
        <v>10750</v>
      </c>
      <c r="H1141" s="41">
        <v>928.58500000000004</v>
      </c>
      <c r="I1141" s="38">
        <f t="shared" si="34"/>
        <v>0.05</v>
      </c>
      <c r="J1141" s="51" t="str">
        <f t="shared" si="35"/>
        <v>Good</v>
      </c>
    </row>
    <row r="1142" spans="1:10">
      <c r="A1142" s="42">
        <v>40914</v>
      </c>
      <c r="B1142" s="40">
        <v>2618</v>
      </c>
      <c r="C1142" s="41" t="s">
        <v>48</v>
      </c>
      <c r="D1142" s="41" t="s">
        <v>57</v>
      </c>
      <c r="E1142" s="41" t="s">
        <v>50</v>
      </c>
      <c r="F1142" s="41">
        <v>8</v>
      </c>
      <c r="G1142" s="43">
        <v>2520</v>
      </c>
      <c r="H1142" s="41">
        <v>2920.4279999999999</v>
      </c>
      <c r="I1142" s="38">
        <f t="shared" si="34"/>
        <v>1.4999999999999999E-2</v>
      </c>
      <c r="J1142" s="51" t="str">
        <f t="shared" si="35"/>
        <v>Need Improvement</v>
      </c>
    </row>
    <row r="1143" spans="1:10">
      <c r="A1143" s="42">
        <v>40915</v>
      </c>
      <c r="B1143" s="40">
        <v>2253</v>
      </c>
      <c r="C1143" s="41" t="s">
        <v>49</v>
      </c>
      <c r="D1143" s="41" t="s">
        <v>57</v>
      </c>
      <c r="E1143" s="41" t="s">
        <v>47</v>
      </c>
      <c r="F1143" s="41">
        <v>6</v>
      </c>
      <c r="G1143" s="43">
        <v>1674</v>
      </c>
      <c r="H1143" s="41">
        <v>571.16880000000003</v>
      </c>
      <c r="I1143" s="38">
        <f t="shared" si="34"/>
        <v>1.4999999999999999E-2</v>
      </c>
      <c r="J1143" s="51" t="str">
        <f t="shared" si="35"/>
        <v>Need Improvement</v>
      </c>
    </row>
    <row r="1144" spans="1:10">
      <c r="A1144" s="42">
        <v>40916</v>
      </c>
      <c r="B1144" s="40">
        <v>2619</v>
      </c>
      <c r="C1144" s="41" t="s">
        <v>49</v>
      </c>
      <c r="D1144" s="41" t="s">
        <v>57</v>
      </c>
      <c r="E1144" s="41" t="s">
        <v>51</v>
      </c>
      <c r="F1144" s="41">
        <v>8</v>
      </c>
      <c r="G1144" s="43">
        <v>6084</v>
      </c>
      <c r="H1144" s="41">
        <v>4072.2240000000002</v>
      </c>
      <c r="I1144" s="38">
        <f t="shared" si="34"/>
        <v>2.5000000000000001E-2</v>
      </c>
      <c r="J1144" s="51" t="str">
        <f t="shared" si="35"/>
        <v>Need Improvement</v>
      </c>
    </row>
    <row r="1145" spans="1:10">
      <c r="A1145" s="42">
        <v>40917</v>
      </c>
      <c r="B1145" s="40">
        <v>2254</v>
      </c>
      <c r="C1145" s="41" t="s">
        <v>45</v>
      </c>
      <c r="D1145" s="41" t="s">
        <v>57</v>
      </c>
      <c r="E1145" s="41" t="s">
        <v>47</v>
      </c>
      <c r="F1145" s="41">
        <v>7</v>
      </c>
      <c r="G1145" s="43">
        <v>11466</v>
      </c>
      <c r="H1145" s="41">
        <v>5305.8914999999997</v>
      </c>
      <c r="I1145" s="38">
        <f t="shared" si="34"/>
        <v>0.05</v>
      </c>
      <c r="J1145" s="51" t="str">
        <f t="shared" si="35"/>
        <v>Good</v>
      </c>
    </row>
    <row r="1146" spans="1:10">
      <c r="A1146" s="42">
        <v>40918</v>
      </c>
      <c r="B1146" s="40">
        <v>2620</v>
      </c>
      <c r="C1146" s="41" t="s">
        <v>45</v>
      </c>
      <c r="D1146" s="41" t="s">
        <v>57</v>
      </c>
      <c r="E1146" s="41" t="s">
        <v>51</v>
      </c>
      <c r="F1146" s="41">
        <v>9</v>
      </c>
      <c r="G1146" s="43">
        <v>2529</v>
      </c>
      <c r="H1146" s="41">
        <v>1095.3099</v>
      </c>
      <c r="I1146" s="38">
        <f t="shared" si="34"/>
        <v>1.4999999999999999E-2</v>
      </c>
      <c r="J1146" s="51" t="str">
        <f t="shared" si="35"/>
        <v>Need Improvement</v>
      </c>
    </row>
    <row r="1147" spans="1:10">
      <c r="A1147" s="42">
        <v>40919</v>
      </c>
      <c r="B1147" s="40">
        <v>2622</v>
      </c>
      <c r="C1147" s="41" t="s">
        <v>49</v>
      </c>
      <c r="D1147" s="41" t="s">
        <v>57</v>
      </c>
      <c r="E1147" s="41" t="s">
        <v>47</v>
      </c>
      <c r="F1147" s="41">
        <v>9</v>
      </c>
      <c r="G1147" s="43">
        <v>5386.5</v>
      </c>
      <c r="H1147" s="41">
        <v>2413.6906500000005</v>
      </c>
      <c r="I1147" s="38">
        <f t="shared" si="34"/>
        <v>2.5000000000000001E-2</v>
      </c>
      <c r="J1147" s="51" t="str">
        <f t="shared" si="35"/>
        <v>Need Improvement</v>
      </c>
    </row>
    <row r="1148" spans="1:10">
      <c r="A1148" s="42">
        <v>40920</v>
      </c>
      <c r="B1148" s="40">
        <v>2623</v>
      </c>
      <c r="C1148" s="41" t="s">
        <v>45</v>
      </c>
      <c r="D1148" s="41" t="s">
        <v>57</v>
      </c>
      <c r="E1148" s="41" t="s">
        <v>47</v>
      </c>
      <c r="F1148" s="41">
        <v>6</v>
      </c>
      <c r="G1148" s="43">
        <v>8928</v>
      </c>
      <c r="H1148" s="41">
        <v>3718.5120000000002</v>
      </c>
      <c r="I1148" s="38">
        <f t="shared" si="34"/>
        <v>2.5000000000000001E-2</v>
      </c>
      <c r="J1148" s="51" t="str">
        <f t="shared" si="35"/>
        <v>Need Improvement</v>
      </c>
    </row>
    <row r="1149" spans="1:10">
      <c r="A1149" s="42">
        <v>40921</v>
      </c>
      <c r="B1149" s="40">
        <v>2624</v>
      </c>
      <c r="C1149" s="41" t="s">
        <v>48</v>
      </c>
      <c r="D1149" s="41" t="s">
        <v>57</v>
      </c>
      <c r="E1149" s="41" t="s">
        <v>47</v>
      </c>
      <c r="F1149" s="41">
        <v>9</v>
      </c>
      <c r="G1149" s="43">
        <v>5346</v>
      </c>
      <c r="H1149" s="41">
        <v>5565.1859999999997</v>
      </c>
      <c r="I1149" s="38">
        <f t="shared" si="34"/>
        <v>2.5000000000000001E-2</v>
      </c>
      <c r="J1149" s="51" t="str">
        <f t="shared" si="35"/>
        <v>Good</v>
      </c>
    </row>
    <row r="1150" spans="1:10">
      <c r="A1150" s="42">
        <v>40922</v>
      </c>
      <c r="B1150" s="40">
        <v>2625</v>
      </c>
      <c r="C1150" s="41" t="s">
        <v>49</v>
      </c>
      <c r="D1150" s="41" t="s">
        <v>57</v>
      </c>
      <c r="E1150" s="41" t="s">
        <v>50</v>
      </c>
      <c r="F1150" s="41">
        <v>7</v>
      </c>
      <c r="G1150" s="43">
        <v>11103.75</v>
      </c>
      <c r="H1150" s="41">
        <v>2948.0456249999997</v>
      </c>
      <c r="I1150" s="38">
        <f t="shared" si="34"/>
        <v>0.05</v>
      </c>
      <c r="J1150" s="51" t="str">
        <f t="shared" si="35"/>
        <v>Good</v>
      </c>
    </row>
    <row r="1151" spans="1:10">
      <c r="A1151" s="42">
        <v>40923</v>
      </c>
      <c r="B1151" s="40">
        <v>2626</v>
      </c>
      <c r="C1151" s="41" t="s">
        <v>45</v>
      </c>
      <c r="D1151" s="41" t="s">
        <v>57</v>
      </c>
      <c r="E1151" s="41" t="s">
        <v>50</v>
      </c>
      <c r="F1151" s="41">
        <v>6</v>
      </c>
      <c r="G1151" s="43">
        <v>1872</v>
      </c>
      <c r="H1151" s="41">
        <v>1645.1136000000001</v>
      </c>
      <c r="I1151" s="38">
        <f t="shared" si="34"/>
        <v>1.4999999999999999E-2</v>
      </c>
      <c r="J1151" s="51" t="str">
        <f t="shared" si="35"/>
        <v>Need Improvement</v>
      </c>
    </row>
    <row r="1152" spans="1:10">
      <c r="A1152" s="42">
        <v>40924</v>
      </c>
      <c r="B1152" s="40">
        <v>2262</v>
      </c>
      <c r="C1152" s="41" t="s">
        <v>49</v>
      </c>
      <c r="D1152" s="41" t="s">
        <v>57</v>
      </c>
      <c r="E1152" s="41" t="s">
        <v>47</v>
      </c>
      <c r="F1152" s="41">
        <v>9</v>
      </c>
      <c r="G1152" s="43">
        <v>1984.5</v>
      </c>
      <c r="H1152" s="41">
        <v>1616.9705999999999</v>
      </c>
      <c r="I1152" s="38">
        <f t="shared" si="34"/>
        <v>1.4999999999999999E-2</v>
      </c>
      <c r="J1152" s="51" t="str">
        <f t="shared" si="35"/>
        <v>Need Improvement</v>
      </c>
    </row>
    <row r="1153" spans="1:10">
      <c r="A1153" s="42">
        <v>40925</v>
      </c>
      <c r="B1153" s="40">
        <v>2627</v>
      </c>
      <c r="C1153" s="41" t="s">
        <v>48</v>
      </c>
      <c r="D1153" s="41" t="s">
        <v>57</v>
      </c>
      <c r="E1153" s="41" t="s">
        <v>50</v>
      </c>
      <c r="F1153" s="41">
        <v>6</v>
      </c>
      <c r="G1153" s="43">
        <v>7344</v>
      </c>
      <c r="H1153" s="41">
        <v>5129.7839999999997</v>
      </c>
      <c r="I1153" s="38">
        <f t="shared" si="34"/>
        <v>2.5000000000000001E-2</v>
      </c>
      <c r="J1153" s="51" t="str">
        <f t="shared" si="35"/>
        <v>Good</v>
      </c>
    </row>
    <row r="1154" spans="1:10">
      <c r="A1154" s="42">
        <v>40926</v>
      </c>
      <c r="B1154" s="40">
        <v>2263</v>
      </c>
      <c r="C1154" s="41" t="s">
        <v>45</v>
      </c>
      <c r="D1154" s="41" t="s">
        <v>57</v>
      </c>
      <c r="E1154" s="41" t="s">
        <v>47</v>
      </c>
      <c r="F1154" s="41">
        <v>9</v>
      </c>
      <c r="G1154" s="43">
        <v>12645</v>
      </c>
      <c r="H1154" s="41">
        <v>2667.5892000000003</v>
      </c>
      <c r="I1154" s="38">
        <f t="shared" si="34"/>
        <v>0.05</v>
      </c>
      <c r="J1154" s="51" t="str">
        <f t="shared" si="35"/>
        <v>Good</v>
      </c>
    </row>
    <row r="1155" spans="1:10">
      <c r="A1155" s="42">
        <v>40927</v>
      </c>
      <c r="B1155" s="40">
        <v>2628</v>
      </c>
      <c r="C1155" s="41" t="s">
        <v>49</v>
      </c>
      <c r="D1155" s="41" t="s">
        <v>57</v>
      </c>
      <c r="E1155" s="41" t="s">
        <v>51</v>
      </c>
      <c r="F1155" s="41">
        <v>6</v>
      </c>
      <c r="G1155" s="43">
        <v>5751</v>
      </c>
      <c r="H1155" s="41">
        <v>3564.6615000000002</v>
      </c>
      <c r="I1155" s="38">
        <f t="shared" ref="I1155:I1218" si="36">+IF(G1155&lt;5000,$Q$4,IF(AND(G1155&gt;=5000,G1155&lt;10000),$Q$3,$Q$2))</f>
        <v>2.5000000000000001E-2</v>
      </c>
      <c r="J1155" s="51" t="str">
        <f t="shared" ref="J1155:J1218" si="37">IF(OR(G1155&gt;10000,H1155&gt;=5000),"Good","Need Improvement")</f>
        <v>Need Improvement</v>
      </c>
    </row>
    <row r="1156" spans="1:10">
      <c r="A1156" s="42">
        <v>40928</v>
      </c>
      <c r="B1156" s="40">
        <v>2264</v>
      </c>
      <c r="C1156" s="41" t="s">
        <v>48</v>
      </c>
      <c r="D1156" s="41" t="s">
        <v>57</v>
      </c>
      <c r="E1156" s="41" t="s">
        <v>47</v>
      </c>
      <c r="F1156" s="41">
        <v>8</v>
      </c>
      <c r="G1156" s="43">
        <v>11952</v>
      </c>
      <c r="H1156" s="41">
        <v>2329.4447999999998</v>
      </c>
      <c r="I1156" s="38">
        <f t="shared" si="36"/>
        <v>0.05</v>
      </c>
      <c r="J1156" s="51" t="str">
        <f t="shared" si="37"/>
        <v>Good</v>
      </c>
    </row>
    <row r="1157" spans="1:10">
      <c r="A1157" s="42">
        <v>40929</v>
      </c>
      <c r="B1157" s="40">
        <v>2629</v>
      </c>
      <c r="C1157" s="41" t="s">
        <v>45</v>
      </c>
      <c r="D1157" s="41" t="s">
        <v>57</v>
      </c>
      <c r="E1157" s="41" t="s">
        <v>51</v>
      </c>
      <c r="F1157" s="41">
        <v>8</v>
      </c>
      <c r="G1157" s="43">
        <v>9120</v>
      </c>
      <c r="H1157" s="41">
        <v>1475.16</v>
      </c>
      <c r="I1157" s="38">
        <f t="shared" si="36"/>
        <v>2.5000000000000001E-2</v>
      </c>
      <c r="J1157" s="51" t="str">
        <f t="shared" si="37"/>
        <v>Need Improvement</v>
      </c>
    </row>
    <row r="1158" spans="1:10">
      <c r="A1158" s="42">
        <v>40930</v>
      </c>
      <c r="B1158" s="40">
        <v>2265</v>
      </c>
      <c r="C1158" s="41" t="s">
        <v>49</v>
      </c>
      <c r="D1158" s="41" t="s">
        <v>57</v>
      </c>
      <c r="E1158" s="41" t="s">
        <v>50</v>
      </c>
      <c r="F1158" s="41">
        <v>10</v>
      </c>
      <c r="G1158" s="43">
        <v>5520</v>
      </c>
      <c r="H1158" s="41">
        <v>4529.1600000000008</v>
      </c>
      <c r="I1158" s="38">
        <f t="shared" si="36"/>
        <v>2.5000000000000001E-2</v>
      </c>
      <c r="J1158" s="51" t="str">
        <f t="shared" si="37"/>
        <v>Need Improvement</v>
      </c>
    </row>
    <row r="1159" spans="1:10">
      <c r="A1159" s="42">
        <v>40931</v>
      </c>
      <c r="B1159" s="40">
        <v>2630</v>
      </c>
      <c r="C1159" s="41" t="s">
        <v>48</v>
      </c>
      <c r="D1159" s="41" t="s">
        <v>57</v>
      </c>
      <c r="E1159" s="41" t="s">
        <v>51</v>
      </c>
      <c r="F1159" s="41">
        <v>8</v>
      </c>
      <c r="G1159" s="43">
        <v>4048</v>
      </c>
      <c r="H1159" s="41">
        <v>3422.1792</v>
      </c>
      <c r="I1159" s="38">
        <f t="shared" si="36"/>
        <v>1.4999999999999999E-2</v>
      </c>
      <c r="J1159" s="51" t="str">
        <f t="shared" si="37"/>
        <v>Need Improvement</v>
      </c>
    </row>
    <row r="1160" spans="1:10">
      <c r="A1160" s="42">
        <v>40932</v>
      </c>
      <c r="B1160" s="40">
        <v>2266</v>
      </c>
      <c r="C1160" s="41" t="s">
        <v>45</v>
      </c>
      <c r="D1160" s="41" t="s">
        <v>57</v>
      </c>
      <c r="E1160" s="41" t="s">
        <v>50</v>
      </c>
      <c r="F1160" s="41">
        <v>8</v>
      </c>
      <c r="G1160" s="43">
        <v>2106</v>
      </c>
      <c r="H1160" s="41">
        <v>718.98839999999996</v>
      </c>
      <c r="I1160" s="38">
        <f t="shared" si="36"/>
        <v>1.4999999999999999E-2</v>
      </c>
      <c r="J1160" s="51" t="str">
        <f t="shared" si="37"/>
        <v>Need Improvement</v>
      </c>
    </row>
    <row r="1161" spans="1:10">
      <c r="A1161" s="42">
        <v>40933</v>
      </c>
      <c r="B1161" s="40">
        <v>2631</v>
      </c>
      <c r="C1161" s="41" t="s">
        <v>49</v>
      </c>
      <c r="D1161" s="41" t="s">
        <v>57</v>
      </c>
      <c r="E1161" s="41" t="s">
        <v>47</v>
      </c>
      <c r="F1161" s="41">
        <v>9</v>
      </c>
      <c r="G1161" s="43">
        <v>10215</v>
      </c>
      <c r="H1161" s="41">
        <v>2739.0500999999999</v>
      </c>
      <c r="I1161" s="38">
        <f t="shared" si="36"/>
        <v>0.05</v>
      </c>
      <c r="J1161" s="51" t="str">
        <f t="shared" si="37"/>
        <v>Good</v>
      </c>
    </row>
    <row r="1162" spans="1:10">
      <c r="A1162" s="42">
        <v>40934</v>
      </c>
      <c r="B1162" s="40">
        <v>2267</v>
      </c>
      <c r="C1162" s="41" t="s">
        <v>48</v>
      </c>
      <c r="D1162" s="41" t="s">
        <v>57</v>
      </c>
      <c r="E1162" s="41" t="s">
        <v>50</v>
      </c>
      <c r="F1162" s="41">
        <v>8</v>
      </c>
      <c r="G1162" s="43">
        <v>3960</v>
      </c>
      <c r="H1162" s="41">
        <v>1251.7560000000001</v>
      </c>
      <c r="I1162" s="38">
        <f t="shared" si="36"/>
        <v>1.4999999999999999E-2</v>
      </c>
      <c r="J1162" s="51" t="str">
        <f t="shared" si="37"/>
        <v>Need Improvement</v>
      </c>
    </row>
    <row r="1163" spans="1:10">
      <c r="A1163" s="42">
        <v>40935</v>
      </c>
      <c r="B1163" s="40">
        <v>2632</v>
      </c>
      <c r="C1163" s="41" t="s">
        <v>45</v>
      </c>
      <c r="D1163" s="41" t="s">
        <v>57</v>
      </c>
      <c r="E1163" s="41" t="s">
        <v>47</v>
      </c>
      <c r="F1163" s="41">
        <v>10</v>
      </c>
      <c r="G1163" s="43">
        <v>10200</v>
      </c>
      <c r="H1163" s="41">
        <v>3237.4800000000005</v>
      </c>
      <c r="I1163" s="38">
        <f t="shared" si="36"/>
        <v>0.05</v>
      </c>
      <c r="J1163" s="51" t="str">
        <f t="shared" si="37"/>
        <v>Good</v>
      </c>
    </row>
    <row r="1164" spans="1:10">
      <c r="A1164" s="42">
        <v>40936</v>
      </c>
      <c r="B1164" s="40">
        <v>2268</v>
      </c>
      <c r="C1164" s="41" t="s">
        <v>49</v>
      </c>
      <c r="D1164" s="41" t="s">
        <v>57</v>
      </c>
      <c r="E1164" s="41" t="s">
        <v>51</v>
      </c>
      <c r="F1164" s="41">
        <v>9</v>
      </c>
      <c r="G1164" s="43">
        <v>5022</v>
      </c>
      <c r="H1164" s="41">
        <v>1969.6284000000001</v>
      </c>
      <c r="I1164" s="38">
        <f t="shared" si="36"/>
        <v>2.5000000000000001E-2</v>
      </c>
      <c r="J1164" s="51" t="str">
        <f t="shared" si="37"/>
        <v>Need Improvement</v>
      </c>
    </row>
    <row r="1165" spans="1:10">
      <c r="A1165" s="42">
        <v>40937</v>
      </c>
      <c r="B1165" s="40">
        <v>2633</v>
      </c>
      <c r="C1165" s="41" t="s">
        <v>48</v>
      </c>
      <c r="D1165" s="41" t="s">
        <v>57</v>
      </c>
      <c r="E1165" s="41" t="s">
        <v>47</v>
      </c>
      <c r="F1165" s="41">
        <v>9</v>
      </c>
      <c r="G1165" s="43">
        <v>2349</v>
      </c>
      <c r="H1165" s="41">
        <v>732.88800000000003</v>
      </c>
      <c r="I1165" s="38">
        <f t="shared" si="36"/>
        <v>1.4999999999999999E-2</v>
      </c>
      <c r="J1165" s="51" t="str">
        <f t="shared" si="37"/>
        <v>Need Improvement</v>
      </c>
    </row>
    <row r="1166" spans="1:10">
      <c r="A1166" s="42">
        <v>40938</v>
      </c>
      <c r="B1166" s="40">
        <v>2269</v>
      </c>
      <c r="C1166" s="41" t="s">
        <v>45</v>
      </c>
      <c r="D1166" s="41" t="s">
        <v>57</v>
      </c>
      <c r="E1166" s="41" t="s">
        <v>51</v>
      </c>
      <c r="F1166" s="41">
        <v>8</v>
      </c>
      <c r="G1166" s="43">
        <v>4716</v>
      </c>
      <c r="H1166" s="41">
        <v>3420.6719999999996</v>
      </c>
      <c r="I1166" s="38">
        <f t="shared" si="36"/>
        <v>1.4999999999999999E-2</v>
      </c>
      <c r="J1166" s="51" t="str">
        <f t="shared" si="37"/>
        <v>Need Improvement</v>
      </c>
    </row>
    <row r="1167" spans="1:10">
      <c r="A1167" s="42">
        <v>40939</v>
      </c>
      <c r="B1167" s="40">
        <v>2634</v>
      </c>
      <c r="C1167" s="41" t="s">
        <v>49</v>
      </c>
      <c r="D1167" s="41" t="s">
        <v>57</v>
      </c>
      <c r="E1167" s="41" t="s">
        <v>50</v>
      </c>
      <c r="F1167" s="41">
        <v>10</v>
      </c>
      <c r="G1167" s="43">
        <v>8460</v>
      </c>
      <c r="H1167" s="41">
        <v>4686.84</v>
      </c>
      <c r="I1167" s="38">
        <f t="shared" si="36"/>
        <v>2.5000000000000001E-2</v>
      </c>
      <c r="J1167" s="51" t="str">
        <f t="shared" si="37"/>
        <v>Need Improvement</v>
      </c>
    </row>
    <row r="1168" spans="1:10">
      <c r="A1168" s="42">
        <v>40940</v>
      </c>
      <c r="B1168" s="40">
        <v>2270</v>
      </c>
      <c r="C1168" s="41" t="s">
        <v>48</v>
      </c>
      <c r="D1168" s="41" t="s">
        <v>57</v>
      </c>
      <c r="E1168" s="41" t="s">
        <v>51</v>
      </c>
      <c r="F1168" s="41">
        <v>10</v>
      </c>
      <c r="G1168" s="43">
        <v>7515</v>
      </c>
      <c r="H1168" s="41">
        <v>1917.3269999999998</v>
      </c>
      <c r="I1168" s="38">
        <f t="shared" si="36"/>
        <v>2.5000000000000001E-2</v>
      </c>
      <c r="J1168" s="51" t="str">
        <f t="shared" si="37"/>
        <v>Need Improvement</v>
      </c>
    </row>
    <row r="1169" spans="1:10">
      <c r="A1169" s="42">
        <v>40941</v>
      </c>
      <c r="B1169" s="40">
        <v>2635</v>
      </c>
      <c r="C1169" s="41" t="s">
        <v>45</v>
      </c>
      <c r="D1169" s="41" t="s">
        <v>57</v>
      </c>
      <c r="E1169" s="41" t="s">
        <v>50</v>
      </c>
      <c r="F1169" s="41">
        <v>7</v>
      </c>
      <c r="G1169" s="43">
        <v>4772.25</v>
      </c>
      <c r="H1169" s="41">
        <v>2592.127125</v>
      </c>
      <c r="I1169" s="38">
        <f t="shared" si="36"/>
        <v>1.4999999999999999E-2</v>
      </c>
      <c r="J1169" s="51" t="str">
        <f t="shared" si="37"/>
        <v>Need Improvement</v>
      </c>
    </row>
    <row r="1170" spans="1:10">
      <c r="A1170" s="42">
        <v>40942</v>
      </c>
      <c r="B1170" s="40">
        <v>2271</v>
      </c>
      <c r="C1170" s="41" t="s">
        <v>49</v>
      </c>
      <c r="D1170" s="41" t="s">
        <v>57</v>
      </c>
      <c r="E1170" s="41" t="s">
        <v>47</v>
      </c>
      <c r="F1170" s="41">
        <v>10</v>
      </c>
      <c r="G1170" s="43">
        <v>4140</v>
      </c>
      <c r="H1170" s="41">
        <v>706.077</v>
      </c>
      <c r="I1170" s="38">
        <f t="shared" si="36"/>
        <v>1.4999999999999999E-2</v>
      </c>
      <c r="J1170" s="51" t="str">
        <f t="shared" si="37"/>
        <v>Need Improvement</v>
      </c>
    </row>
    <row r="1171" spans="1:10">
      <c r="A1171" s="42">
        <v>40943</v>
      </c>
      <c r="B1171" s="40">
        <v>2636</v>
      </c>
      <c r="C1171" s="41" t="s">
        <v>48</v>
      </c>
      <c r="D1171" s="41" t="s">
        <v>57</v>
      </c>
      <c r="E1171" s="41" t="s">
        <v>50</v>
      </c>
      <c r="F1171" s="41">
        <v>10</v>
      </c>
      <c r="G1171" s="43">
        <v>5880</v>
      </c>
      <c r="H1171" s="41">
        <v>4880.3999999999996</v>
      </c>
      <c r="I1171" s="38">
        <f t="shared" si="36"/>
        <v>2.5000000000000001E-2</v>
      </c>
      <c r="J1171" s="51" t="str">
        <f t="shared" si="37"/>
        <v>Need Improvement</v>
      </c>
    </row>
    <row r="1172" spans="1:10">
      <c r="A1172" s="42">
        <v>40944</v>
      </c>
      <c r="B1172" s="40">
        <v>2272</v>
      </c>
      <c r="C1172" s="41" t="s">
        <v>45</v>
      </c>
      <c r="D1172" s="41" t="s">
        <v>57</v>
      </c>
      <c r="E1172" s="41" t="s">
        <v>47</v>
      </c>
      <c r="F1172" s="41">
        <v>9</v>
      </c>
      <c r="G1172" s="43">
        <v>8464.5</v>
      </c>
      <c r="H1172" s="41">
        <v>2866.0797000000002</v>
      </c>
      <c r="I1172" s="38">
        <f t="shared" si="36"/>
        <v>2.5000000000000001E-2</v>
      </c>
      <c r="J1172" s="51" t="str">
        <f t="shared" si="37"/>
        <v>Need Improvement</v>
      </c>
    </row>
    <row r="1173" spans="1:10">
      <c r="A1173" s="42">
        <v>40945</v>
      </c>
      <c r="B1173" s="40">
        <v>2637</v>
      </c>
      <c r="C1173" s="41" t="s">
        <v>49</v>
      </c>
      <c r="D1173" s="41" t="s">
        <v>57</v>
      </c>
      <c r="E1173" s="41" t="s">
        <v>51</v>
      </c>
      <c r="F1173" s="41">
        <v>10</v>
      </c>
      <c r="G1173" s="43">
        <v>8360</v>
      </c>
      <c r="H1173" s="41">
        <v>3410.0439999999999</v>
      </c>
      <c r="I1173" s="38">
        <f t="shared" si="36"/>
        <v>2.5000000000000001E-2</v>
      </c>
      <c r="J1173" s="51" t="str">
        <f t="shared" si="37"/>
        <v>Need Improvement</v>
      </c>
    </row>
    <row r="1174" spans="1:10">
      <c r="A1174" s="42">
        <v>40946</v>
      </c>
      <c r="B1174" s="40">
        <v>2273</v>
      </c>
      <c r="C1174" s="41" t="s">
        <v>48</v>
      </c>
      <c r="D1174" s="41" t="s">
        <v>57</v>
      </c>
      <c r="E1174" s="41" t="s">
        <v>47</v>
      </c>
      <c r="F1174" s="41">
        <v>10</v>
      </c>
      <c r="G1174" s="43">
        <v>12300</v>
      </c>
      <c r="H1174" s="41">
        <v>4463.67</v>
      </c>
      <c r="I1174" s="38">
        <f t="shared" si="36"/>
        <v>0.05</v>
      </c>
      <c r="J1174" s="51" t="str">
        <f t="shared" si="37"/>
        <v>Good</v>
      </c>
    </row>
    <row r="1175" spans="1:10">
      <c r="A1175" s="42">
        <v>40947</v>
      </c>
      <c r="B1175" s="40">
        <v>2638</v>
      </c>
      <c r="C1175" s="41" t="s">
        <v>45</v>
      </c>
      <c r="D1175" s="41" t="s">
        <v>57</v>
      </c>
      <c r="E1175" s="41" t="s">
        <v>51</v>
      </c>
      <c r="F1175" s="41">
        <v>9</v>
      </c>
      <c r="G1175" s="43">
        <v>1741.5</v>
      </c>
      <c r="H1175" s="41">
        <v>1337.1237000000001</v>
      </c>
      <c r="I1175" s="38">
        <f t="shared" si="36"/>
        <v>1.4999999999999999E-2</v>
      </c>
      <c r="J1175" s="51" t="str">
        <f t="shared" si="37"/>
        <v>Need Improvement</v>
      </c>
    </row>
    <row r="1176" spans="1:10">
      <c r="A1176" s="42">
        <v>40948</v>
      </c>
      <c r="B1176" s="40">
        <v>2274</v>
      </c>
      <c r="C1176" s="41" t="s">
        <v>49</v>
      </c>
      <c r="D1176" s="41" t="s">
        <v>57</v>
      </c>
      <c r="E1176" s="41" t="s">
        <v>50</v>
      </c>
      <c r="F1176" s="41">
        <v>7</v>
      </c>
      <c r="G1176" s="43">
        <v>1932</v>
      </c>
      <c r="H1176" s="41">
        <v>4193.4059999999999</v>
      </c>
      <c r="I1176" s="38">
        <f t="shared" si="36"/>
        <v>1.4999999999999999E-2</v>
      </c>
      <c r="J1176" s="51" t="str">
        <f t="shared" si="37"/>
        <v>Need Improvement</v>
      </c>
    </row>
    <row r="1177" spans="1:10">
      <c r="A1177" s="42">
        <v>40949</v>
      </c>
      <c r="B1177" s="40">
        <v>2639</v>
      </c>
      <c r="C1177" s="41" t="s">
        <v>48</v>
      </c>
      <c r="D1177" s="41" t="s">
        <v>57</v>
      </c>
      <c r="E1177" s="41" t="s">
        <v>51</v>
      </c>
      <c r="F1177" s="41">
        <v>10</v>
      </c>
      <c r="G1177" s="43">
        <v>2085</v>
      </c>
      <c r="H1177" s="41">
        <v>822.32400000000007</v>
      </c>
      <c r="I1177" s="38">
        <f t="shared" si="36"/>
        <v>1.4999999999999999E-2</v>
      </c>
      <c r="J1177" s="51" t="str">
        <f t="shared" si="37"/>
        <v>Need Improvement</v>
      </c>
    </row>
    <row r="1178" spans="1:10">
      <c r="A1178" s="42">
        <v>40950</v>
      </c>
      <c r="B1178" s="40">
        <v>2275</v>
      </c>
      <c r="C1178" s="41" t="s">
        <v>45</v>
      </c>
      <c r="D1178" s="41" t="s">
        <v>57</v>
      </c>
      <c r="E1178" s="41" t="s">
        <v>50</v>
      </c>
      <c r="F1178" s="41">
        <v>10</v>
      </c>
      <c r="G1178" s="43">
        <v>5640</v>
      </c>
      <c r="H1178" s="41">
        <v>2078.34</v>
      </c>
      <c r="I1178" s="38">
        <f t="shared" si="36"/>
        <v>2.5000000000000001E-2</v>
      </c>
      <c r="J1178" s="51" t="str">
        <f t="shared" si="37"/>
        <v>Need Improvement</v>
      </c>
    </row>
    <row r="1179" spans="1:10">
      <c r="A1179" s="42">
        <v>40951</v>
      </c>
      <c r="B1179" s="40">
        <v>2658</v>
      </c>
      <c r="C1179" s="41" t="s">
        <v>49</v>
      </c>
      <c r="D1179" s="41" t="s">
        <v>57</v>
      </c>
      <c r="E1179" s="41" t="s">
        <v>47</v>
      </c>
      <c r="F1179" s="41">
        <v>7</v>
      </c>
      <c r="G1179" s="43">
        <v>2016</v>
      </c>
      <c r="H1179" s="41">
        <v>1776.096</v>
      </c>
      <c r="I1179" s="38">
        <f t="shared" si="36"/>
        <v>1.4999999999999999E-2</v>
      </c>
      <c r="J1179" s="51" t="str">
        <f t="shared" si="37"/>
        <v>Need Improvement</v>
      </c>
    </row>
    <row r="1180" spans="1:10">
      <c r="A1180" s="42">
        <v>40952</v>
      </c>
      <c r="B1180" s="40">
        <v>2659</v>
      </c>
      <c r="C1180" s="41" t="s">
        <v>45</v>
      </c>
      <c r="D1180" s="41" t="s">
        <v>57</v>
      </c>
      <c r="E1180" s="41" t="s">
        <v>47</v>
      </c>
      <c r="F1180" s="41">
        <v>10</v>
      </c>
      <c r="G1180" s="43">
        <v>4890</v>
      </c>
      <c r="H1180" s="41">
        <v>926.89949999999999</v>
      </c>
      <c r="I1180" s="38">
        <f t="shared" si="36"/>
        <v>1.4999999999999999E-2</v>
      </c>
      <c r="J1180" s="51" t="str">
        <f t="shared" si="37"/>
        <v>Need Improvement</v>
      </c>
    </row>
    <row r="1181" spans="1:10">
      <c r="A1181" s="42">
        <v>40953</v>
      </c>
      <c r="B1181" s="40">
        <v>2660</v>
      </c>
      <c r="C1181" s="41" t="s">
        <v>48</v>
      </c>
      <c r="D1181" s="41" t="s">
        <v>57</v>
      </c>
      <c r="E1181" s="41" t="s">
        <v>47</v>
      </c>
      <c r="F1181" s="41">
        <v>10</v>
      </c>
      <c r="G1181" s="43">
        <v>8850</v>
      </c>
      <c r="H1181" s="41">
        <v>2768.28</v>
      </c>
      <c r="I1181" s="38">
        <f t="shared" si="36"/>
        <v>2.5000000000000001E-2</v>
      </c>
      <c r="J1181" s="51" t="str">
        <f t="shared" si="37"/>
        <v>Need Improvement</v>
      </c>
    </row>
    <row r="1182" spans="1:10">
      <c r="A1182" s="42">
        <v>40954</v>
      </c>
      <c r="B1182" s="40">
        <v>2661</v>
      </c>
      <c r="C1182" s="41" t="s">
        <v>49</v>
      </c>
      <c r="D1182" s="41" t="s">
        <v>57</v>
      </c>
      <c r="E1182" s="41" t="s">
        <v>50</v>
      </c>
      <c r="F1182" s="41">
        <v>6</v>
      </c>
      <c r="G1182" s="43">
        <v>5859</v>
      </c>
      <c r="H1182" s="41">
        <v>3330.8415000000005</v>
      </c>
      <c r="I1182" s="38">
        <f t="shared" si="36"/>
        <v>2.5000000000000001E-2</v>
      </c>
      <c r="J1182" s="51" t="str">
        <f t="shared" si="37"/>
        <v>Need Improvement</v>
      </c>
    </row>
    <row r="1183" spans="1:10">
      <c r="A1183" s="42">
        <v>40955</v>
      </c>
      <c r="B1183" s="40">
        <v>2662</v>
      </c>
      <c r="C1183" s="41" t="s">
        <v>45</v>
      </c>
      <c r="D1183" s="41" t="s">
        <v>57</v>
      </c>
      <c r="E1183" s="41" t="s">
        <v>50</v>
      </c>
      <c r="F1183" s="41">
        <v>10</v>
      </c>
      <c r="G1183" s="43">
        <v>7785</v>
      </c>
      <c r="H1183" s="41">
        <v>1109.1030000000001</v>
      </c>
      <c r="I1183" s="38">
        <f t="shared" si="36"/>
        <v>2.5000000000000001E-2</v>
      </c>
      <c r="J1183" s="51" t="str">
        <f t="shared" si="37"/>
        <v>Need Improvement</v>
      </c>
    </row>
    <row r="1184" spans="1:10">
      <c r="A1184" s="42">
        <v>40956</v>
      </c>
      <c r="B1184" s="40">
        <v>2298</v>
      </c>
      <c r="C1184" s="41" t="s">
        <v>49</v>
      </c>
      <c r="D1184" s="41" t="s">
        <v>57</v>
      </c>
      <c r="E1184" s="41" t="s">
        <v>47</v>
      </c>
      <c r="F1184" s="41">
        <v>8</v>
      </c>
      <c r="G1184" s="43">
        <v>6876</v>
      </c>
      <c r="H1184" s="41">
        <v>4302.0840000000007</v>
      </c>
      <c r="I1184" s="38">
        <f t="shared" si="36"/>
        <v>2.5000000000000001E-2</v>
      </c>
      <c r="J1184" s="51" t="str">
        <f t="shared" si="37"/>
        <v>Need Improvement</v>
      </c>
    </row>
    <row r="1185" spans="1:10">
      <c r="A1185" s="42">
        <v>40957</v>
      </c>
      <c r="B1185" s="40">
        <v>2383</v>
      </c>
      <c r="C1185" s="41" t="s">
        <v>45</v>
      </c>
      <c r="D1185" s="41" t="s">
        <v>57</v>
      </c>
      <c r="E1185" s="41" t="s">
        <v>50</v>
      </c>
      <c r="F1185" s="41">
        <v>10</v>
      </c>
      <c r="G1185" s="43">
        <v>11000</v>
      </c>
      <c r="H1185" s="41">
        <v>811.58</v>
      </c>
      <c r="I1185" s="38">
        <f t="shared" si="36"/>
        <v>0.05</v>
      </c>
      <c r="J1185" s="51" t="str">
        <f t="shared" si="37"/>
        <v>Good</v>
      </c>
    </row>
    <row r="1186" spans="1:10">
      <c r="A1186" s="42">
        <v>40958</v>
      </c>
      <c r="B1186" s="40">
        <v>2748</v>
      </c>
      <c r="C1186" s="41" t="s">
        <v>49</v>
      </c>
      <c r="D1186" s="41" t="s">
        <v>57</v>
      </c>
      <c r="E1186" s="41" t="s">
        <v>47</v>
      </c>
      <c r="F1186" s="41">
        <v>8</v>
      </c>
      <c r="G1186" s="43">
        <v>14160</v>
      </c>
      <c r="H1186" s="41">
        <v>1010.7407999999999</v>
      </c>
      <c r="I1186" s="38">
        <f t="shared" si="36"/>
        <v>0.05</v>
      </c>
      <c r="J1186" s="51" t="str">
        <f t="shared" si="37"/>
        <v>Good</v>
      </c>
    </row>
    <row r="1187" spans="1:10">
      <c r="A1187" s="42">
        <v>40959</v>
      </c>
      <c r="B1187" s="40">
        <v>2384</v>
      </c>
      <c r="C1187" s="41" t="s">
        <v>48</v>
      </c>
      <c r="D1187" s="41" t="s">
        <v>57</v>
      </c>
      <c r="E1187" s="41" t="s">
        <v>50</v>
      </c>
      <c r="F1187" s="41">
        <v>7</v>
      </c>
      <c r="G1187" s="43">
        <v>4851</v>
      </c>
      <c r="H1187" s="41">
        <v>2858.93685</v>
      </c>
      <c r="I1187" s="38">
        <f t="shared" si="36"/>
        <v>1.4999999999999999E-2</v>
      </c>
      <c r="J1187" s="51" t="str">
        <f t="shared" si="37"/>
        <v>Need Improvement</v>
      </c>
    </row>
    <row r="1188" spans="1:10">
      <c r="A1188" s="42">
        <v>40960</v>
      </c>
      <c r="B1188" s="40">
        <v>2749</v>
      </c>
      <c r="C1188" s="41" t="s">
        <v>45</v>
      </c>
      <c r="D1188" s="41" t="s">
        <v>57</v>
      </c>
      <c r="E1188" s="41" t="s">
        <v>47</v>
      </c>
      <c r="F1188" s="41">
        <v>7</v>
      </c>
      <c r="G1188" s="43">
        <v>10500</v>
      </c>
      <c r="H1188" s="41">
        <v>872.7600000000001</v>
      </c>
      <c r="I1188" s="38">
        <f t="shared" si="36"/>
        <v>0.05</v>
      </c>
      <c r="J1188" s="51" t="str">
        <f t="shared" si="37"/>
        <v>Good</v>
      </c>
    </row>
    <row r="1189" spans="1:10">
      <c r="A1189" s="42">
        <v>40961</v>
      </c>
      <c r="B1189" s="40">
        <v>2385</v>
      </c>
      <c r="C1189" s="41" t="s">
        <v>49</v>
      </c>
      <c r="D1189" s="41" t="s">
        <v>57</v>
      </c>
      <c r="E1189" s="41" t="s">
        <v>51</v>
      </c>
      <c r="F1189" s="41">
        <v>10</v>
      </c>
      <c r="G1189" s="43">
        <v>13700</v>
      </c>
      <c r="H1189" s="41">
        <v>2335.0279999999998</v>
      </c>
      <c r="I1189" s="38">
        <f t="shared" si="36"/>
        <v>0.05</v>
      </c>
      <c r="J1189" s="51" t="str">
        <f t="shared" si="37"/>
        <v>Good</v>
      </c>
    </row>
    <row r="1190" spans="1:10">
      <c r="A1190" s="42">
        <v>40962</v>
      </c>
      <c r="B1190" s="40">
        <v>2750</v>
      </c>
      <c r="C1190" s="41" t="s">
        <v>48</v>
      </c>
      <c r="D1190" s="41" t="s">
        <v>57</v>
      </c>
      <c r="E1190" s="41" t="s">
        <v>47</v>
      </c>
      <c r="F1190" s="41">
        <v>10</v>
      </c>
      <c r="G1190" s="43">
        <v>12450</v>
      </c>
      <c r="H1190" s="41">
        <v>4834.335</v>
      </c>
      <c r="I1190" s="38">
        <f t="shared" si="36"/>
        <v>0.05</v>
      </c>
      <c r="J1190" s="51" t="str">
        <f t="shared" si="37"/>
        <v>Good</v>
      </c>
    </row>
    <row r="1191" spans="1:10">
      <c r="A1191" s="42">
        <v>40963</v>
      </c>
      <c r="B1191" s="40">
        <v>2386</v>
      </c>
      <c r="C1191" s="41" t="s">
        <v>45</v>
      </c>
      <c r="D1191" s="41" t="s">
        <v>57</v>
      </c>
      <c r="E1191" s="41" t="s">
        <v>51</v>
      </c>
      <c r="F1191" s="41">
        <v>7</v>
      </c>
      <c r="G1191" s="43">
        <v>4368</v>
      </c>
      <c r="H1191" s="41">
        <v>3318.5880000000002</v>
      </c>
      <c r="I1191" s="38">
        <f t="shared" si="36"/>
        <v>1.4999999999999999E-2</v>
      </c>
      <c r="J1191" s="51" t="str">
        <f t="shared" si="37"/>
        <v>Need Improvement</v>
      </c>
    </row>
    <row r="1192" spans="1:10">
      <c r="A1192" s="42">
        <v>40964</v>
      </c>
      <c r="B1192" s="40">
        <v>2751</v>
      </c>
      <c r="C1192" s="41" t="s">
        <v>49</v>
      </c>
      <c r="D1192" s="41" t="s">
        <v>57</v>
      </c>
      <c r="E1192" s="41" t="s">
        <v>50</v>
      </c>
      <c r="F1192" s="41">
        <v>9</v>
      </c>
      <c r="G1192" s="43">
        <v>1795.5</v>
      </c>
      <c r="H1192" s="41">
        <v>1237.4585999999999</v>
      </c>
      <c r="I1192" s="38">
        <f t="shared" si="36"/>
        <v>1.4999999999999999E-2</v>
      </c>
      <c r="J1192" s="51" t="str">
        <f t="shared" si="37"/>
        <v>Need Improvement</v>
      </c>
    </row>
    <row r="1193" spans="1:10">
      <c r="A1193" s="42">
        <v>40965</v>
      </c>
      <c r="B1193" s="40">
        <v>2387</v>
      </c>
      <c r="C1193" s="41" t="s">
        <v>48</v>
      </c>
      <c r="D1193" s="41" t="s">
        <v>57</v>
      </c>
      <c r="E1193" s="41" t="s">
        <v>51</v>
      </c>
      <c r="F1193" s="41">
        <v>6</v>
      </c>
      <c r="G1193" s="43">
        <v>9036</v>
      </c>
      <c r="H1193" s="41">
        <v>3571.4789999999994</v>
      </c>
      <c r="I1193" s="38">
        <f t="shared" si="36"/>
        <v>2.5000000000000001E-2</v>
      </c>
      <c r="J1193" s="51" t="str">
        <f t="shared" si="37"/>
        <v>Need Improvement</v>
      </c>
    </row>
    <row r="1194" spans="1:10">
      <c r="A1194" s="42">
        <v>40966</v>
      </c>
      <c r="B1194" s="40">
        <v>2752</v>
      </c>
      <c r="C1194" s="41" t="s">
        <v>45</v>
      </c>
      <c r="D1194" s="41" t="s">
        <v>57</v>
      </c>
      <c r="E1194" s="41" t="s">
        <v>50</v>
      </c>
      <c r="F1194" s="41">
        <v>10</v>
      </c>
      <c r="G1194" s="43">
        <v>8100</v>
      </c>
      <c r="H1194" s="41">
        <v>1702.2149999999999</v>
      </c>
      <c r="I1194" s="38">
        <f t="shared" si="36"/>
        <v>2.5000000000000001E-2</v>
      </c>
      <c r="J1194" s="51" t="str">
        <f t="shared" si="37"/>
        <v>Need Improvement</v>
      </c>
    </row>
    <row r="1195" spans="1:10">
      <c r="A1195" s="42">
        <v>40967</v>
      </c>
      <c r="B1195" s="40">
        <v>2388</v>
      </c>
      <c r="C1195" s="41" t="s">
        <v>49</v>
      </c>
      <c r="D1195" s="41" t="s">
        <v>57</v>
      </c>
      <c r="E1195" s="41" t="s">
        <v>47</v>
      </c>
      <c r="F1195" s="41">
        <v>7</v>
      </c>
      <c r="G1195" s="43">
        <v>1669.5</v>
      </c>
      <c r="H1195" s="41">
        <v>3289.7497500000004</v>
      </c>
      <c r="I1195" s="38">
        <f t="shared" si="36"/>
        <v>1.4999999999999999E-2</v>
      </c>
      <c r="J1195" s="51" t="str">
        <f t="shared" si="37"/>
        <v>Need Improvement</v>
      </c>
    </row>
    <row r="1196" spans="1:10">
      <c r="A1196" s="42">
        <v>40969</v>
      </c>
      <c r="B1196" s="40">
        <v>2753</v>
      </c>
      <c r="C1196" s="41" t="s">
        <v>48</v>
      </c>
      <c r="D1196" s="41" t="s">
        <v>57</v>
      </c>
      <c r="E1196" s="41" t="s">
        <v>50</v>
      </c>
      <c r="F1196" s="41">
        <v>8</v>
      </c>
      <c r="G1196" s="43">
        <v>6888</v>
      </c>
      <c r="H1196" s="41">
        <v>1569.5455999999999</v>
      </c>
      <c r="I1196" s="38">
        <f t="shared" si="36"/>
        <v>2.5000000000000001E-2</v>
      </c>
      <c r="J1196" s="51" t="str">
        <f t="shared" si="37"/>
        <v>Need Improvement</v>
      </c>
    </row>
    <row r="1197" spans="1:10">
      <c r="A1197" s="42">
        <v>40970</v>
      </c>
      <c r="B1197" s="40">
        <v>2389</v>
      </c>
      <c r="C1197" s="41" t="s">
        <v>45</v>
      </c>
      <c r="D1197" s="41" t="s">
        <v>57</v>
      </c>
      <c r="E1197" s="41" t="s">
        <v>47</v>
      </c>
      <c r="F1197" s="41">
        <v>8</v>
      </c>
      <c r="G1197" s="43">
        <v>3744</v>
      </c>
      <c r="H1197" s="41">
        <v>681.40800000000002</v>
      </c>
      <c r="I1197" s="38">
        <f t="shared" si="36"/>
        <v>1.4999999999999999E-2</v>
      </c>
      <c r="J1197" s="51" t="str">
        <f t="shared" si="37"/>
        <v>Need Improvement</v>
      </c>
    </row>
    <row r="1198" spans="1:10">
      <c r="A1198" s="42">
        <v>40971</v>
      </c>
      <c r="B1198" s="40">
        <v>2754</v>
      </c>
      <c r="C1198" s="41" t="s">
        <v>49</v>
      </c>
      <c r="D1198" s="41" t="s">
        <v>57</v>
      </c>
      <c r="E1198" s="41" t="s">
        <v>51</v>
      </c>
      <c r="F1198" s="41">
        <v>10</v>
      </c>
      <c r="G1198" s="43">
        <v>2205</v>
      </c>
      <c r="H1198" s="41">
        <v>665.68949999999995</v>
      </c>
      <c r="I1198" s="38">
        <f t="shared" si="36"/>
        <v>1.4999999999999999E-2</v>
      </c>
      <c r="J1198" s="51" t="str">
        <f t="shared" si="37"/>
        <v>Need Improvement</v>
      </c>
    </row>
    <row r="1199" spans="1:10">
      <c r="A1199" s="42">
        <v>40972</v>
      </c>
      <c r="B1199" s="40">
        <v>2390</v>
      </c>
      <c r="C1199" s="41" t="s">
        <v>48</v>
      </c>
      <c r="D1199" s="41" t="s">
        <v>57</v>
      </c>
      <c r="E1199" s="41" t="s">
        <v>47</v>
      </c>
      <c r="F1199" s="41">
        <v>8</v>
      </c>
      <c r="G1199" s="43">
        <v>11200</v>
      </c>
      <c r="H1199" s="41">
        <v>1729.28</v>
      </c>
      <c r="I1199" s="38">
        <f t="shared" si="36"/>
        <v>0.05</v>
      </c>
      <c r="J1199" s="51" t="str">
        <f t="shared" si="37"/>
        <v>Good</v>
      </c>
    </row>
    <row r="1200" spans="1:10">
      <c r="A1200" s="42">
        <v>40973</v>
      </c>
      <c r="B1200" s="40">
        <v>2755</v>
      </c>
      <c r="C1200" s="41" t="s">
        <v>45</v>
      </c>
      <c r="D1200" s="41" t="s">
        <v>57</v>
      </c>
      <c r="E1200" s="41" t="s">
        <v>51</v>
      </c>
      <c r="F1200" s="41">
        <v>9</v>
      </c>
      <c r="G1200" s="43">
        <v>8676</v>
      </c>
      <c r="H1200" s="41">
        <v>2805.1677</v>
      </c>
      <c r="I1200" s="38">
        <f t="shared" si="36"/>
        <v>2.5000000000000001E-2</v>
      </c>
      <c r="J1200" s="51" t="str">
        <f t="shared" si="37"/>
        <v>Need Improvement</v>
      </c>
    </row>
    <row r="1201" spans="1:10">
      <c r="A1201" s="42">
        <v>41339</v>
      </c>
      <c r="B1201" s="40">
        <v>2391</v>
      </c>
      <c r="C1201" s="41" t="s">
        <v>49</v>
      </c>
      <c r="D1201" s="41" t="s">
        <v>57</v>
      </c>
      <c r="E1201" s="41" t="s">
        <v>50</v>
      </c>
      <c r="F1201" s="41">
        <v>6</v>
      </c>
      <c r="G1201" s="43">
        <v>5292</v>
      </c>
      <c r="H1201" s="41">
        <v>3653.2439999999997</v>
      </c>
      <c r="I1201" s="38">
        <f t="shared" si="36"/>
        <v>2.5000000000000001E-2</v>
      </c>
      <c r="J1201" s="51" t="str">
        <f t="shared" si="37"/>
        <v>Need Improvement</v>
      </c>
    </row>
    <row r="1202" spans="1:10">
      <c r="A1202" s="42">
        <v>41340</v>
      </c>
      <c r="B1202" s="40">
        <v>2756</v>
      </c>
      <c r="C1202" s="41" t="s">
        <v>48</v>
      </c>
      <c r="D1202" s="41" t="s">
        <v>57</v>
      </c>
      <c r="E1202" s="41" t="s">
        <v>51</v>
      </c>
      <c r="F1202" s="41">
        <v>9</v>
      </c>
      <c r="G1202" s="43">
        <v>6048</v>
      </c>
      <c r="H1202" s="41">
        <v>1563.1056000000001</v>
      </c>
      <c r="I1202" s="38">
        <f t="shared" si="36"/>
        <v>2.5000000000000001E-2</v>
      </c>
      <c r="J1202" s="51" t="str">
        <f t="shared" si="37"/>
        <v>Need Improvement</v>
      </c>
    </row>
    <row r="1203" spans="1:10">
      <c r="A1203" s="42">
        <v>41341</v>
      </c>
      <c r="B1203" s="40">
        <v>2392</v>
      </c>
      <c r="C1203" s="41" t="s">
        <v>45</v>
      </c>
      <c r="D1203" s="41" t="s">
        <v>57</v>
      </c>
      <c r="E1203" s="41" t="s">
        <v>50</v>
      </c>
      <c r="F1203" s="41">
        <v>6</v>
      </c>
      <c r="G1203" s="43">
        <v>7371</v>
      </c>
      <c r="H1203" s="41">
        <v>2491.3980000000001</v>
      </c>
      <c r="I1203" s="38">
        <f t="shared" si="36"/>
        <v>2.5000000000000001E-2</v>
      </c>
      <c r="J1203" s="51" t="str">
        <f t="shared" si="37"/>
        <v>Need Improvement</v>
      </c>
    </row>
    <row r="1204" spans="1:10">
      <c r="A1204" s="42">
        <v>41342</v>
      </c>
      <c r="B1204" s="40">
        <v>2757</v>
      </c>
      <c r="C1204" s="41" t="s">
        <v>49</v>
      </c>
      <c r="D1204" s="41" t="s">
        <v>57</v>
      </c>
      <c r="E1204" s="41" t="s">
        <v>47</v>
      </c>
      <c r="F1204" s="41">
        <v>7</v>
      </c>
      <c r="G1204" s="43">
        <v>4221</v>
      </c>
      <c r="H1204" s="41">
        <v>4334.9669999999996</v>
      </c>
      <c r="I1204" s="38">
        <f t="shared" si="36"/>
        <v>1.4999999999999999E-2</v>
      </c>
      <c r="J1204" s="51" t="str">
        <f t="shared" si="37"/>
        <v>Need Improvement</v>
      </c>
    </row>
    <row r="1205" spans="1:10">
      <c r="A1205" s="42">
        <v>41343</v>
      </c>
      <c r="B1205" s="40">
        <v>2393</v>
      </c>
      <c r="C1205" s="41" t="s">
        <v>48</v>
      </c>
      <c r="D1205" s="41" t="s">
        <v>57</v>
      </c>
      <c r="E1205" s="41" t="s">
        <v>50</v>
      </c>
      <c r="F1205" s="41">
        <v>8</v>
      </c>
      <c r="G1205" s="43">
        <v>10880</v>
      </c>
      <c r="H1205" s="41">
        <v>2310.2592</v>
      </c>
      <c r="I1205" s="38">
        <f t="shared" si="36"/>
        <v>0.05</v>
      </c>
      <c r="J1205" s="51" t="str">
        <f t="shared" si="37"/>
        <v>Good</v>
      </c>
    </row>
    <row r="1206" spans="1:10">
      <c r="A1206" s="42">
        <v>41344</v>
      </c>
      <c r="B1206" s="40">
        <v>2758</v>
      </c>
      <c r="C1206" s="41" t="s">
        <v>45</v>
      </c>
      <c r="D1206" s="41" t="s">
        <v>57</v>
      </c>
      <c r="E1206" s="41" t="s">
        <v>47</v>
      </c>
      <c r="F1206" s="41">
        <v>7</v>
      </c>
      <c r="G1206" s="43">
        <v>10710</v>
      </c>
      <c r="H1206" s="41">
        <v>5527.6987499999996</v>
      </c>
      <c r="I1206" s="38">
        <f t="shared" si="36"/>
        <v>0.05</v>
      </c>
      <c r="J1206" s="51" t="str">
        <f t="shared" si="37"/>
        <v>Good</v>
      </c>
    </row>
    <row r="1207" spans="1:10">
      <c r="A1207" s="42">
        <v>41345</v>
      </c>
      <c r="B1207" s="40">
        <v>2394</v>
      </c>
      <c r="C1207" s="41" t="s">
        <v>49</v>
      </c>
      <c r="D1207" s="41" t="s">
        <v>57</v>
      </c>
      <c r="E1207" s="41" t="s">
        <v>51</v>
      </c>
      <c r="F1207" s="41">
        <v>10</v>
      </c>
      <c r="G1207" s="43">
        <v>2000</v>
      </c>
      <c r="H1207" s="41">
        <v>623.80000000000007</v>
      </c>
      <c r="I1207" s="38">
        <f t="shared" si="36"/>
        <v>1.4999999999999999E-2</v>
      </c>
      <c r="J1207" s="51" t="str">
        <f t="shared" si="37"/>
        <v>Need Improvement</v>
      </c>
    </row>
    <row r="1208" spans="1:10">
      <c r="A1208" s="42">
        <v>41346</v>
      </c>
      <c r="B1208" s="40">
        <v>2759</v>
      </c>
      <c r="C1208" s="41" t="s">
        <v>48</v>
      </c>
      <c r="D1208" s="41" t="s">
        <v>57</v>
      </c>
      <c r="E1208" s="41" t="s">
        <v>47</v>
      </c>
      <c r="F1208" s="41">
        <v>9</v>
      </c>
      <c r="G1208" s="43">
        <v>9045</v>
      </c>
      <c r="H1208" s="41">
        <v>545.95619999999997</v>
      </c>
      <c r="I1208" s="38">
        <f t="shared" si="36"/>
        <v>2.5000000000000001E-2</v>
      </c>
      <c r="J1208" s="51" t="str">
        <f t="shared" si="37"/>
        <v>Need Improvement</v>
      </c>
    </row>
    <row r="1209" spans="1:10">
      <c r="A1209" s="42">
        <v>41347</v>
      </c>
      <c r="B1209" s="40">
        <v>2395</v>
      </c>
      <c r="C1209" s="41" t="s">
        <v>45</v>
      </c>
      <c r="D1209" s="41" t="s">
        <v>57</v>
      </c>
      <c r="E1209" s="41" t="s">
        <v>51</v>
      </c>
      <c r="F1209" s="41">
        <v>10</v>
      </c>
      <c r="G1209" s="43">
        <v>5400</v>
      </c>
      <c r="H1209" s="41">
        <v>5366.25</v>
      </c>
      <c r="I1209" s="38">
        <f t="shared" si="36"/>
        <v>2.5000000000000001E-2</v>
      </c>
      <c r="J1209" s="51" t="str">
        <f t="shared" si="37"/>
        <v>Good</v>
      </c>
    </row>
    <row r="1210" spans="1:10">
      <c r="A1210" s="42">
        <v>41348</v>
      </c>
      <c r="B1210" s="40">
        <v>2760</v>
      </c>
      <c r="C1210" s="41" t="s">
        <v>49</v>
      </c>
      <c r="D1210" s="41" t="s">
        <v>57</v>
      </c>
      <c r="E1210" s="41" t="s">
        <v>50</v>
      </c>
      <c r="F1210" s="41">
        <v>8</v>
      </c>
      <c r="G1210" s="43">
        <v>9248</v>
      </c>
      <c r="H1210" s="41">
        <v>985.14319999999998</v>
      </c>
      <c r="I1210" s="38">
        <f t="shared" si="36"/>
        <v>2.5000000000000001E-2</v>
      </c>
      <c r="J1210" s="51" t="str">
        <f t="shared" si="37"/>
        <v>Need Improvement</v>
      </c>
    </row>
    <row r="1211" spans="1:10">
      <c r="A1211" s="42">
        <v>41349</v>
      </c>
      <c r="B1211" s="40">
        <v>2396</v>
      </c>
      <c r="C1211" s="41" t="s">
        <v>48</v>
      </c>
      <c r="D1211" s="41" t="s">
        <v>57</v>
      </c>
      <c r="E1211" s="41" t="s">
        <v>51</v>
      </c>
      <c r="F1211" s="41">
        <v>8</v>
      </c>
      <c r="G1211" s="43">
        <v>4496</v>
      </c>
      <c r="H1211" s="41">
        <v>842.32559999999989</v>
      </c>
      <c r="I1211" s="38">
        <f t="shared" si="36"/>
        <v>1.4999999999999999E-2</v>
      </c>
      <c r="J1211" s="51" t="str">
        <f t="shared" si="37"/>
        <v>Need Improvement</v>
      </c>
    </row>
    <row r="1212" spans="1:10">
      <c r="A1212" s="42">
        <v>41350</v>
      </c>
      <c r="B1212" s="40">
        <v>2761</v>
      </c>
      <c r="C1212" s="41" t="s">
        <v>45</v>
      </c>
      <c r="D1212" s="41" t="s">
        <v>57</v>
      </c>
      <c r="E1212" s="41" t="s">
        <v>50</v>
      </c>
      <c r="F1212" s="41">
        <v>9</v>
      </c>
      <c r="G1212" s="43">
        <v>8842.5</v>
      </c>
      <c r="H1212" s="41">
        <v>1452.6459</v>
      </c>
      <c r="I1212" s="38">
        <f t="shared" si="36"/>
        <v>2.5000000000000001E-2</v>
      </c>
      <c r="J1212" s="51" t="str">
        <f t="shared" si="37"/>
        <v>Need Improvement</v>
      </c>
    </row>
    <row r="1213" spans="1:10">
      <c r="A1213" s="42">
        <v>41351</v>
      </c>
      <c r="B1213" s="40">
        <v>2397</v>
      </c>
      <c r="C1213" s="41" t="s">
        <v>49</v>
      </c>
      <c r="D1213" s="41" t="s">
        <v>57</v>
      </c>
      <c r="E1213" s="41" t="s">
        <v>47</v>
      </c>
      <c r="F1213" s="41">
        <v>6</v>
      </c>
      <c r="G1213" s="43">
        <v>4446</v>
      </c>
      <c r="H1213" s="41">
        <v>2164.7574000000004</v>
      </c>
      <c r="I1213" s="38">
        <f t="shared" si="36"/>
        <v>1.4999999999999999E-2</v>
      </c>
      <c r="J1213" s="51" t="str">
        <f t="shared" si="37"/>
        <v>Need Improvement</v>
      </c>
    </row>
    <row r="1214" spans="1:10">
      <c r="A1214" s="42">
        <v>41352</v>
      </c>
      <c r="B1214" s="40">
        <v>2762</v>
      </c>
      <c r="C1214" s="41" t="s">
        <v>48</v>
      </c>
      <c r="D1214" s="41" t="s">
        <v>57</v>
      </c>
      <c r="E1214" s="41" t="s">
        <v>50</v>
      </c>
      <c r="F1214" s="41">
        <v>10</v>
      </c>
      <c r="G1214" s="43">
        <v>5760</v>
      </c>
      <c r="H1214" s="41">
        <v>2762.4960000000001</v>
      </c>
      <c r="I1214" s="38">
        <f t="shared" si="36"/>
        <v>2.5000000000000001E-2</v>
      </c>
      <c r="J1214" s="51" t="str">
        <f t="shared" si="37"/>
        <v>Need Improvement</v>
      </c>
    </row>
    <row r="1215" spans="1:10">
      <c r="A1215" s="42">
        <v>41353</v>
      </c>
      <c r="B1215" s="40">
        <v>2398</v>
      </c>
      <c r="C1215" s="41" t="s">
        <v>45</v>
      </c>
      <c r="D1215" s="41" t="s">
        <v>57</v>
      </c>
      <c r="E1215" s="41" t="s">
        <v>47</v>
      </c>
      <c r="F1215" s="41">
        <v>9</v>
      </c>
      <c r="G1215" s="43">
        <v>2214</v>
      </c>
      <c r="H1215" s="41">
        <v>3928.7429999999999</v>
      </c>
      <c r="I1215" s="38">
        <f t="shared" si="36"/>
        <v>1.4999999999999999E-2</v>
      </c>
      <c r="J1215" s="51" t="str">
        <f t="shared" si="37"/>
        <v>Need Improvement</v>
      </c>
    </row>
    <row r="1216" spans="1:10">
      <c r="A1216" s="42">
        <v>41354</v>
      </c>
      <c r="B1216" s="40">
        <v>2763</v>
      </c>
      <c r="C1216" s="41" t="s">
        <v>49</v>
      </c>
      <c r="D1216" s="41" t="s">
        <v>57</v>
      </c>
      <c r="E1216" s="41" t="s">
        <v>51</v>
      </c>
      <c r="F1216" s="41">
        <v>9</v>
      </c>
      <c r="G1216" s="43">
        <v>9585</v>
      </c>
      <c r="H1216" s="41">
        <v>1387.1412</v>
      </c>
      <c r="I1216" s="38">
        <f t="shared" si="36"/>
        <v>2.5000000000000001E-2</v>
      </c>
      <c r="J1216" s="51" t="str">
        <f t="shared" si="37"/>
        <v>Need Improvement</v>
      </c>
    </row>
    <row r="1217" spans="1:10">
      <c r="A1217" s="42">
        <v>41355</v>
      </c>
      <c r="B1217" s="40">
        <v>2399</v>
      </c>
      <c r="C1217" s="41" t="s">
        <v>48</v>
      </c>
      <c r="D1217" s="41" t="s">
        <v>57</v>
      </c>
      <c r="E1217" s="41" t="s">
        <v>47</v>
      </c>
      <c r="F1217" s="41">
        <v>8</v>
      </c>
      <c r="G1217" s="43">
        <v>1926</v>
      </c>
      <c r="H1217" s="41">
        <v>1205.6759999999999</v>
      </c>
      <c r="I1217" s="38">
        <f t="shared" si="36"/>
        <v>1.4999999999999999E-2</v>
      </c>
      <c r="J1217" s="51" t="str">
        <f t="shared" si="37"/>
        <v>Need Improvement</v>
      </c>
    </row>
    <row r="1218" spans="1:10">
      <c r="A1218" s="42">
        <v>41356</v>
      </c>
      <c r="B1218" s="40">
        <v>2764</v>
      </c>
      <c r="C1218" s="41" t="s">
        <v>45</v>
      </c>
      <c r="D1218" s="41" t="s">
        <v>57</v>
      </c>
      <c r="E1218" s="41" t="s">
        <v>51</v>
      </c>
      <c r="F1218" s="41">
        <v>7</v>
      </c>
      <c r="G1218" s="43">
        <v>6384</v>
      </c>
      <c r="H1218" s="41">
        <v>3173.6459999999997</v>
      </c>
      <c r="I1218" s="38">
        <f t="shared" si="36"/>
        <v>2.5000000000000001E-2</v>
      </c>
      <c r="J1218" s="51" t="str">
        <f t="shared" si="37"/>
        <v>Need Improvement</v>
      </c>
    </row>
    <row r="1219" spans="1:10">
      <c r="A1219" s="42">
        <v>41357</v>
      </c>
      <c r="B1219" s="40">
        <v>2400</v>
      </c>
      <c r="C1219" s="41" t="s">
        <v>49</v>
      </c>
      <c r="D1219" s="41" t="s">
        <v>57</v>
      </c>
      <c r="E1219" s="41" t="s">
        <v>50</v>
      </c>
      <c r="F1219" s="41">
        <v>8</v>
      </c>
      <c r="G1219" s="43">
        <v>11160</v>
      </c>
      <c r="H1219" s="41">
        <v>4388.1120000000001</v>
      </c>
      <c r="I1219" s="38">
        <f t="shared" ref="I1219:I1282" si="38">+IF(G1219&lt;5000,$Q$4,IF(AND(G1219&gt;=5000,G1219&lt;10000),$Q$3,$Q$2))</f>
        <v>0.05</v>
      </c>
      <c r="J1219" s="51" t="str">
        <f t="shared" ref="J1219:J1282" si="39">IF(OR(G1219&gt;10000,H1219&gt;=5000),"Good","Need Improvement")</f>
        <v>Good</v>
      </c>
    </row>
    <row r="1220" spans="1:10">
      <c r="A1220" s="42">
        <v>41358</v>
      </c>
      <c r="B1220" s="40">
        <v>2765</v>
      </c>
      <c r="C1220" s="41" t="s">
        <v>48</v>
      </c>
      <c r="D1220" s="41" t="s">
        <v>57</v>
      </c>
      <c r="E1220" s="41" t="s">
        <v>51</v>
      </c>
      <c r="F1220" s="41">
        <v>10</v>
      </c>
      <c r="G1220" s="43">
        <v>11250</v>
      </c>
      <c r="H1220" s="41">
        <v>2397.6000000000004</v>
      </c>
      <c r="I1220" s="38">
        <f t="shared" si="38"/>
        <v>0.05</v>
      </c>
      <c r="J1220" s="51" t="str">
        <f t="shared" si="39"/>
        <v>Good</v>
      </c>
    </row>
    <row r="1221" spans="1:10">
      <c r="A1221" s="42">
        <v>41359</v>
      </c>
      <c r="B1221" s="40">
        <v>2401</v>
      </c>
      <c r="C1221" s="41" t="s">
        <v>45</v>
      </c>
      <c r="D1221" s="41" t="s">
        <v>57</v>
      </c>
      <c r="E1221" s="41" t="s">
        <v>50</v>
      </c>
      <c r="F1221" s="41">
        <v>8</v>
      </c>
      <c r="G1221" s="43">
        <v>5640</v>
      </c>
      <c r="H1221" s="41">
        <v>2969.46</v>
      </c>
      <c r="I1221" s="38">
        <f t="shared" si="38"/>
        <v>2.5000000000000001E-2</v>
      </c>
      <c r="J1221" s="51" t="str">
        <f t="shared" si="39"/>
        <v>Need Improvement</v>
      </c>
    </row>
    <row r="1222" spans="1:10">
      <c r="A1222" s="42">
        <v>41360</v>
      </c>
      <c r="B1222" s="40">
        <v>2402</v>
      </c>
      <c r="C1222" s="41" t="s">
        <v>48</v>
      </c>
      <c r="D1222" s="41" t="s">
        <v>57</v>
      </c>
      <c r="E1222" s="41" t="s">
        <v>50</v>
      </c>
      <c r="F1222" s="41">
        <v>10</v>
      </c>
      <c r="G1222" s="43">
        <v>1635</v>
      </c>
      <c r="H1222" s="41">
        <v>612.9615</v>
      </c>
      <c r="I1222" s="38">
        <f t="shared" si="38"/>
        <v>1.4999999999999999E-2</v>
      </c>
      <c r="J1222" s="51" t="str">
        <f t="shared" si="39"/>
        <v>Need Improvement</v>
      </c>
    </row>
    <row r="1223" spans="1:10">
      <c r="A1223" s="42">
        <v>41361</v>
      </c>
      <c r="B1223" s="40">
        <v>2403</v>
      </c>
      <c r="C1223" s="41" t="s">
        <v>49</v>
      </c>
      <c r="D1223" s="41" t="s">
        <v>57</v>
      </c>
      <c r="E1223" s="41" t="s">
        <v>51</v>
      </c>
      <c r="F1223" s="41">
        <v>8</v>
      </c>
      <c r="G1223" s="43">
        <v>9216</v>
      </c>
      <c r="H1223" s="41">
        <v>2406.7583999999997</v>
      </c>
      <c r="I1223" s="38">
        <f t="shared" si="38"/>
        <v>2.5000000000000001E-2</v>
      </c>
      <c r="J1223" s="51" t="str">
        <f t="shared" si="39"/>
        <v>Need Improvement</v>
      </c>
    </row>
    <row r="1224" spans="1:10">
      <c r="A1224" s="42">
        <v>41362</v>
      </c>
      <c r="B1224" s="40">
        <v>2404</v>
      </c>
      <c r="C1224" s="41" t="s">
        <v>45</v>
      </c>
      <c r="D1224" s="41" t="s">
        <v>57</v>
      </c>
      <c r="E1224" s="41" t="s">
        <v>51</v>
      </c>
      <c r="F1224" s="41">
        <v>10</v>
      </c>
      <c r="G1224" s="43">
        <v>7620</v>
      </c>
      <c r="H1224" s="41">
        <v>1853.3745000000001</v>
      </c>
      <c r="I1224" s="38">
        <f t="shared" si="38"/>
        <v>2.5000000000000001E-2</v>
      </c>
      <c r="J1224" s="51" t="str">
        <f t="shared" si="39"/>
        <v>Need Improvement</v>
      </c>
    </row>
    <row r="1225" spans="1:10">
      <c r="A1225" s="42">
        <v>41363</v>
      </c>
      <c r="B1225" s="40">
        <v>2405</v>
      </c>
      <c r="C1225" s="41" t="s">
        <v>48</v>
      </c>
      <c r="D1225" s="41" t="s">
        <v>57</v>
      </c>
      <c r="E1225" s="41" t="s">
        <v>51</v>
      </c>
      <c r="F1225" s="41">
        <v>10</v>
      </c>
      <c r="G1225" s="43">
        <v>5970</v>
      </c>
      <c r="H1225" s="41">
        <v>5246.1374999999998</v>
      </c>
      <c r="I1225" s="38">
        <f t="shared" si="38"/>
        <v>2.5000000000000001E-2</v>
      </c>
      <c r="J1225" s="51" t="str">
        <f t="shared" si="39"/>
        <v>Good</v>
      </c>
    </row>
    <row r="1226" spans="1:10">
      <c r="A1226" s="42">
        <v>41364</v>
      </c>
      <c r="B1226" s="40">
        <v>2775</v>
      </c>
      <c r="C1226" s="41" t="s">
        <v>49</v>
      </c>
      <c r="D1226" s="41" t="s">
        <v>57</v>
      </c>
      <c r="E1226" s="41" t="s">
        <v>47</v>
      </c>
      <c r="F1226" s="41">
        <v>10</v>
      </c>
      <c r="G1226" s="43">
        <v>6060</v>
      </c>
      <c r="H1226" s="41">
        <v>1452.7839999999999</v>
      </c>
      <c r="I1226" s="38">
        <f t="shared" si="38"/>
        <v>2.5000000000000001E-2</v>
      </c>
      <c r="J1226" s="51" t="str">
        <f t="shared" si="39"/>
        <v>Need Improvement</v>
      </c>
    </row>
    <row r="1227" spans="1:10">
      <c r="A1227" s="42">
        <v>41365</v>
      </c>
      <c r="B1227" s="40">
        <v>2411</v>
      </c>
      <c r="C1227" s="41" t="s">
        <v>48</v>
      </c>
      <c r="D1227" s="41" t="s">
        <v>57</v>
      </c>
      <c r="E1227" s="41" t="s">
        <v>50</v>
      </c>
      <c r="F1227" s="41">
        <v>8</v>
      </c>
      <c r="G1227" s="43">
        <v>5724</v>
      </c>
      <c r="H1227" s="41">
        <v>849.44159999999999</v>
      </c>
      <c r="I1227" s="38">
        <f t="shared" si="38"/>
        <v>2.5000000000000001E-2</v>
      </c>
      <c r="J1227" s="51" t="str">
        <f t="shared" si="39"/>
        <v>Need Improvement</v>
      </c>
    </row>
    <row r="1228" spans="1:10">
      <c r="A1228" s="42">
        <v>41366</v>
      </c>
      <c r="B1228" s="40">
        <v>2776</v>
      </c>
      <c r="C1228" s="41" t="s">
        <v>45</v>
      </c>
      <c r="D1228" s="41" t="s">
        <v>57</v>
      </c>
      <c r="E1228" s="41" t="s">
        <v>47</v>
      </c>
      <c r="F1228" s="41">
        <v>10</v>
      </c>
      <c r="G1228" s="43">
        <v>10350</v>
      </c>
      <c r="H1228" s="41">
        <v>683.51400000000001</v>
      </c>
      <c r="I1228" s="38">
        <f t="shared" si="38"/>
        <v>0.05</v>
      </c>
      <c r="J1228" s="51" t="str">
        <f t="shared" si="39"/>
        <v>Good</v>
      </c>
    </row>
    <row r="1229" spans="1:10">
      <c r="A1229" s="42">
        <v>41367</v>
      </c>
      <c r="B1229" s="40">
        <v>2412</v>
      </c>
      <c r="C1229" s="41" t="s">
        <v>49</v>
      </c>
      <c r="D1229" s="41" t="s">
        <v>57</v>
      </c>
      <c r="E1229" s="41" t="s">
        <v>51</v>
      </c>
      <c r="F1229" s="41">
        <v>6</v>
      </c>
      <c r="G1229" s="43">
        <v>11475</v>
      </c>
      <c r="H1229" s="41">
        <v>3490.2359999999999</v>
      </c>
      <c r="I1229" s="38">
        <f t="shared" si="38"/>
        <v>0.05</v>
      </c>
      <c r="J1229" s="51" t="str">
        <f t="shared" si="39"/>
        <v>Good</v>
      </c>
    </row>
    <row r="1230" spans="1:10">
      <c r="A1230" s="42">
        <v>41368</v>
      </c>
      <c r="B1230" s="40">
        <v>2777</v>
      </c>
      <c r="C1230" s="41" t="s">
        <v>48</v>
      </c>
      <c r="D1230" s="41" t="s">
        <v>57</v>
      </c>
      <c r="E1230" s="41" t="s">
        <v>47</v>
      </c>
      <c r="F1230" s="41">
        <v>9</v>
      </c>
      <c r="G1230" s="43">
        <v>6831</v>
      </c>
      <c r="H1230" s="41">
        <v>852.96420000000001</v>
      </c>
      <c r="I1230" s="38">
        <f t="shared" si="38"/>
        <v>2.5000000000000001E-2</v>
      </c>
      <c r="J1230" s="51" t="str">
        <f t="shared" si="39"/>
        <v>Need Improvement</v>
      </c>
    </row>
    <row r="1231" spans="1:10">
      <c r="A1231" s="42">
        <v>41369</v>
      </c>
      <c r="B1231" s="40">
        <v>2413</v>
      </c>
      <c r="C1231" s="41" t="s">
        <v>45</v>
      </c>
      <c r="D1231" s="41" t="s">
        <v>57</v>
      </c>
      <c r="E1231" s="41" t="s">
        <v>51</v>
      </c>
      <c r="F1231" s="41">
        <v>6</v>
      </c>
      <c r="G1231" s="43">
        <v>5062.5</v>
      </c>
      <c r="H1231" s="41">
        <v>1971.84375</v>
      </c>
      <c r="I1231" s="38">
        <f t="shared" si="38"/>
        <v>2.5000000000000001E-2</v>
      </c>
      <c r="J1231" s="51" t="str">
        <f t="shared" si="39"/>
        <v>Need Improvement</v>
      </c>
    </row>
    <row r="1232" spans="1:10">
      <c r="A1232" s="42">
        <v>41370</v>
      </c>
      <c r="B1232" s="40">
        <v>2778</v>
      </c>
      <c r="C1232" s="41" t="s">
        <v>49</v>
      </c>
      <c r="D1232" s="41" t="s">
        <v>57</v>
      </c>
      <c r="E1232" s="41" t="s">
        <v>50</v>
      </c>
      <c r="F1232" s="41">
        <v>6</v>
      </c>
      <c r="G1232" s="43">
        <v>5778</v>
      </c>
      <c r="H1232" s="41">
        <v>2354.5349999999999</v>
      </c>
      <c r="I1232" s="38">
        <f t="shared" si="38"/>
        <v>2.5000000000000001E-2</v>
      </c>
      <c r="J1232" s="51" t="str">
        <f t="shared" si="39"/>
        <v>Need Improvement</v>
      </c>
    </row>
    <row r="1233" spans="1:10">
      <c r="A1233" s="42">
        <v>41371</v>
      </c>
      <c r="B1233" s="40">
        <v>2414</v>
      </c>
      <c r="C1233" s="41" t="s">
        <v>48</v>
      </c>
      <c r="D1233" s="41" t="s">
        <v>57</v>
      </c>
      <c r="E1233" s="41" t="s">
        <v>51</v>
      </c>
      <c r="F1233" s="41">
        <v>9</v>
      </c>
      <c r="G1233" s="43">
        <v>13432.5</v>
      </c>
      <c r="H1233" s="41">
        <v>2267.4059999999999</v>
      </c>
      <c r="I1233" s="38">
        <f t="shared" si="38"/>
        <v>0.05</v>
      </c>
      <c r="J1233" s="51" t="str">
        <f t="shared" si="39"/>
        <v>Good</v>
      </c>
    </row>
    <row r="1234" spans="1:10">
      <c r="A1234" s="42">
        <v>41372</v>
      </c>
      <c r="B1234" s="40">
        <v>2779</v>
      </c>
      <c r="C1234" s="41" t="s">
        <v>45</v>
      </c>
      <c r="D1234" s="41" t="s">
        <v>57</v>
      </c>
      <c r="E1234" s="41" t="s">
        <v>50</v>
      </c>
      <c r="F1234" s="41">
        <v>8</v>
      </c>
      <c r="G1234" s="43">
        <v>6516</v>
      </c>
      <c r="H1234" s="41">
        <v>683.31119999999999</v>
      </c>
      <c r="I1234" s="38">
        <f t="shared" si="38"/>
        <v>2.5000000000000001E-2</v>
      </c>
      <c r="J1234" s="51" t="str">
        <f t="shared" si="39"/>
        <v>Need Improvement</v>
      </c>
    </row>
    <row r="1235" spans="1:10">
      <c r="A1235" s="42">
        <v>41373</v>
      </c>
      <c r="B1235" s="40">
        <v>2415</v>
      </c>
      <c r="C1235" s="41" t="s">
        <v>49</v>
      </c>
      <c r="D1235" s="41" t="s">
        <v>57</v>
      </c>
      <c r="E1235" s="41" t="s">
        <v>47</v>
      </c>
      <c r="F1235" s="41">
        <v>10</v>
      </c>
      <c r="G1235" s="43">
        <v>7575</v>
      </c>
      <c r="H1235" s="41">
        <v>578.73</v>
      </c>
      <c r="I1235" s="38">
        <f t="shared" si="38"/>
        <v>2.5000000000000001E-2</v>
      </c>
      <c r="J1235" s="51" t="str">
        <f t="shared" si="39"/>
        <v>Need Improvement</v>
      </c>
    </row>
    <row r="1236" spans="1:10">
      <c r="A1236" s="42">
        <v>41374</v>
      </c>
      <c r="B1236" s="40">
        <v>2780</v>
      </c>
      <c r="C1236" s="41" t="s">
        <v>48</v>
      </c>
      <c r="D1236" s="41" t="s">
        <v>57</v>
      </c>
      <c r="E1236" s="41" t="s">
        <v>50</v>
      </c>
      <c r="F1236" s="41">
        <v>6</v>
      </c>
      <c r="G1236" s="43">
        <v>6084</v>
      </c>
      <c r="H1236" s="41">
        <v>1423.1997000000001</v>
      </c>
      <c r="I1236" s="38">
        <f t="shared" si="38"/>
        <v>2.5000000000000001E-2</v>
      </c>
      <c r="J1236" s="51" t="str">
        <f t="shared" si="39"/>
        <v>Need Improvement</v>
      </c>
    </row>
    <row r="1237" spans="1:10">
      <c r="A1237" s="42">
        <v>41375</v>
      </c>
      <c r="B1237" s="40">
        <v>2416</v>
      </c>
      <c r="C1237" s="41" t="s">
        <v>45</v>
      </c>
      <c r="D1237" s="41" t="s">
        <v>57</v>
      </c>
      <c r="E1237" s="41" t="s">
        <v>47</v>
      </c>
      <c r="F1237" s="41">
        <v>9</v>
      </c>
      <c r="G1237" s="43">
        <v>12487.5</v>
      </c>
      <c r="H1237" s="41">
        <v>912.33675000000005</v>
      </c>
      <c r="I1237" s="38">
        <f t="shared" si="38"/>
        <v>0.05</v>
      </c>
      <c r="J1237" s="51" t="str">
        <f t="shared" si="39"/>
        <v>Good</v>
      </c>
    </row>
    <row r="1238" spans="1:10">
      <c r="A1238" s="42">
        <v>41376</v>
      </c>
      <c r="B1238" s="40">
        <v>2781</v>
      </c>
      <c r="C1238" s="41" t="s">
        <v>49</v>
      </c>
      <c r="D1238" s="41" t="s">
        <v>57</v>
      </c>
      <c r="E1238" s="41" t="s">
        <v>51</v>
      </c>
      <c r="F1238" s="41">
        <v>9</v>
      </c>
      <c r="G1238" s="43">
        <v>7506</v>
      </c>
      <c r="H1238" s="41">
        <v>754.35299999999995</v>
      </c>
      <c r="I1238" s="38">
        <f t="shared" si="38"/>
        <v>2.5000000000000001E-2</v>
      </c>
      <c r="J1238" s="51" t="str">
        <f t="shared" si="39"/>
        <v>Need Improvement</v>
      </c>
    </row>
    <row r="1239" spans="1:10">
      <c r="A1239" s="42">
        <v>41377</v>
      </c>
      <c r="B1239" s="40">
        <v>2417</v>
      </c>
      <c r="C1239" s="41" t="s">
        <v>48</v>
      </c>
      <c r="D1239" s="41" t="s">
        <v>57</v>
      </c>
      <c r="E1239" s="41" t="s">
        <v>47</v>
      </c>
      <c r="F1239" s="41">
        <v>7</v>
      </c>
      <c r="G1239" s="43">
        <v>12022.5</v>
      </c>
      <c r="H1239" s="41">
        <v>4181.9063999999998</v>
      </c>
      <c r="I1239" s="38">
        <f t="shared" si="38"/>
        <v>0.05</v>
      </c>
      <c r="J1239" s="51" t="str">
        <f t="shared" si="39"/>
        <v>Good</v>
      </c>
    </row>
    <row r="1240" spans="1:10">
      <c r="A1240" s="42">
        <v>41378</v>
      </c>
      <c r="B1240" s="40">
        <v>2782</v>
      </c>
      <c r="C1240" s="41" t="s">
        <v>45</v>
      </c>
      <c r="D1240" s="41" t="s">
        <v>57</v>
      </c>
      <c r="E1240" s="41" t="s">
        <v>51</v>
      </c>
      <c r="F1240" s="41">
        <v>9</v>
      </c>
      <c r="G1240" s="43">
        <v>4266</v>
      </c>
      <c r="H1240" s="41">
        <v>1736.2619999999997</v>
      </c>
      <c r="I1240" s="38">
        <f t="shared" si="38"/>
        <v>1.4999999999999999E-2</v>
      </c>
      <c r="J1240" s="51" t="str">
        <f t="shared" si="39"/>
        <v>Need Improvement</v>
      </c>
    </row>
    <row r="1241" spans="1:10">
      <c r="A1241" s="42">
        <v>41379</v>
      </c>
      <c r="B1241" s="40">
        <v>2418</v>
      </c>
      <c r="C1241" s="41" t="s">
        <v>49</v>
      </c>
      <c r="D1241" s="41" t="s">
        <v>57</v>
      </c>
      <c r="E1241" s="41" t="s">
        <v>50</v>
      </c>
      <c r="F1241" s="41">
        <v>7</v>
      </c>
      <c r="G1241" s="43">
        <v>3370.5</v>
      </c>
      <c r="H1241" s="41">
        <v>2058.7013999999999</v>
      </c>
      <c r="I1241" s="38">
        <f t="shared" si="38"/>
        <v>1.4999999999999999E-2</v>
      </c>
      <c r="J1241" s="51" t="str">
        <f t="shared" si="39"/>
        <v>Need Improvement</v>
      </c>
    </row>
    <row r="1242" spans="1:10">
      <c r="A1242" s="42">
        <v>41380</v>
      </c>
      <c r="B1242" s="40">
        <v>2783</v>
      </c>
      <c r="C1242" s="41" t="s">
        <v>48</v>
      </c>
      <c r="D1242" s="41" t="s">
        <v>57</v>
      </c>
      <c r="E1242" s="41" t="s">
        <v>51</v>
      </c>
      <c r="F1242" s="41">
        <v>9</v>
      </c>
      <c r="G1242" s="43">
        <v>2673</v>
      </c>
      <c r="H1242" s="41">
        <v>4602.9059999999999</v>
      </c>
      <c r="I1242" s="38">
        <f t="shared" si="38"/>
        <v>1.4999999999999999E-2</v>
      </c>
      <c r="J1242" s="51" t="str">
        <f t="shared" si="39"/>
        <v>Need Improvement</v>
      </c>
    </row>
    <row r="1243" spans="1:10">
      <c r="A1243" s="42">
        <v>41381</v>
      </c>
      <c r="B1243" s="40">
        <v>2419</v>
      </c>
      <c r="C1243" s="41" t="s">
        <v>45</v>
      </c>
      <c r="D1243" s="41" t="s">
        <v>57</v>
      </c>
      <c r="E1243" s="41" t="s">
        <v>50</v>
      </c>
      <c r="F1243" s="41">
        <v>8</v>
      </c>
      <c r="G1243" s="43">
        <v>6048</v>
      </c>
      <c r="H1243" s="41">
        <v>3281.04</v>
      </c>
      <c r="I1243" s="38">
        <f t="shared" si="38"/>
        <v>2.5000000000000001E-2</v>
      </c>
      <c r="J1243" s="51" t="str">
        <f t="shared" si="39"/>
        <v>Need Improvement</v>
      </c>
    </row>
    <row r="1244" spans="1:10">
      <c r="A1244" s="42">
        <v>41382</v>
      </c>
      <c r="B1244" s="40">
        <v>2784</v>
      </c>
      <c r="C1244" s="41" t="s">
        <v>49</v>
      </c>
      <c r="D1244" s="41" t="s">
        <v>57</v>
      </c>
      <c r="E1244" s="41" t="s">
        <v>47</v>
      </c>
      <c r="F1244" s="41">
        <v>8</v>
      </c>
      <c r="G1244" s="43">
        <v>4428</v>
      </c>
      <c r="H1244" s="41">
        <v>721.09979999999996</v>
      </c>
      <c r="I1244" s="38">
        <f t="shared" si="38"/>
        <v>1.4999999999999999E-2</v>
      </c>
      <c r="J1244" s="51" t="str">
        <f t="shared" si="39"/>
        <v>Need Improvement</v>
      </c>
    </row>
    <row r="1245" spans="1:10">
      <c r="A1245" s="42">
        <v>41383</v>
      </c>
      <c r="B1245" s="40">
        <v>2420</v>
      </c>
      <c r="C1245" s="41" t="s">
        <v>48</v>
      </c>
      <c r="D1245" s="41" t="s">
        <v>57</v>
      </c>
      <c r="E1245" s="41" t="s">
        <v>50</v>
      </c>
      <c r="F1245" s="41">
        <v>10</v>
      </c>
      <c r="G1245" s="43">
        <v>5160</v>
      </c>
      <c r="H1245" s="41">
        <v>2085.1559999999999</v>
      </c>
      <c r="I1245" s="38">
        <f t="shared" si="38"/>
        <v>2.5000000000000001E-2</v>
      </c>
      <c r="J1245" s="51" t="str">
        <f t="shared" si="39"/>
        <v>Need Improvement</v>
      </c>
    </row>
    <row r="1246" spans="1:10">
      <c r="A1246" s="42">
        <v>41384</v>
      </c>
      <c r="B1246" s="40">
        <v>2785</v>
      </c>
      <c r="C1246" s="41" t="s">
        <v>45</v>
      </c>
      <c r="D1246" s="41" t="s">
        <v>57</v>
      </c>
      <c r="E1246" s="41" t="s">
        <v>47</v>
      </c>
      <c r="F1246" s="41">
        <v>7</v>
      </c>
      <c r="G1246" s="43">
        <v>14280</v>
      </c>
      <c r="H1246" s="41">
        <v>4382.5320000000002</v>
      </c>
      <c r="I1246" s="38">
        <f t="shared" si="38"/>
        <v>0.05</v>
      </c>
      <c r="J1246" s="51" t="str">
        <f t="shared" si="39"/>
        <v>Good</v>
      </c>
    </row>
    <row r="1247" spans="1:10">
      <c r="A1247" s="42">
        <v>41385</v>
      </c>
      <c r="B1247" s="40">
        <v>2421</v>
      </c>
      <c r="C1247" s="41" t="s">
        <v>49</v>
      </c>
      <c r="D1247" s="41" t="s">
        <v>57</v>
      </c>
      <c r="E1247" s="41" t="s">
        <v>51</v>
      </c>
      <c r="F1247" s="41">
        <v>7</v>
      </c>
      <c r="G1247" s="43">
        <v>11172</v>
      </c>
      <c r="H1247" s="41">
        <v>2141.1137999999996</v>
      </c>
      <c r="I1247" s="38">
        <f t="shared" si="38"/>
        <v>0.05</v>
      </c>
      <c r="J1247" s="51" t="str">
        <f t="shared" si="39"/>
        <v>Good</v>
      </c>
    </row>
    <row r="1248" spans="1:10">
      <c r="A1248" s="42">
        <v>41386</v>
      </c>
      <c r="B1248" s="40">
        <v>2786</v>
      </c>
      <c r="C1248" s="41" t="s">
        <v>48</v>
      </c>
      <c r="D1248" s="41" t="s">
        <v>57</v>
      </c>
      <c r="E1248" s="41" t="s">
        <v>47</v>
      </c>
      <c r="F1248" s="41">
        <v>7</v>
      </c>
      <c r="G1248" s="43">
        <v>11550</v>
      </c>
      <c r="H1248" s="41">
        <v>2089.395</v>
      </c>
      <c r="I1248" s="38">
        <f t="shared" si="38"/>
        <v>0.05</v>
      </c>
      <c r="J1248" s="51" t="str">
        <f t="shared" si="39"/>
        <v>Good</v>
      </c>
    </row>
    <row r="1249" spans="1:10">
      <c r="A1249" s="42">
        <v>41387</v>
      </c>
      <c r="B1249" s="40">
        <v>2422</v>
      </c>
      <c r="C1249" s="41" t="s">
        <v>45</v>
      </c>
      <c r="D1249" s="41" t="s">
        <v>57</v>
      </c>
      <c r="E1249" s="41" t="s">
        <v>51</v>
      </c>
      <c r="F1249" s="41">
        <v>6</v>
      </c>
      <c r="G1249" s="43">
        <v>9828</v>
      </c>
      <c r="H1249" s="41">
        <v>4660.9290000000001</v>
      </c>
      <c r="I1249" s="38">
        <f t="shared" si="38"/>
        <v>2.5000000000000001E-2</v>
      </c>
      <c r="J1249" s="51" t="str">
        <f t="shared" si="39"/>
        <v>Need Improvement</v>
      </c>
    </row>
    <row r="1250" spans="1:10">
      <c r="A1250" s="42">
        <v>41388</v>
      </c>
      <c r="B1250" s="40">
        <v>2787</v>
      </c>
      <c r="C1250" s="41" t="s">
        <v>49</v>
      </c>
      <c r="D1250" s="41" t="s">
        <v>57</v>
      </c>
      <c r="E1250" s="41" t="s">
        <v>50</v>
      </c>
      <c r="F1250" s="41">
        <v>8</v>
      </c>
      <c r="G1250" s="43">
        <v>7200</v>
      </c>
      <c r="H1250" s="41">
        <v>2219.7600000000002</v>
      </c>
      <c r="I1250" s="38">
        <f t="shared" si="38"/>
        <v>2.5000000000000001E-2</v>
      </c>
      <c r="J1250" s="51" t="str">
        <f t="shared" si="39"/>
        <v>Need Improvement</v>
      </c>
    </row>
    <row r="1251" spans="1:10">
      <c r="A1251" s="42">
        <v>41389</v>
      </c>
      <c r="B1251" s="40">
        <v>2423</v>
      </c>
      <c r="C1251" s="41" t="s">
        <v>48</v>
      </c>
      <c r="D1251" s="41" t="s">
        <v>57</v>
      </c>
      <c r="E1251" s="41" t="s">
        <v>51</v>
      </c>
      <c r="F1251" s="41">
        <v>10</v>
      </c>
      <c r="G1251" s="43">
        <v>5130</v>
      </c>
      <c r="H1251" s="41">
        <v>969.31350000000009</v>
      </c>
      <c r="I1251" s="38">
        <f t="shared" si="38"/>
        <v>2.5000000000000001E-2</v>
      </c>
      <c r="J1251" s="51" t="str">
        <f t="shared" si="39"/>
        <v>Need Improvement</v>
      </c>
    </row>
    <row r="1252" spans="1:10">
      <c r="A1252" s="42">
        <v>41390</v>
      </c>
      <c r="B1252" s="40">
        <v>2788</v>
      </c>
      <c r="C1252" s="41" t="s">
        <v>45</v>
      </c>
      <c r="D1252" s="41" t="s">
        <v>57</v>
      </c>
      <c r="E1252" s="41" t="s">
        <v>50</v>
      </c>
      <c r="F1252" s="41">
        <v>10</v>
      </c>
      <c r="G1252" s="43">
        <v>6780</v>
      </c>
      <c r="H1252" s="41">
        <v>1490.922</v>
      </c>
      <c r="I1252" s="38">
        <f t="shared" si="38"/>
        <v>2.5000000000000001E-2</v>
      </c>
      <c r="J1252" s="51" t="str">
        <f t="shared" si="39"/>
        <v>Need Improvement</v>
      </c>
    </row>
    <row r="1253" spans="1:10">
      <c r="A1253" s="42">
        <v>41391</v>
      </c>
      <c r="B1253" s="40">
        <v>2424</v>
      </c>
      <c r="C1253" s="41" t="s">
        <v>49</v>
      </c>
      <c r="D1253" s="41" t="s">
        <v>57</v>
      </c>
      <c r="E1253" s="41" t="s">
        <v>47</v>
      </c>
      <c r="F1253" s="41">
        <v>10</v>
      </c>
      <c r="G1253" s="43">
        <v>2210</v>
      </c>
      <c r="H1253" s="41">
        <v>2978.8589999999999</v>
      </c>
      <c r="I1253" s="38">
        <f t="shared" si="38"/>
        <v>1.4999999999999999E-2</v>
      </c>
      <c r="J1253" s="51" t="str">
        <f t="shared" si="39"/>
        <v>Need Improvement</v>
      </c>
    </row>
    <row r="1254" spans="1:10">
      <c r="A1254" s="42">
        <v>41392</v>
      </c>
      <c r="B1254" s="40">
        <v>2789</v>
      </c>
      <c r="C1254" s="41" t="s">
        <v>48</v>
      </c>
      <c r="D1254" s="41" t="s">
        <v>57</v>
      </c>
      <c r="E1254" s="41" t="s">
        <v>50</v>
      </c>
      <c r="F1254" s="41">
        <v>7</v>
      </c>
      <c r="G1254" s="43">
        <v>5355</v>
      </c>
      <c r="H1254" s="41">
        <v>1920.3029999999999</v>
      </c>
      <c r="I1254" s="38">
        <f t="shared" si="38"/>
        <v>2.5000000000000001E-2</v>
      </c>
      <c r="J1254" s="51" t="str">
        <f t="shared" si="39"/>
        <v>Need Improvement</v>
      </c>
    </row>
    <row r="1255" spans="1:10">
      <c r="A1255" s="42">
        <v>41393</v>
      </c>
      <c r="B1255" s="40">
        <v>2425</v>
      </c>
      <c r="C1255" s="41" t="s">
        <v>45</v>
      </c>
      <c r="D1255" s="41" t="s">
        <v>57</v>
      </c>
      <c r="E1255" s="41" t="s">
        <v>47</v>
      </c>
      <c r="F1255" s="41">
        <v>6</v>
      </c>
      <c r="G1255" s="43">
        <v>3762</v>
      </c>
      <c r="H1255" s="41">
        <v>3857.9309999999996</v>
      </c>
      <c r="I1255" s="38">
        <f t="shared" si="38"/>
        <v>1.4999999999999999E-2</v>
      </c>
      <c r="J1255" s="51" t="str">
        <f t="shared" si="39"/>
        <v>Need Improvement</v>
      </c>
    </row>
    <row r="1256" spans="1:10">
      <c r="A1256" s="42">
        <v>41394</v>
      </c>
      <c r="B1256" s="40">
        <v>2790</v>
      </c>
      <c r="C1256" s="41" t="s">
        <v>49</v>
      </c>
      <c r="D1256" s="41" t="s">
        <v>57</v>
      </c>
      <c r="E1256" s="41" t="s">
        <v>51</v>
      </c>
      <c r="F1256" s="41">
        <v>6</v>
      </c>
      <c r="G1256" s="43">
        <v>4698</v>
      </c>
      <c r="H1256" s="41">
        <v>587.40659999999991</v>
      </c>
      <c r="I1256" s="38">
        <f t="shared" si="38"/>
        <v>1.4999999999999999E-2</v>
      </c>
      <c r="J1256" s="51" t="str">
        <f t="shared" si="39"/>
        <v>Need Improvement</v>
      </c>
    </row>
    <row r="1257" spans="1:10">
      <c r="A1257" s="42">
        <v>41395</v>
      </c>
      <c r="B1257" s="40">
        <v>2426</v>
      </c>
      <c r="C1257" s="41" t="s">
        <v>48</v>
      </c>
      <c r="D1257" s="41" t="s">
        <v>57</v>
      </c>
      <c r="E1257" s="41" t="s">
        <v>47</v>
      </c>
      <c r="F1257" s="41">
        <v>10</v>
      </c>
      <c r="G1257" s="43">
        <v>3660</v>
      </c>
      <c r="H1257" s="41">
        <v>2663.0160000000001</v>
      </c>
      <c r="I1257" s="38">
        <f t="shared" si="38"/>
        <v>1.4999999999999999E-2</v>
      </c>
      <c r="J1257" s="51" t="str">
        <f t="shared" si="39"/>
        <v>Need Improvement</v>
      </c>
    </row>
    <row r="1258" spans="1:10">
      <c r="A1258" s="42">
        <v>41396</v>
      </c>
      <c r="B1258" s="40">
        <v>2791</v>
      </c>
      <c r="C1258" s="41" t="s">
        <v>45</v>
      </c>
      <c r="D1258" s="41" t="s">
        <v>57</v>
      </c>
      <c r="E1258" s="41" t="s">
        <v>51</v>
      </c>
      <c r="F1258" s="41">
        <v>8</v>
      </c>
      <c r="G1258" s="43">
        <v>1608</v>
      </c>
      <c r="H1258" s="41">
        <v>1651.2552000000001</v>
      </c>
      <c r="I1258" s="38">
        <f t="shared" si="38"/>
        <v>1.4999999999999999E-2</v>
      </c>
      <c r="J1258" s="51" t="str">
        <f t="shared" si="39"/>
        <v>Need Improvement</v>
      </c>
    </row>
    <row r="1259" spans="1:10">
      <c r="A1259" s="42">
        <v>41397</v>
      </c>
      <c r="B1259" s="40">
        <v>2427</v>
      </c>
      <c r="C1259" s="41" t="s">
        <v>49</v>
      </c>
      <c r="D1259" s="41" t="s">
        <v>57</v>
      </c>
      <c r="E1259" s="41" t="s">
        <v>50</v>
      </c>
      <c r="F1259" s="41">
        <v>10</v>
      </c>
      <c r="G1259" s="43">
        <v>4160</v>
      </c>
      <c r="H1259" s="41">
        <v>3580.7200000000003</v>
      </c>
      <c r="I1259" s="38">
        <f t="shared" si="38"/>
        <v>1.4999999999999999E-2</v>
      </c>
      <c r="J1259" s="51" t="str">
        <f t="shared" si="39"/>
        <v>Need Improvement</v>
      </c>
    </row>
    <row r="1260" spans="1:10">
      <c r="A1260" s="42">
        <v>41398</v>
      </c>
      <c r="B1260" s="40">
        <v>2792</v>
      </c>
      <c r="C1260" s="41" t="s">
        <v>48</v>
      </c>
      <c r="D1260" s="41" t="s">
        <v>57</v>
      </c>
      <c r="E1260" s="41" t="s">
        <v>51</v>
      </c>
      <c r="F1260" s="41">
        <v>10</v>
      </c>
      <c r="G1260" s="43">
        <v>4120</v>
      </c>
      <c r="H1260" s="41">
        <v>1837.52</v>
      </c>
      <c r="I1260" s="38">
        <f t="shared" si="38"/>
        <v>1.4999999999999999E-2</v>
      </c>
      <c r="J1260" s="51" t="str">
        <f t="shared" si="39"/>
        <v>Need Improvement</v>
      </c>
    </row>
    <row r="1261" spans="1:10">
      <c r="A1261" s="42">
        <v>41399</v>
      </c>
      <c r="B1261" s="40">
        <v>2428</v>
      </c>
      <c r="C1261" s="41" t="s">
        <v>45</v>
      </c>
      <c r="D1261" s="41" t="s">
        <v>57</v>
      </c>
      <c r="E1261" s="41" t="s">
        <v>50</v>
      </c>
      <c r="F1261" s="41">
        <v>8</v>
      </c>
      <c r="G1261" s="43">
        <v>4416</v>
      </c>
      <c r="H1261" s="41">
        <v>2109.0816</v>
      </c>
      <c r="I1261" s="38">
        <f t="shared" si="38"/>
        <v>1.4999999999999999E-2</v>
      </c>
      <c r="J1261" s="51" t="str">
        <f t="shared" si="39"/>
        <v>Need Improvement</v>
      </c>
    </row>
    <row r="1262" spans="1:10">
      <c r="A1262" s="42">
        <v>41400</v>
      </c>
      <c r="B1262" s="40">
        <v>2793</v>
      </c>
      <c r="C1262" s="41" t="s">
        <v>49</v>
      </c>
      <c r="D1262" s="41" t="s">
        <v>57</v>
      </c>
      <c r="E1262" s="41" t="s">
        <v>47</v>
      </c>
      <c r="F1262" s="41">
        <v>6</v>
      </c>
      <c r="G1262" s="43">
        <v>2178</v>
      </c>
      <c r="H1262" s="41">
        <v>2867.7726000000002</v>
      </c>
      <c r="I1262" s="38">
        <f t="shared" si="38"/>
        <v>1.4999999999999999E-2</v>
      </c>
      <c r="J1262" s="51" t="str">
        <f t="shared" si="39"/>
        <v>Need Improvement</v>
      </c>
    </row>
    <row r="1263" spans="1:10">
      <c r="A1263" s="42">
        <v>41401</v>
      </c>
      <c r="B1263" s="40">
        <v>2429</v>
      </c>
      <c r="C1263" s="41" t="s">
        <v>48</v>
      </c>
      <c r="D1263" s="41" t="s">
        <v>57</v>
      </c>
      <c r="E1263" s="41" t="s">
        <v>50</v>
      </c>
      <c r="F1263" s="41">
        <v>8</v>
      </c>
      <c r="G1263" s="43">
        <v>2496</v>
      </c>
      <c r="H1263" s="41">
        <v>5033.1840000000002</v>
      </c>
      <c r="I1263" s="38">
        <f t="shared" si="38"/>
        <v>1.4999999999999999E-2</v>
      </c>
      <c r="J1263" s="51" t="str">
        <f t="shared" si="39"/>
        <v>Good</v>
      </c>
    </row>
    <row r="1264" spans="1:10">
      <c r="A1264" s="42">
        <v>41767</v>
      </c>
      <c r="B1264" s="40">
        <v>2794</v>
      </c>
      <c r="C1264" s="41" t="s">
        <v>45</v>
      </c>
      <c r="D1264" s="41" t="s">
        <v>57</v>
      </c>
      <c r="E1264" s="41" t="s">
        <v>47</v>
      </c>
      <c r="F1264" s="41">
        <v>6</v>
      </c>
      <c r="G1264" s="43">
        <v>8784</v>
      </c>
      <c r="H1264" s="41">
        <v>2782.1124</v>
      </c>
      <c r="I1264" s="38">
        <f t="shared" si="38"/>
        <v>2.5000000000000001E-2</v>
      </c>
      <c r="J1264" s="51" t="str">
        <f t="shared" si="39"/>
        <v>Need Improvement</v>
      </c>
    </row>
    <row r="1265" spans="1:10">
      <c r="A1265" s="42">
        <v>41768</v>
      </c>
      <c r="B1265" s="40">
        <v>2430</v>
      </c>
      <c r="C1265" s="41" t="s">
        <v>49</v>
      </c>
      <c r="D1265" s="41" t="s">
        <v>57</v>
      </c>
      <c r="E1265" s="41" t="s">
        <v>51</v>
      </c>
      <c r="F1265" s="41">
        <v>9</v>
      </c>
      <c r="G1265" s="43">
        <v>9324</v>
      </c>
      <c r="H1265" s="41">
        <v>1722.1428000000001</v>
      </c>
      <c r="I1265" s="38">
        <f t="shared" si="38"/>
        <v>2.5000000000000001E-2</v>
      </c>
      <c r="J1265" s="51" t="str">
        <f t="shared" si="39"/>
        <v>Need Improvement</v>
      </c>
    </row>
    <row r="1266" spans="1:10">
      <c r="A1266" s="42">
        <v>41769</v>
      </c>
      <c r="B1266" s="40">
        <v>2795</v>
      </c>
      <c r="C1266" s="41" t="s">
        <v>48</v>
      </c>
      <c r="D1266" s="41" t="s">
        <v>57</v>
      </c>
      <c r="E1266" s="41" t="s">
        <v>47</v>
      </c>
      <c r="F1266" s="41">
        <v>10</v>
      </c>
      <c r="G1266" s="43">
        <v>4260</v>
      </c>
      <c r="H1266" s="41">
        <v>1370.0159999999998</v>
      </c>
      <c r="I1266" s="38">
        <f t="shared" si="38"/>
        <v>1.4999999999999999E-2</v>
      </c>
      <c r="J1266" s="51" t="str">
        <f t="shared" si="39"/>
        <v>Need Improvement</v>
      </c>
    </row>
    <row r="1267" spans="1:10">
      <c r="A1267" s="42">
        <v>41770</v>
      </c>
      <c r="B1267" s="40">
        <v>2431</v>
      </c>
      <c r="C1267" s="41" t="s">
        <v>45</v>
      </c>
      <c r="D1267" s="41" t="s">
        <v>57</v>
      </c>
      <c r="E1267" s="41" t="s">
        <v>51</v>
      </c>
      <c r="F1267" s="41">
        <v>8</v>
      </c>
      <c r="G1267" s="43">
        <v>5760</v>
      </c>
      <c r="H1267" s="41">
        <v>2139.2640000000001</v>
      </c>
      <c r="I1267" s="38">
        <f t="shared" si="38"/>
        <v>2.5000000000000001E-2</v>
      </c>
      <c r="J1267" s="51" t="str">
        <f t="shared" si="39"/>
        <v>Need Improvement</v>
      </c>
    </row>
    <row r="1268" spans="1:10">
      <c r="A1268" s="42">
        <v>41771</v>
      </c>
      <c r="B1268" s="40">
        <v>2796</v>
      </c>
      <c r="C1268" s="41" t="s">
        <v>49</v>
      </c>
      <c r="D1268" s="41" t="s">
        <v>57</v>
      </c>
      <c r="E1268" s="41" t="s">
        <v>50</v>
      </c>
      <c r="F1268" s="41">
        <v>9</v>
      </c>
      <c r="G1268" s="43">
        <v>10440</v>
      </c>
      <c r="H1268" s="41">
        <v>3124.17</v>
      </c>
      <c r="I1268" s="38">
        <f t="shared" si="38"/>
        <v>0.05</v>
      </c>
      <c r="J1268" s="51" t="str">
        <f t="shared" si="39"/>
        <v>Good</v>
      </c>
    </row>
    <row r="1269" spans="1:10">
      <c r="A1269" s="42">
        <v>41772</v>
      </c>
      <c r="B1269" s="40">
        <v>2432</v>
      </c>
      <c r="C1269" s="41" t="s">
        <v>48</v>
      </c>
      <c r="D1269" s="41" t="s">
        <v>57</v>
      </c>
      <c r="E1269" s="41" t="s">
        <v>51</v>
      </c>
      <c r="F1269" s="41">
        <v>9</v>
      </c>
      <c r="G1269" s="43">
        <v>9396</v>
      </c>
      <c r="H1269" s="41">
        <v>3484.9763999999996</v>
      </c>
      <c r="I1269" s="38">
        <f t="shared" si="38"/>
        <v>2.5000000000000001E-2</v>
      </c>
      <c r="J1269" s="51" t="str">
        <f t="shared" si="39"/>
        <v>Need Improvement</v>
      </c>
    </row>
    <row r="1270" spans="1:10">
      <c r="A1270" s="42">
        <v>41773</v>
      </c>
      <c r="B1270" s="40">
        <v>2797</v>
      </c>
      <c r="C1270" s="41" t="s">
        <v>45</v>
      </c>
      <c r="D1270" s="41" t="s">
        <v>57</v>
      </c>
      <c r="E1270" s="41" t="s">
        <v>50</v>
      </c>
      <c r="F1270" s="41">
        <v>6</v>
      </c>
      <c r="G1270" s="43">
        <v>13005</v>
      </c>
      <c r="H1270" s="41">
        <v>2521.9295999999999</v>
      </c>
      <c r="I1270" s="38">
        <f t="shared" si="38"/>
        <v>0.05</v>
      </c>
      <c r="J1270" s="51" t="str">
        <f t="shared" si="39"/>
        <v>Good</v>
      </c>
    </row>
    <row r="1271" spans="1:10">
      <c r="A1271" s="42">
        <v>41774</v>
      </c>
      <c r="B1271" s="40">
        <v>2433</v>
      </c>
      <c r="C1271" s="41" t="s">
        <v>49</v>
      </c>
      <c r="D1271" s="41" t="s">
        <v>57</v>
      </c>
      <c r="E1271" s="41" t="s">
        <v>47</v>
      </c>
      <c r="F1271" s="41">
        <v>10</v>
      </c>
      <c r="G1271" s="43">
        <v>13300</v>
      </c>
      <c r="H1271" s="41">
        <v>4205.46</v>
      </c>
      <c r="I1271" s="38">
        <f t="shared" si="38"/>
        <v>0.05</v>
      </c>
      <c r="J1271" s="51" t="str">
        <f t="shared" si="39"/>
        <v>Good</v>
      </c>
    </row>
    <row r="1272" spans="1:10">
      <c r="A1272" s="42">
        <v>41775</v>
      </c>
      <c r="B1272" s="40">
        <v>2798</v>
      </c>
      <c r="C1272" s="41" t="s">
        <v>48</v>
      </c>
      <c r="D1272" s="41" t="s">
        <v>57</v>
      </c>
      <c r="E1272" s="41" t="s">
        <v>50</v>
      </c>
      <c r="F1272" s="41">
        <v>9</v>
      </c>
      <c r="G1272" s="43">
        <v>2475</v>
      </c>
      <c r="H1272" s="41">
        <v>780.12</v>
      </c>
      <c r="I1272" s="38">
        <f t="shared" si="38"/>
        <v>1.4999999999999999E-2</v>
      </c>
      <c r="J1272" s="51" t="str">
        <f t="shared" si="39"/>
        <v>Need Improvement</v>
      </c>
    </row>
    <row r="1273" spans="1:10">
      <c r="A1273" s="42">
        <v>41776</v>
      </c>
      <c r="B1273" s="40">
        <v>2434</v>
      </c>
      <c r="C1273" s="41" t="s">
        <v>45</v>
      </c>
      <c r="D1273" s="41" t="s">
        <v>57</v>
      </c>
      <c r="E1273" s="41" t="s">
        <v>47</v>
      </c>
      <c r="F1273" s="41">
        <v>10</v>
      </c>
      <c r="G1273" s="43">
        <v>14100</v>
      </c>
      <c r="H1273" s="41">
        <v>3058.29</v>
      </c>
      <c r="I1273" s="38">
        <f t="shared" si="38"/>
        <v>0.05</v>
      </c>
      <c r="J1273" s="51" t="str">
        <f t="shared" si="39"/>
        <v>Good</v>
      </c>
    </row>
    <row r="1274" spans="1:10">
      <c r="A1274" s="42">
        <v>41777</v>
      </c>
      <c r="B1274" s="40">
        <v>2799</v>
      </c>
      <c r="C1274" s="41" t="s">
        <v>49</v>
      </c>
      <c r="D1274" s="41" t="s">
        <v>57</v>
      </c>
      <c r="E1274" s="41" t="s">
        <v>51</v>
      </c>
      <c r="F1274" s="41">
        <v>10</v>
      </c>
      <c r="G1274" s="43">
        <v>10440</v>
      </c>
      <c r="H1274" s="41">
        <v>1908.432</v>
      </c>
      <c r="I1274" s="38">
        <f t="shared" si="38"/>
        <v>0.05</v>
      </c>
      <c r="J1274" s="51" t="str">
        <f t="shared" si="39"/>
        <v>Good</v>
      </c>
    </row>
    <row r="1275" spans="1:10">
      <c r="A1275" s="42">
        <v>41778</v>
      </c>
      <c r="B1275" s="40">
        <v>2435</v>
      </c>
      <c r="C1275" s="41" t="s">
        <v>48</v>
      </c>
      <c r="D1275" s="41" t="s">
        <v>57</v>
      </c>
      <c r="E1275" s="41" t="s">
        <v>47</v>
      </c>
      <c r="F1275" s="41">
        <v>9</v>
      </c>
      <c r="G1275" s="43">
        <v>9108</v>
      </c>
      <c r="H1275" s="41">
        <v>969.77430000000004</v>
      </c>
      <c r="I1275" s="38">
        <f t="shared" si="38"/>
        <v>2.5000000000000001E-2</v>
      </c>
      <c r="J1275" s="51" t="str">
        <f t="shared" si="39"/>
        <v>Need Improvement</v>
      </c>
    </row>
    <row r="1276" spans="1:10">
      <c r="A1276" s="42">
        <v>41779</v>
      </c>
      <c r="B1276" s="40">
        <v>2800</v>
      </c>
      <c r="C1276" s="41" t="s">
        <v>45</v>
      </c>
      <c r="D1276" s="41" t="s">
        <v>57</v>
      </c>
      <c r="E1276" s="41" t="s">
        <v>51</v>
      </c>
      <c r="F1276" s="41">
        <v>8</v>
      </c>
      <c r="G1276" s="43">
        <v>11960</v>
      </c>
      <c r="H1276" s="41">
        <v>4174.04</v>
      </c>
      <c r="I1276" s="38">
        <f t="shared" si="38"/>
        <v>0.05</v>
      </c>
      <c r="J1276" s="51" t="str">
        <f t="shared" si="39"/>
        <v>Good</v>
      </c>
    </row>
    <row r="1277" spans="1:10">
      <c r="A1277" s="42">
        <v>41780</v>
      </c>
      <c r="B1277" s="40">
        <v>2436</v>
      </c>
      <c r="C1277" s="41" t="s">
        <v>49</v>
      </c>
      <c r="D1277" s="41" t="s">
        <v>57</v>
      </c>
      <c r="E1277" s="41" t="s">
        <v>50</v>
      </c>
      <c r="F1277" s="41">
        <v>9</v>
      </c>
      <c r="G1277" s="43">
        <v>10422</v>
      </c>
      <c r="H1277" s="41">
        <v>2384.8141500000002</v>
      </c>
      <c r="I1277" s="38">
        <f t="shared" si="38"/>
        <v>0.05</v>
      </c>
      <c r="J1277" s="51" t="str">
        <f t="shared" si="39"/>
        <v>Good</v>
      </c>
    </row>
    <row r="1278" spans="1:10">
      <c r="A1278" s="42">
        <v>41781</v>
      </c>
      <c r="B1278" s="40">
        <v>2801</v>
      </c>
      <c r="C1278" s="41" t="s">
        <v>48</v>
      </c>
      <c r="D1278" s="41" t="s">
        <v>57</v>
      </c>
      <c r="E1278" s="41" t="s">
        <v>51</v>
      </c>
      <c r="F1278" s="41">
        <v>10</v>
      </c>
      <c r="G1278" s="43">
        <v>2650</v>
      </c>
      <c r="H1278" s="41">
        <v>3340.59</v>
      </c>
      <c r="I1278" s="38">
        <f t="shared" si="38"/>
        <v>1.4999999999999999E-2</v>
      </c>
      <c r="J1278" s="51" t="str">
        <f t="shared" si="39"/>
        <v>Need Improvement</v>
      </c>
    </row>
    <row r="1279" spans="1:10">
      <c r="A1279" s="42">
        <v>41782</v>
      </c>
      <c r="B1279" s="40">
        <v>2437</v>
      </c>
      <c r="C1279" s="41" t="s">
        <v>45</v>
      </c>
      <c r="D1279" s="41" t="s">
        <v>57</v>
      </c>
      <c r="E1279" s="41" t="s">
        <v>50</v>
      </c>
      <c r="F1279" s="41">
        <v>7</v>
      </c>
      <c r="G1279" s="43">
        <v>9660</v>
      </c>
      <c r="H1279" s="41">
        <v>2898.9659999999994</v>
      </c>
      <c r="I1279" s="38">
        <f t="shared" si="38"/>
        <v>2.5000000000000001E-2</v>
      </c>
      <c r="J1279" s="51" t="str">
        <f t="shared" si="39"/>
        <v>Need Improvement</v>
      </c>
    </row>
    <row r="1280" spans="1:10">
      <c r="A1280" s="42">
        <v>41783</v>
      </c>
      <c r="B1280" s="40">
        <v>2802</v>
      </c>
      <c r="C1280" s="41" t="s">
        <v>49</v>
      </c>
      <c r="D1280" s="41" t="s">
        <v>57</v>
      </c>
      <c r="E1280" s="41" t="s">
        <v>47</v>
      </c>
      <c r="F1280" s="41">
        <v>9</v>
      </c>
      <c r="G1280" s="43">
        <v>9990</v>
      </c>
      <c r="H1280" s="41">
        <v>5395.8487500000001</v>
      </c>
      <c r="I1280" s="38">
        <f t="shared" si="38"/>
        <v>2.5000000000000001E-2</v>
      </c>
      <c r="J1280" s="51" t="str">
        <f t="shared" si="39"/>
        <v>Good</v>
      </c>
    </row>
    <row r="1281" spans="1:10">
      <c r="A1281" s="42">
        <v>41784</v>
      </c>
      <c r="B1281" s="40">
        <v>2438</v>
      </c>
      <c r="C1281" s="41" t="s">
        <v>48</v>
      </c>
      <c r="D1281" s="41" t="s">
        <v>57</v>
      </c>
      <c r="E1281" s="41" t="s">
        <v>50</v>
      </c>
      <c r="F1281" s="41">
        <v>9</v>
      </c>
      <c r="G1281" s="43">
        <v>10980</v>
      </c>
      <c r="H1281" s="41">
        <v>851.60879999999997</v>
      </c>
      <c r="I1281" s="38">
        <f t="shared" si="38"/>
        <v>0.05</v>
      </c>
      <c r="J1281" s="51" t="str">
        <f t="shared" si="39"/>
        <v>Good</v>
      </c>
    </row>
    <row r="1282" spans="1:10">
      <c r="A1282" s="42">
        <v>41785</v>
      </c>
      <c r="B1282" s="40">
        <v>2803</v>
      </c>
      <c r="C1282" s="41" t="s">
        <v>45</v>
      </c>
      <c r="D1282" s="41" t="s">
        <v>57</v>
      </c>
      <c r="E1282" s="41" t="s">
        <v>47</v>
      </c>
      <c r="F1282" s="41">
        <v>9</v>
      </c>
      <c r="G1282" s="43">
        <v>10935</v>
      </c>
      <c r="H1282" s="41">
        <v>3368.8548000000001</v>
      </c>
      <c r="I1282" s="38">
        <f t="shared" si="38"/>
        <v>0.05</v>
      </c>
      <c r="J1282" s="51" t="str">
        <f t="shared" si="39"/>
        <v>Good</v>
      </c>
    </row>
    <row r="1283" spans="1:10">
      <c r="A1283" s="42">
        <v>41786</v>
      </c>
      <c r="B1283" s="40">
        <v>2439</v>
      </c>
      <c r="C1283" s="41" t="s">
        <v>49</v>
      </c>
      <c r="D1283" s="41" t="s">
        <v>57</v>
      </c>
      <c r="E1283" s="41" t="s">
        <v>51</v>
      </c>
      <c r="F1283" s="41">
        <v>7</v>
      </c>
      <c r="G1283" s="43">
        <v>8127</v>
      </c>
      <c r="H1283" s="41">
        <v>1466.1108000000002</v>
      </c>
      <c r="I1283" s="38">
        <f t="shared" ref="I1283:I1326" si="40">+IF(G1283&lt;5000,$Q$4,IF(AND(G1283&gt;=5000,G1283&lt;10000),$Q$3,$Q$2))</f>
        <v>2.5000000000000001E-2</v>
      </c>
      <c r="J1283" s="51" t="str">
        <f t="shared" ref="J1283:J1326" si="41">IF(OR(G1283&gt;10000,H1283&gt;=5000),"Good","Need Improvement")</f>
        <v>Need Improvement</v>
      </c>
    </row>
    <row r="1284" spans="1:10">
      <c r="A1284" s="42">
        <v>41787</v>
      </c>
      <c r="B1284" s="40">
        <v>2804</v>
      </c>
      <c r="C1284" s="41" t="s">
        <v>48</v>
      </c>
      <c r="D1284" s="41" t="s">
        <v>57</v>
      </c>
      <c r="E1284" s="41" t="s">
        <v>47</v>
      </c>
      <c r="F1284" s="41">
        <v>7</v>
      </c>
      <c r="G1284" s="43">
        <v>4914</v>
      </c>
      <c r="H1284" s="41">
        <v>3646.1880000000001</v>
      </c>
      <c r="I1284" s="38">
        <f t="shared" si="40"/>
        <v>1.4999999999999999E-2</v>
      </c>
      <c r="J1284" s="51" t="str">
        <f t="shared" si="41"/>
        <v>Need Improvement</v>
      </c>
    </row>
    <row r="1285" spans="1:10">
      <c r="A1285" s="42">
        <v>41788</v>
      </c>
      <c r="B1285" s="40">
        <v>2440</v>
      </c>
      <c r="C1285" s="41" t="s">
        <v>45</v>
      </c>
      <c r="D1285" s="41" t="s">
        <v>57</v>
      </c>
      <c r="E1285" s="41" t="s">
        <v>51</v>
      </c>
      <c r="F1285" s="41">
        <v>10</v>
      </c>
      <c r="G1285" s="43">
        <v>8910</v>
      </c>
      <c r="H1285" s="41">
        <v>5103.9450000000006</v>
      </c>
      <c r="I1285" s="38">
        <f t="shared" si="40"/>
        <v>2.5000000000000001E-2</v>
      </c>
      <c r="J1285" s="51" t="str">
        <f t="shared" si="41"/>
        <v>Good</v>
      </c>
    </row>
    <row r="1286" spans="1:10">
      <c r="A1286" s="42">
        <v>41789</v>
      </c>
      <c r="B1286" s="40">
        <v>2805</v>
      </c>
      <c r="C1286" s="41" t="s">
        <v>49</v>
      </c>
      <c r="D1286" s="41" t="s">
        <v>57</v>
      </c>
      <c r="E1286" s="41" t="s">
        <v>50</v>
      </c>
      <c r="F1286" s="41">
        <v>8</v>
      </c>
      <c r="G1286" s="43">
        <v>10560</v>
      </c>
      <c r="H1286" s="41">
        <v>915.76319999999998</v>
      </c>
      <c r="I1286" s="38">
        <f t="shared" si="40"/>
        <v>0.05</v>
      </c>
      <c r="J1286" s="51" t="str">
        <f t="shared" si="41"/>
        <v>Good</v>
      </c>
    </row>
    <row r="1287" spans="1:10">
      <c r="A1287" s="42">
        <v>41790</v>
      </c>
      <c r="B1287" s="40">
        <v>2441</v>
      </c>
      <c r="C1287" s="41" t="s">
        <v>48</v>
      </c>
      <c r="D1287" s="41" t="s">
        <v>57</v>
      </c>
      <c r="E1287" s="41" t="s">
        <v>51</v>
      </c>
      <c r="F1287" s="41">
        <v>10</v>
      </c>
      <c r="G1287" s="43">
        <v>2280</v>
      </c>
      <c r="H1287" s="41">
        <v>3961.7280000000001</v>
      </c>
      <c r="I1287" s="38">
        <f t="shared" si="40"/>
        <v>1.4999999999999999E-2</v>
      </c>
      <c r="J1287" s="51" t="str">
        <f t="shared" si="41"/>
        <v>Need Improvement</v>
      </c>
    </row>
    <row r="1288" spans="1:10">
      <c r="A1288" s="42">
        <v>41791</v>
      </c>
      <c r="B1288" s="40">
        <v>2806</v>
      </c>
      <c r="C1288" s="41" t="s">
        <v>45</v>
      </c>
      <c r="D1288" s="41" t="s">
        <v>57</v>
      </c>
      <c r="E1288" s="41" t="s">
        <v>50</v>
      </c>
      <c r="F1288" s="41">
        <v>7</v>
      </c>
      <c r="G1288" s="43">
        <v>2131.5</v>
      </c>
      <c r="H1288" s="41">
        <v>3615.0239999999994</v>
      </c>
      <c r="I1288" s="38">
        <f t="shared" si="40"/>
        <v>1.4999999999999999E-2</v>
      </c>
      <c r="J1288" s="51" t="str">
        <f t="shared" si="41"/>
        <v>Need Improvement</v>
      </c>
    </row>
    <row r="1289" spans="1:10">
      <c r="A1289" s="42">
        <v>41792</v>
      </c>
      <c r="B1289" s="40">
        <v>2442</v>
      </c>
      <c r="C1289" s="41" t="s">
        <v>49</v>
      </c>
      <c r="D1289" s="41" t="s">
        <v>57</v>
      </c>
      <c r="E1289" s="41" t="s">
        <v>47</v>
      </c>
      <c r="F1289" s="41">
        <v>7</v>
      </c>
      <c r="G1289" s="43">
        <v>4046</v>
      </c>
      <c r="H1289" s="41">
        <v>2198.1918000000005</v>
      </c>
      <c r="I1289" s="38">
        <f t="shared" si="40"/>
        <v>1.4999999999999999E-2</v>
      </c>
      <c r="J1289" s="51" t="str">
        <f t="shared" si="41"/>
        <v>Need Improvement</v>
      </c>
    </row>
    <row r="1290" spans="1:10">
      <c r="A1290" s="42">
        <v>41793</v>
      </c>
      <c r="B1290" s="40">
        <v>2807</v>
      </c>
      <c r="C1290" s="41" t="s">
        <v>48</v>
      </c>
      <c r="D1290" s="41" t="s">
        <v>57</v>
      </c>
      <c r="E1290" s="41" t="s">
        <v>50</v>
      </c>
      <c r="F1290" s="41">
        <v>7</v>
      </c>
      <c r="G1290" s="43">
        <v>7612.5</v>
      </c>
      <c r="H1290" s="41">
        <v>609.60900000000004</v>
      </c>
      <c r="I1290" s="38">
        <f t="shared" si="40"/>
        <v>2.5000000000000001E-2</v>
      </c>
      <c r="J1290" s="51" t="str">
        <f t="shared" si="41"/>
        <v>Need Improvement</v>
      </c>
    </row>
    <row r="1291" spans="1:10">
      <c r="A1291" s="42">
        <v>41794</v>
      </c>
      <c r="B1291" s="40">
        <v>2443</v>
      </c>
      <c r="C1291" s="41" t="s">
        <v>45</v>
      </c>
      <c r="D1291" s="41" t="s">
        <v>57</v>
      </c>
      <c r="E1291" s="41" t="s">
        <v>47</v>
      </c>
      <c r="F1291" s="41">
        <v>10</v>
      </c>
      <c r="G1291" s="43">
        <v>9080</v>
      </c>
      <c r="H1291" s="41">
        <v>3489.444</v>
      </c>
      <c r="I1291" s="38">
        <f t="shared" si="40"/>
        <v>2.5000000000000001E-2</v>
      </c>
      <c r="J1291" s="51" t="str">
        <f t="shared" si="41"/>
        <v>Need Improvement</v>
      </c>
    </row>
    <row r="1292" spans="1:10">
      <c r="A1292" s="42">
        <v>41795</v>
      </c>
      <c r="B1292" s="40">
        <v>2808</v>
      </c>
      <c r="C1292" s="41" t="s">
        <v>49</v>
      </c>
      <c r="D1292" s="41" t="s">
        <v>57</v>
      </c>
      <c r="E1292" s="41" t="s">
        <v>51</v>
      </c>
      <c r="F1292" s="41">
        <v>6</v>
      </c>
      <c r="G1292" s="43">
        <v>1458</v>
      </c>
      <c r="H1292" s="41">
        <v>653.7672</v>
      </c>
      <c r="I1292" s="38">
        <f t="shared" si="40"/>
        <v>1.4999999999999999E-2</v>
      </c>
      <c r="J1292" s="51" t="str">
        <f t="shared" si="41"/>
        <v>Need Improvement</v>
      </c>
    </row>
    <row r="1293" spans="1:10">
      <c r="A1293" s="42">
        <v>41796</v>
      </c>
      <c r="B1293" s="40">
        <v>2444</v>
      </c>
      <c r="C1293" s="41" t="s">
        <v>48</v>
      </c>
      <c r="D1293" s="41" t="s">
        <v>57</v>
      </c>
      <c r="E1293" s="41" t="s">
        <v>47</v>
      </c>
      <c r="F1293" s="41">
        <v>7</v>
      </c>
      <c r="G1293" s="43">
        <v>3129</v>
      </c>
      <c r="H1293" s="41">
        <v>686.97194999999999</v>
      </c>
      <c r="I1293" s="38">
        <f t="shared" si="40"/>
        <v>1.4999999999999999E-2</v>
      </c>
      <c r="J1293" s="51" t="str">
        <f t="shared" si="41"/>
        <v>Need Improvement</v>
      </c>
    </row>
    <row r="1294" spans="1:10">
      <c r="A1294" s="42">
        <v>41797</v>
      </c>
      <c r="B1294" s="40">
        <v>2809</v>
      </c>
      <c r="C1294" s="41" t="s">
        <v>45</v>
      </c>
      <c r="D1294" s="41" t="s">
        <v>57</v>
      </c>
      <c r="E1294" s="41" t="s">
        <v>51</v>
      </c>
      <c r="F1294" s="41">
        <v>7</v>
      </c>
      <c r="G1294" s="43">
        <v>1858.5</v>
      </c>
      <c r="H1294" s="41">
        <v>3535.7962500000003</v>
      </c>
      <c r="I1294" s="38">
        <f t="shared" si="40"/>
        <v>1.4999999999999999E-2</v>
      </c>
      <c r="J1294" s="51" t="str">
        <f t="shared" si="41"/>
        <v>Need Improvement</v>
      </c>
    </row>
    <row r="1295" spans="1:10">
      <c r="A1295" s="42">
        <v>41798</v>
      </c>
      <c r="B1295" s="40">
        <v>2445</v>
      </c>
      <c r="C1295" s="41" t="s">
        <v>49</v>
      </c>
      <c r="D1295" s="41" t="s">
        <v>57</v>
      </c>
      <c r="E1295" s="41" t="s">
        <v>50</v>
      </c>
      <c r="F1295" s="41">
        <v>10</v>
      </c>
      <c r="G1295" s="43">
        <v>8370</v>
      </c>
      <c r="H1295" s="41">
        <v>3657.69</v>
      </c>
      <c r="I1295" s="38">
        <f t="shared" si="40"/>
        <v>2.5000000000000001E-2</v>
      </c>
      <c r="J1295" s="51" t="str">
        <f t="shared" si="41"/>
        <v>Need Improvement</v>
      </c>
    </row>
    <row r="1296" spans="1:10">
      <c r="A1296" s="42">
        <v>41799</v>
      </c>
      <c r="B1296" s="40">
        <v>2810</v>
      </c>
      <c r="C1296" s="41" t="s">
        <v>48</v>
      </c>
      <c r="D1296" s="41" t="s">
        <v>57</v>
      </c>
      <c r="E1296" s="41" t="s">
        <v>51</v>
      </c>
      <c r="F1296" s="41">
        <v>8</v>
      </c>
      <c r="G1296" s="43">
        <v>10416</v>
      </c>
      <c r="H1296" s="41">
        <v>3102.9264000000003</v>
      </c>
      <c r="I1296" s="38">
        <f t="shared" si="40"/>
        <v>0.05</v>
      </c>
      <c r="J1296" s="51" t="str">
        <f t="shared" si="41"/>
        <v>Good</v>
      </c>
    </row>
    <row r="1297" spans="1:10">
      <c r="A1297" s="42">
        <v>41800</v>
      </c>
      <c r="B1297" s="40">
        <v>2446</v>
      </c>
      <c r="C1297" s="41" t="s">
        <v>45</v>
      </c>
      <c r="D1297" s="41" t="s">
        <v>57</v>
      </c>
      <c r="E1297" s="41" t="s">
        <v>50</v>
      </c>
      <c r="F1297" s="41">
        <v>8</v>
      </c>
      <c r="G1297" s="43">
        <v>8064</v>
      </c>
      <c r="H1297" s="41">
        <v>2483.712</v>
      </c>
      <c r="I1297" s="38">
        <f t="shared" si="40"/>
        <v>2.5000000000000001E-2</v>
      </c>
      <c r="J1297" s="51" t="str">
        <f t="shared" si="41"/>
        <v>Need Improvement</v>
      </c>
    </row>
    <row r="1298" spans="1:10">
      <c r="A1298" s="42">
        <v>41801</v>
      </c>
      <c r="B1298" s="40">
        <v>2811</v>
      </c>
      <c r="C1298" s="41" t="s">
        <v>49</v>
      </c>
      <c r="D1298" s="41" t="s">
        <v>57</v>
      </c>
      <c r="E1298" s="41" t="s">
        <v>47</v>
      </c>
      <c r="F1298" s="41">
        <v>6</v>
      </c>
      <c r="G1298" s="43">
        <v>2214</v>
      </c>
      <c r="H1298" s="41">
        <v>1799.9819999999997</v>
      </c>
      <c r="I1298" s="38">
        <f t="shared" si="40"/>
        <v>1.4999999999999999E-2</v>
      </c>
      <c r="J1298" s="51" t="str">
        <f t="shared" si="41"/>
        <v>Need Improvement</v>
      </c>
    </row>
    <row r="1299" spans="1:10">
      <c r="A1299" s="42">
        <v>41802</v>
      </c>
      <c r="B1299" s="40">
        <v>2447</v>
      </c>
      <c r="C1299" s="41" t="s">
        <v>48</v>
      </c>
      <c r="D1299" s="41" t="s">
        <v>57</v>
      </c>
      <c r="E1299" s="41" t="s">
        <v>50</v>
      </c>
      <c r="F1299" s="41">
        <v>10</v>
      </c>
      <c r="G1299" s="43">
        <v>2900</v>
      </c>
      <c r="H1299" s="41">
        <v>3108.51</v>
      </c>
      <c r="I1299" s="38">
        <f t="shared" si="40"/>
        <v>1.4999999999999999E-2</v>
      </c>
      <c r="J1299" s="51" t="str">
        <f t="shared" si="41"/>
        <v>Need Improvement</v>
      </c>
    </row>
    <row r="1300" spans="1:10">
      <c r="A1300" s="42">
        <v>41803</v>
      </c>
      <c r="B1300" s="40">
        <v>2812</v>
      </c>
      <c r="C1300" s="41" t="s">
        <v>45</v>
      </c>
      <c r="D1300" s="41" t="s">
        <v>57</v>
      </c>
      <c r="E1300" s="41" t="s">
        <v>47</v>
      </c>
      <c r="F1300" s="41">
        <v>6</v>
      </c>
      <c r="G1300" s="43">
        <v>2214</v>
      </c>
      <c r="H1300" s="41">
        <v>1947.8772000000001</v>
      </c>
      <c r="I1300" s="38">
        <f t="shared" si="40"/>
        <v>1.4999999999999999E-2</v>
      </c>
      <c r="J1300" s="51" t="str">
        <f t="shared" si="41"/>
        <v>Need Improvement</v>
      </c>
    </row>
    <row r="1301" spans="1:10">
      <c r="A1301" s="42">
        <v>41804</v>
      </c>
      <c r="B1301" s="40">
        <v>2448</v>
      </c>
      <c r="C1301" s="41" t="s">
        <v>49</v>
      </c>
      <c r="D1301" s="41" t="s">
        <v>57</v>
      </c>
      <c r="E1301" s="41" t="s">
        <v>51</v>
      </c>
      <c r="F1301" s="41">
        <v>9</v>
      </c>
      <c r="G1301" s="43">
        <v>10044</v>
      </c>
      <c r="H1301" s="41">
        <v>2862.54</v>
      </c>
      <c r="I1301" s="38">
        <f t="shared" si="40"/>
        <v>0.05</v>
      </c>
      <c r="J1301" s="51" t="str">
        <f t="shared" si="41"/>
        <v>Good</v>
      </c>
    </row>
    <row r="1302" spans="1:10">
      <c r="A1302" s="42">
        <v>41805</v>
      </c>
      <c r="B1302" s="40">
        <v>2813</v>
      </c>
      <c r="C1302" s="41" t="s">
        <v>48</v>
      </c>
      <c r="D1302" s="41" t="s">
        <v>57</v>
      </c>
      <c r="E1302" s="41" t="s">
        <v>47</v>
      </c>
      <c r="F1302" s="41">
        <v>8</v>
      </c>
      <c r="G1302" s="43">
        <v>5436</v>
      </c>
      <c r="H1302" s="41">
        <v>578.75280000000009</v>
      </c>
      <c r="I1302" s="38">
        <f t="shared" si="40"/>
        <v>2.5000000000000001E-2</v>
      </c>
      <c r="J1302" s="51" t="str">
        <f t="shared" si="41"/>
        <v>Need Improvement</v>
      </c>
    </row>
    <row r="1303" spans="1:10">
      <c r="A1303" s="42">
        <v>41806</v>
      </c>
      <c r="B1303" s="40">
        <v>2449</v>
      </c>
      <c r="C1303" s="41" t="s">
        <v>45</v>
      </c>
      <c r="D1303" s="41" t="s">
        <v>57</v>
      </c>
      <c r="E1303" s="41" t="s">
        <v>51</v>
      </c>
      <c r="F1303" s="41">
        <v>10</v>
      </c>
      <c r="G1303" s="43">
        <v>13850</v>
      </c>
      <c r="H1303" s="41">
        <v>1676.404</v>
      </c>
      <c r="I1303" s="38">
        <f t="shared" si="40"/>
        <v>0.05</v>
      </c>
      <c r="J1303" s="51" t="str">
        <f t="shared" si="41"/>
        <v>Good</v>
      </c>
    </row>
    <row r="1304" spans="1:10">
      <c r="A1304" s="42">
        <v>41807</v>
      </c>
      <c r="B1304" s="40">
        <v>2814</v>
      </c>
      <c r="C1304" s="41" t="s">
        <v>49</v>
      </c>
      <c r="D1304" s="41" t="s">
        <v>57</v>
      </c>
      <c r="E1304" s="41" t="s">
        <v>50</v>
      </c>
      <c r="F1304" s="41">
        <v>7</v>
      </c>
      <c r="G1304" s="43">
        <v>5544</v>
      </c>
      <c r="H1304" s="41">
        <v>1490.2271999999998</v>
      </c>
      <c r="I1304" s="38">
        <f t="shared" si="40"/>
        <v>2.5000000000000001E-2</v>
      </c>
      <c r="J1304" s="51" t="str">
        <f t="shared" si="41"/>
        <v>Need Improvement</v>
      </c>
    </row>
    <row r="1305" spans="1:10">
      <c r="A1305" s="42">
        <v>41808</v>
      </c>
      <c r="B1305" s="40">
        <v>2450</v>
      </c>
      <c r="C1305" s="41" t="s">
        <v>48</v>
      </c>
      <c r="D1305" s="41" t="s">
        <v>57</v>
      </c>
      <c r="E1305" s="41" t="s">
        <v>51</v>
      </c>
      <c r="F1305" s="41">
        <v>9</v>
      </c>
      <c r="G1305" s="43">
        <v>10584</v>
      </c>
      <c r="H1305" s="41">
        <v>2676.6935999999996</v>
      </c>
      <c r="I1305" s="38">
        <f t="shared" si="40"/>
        <v>0.05</v>
      </c>
      <c r="J1305" s="51" t="str">
        <f t="shared" si="41"/>
        <v>Good</v>
      </c>
    </row>
    <row r="1306" spans="1:10">
      <c r="A1306" s="42">
        <v>41809</v>
      </c>
      <c r="B1306" s="40">
        <v>2815</v>
      </c>
      <c r="C1306" s="41" t="s">
        <v>45</v>
      </c>
      <c r="D1306" s="41" t="s">
        <v>57</v>
      </c>
      <c r="E1306" s="41" t="s">
        <v>50</v>
      </c>
      <c r="F1306" s="41">
        <v>8</v>
      </c>
      <c r="G1306" s="43">
        <v>4688</v>
      </c>
      <c r="H1306" s="41">
        <v>5041.9440000000004</v>
      </c>
      <c r="I1306" s="38">
        <f t="shared" si="40"/>
        <v>1.4999999999999999E-2</v>
      </c>
      <c r="J1306" s="51" t="str">
        <f t="shared" si="41"/>
        <v>Good</v>
      </c>
    </row>
    <row r="1307" spans="1:10">
      <c r="A1307" s="42">
        <v>41810</v>
      </c>
      <c r="B1307" s="40">
        <v>2451</v>
      </c>
      <c r="C1307" s="41" t="s">
        <v>49</v>
      </c>
      <c r="D1307" s="41" t="s">
        <v>57</v>
      </c>
      <c r="E1307" s="41" t="s">
        <v>47</v>
      </c>
      <c r="F1307" s="41">
        <v>9</v>
      </c>
      <c r="G1307" s="43">
        <v>2376</v>
      </c>
      <c r="H1307" s="41">
        <v>881.25840000000005</v>
      </c>
      <c r="I1307" s="38">
        <f t="shared" si="40"/>
        <v>1.4999999999999999E-2</v>
      </c>
      <c r="J1307" s="51" t="str">
        <f t="shared" si="41"/>
        <v>Need Improvement</v>
      </c>
    </row>
    <row r="1308" spans="1:10">
      <c r="A1308" s="42">
        <v>41811</v>
      </c>
      <c r="B1308" s="40">
        <v>2816</v>
      </c>
      <c r="C1308" s="41" t="s">
        <v>48</v>
      </c>
      <c r="D1308" s="41" t="s">
        <v>57</v>
      </c>
      <c r="E1308" s="41" t="s">
        <v>50</v>
      </c>
      <c r="F1308" s="41">
        <v>6</v>
      </c>
      <c r="G1308" s="43">
        <v>9180</v>
      </c>
      <c r="H1308" s="41">
        <v>1172.4695999999999</v>
      </c>
      <c r="I1308" s="38">
        <f t="shared" si="40"/>
        <v>2.5000000000000001E-2</v>
      </c>
      <c r="J1308" s="51" t="str">
        <f t="shared" si="41"/>
        <v>Need Improvement</v>
      </c>
    </row>
    <row r="1309" spans="1:10">
      <c r="A1309" s="42">
        <v>41812</v>
      </c>
      <c r="B1309" s="40">
        <v>2452</v>
      </c>
      <c r="C1309" s="41" t="s">
        <v>45</v>
      </c>
      <c r="D1309" s="41" t="s">
        <v>57</v>
      </c>
      <c r="E1309" s="41" t="s">
        <v>47</v>
      </c>
      <c r="F1309" s="41">
        <v>6</v>
      </c>
      <c r="G1309" s="43">
        <v>1566</v>
      </c>
      <c r="H1309" s="41">
        <v>2028.5964000000004</v>
      </c>
      <c r="I1309" s="38">
        <f t="shared" si="40"/>
        <v>1.4999999999999999E-2</v>
      </c>
      <c r="J1309" s="51" t="str">
        <f t="shared" si="41"/>
        <v>Need Improvement</v>
      </c>
    </row>
    <row r="1310" spans="1:10">
      <c r="A1310" s="42">
        <v>41813</v>
      </c>
      <c r="B1310" s="40">
        <v>2817</v>
      </c>
      <c r="C1310" s="41" t="s">
        <v>49</v>
      </c>
      <c r="D1310" s="41" t="s">
        <v>57</v>
      </c>
      <c r="E1310" s="41" t="s">
        <v>51</v>
      </c>
      <c r="F1310" s="41">
        <v>9</v>
      </c>
      <c r="G1310" s="43">
        <v>3294</v>
      </c>
      <c r="H1310" s="41">
        <v>1251.3905999999999</v>
      </c>
      <c r="I1310" s="38">
        <f t="shared" si="40"/>
        <v>1.4999999999999999E-2</v>
      </c>
      <c r="J1310" s="51" t="str">
        <f t="shared" si="41"/>
        <v>Need Improvement</v>
      </c>
    </row>
    <row r="1311" spans="1:10">
      <c r="A1311" s="42">
        <v>41814</v>
      </c>
      <c r="B1311" s="40">
        <v>2453</v>
      </c>
      <c r="C1311" s="41" t="s">
        <v>48</v>
      </c>
      <c r="D1311" s="41" t="s">
        <v>57</v>
      </c>
      <c r="E1311" s="41" t="s">
        <v>47</v>
      </c>
      <c r="F1311" s="41">
        <v>9</v>
      </c>
      <c r="G1311" s="43">
        <v>1944</v>
      </c>
      <c r="H1311" s="41">
        <v>1673.3951999999999</v>
      </c>
      <c r="I1311" s="38">
        <f t="shared" si="40"/>
        <v>1.4999999999999999E-2</v>
      </c>
      <c r="J1311" s="51" t="str">
        <f t="shared" si="41"/>
        <v>Need Improvement</v>
      </c>
    </row>
    <row r="1312" spans="1:10">
      <c r="A1312" s="42">
        <v>41815</v>
      </c>
      <c r="B1312" s="40">
        <v>2818</v>
      </c>
      <c r="C1312" s="41" t="s">
        <v>45</v>
      </c>
      <c r="D1312" s="41" t="s">
        <v>57</v>
      </c>
      <c r="E1312" s="41" t="s">
        <v>51</v>
      </c>
      <c r="F1312" s="41">
        <v>8</v>
      </c>
      <c r="G1312" s="43">
        <v>7524</v>
      </c>
      <c r="H1312" s="41">
        <v>4315.0140000000001</v>
      </c>
      <c r="I1312" s="38">
        <f t="shared" si="40"/>
        <v>2.5000000000000001E-2</v>
      </c>
      <c r="J1312" s="51" t="str">
        <f t="shared" si="41"/>
        <v>Need Improvement</v>
      </c>
    </row>
    <row r="1313" spans="1:10">
      <c r="A1313" s="42">
        <v>41816</v>
      </c>
      <c r="B1313" s="40">
        <v>2454</v>
      </c>
      <c r="C1313" s="41" t="s">
        <v>49</v>
      </c>
      <c r="D1313" s="41" t="s">
        <v>57</v>
      </c>
      <c r="E1313" s="41" t="s">
        <v>50</v>
      </c>
      <c r="F1313" s="41">
        <v>6</v>
      </c>
      <c r="G1313" s="43">
        <v>3510</v>
      </c>
      <c r="H1313" s="41">
        <v>2724.6374999999998</v>
      </c>
      <c r="I1313" s="38">
        <f t="shared" si="40"/>
        <v>1.4999999999999999E-2</v>
      </c>
      <c r="J1313" s="51" t="str">
        <f t="shared" si="41"/>
        <v>Need Improvement</v>
      </c>
    </row>
    <row r="1314" spans="1:10">
      <c r="A1314" s="42">
        <v>41817</v>
      </c>
      <c r="B1314" s="40">
        <v>2819</v>
      </c>
      <c r="C1314" s="41" t="s">
        <v>48</v>
      </c>
      <c r="D1314" s="41" t="s">
        <v>57</v>
      </c>
      <c r="E1314" s="41" t="s">
        <v>51</v>
      </c>
      <c r="F1314" s="41">
        <v>7</v>
      </c>
      <c r="G1314" s="43">
        <v>4599</v>
      </c>
      <c r="H1314" s="41">
        <v>2021.2605000000001</v>
      </c>
      <c r="I1314" s="38">
        <f t="shared" si="40"/>
        <v>1.4999999999999999E-2</v>
      </c>
      <c r="J1314" s="51" t="str">
        <f t="shared" si="41"/>
        <v>Need Improvement</v>
      </c>
    </row>
    <row r="1315" spans="1:10">
      <c r="A1315" s="42">
        <v>41818</v>
      </c>
      <c r="B1315" s="40">
        <v>2455</v>
      </c>
      <c r="C1315" s="41" t="s">
        <v>45</v>
      </c>
      <c r="D1315" s="41" t="s">
        <v>57</v>
      </c>
      <c r="E1315" s="41" t="s">
        <v>50</v>
      </c>
      <c r="F1315" s="41">
        <v>7</v>
      </c>
      <c r="G1315" s="43">
        <v>9712.5</v>
      </c>
      <c r="H1315" s="41">
        <v>2367.1305000000002</v>
      </c>
      <c r="I1315" s="38">
        <f t="shared" si="40"/>
        <v>2.5000000000000001E-2</v>
      </c>
      <c r="J1315" s="51" t="str">
        <f t="shared" si="41"/>
        <v>Need Improvement</v>
      </c>
    </row>
    <row r="1316" spans="1:10">
      <c r="A1316" s="42">
        <v>41819</v>
      </c>
      <c r="B1316" s="40">
        <v>2820</v>
      </c>
      <c r="C1316" s="41" t="s">
        <v>49</v>
      </c>
      <c r="D1316" s="41" t="s">
        <v>57</v>
      </c>
      <c r="E1316" s="41" t="s">
        <v>47</v>
      </c>
      <c r="F1316" s="41">
        <v>6</v>
      </c>
      <c r="G1316" s="43">
        <v>6876</v>
      </c>
      <c r="H1316" s="41">
        <v>3053.6316000000002</v>
      </c>
      <c r="I1316" s="38">
        <f t="shared" si="40"/>
        <v>2.5000000000000001E-2</v>
      </c>
      <c r="J1316" s="51" t="str">
        <f t="shared" si="41"/>
        <v>Need Improvement</v>
      </c>
    </row>
    <row r="1317" spans="1:10">
      <c r="A1317" s="42">
        <v>41820</v>
      </c>
      <c r="B1317" s="40">
        <v>2456</v>
      </c>
      <c r="C1317" s="41" t="s">
        <v>48</v>
      </c>
      <c r="D1317" s="41" t="s">
        <v>57</v>
      </c>
      <c r="E1317" s="41" t="s">
        <v>50</v>
      </c>
      <c r="F1317" s="41">
        <v>7</v>
      </c>
      <c r="G1317" s="43">
        <v>2009</v>
      </c>
      <c r="H1317" s="41">
        <v>3864.3114999999998</v>
      </c>
      <c r="I1317" s="38">
        <f t="shared" si="40"/>
        <v>1.4999999999999999E-2</v>
      </c>
      <c r="J1317" s="51" t="str">
        <f t="shared" si="41"/>
        <v>Need Improvement</v>
      </c>
    </row>
    <row r="1318" spans="1:10">
      <c r="A1318" s="42">
        <v>41821</v>
      </c>
      <c r="B1318" s="40">
        <v>2821</v>
      </c>
      <c r="C1318" s="41" t="s">
        <v>45</v>
      </c>
      <c r="D1318" s="41" t="s">
        <v>57</v>
      </c>
      <c r="E1318" s="41" t="s">
        <v>47</v>
      </c>
      <c r="F1318" s="41">
        <v>9</v>
      </c>
      <c r="G1318" s="43">
        <v>8316</v>
      </c>
      <c r="H1318" s="41">
        <v>3690.6407999999997</v>
      </c>
      <c r="I1318" s="38">
        <f t="shared" si="40"/>
        <v>2.5000000000000001E-2</v>
      </c>
      <c r="J1318" s="51" t="str">
        <f t="shared" si="41"/>
        <v>Need Improvement</v>
      </c>
    </row>
    <row r="1319" spans="1:10">
      <c r="A1319" s="42">
        <v>41822</v>
      </c>
      <c r="B1319" s="40">
        <v>2457</v>
      </c>
      <c r="C1319" s="41" t="s">
        <v>49</v>
      </c>
      <c r="D1319" s="41" t="s">
        <v>57</v>
      </c>
      <c r="E1319" s="41" t="s">
        <v>51</v>
      </c>
      <c r="F1319" s="41">
        <v>10</v>
      </c>
      <c r="G1319" s="43">
        <v>5550</v>
      </c>
      <c r="H1319" s="41">
        <v>1232.0999999999999</v>
      </c>
      <c r="I1319" s="38">
        <f t="shared" si="40"/>
        <v>2.5000000000000001E-2</v>
      </c>
      <c r="J1319" s="51" t="str">
        <f t="shared" si="41"/>
        <v>Need Improvement</v>
      </c>
    </row>
    <row r="1320" spans="1:10">
      <c r="A1320" s="42">
        <v>41823</v>
      </c>
      <c r="B1320" s="40">
        <v>2822</v>
      </c>
      <c r="C1320" s="41" t="s">
        <v>48</v>
      </c>
      <c r="D1320" s="41" t="s">
        <v>57</v>
      </c>
      <c r="E1320" s="41" t="s">
        <v>47</v>
      </c>
      <c r="F1320" s="41">
        <v>9</v>
      </c>
      <c r="G1320" s="43">
        <v>11880</v>
      </c>
      <c r="H1320" s="41">
        <v>5095.3320000000003</v>
      </c>
      <c r="I1320" s="38">
        <f t="shared" si="40"/>
        <v>0.05</v>
      </c>
      <c r="J1320" s="51" t="str">
        <f t="shared" si="41"/>
        <v>Good</v>
      </c>
    </row>
    <row r="1321" spans="1:10">
      <c r="A1321" s="42">
        <v>41824</v>
      </c>
      <c r="B1321" s="40">
        <v>2458</v>
      </c>
      <c r="C1321" s="41" t="s">
        <v>45</v>
      </c>
      <c r="D1321" s="41" t="s">
        <v>57</v>
      </c>
      <c r="E1321" s="41" t="s">
        <v>51</v>
      </c>
      <c r="F1321" s="41">
        <v>7</v>
      </c>
      <c r="G1321" s="43">
        <v>9954</v>
      </c>
      <c r="H1321" s="41">
        <v>1101.1612499999999</v>
      </c>
      <c r="I1321" s="38">
        <f t="shared" si="40"/>
        <v>2.5000000000000001E-2</v>
      </c>
      <c r="J1321" s="51" t="str">
        <f t="shared" si="41"/>
        <v>Need Improvement</v>
      </c>
    </row>
    <row r="1322" spans="1:10">
      <c r="A1322" s="42">
        <v>41825</v>
      </c>
      <c r="B1322" s="40">
        <v>2823</v>
      </c>
      <c r="C1322" s="41" t="s">
        <v>49</v>
      </c>
      <c r="D1322" s="41" t="s">
        <v>57</v>
      </c>
      <c r="E1322" s="41" t="s">
        <v>50</v>
      </c>
      <c r="F1322" s="41">
        <v>7</v>
      </c>
      <c r="G1322" s="43">
        <v>2044</v>
      </c>
      <c r="H1322" s="41">
        <v>671.45400000000006</v>
      </c>
      <c r="I1322" s="38">
        <f t="shared" si="40"/>
        <v>1.4999999999999999E-2</v>
      </c>
      <c r="J1322" s="51" t="str">
        <f t="shared" si="41"/>
        <v>Need Improvement</v>
      </c>
    </row>
    <row r="1323" spans="1:10">
      <c r="A1323" s="42">
        <v>41826</v>
      </c>
      <c r="B1323" s="40">
        <v>2459</v>
      </c>
      <c r="C1323" s="41" t="s">
        <v>48</v>
      </c>
      <c r="D1323" s="41" t="s">
        <v>57</v>
      </c>
      <c r="E1323" s="41" t="s">
        <v>51</v>
      </c>
      <c r="F1323" s="41">
        <v>7</v>
      </c>
      <c r="G1323" s="43">
        <v>2625</v>
      </c>
      <c r="H1323" s="41">
        <v>2775.1499999999996</v>
      </c>
      <c r="I1323" s="38">
        <f t="shared" si="40"/>
        <v>1.4999999999999999E-2</v>
      </c>
      <c r="J1323" s="51" t="str">
        <f t="shared" si="41"/>
        <v>Need Improvement</v>
      </c>
    </row>
    <row r="1324" spans="1:10">
      <c r="A1324" s="42">
        <v>41827</v>
      </c>
      <c r="B1324" s="40">
        <v>2824</v>
      </c>
      <c r="C1324" s="41" t="s">
        <v>45</v>
      </c>
      <c r="D1324" s="41" t="s">
        <v>57</v>
      </c>
      <c r="E1324" s="41" t="s">
        <v>50</v>
      </c>
      <c r="F1324" s="41">
        <v>10</v>
      </c>
      <c r="G1324" s="43">
        <v>14650</v>
      </c>
      <c r="H1324" s="41">
        <v>3042.2190000000001</v>
      </c>
      <c r="I1324" s="38">
        <f t="shared" si="40"/>
        <v>0.05</v>
      </c>
      <c r="J1324" s="51" t="str">
        <f t="shared" si="41"/>
        <v>Good</v>
      </c>
    </row>
    <row r="1325" spans="1:10">
      <c r="A1325" s="42">
        <v>41828</v>
      </c>
      <c r="B1325" s="40">
        <v>2460</v>
      </c>
      <c r="C1325" s="41" t="s">
        <v>49</v>
      </c>
      <c r="D1325" s="41" t="s">
        <v>57</v>
      </c>
      <c r="E1325" s="41" t="s">
        <v>47</v>
      </c>
      <c r="F1325" s="41">
        <v>9</v>
      </c>
      <c r="G1325" s="43">
        <v>2997</v>
      </c>
      <c r="H1325" s="41">
        <v>5626.8675000000003</v>
      </c>
      <c r="I1325" s="38">
        <f t="shared" si="40"/>
        <v>1.4999999999999999E-2</v>
      </c>
      <c r="J1325" s="51" t="str">
        <f t="shared" si="41"/>
        <v>Good</v>
      </c>
    </row>
    <row r="1326" spans="1:10">
      <c r="A1326" s="42">
        <v>41829</v>
      </c>
      <c r="B1326" s="40">
        <v>2825</v>
      </c>
      <c r="C1326" s="41" t="s">
        <v>48</v>
      </c>
      <c r="D1326" s="41" t="s">
        <v>57</v>
      </c>
      <c r="E1326" s="41" t="s">
        <v>50</v>
      </c>
      <c r="F1326" s="41">
        <v>8</v>
      </c>
      <c r="G1326" s="43">
        <v>11070</v>
      </c>
      <c r="H1326" s="41">
        <v>940.5071999999999</v>
      </c>
      <c r="I1326" s="38">
        <f t="shared" si="40"/>
        <v>0.05</v>
      </c>
      <c r="J1326" s="51" t="str">
        <f t="shared" si="41"/>
        <v>Good</v>
      </c>
    </row>
  </sheetData>
  <mergeCells count="2">
    <mergeCell ref="P1:Q1"/>
    <mergeCell ref="P7:Q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BD074-1158-4DA1-938F-BF6D4FDDBAC1}">
  <sheetPr codeName="Sheet8"/>
  <dimension ref="A1:AR1326"/>
  <sheetViews>
    <sheetView workbookViewId="0">
      <selection activeCell="F3" sqref="F3"/>
    </sheetView>
  </sheetViews>
  <sheetFormatPr defaultRowHeight="14.4"/>
  <cols>
    <col min="4" max="4" width="9.44140625" bestFit="1" customWidth="1"/>
    <col min="7" max="7" width="8.109375" bestFit="1" customWidth="1"/>
  </cols>
  <sheetData>
    <row r="1" spans="1:44">
      <c r="A1" s="60" t="s">
        <v>38</v>
      </c>
      <c r="B1" s="60" t="s">
        <v>69</v>
      </c>
      <c r="C1" s="60" t="s">
        <v>40</v>
      </c>
      <c r="D1" s="60" t="s">
        <v>43</v>
      </c>
      <c r="H1" t="s">
        <v>38</v>
      </c>
      <c r="I1" t="s">
        <v>43</v>
      </c>
    </row>
    <row r="2" spans="1:44">
      <c r="A2" s="56">
        <v>1111</v>
      </c>
      <c r="B2" s="57" t="s">
        <v>45</v>
      </c>
      <c r="C2" s="58" t="s">
        <v>46</v>
      </c>
      <c r="D2" s="59">
        <v>7164</v>
      </c>
      <c r="G2" s="60" t="s">
        <v>70</v>
      </c>
      <c r="H2">
        <v>1121</v>
      </c>
      <c r="I2">
        <f>+VLOOKUP(H2,A2:D39,4,0)</f>
        <v>2277</v>
      </c>
    </row>
    <row r="3" spans="1:44">
      <c r="A3" s="56">
        <v>1112</v>
      </c>
      <c r="B3" s="57" t="s">
        <v>48</v>
      </c>
      <c r="C3" s="58" t="s">
        <v>46</v>
      </c>
      <c r="D3" s="59">
        <v>6528</v>
      </c>
      <c r="G3" s="60" t="s">
        <v>71</v>
      </c>
      <c r="H3">
        <v>1121</v>
      </c>
      <c r="I3">
        <f>+HLOOKUP(H3,G8:AR11,4,0)</f>
        <v>2277</v>
      </c>
    </row>
    <row r="4" spans="1:44">
      <c r="A4" s="56">
        <v>1113</v>
      </c>
      <c r="B4" s="57" t="s">
        <v>49</v>
      </c>
      <c r="C4" s="58" t="s">
        <v>46</v>
      </c>
      <c r="D4" s="59">
        <v>2520</v>
      </c>
    </row>
    <row r="5" spans="1:44">
      <c r="A5" s="56">
        <v>1115</v>
      </c>
      <c r="B5" s="57" t="s">
        <v>48</v>
      </c>
      <c r="C5" s="58" t="s">
        <v>46</v>
      </c>
      <c r="D5" s="59">
        <v>9660</v>
      </c>
    </row>
    <row r="6" spans="1:44">
      <c r="A6" s="56">
        <v>1116</v>
      </c>
      <c r="B6" s="57" t="s">
        <v>49</v>
      </c>
      <c r="C6" s="58" t="s">
        <v>46</v>
      </c>
      <c r="D6" s="59">
        <v>11550</v>
      </c>
    </row>
    <row r="7" spans="1:44">
      <c r="A7" s="56">
        <v>1117</v>
      </c>
      <c r="B7" s="57" t="s">
        <v>45</v>
      </c>
      <c r="C7" s="58" t="s">
        <v>46</v>
      </c>
      <c r="D7" s="59">
        <v>7896</v>
      </c>
    </row>
    <row r="8" spans="1:44">
      <c r="A8" s="56">
        <v>1118</v>
      </c>
      <c r="B8" s="57" t="s">
        <v>48</v>
      </c>
      <c r="C8" s="58" t="s">
        <v>46</v>
      </c>
      <c r="D8" s="59">
        <v>8095.5</v>
      </c>
      <c r="F8" s="66" t="s">
        <v>38</v>
      </c>
      <c r="G8" s="62">
        <v>1111</v>
      </c>
      <c r="H8" s="62">
        <v>1112</v>
      </c>
      <c r="I8" s="62">
        <v>1113</v>
      </c>
      <c r="J8" s="62">
        <v>1115</v>
      </c>
      <c r="K8" s="62">
        <v>1116</v>
      </c>
      <c r="L8" s="62">
        <v>1117</v>
      </c>
      <c r="M8" s="62">
        <v>1118</v>
      </c>
      <c r="N8" s="62">
        <v>1119</v>
      </c>
      <c r="O8" s="62">
        <v>1120</v>
      </c>
      <c r="P8" s="62">
        <v>1121</v>
      </c>
      <c r="Q8" s="62">
        <v>1122</v>
      </c>
      <c r="R8" s="62">
        <v>1123</v>
      </c>
      <c r="S8" s="62">
        <v>1124</v>
      </c>
      <c r="T8" s="62">
        <v>1125</v>
      </c>
      <c r="U8" s="62">
        <v>1126</v>
      </c>
      <c r="V8" s="62">
        <v>1127</v>
      </c>
      <c r="W8" s="62">
        <v>1128</v>
      </c>
      <c r="X8" s="62">
        <v>1129</v>
      </c>
      <c r="Y8" s="62">
        <v>1130</v>
      </c>
      <c r="Z8" s="62">
        <v>1131</v>
      </c>
      <c r="AA8" s="62">
        <v>1132</v>
      </c>
      <c r="AB8" s="62">
        <v>1133</v>
      </c>
      <c r="AC8" s="62">
        <v>1134</v>
      </c>
      <c r="AD8" s="62">
        <v>1135</v>
      </c>
      <c r="AE8" s="62">
        <v>1136</v>
      </c>
      <c r="AF8" s="62">
        <v>1137</v>
      </c>
      <c r="AG8" s="62">
        <v>1138</v>
      </c>
      <c r="AH8" s="62">
        <v>1139</v>
      </c>
      <c r="AI8" s="62">
        <v>1140</v>
      </c>
      <c r="AJ8" s="62">
        <v>1141</v>
      </c>
      <c r="AK8" s="62">
        <v>1142</v>
      </c>
      <c r="AL8" s="62">
        <v>1143</v>
      </c>
      <c r="AM8" s="62">
        <v>1144</v>
      </c>
      <c r="AN8" s="62">
        <v>1145</v>
      </c>
      <c r="AO8" s="62">
        <v>1146</v>
      </c>
      <c r="AP8" s="62">
        <v>1147</v>
      </c>
      <c r="AQ8" s="62">
        <v>1148</v>
      </c>
      <c r="AR8" s="62">
        <v>1149</v>
      </c>
    </row>
    <row r="9" spans="1:44">
      <c r="A9" s="56">
        <v>1119</v>
      </c>
      <c r="B9" s="57" t="s">
        <v>49</v>
      </c>
      <c r="C9" s="58" t="s">
        <v>46</v>
      </c>
      <c r="D9" s="59">
        <v>12180</v>
      </c>
      <c r="F9" s="66" t="s">
        <v>69</v>
      </c>
      <c r="G9" s="62" t="s">
        <v>45</v>
      </c>
      <c r="H9" s="64" t="s">
        <v>48</v>
      </c>
      <c r="I9" s="65" t="s">
        <v>49</v>
      </c>
      <c r="J9" s="62" t="s">
        <v>48</v>
      </c>
      <c r="K9" s="62" t="s">
        <v>49</v>
      </c>
      <c r="L9" s="64" t="s">
        <v>45</v>
      </c>
      <c r="M9" s="65" t="s">
        <v>48</v>
      </c>
      <c r="N9" s="62" t="s">
        <v>49</v>
      </c>
      <c r="O9" s="62" t="s">
        <v>45</v>
      </c>
      <c r="P9" s="64" t="s">
        <v>48</v>
      </c>
      <c r="Q9" s="65" t="s">
        <v>49</v>
      </c>
      <c r="R9" s="62" t="s">
        <v>45</v>
      </c>
      <c r="S9" s="62" t="s">
        <v>48</v>
      </c>
      <c r="T9" s="64" t="s">
        <v>49</v>
      </c>
      <c r="U9" s="65" t="s">
        <v>45</v>
      </c>
      <c r="V9" s="62" t="s">
        <v>48</v>
      </c>
      <c r="W9" s="62" t="s">
        <v>49</v>
      </c>
      <c r="X9" s="64" t="s">
        <v>45</v>
      </c>
      <c r="Y9" s="65" t="s">
        <v>48</v>
      </c>
      <c r="Z9" s="62" t="s">
        <v>49</v>
      </c>
      <c r="AA9" s="62" t="s">
        <v>45</v>
      </c>
      <c r="AB9" s="64" t="s">
        <v>48</v>
      </c>
      <c r="AC9" s="65" t="s">
        <v>49</v>
      </c>
      <c r="AD9" s="62" t="s">
        <v>45</v>
      </c>
      <c r="AE9" s="62" t="s">
        <v>48</v>
      </c>
      <c r="AF9" s="64" t="s">
        <v>49</v>
      </c>
      <c r="AG9" s="65" t="s">
        <v>45</v>
      </c>
      <c r="AH9" s="62" t="s">
        <v>48</v>
      </c>
      <c r="AI9" s="62" t="s">
        <v>49</v>
      </c>
      <c r="AJ9" s="64" t="s">
        <v>45</v>
      </c>
      <c r="AK9" s="65" t="s">
        <v>48</v>
      </c>
      <c r="AL9" s="62" t="s">
        <v>49</v>
      </c>
      <c r="AM9" s="62" t="s">
        <v>45</v>
      </c>
      <c r="AN9" s="64" t="s">
        <v>48</v>
      </c>
      <c r="AO9" s="65" t="s">
        <v>49</v>
      </c>
      <c r="AP9" s="62" t="s">
        <v>45</v>
      </c>
      <c r="AQ9" s="62" t="s">
        <v>48</v>
      </c>
      <c r="AR9" s="64" t="s">
        <v>49</v>
      </c>
    </row>
    <row r="10" spans="1:44">
      <c r="A10" s="56">
        <v>1120</v>
      </c>
      <c r="B10" s="57" t="s">
        <v>45</v>
      </c>
      <c r="C10" s="58" t="s">
        <v>46</v>
      </c>
      <c r="D10" s="59">
        <v>4900.5</v>
      </c>
      <c r="F10" s="66" t="s">
        <v>40</v>
      </c>
      <c r="G10" s="62" t="s">
        <v>46</v>
      </c>
      <c r="H10" s="64" t="s">
        <v>46</v>
      </c>
      <c r="I10" s="65" t="s">
        <v>46</v>
      </c>
      <c r="J10" s="62" t="s">
        <v>46</v>
      </c>
      <c r="K10" s="62" t="s">
        <v>46</v>
      </c>
      <c r="L10" s="64" t="s">
        <v>46</v>
      </c>
      <c r="M10" s="65" t="s">
        <v>46</v>
      </c>
      <c r="N10" s="62" t="s">
        <v>46</v>
      </c>
      <c r="O10" s="62" t="s">
        <v>46</v>
      </c>
      <c r="P10" s="64" t="s">
        <v>46</v>
      </c>
      <c r="Q10" s="65" t="s">
        <v>46</v>
      </c>
      <c r="R10" s="62" t="s">
        <v>46</v>
      </c>
      <c r="S10" s="62" t="s">
        <v>46</v>
      </c>
      <c r="T10" s="64" t="s">
        <v>46</v>
      </c>
      <c r="U10" s="65" t="s">
        <v>46</v>
      </c>
      <c r="V10" s="62" t="s">
        <v>46</v>
      </c>
      <c r="W10" s="62" t="s">
        <v>46</v>
      </c>
      <c r="X10" s="64" t="s">
        <v>46</v>
      </c>
      <c r="Y10" s="65" t="s">
        <v>46</v>
      </c>
      <c r="Z10" s="62" t="s">
        <v>46</v>
      </c>
      <c r="AA10" s="62" t="s">
        <v>46</v>
      </c>
      <c r="AB10" s="64" t="s">
        <v>46</v>
      </c>
      <c r="AC10" s="65" t="s">
        <v>46</v>
      </c>
      <c r="AD10" s="62" t="s">
        <v>46</v>
      </c>
      <c r="AE10" s="62" t="s">
        <v>46</v>
      </c>
      <c r="AF10" s="64" t="s">
        <v>46</v>
      </c>
      <c r="AG10" s="65" t="s">
        <v>46</v>
      </c>
      <c r="AH10" s="62" t="s">
        <v>46</v>
      </c>
      <c r="AI10" s="62" t="s">
        <v>46</v>
      </c>
      <c r="AJ10" s="64" t="s">
        <v>46</v>
      </c>
      <c r="AK10" s="65" t="s">
        <v>46</v>
      </c>
      <c r="AL10" s="62" t="s">
        <v>46</v>
      </c>
      <c r="AM10" s="62" t="s">
        <v>46</v>
      </c>
      <c r="AN10" s="64" t="s">
        <v>46</v>
      </c>
      <c r="AO10" s="65" t="s">
        <v>46</v>
      </c>
      <c r="AP10" s="62" t="s">
        <v>46</v>
      </c>
      <c r="AQ10" s="62" t="s">
        <v>46</v>
      </c>
      <c r="AR10" s="64" t="s">
        <v>46</v>
      </c>
    </row>
    <row r="11" spans="1:44">
      <c r="A11" s="56">
        <v>1121</v>
      </c>
      <c r="B11" s="57" t="s">
        <v>48</v>
      </c>
      <c r="C11" s="58" t="s">
        <v>46</v>
      </c>
      <c r="D11" s="59">
        <v>2277</v>
      </c>
      <c r="F11" s="66" t="s">
        <v>43</v>
      </c>
      <c r="G11" s="63">
        <v>7164</v>
      </c>
      <c r="H11" s="63">
        <v>6528</v>
      </c>
      <c r="I11" s="63">
        <v>2520</v>
      </c>
      <c r="J11" s="63">
        <v>9660</v>
      </c>
      <c r="K11" s="63">
        <v>11550</v>
      </c>
      <c r="L11" s="63">
        <v>7896</v>
      </c>
      <c r="M11" s="63">
        <v>8095.5</v>
      </c>
      <c r="N11" s="63">
        <v>12180</v>
      </c>
      <c r="O11" s="63">
        <v>4900.5</v>
      </c>
      <c r="P11" s="63">
        <v>2277</v>
      </c>
      <c r="Q11" s="63">
        <v>8032.5</v>
      </c>
      <c r="R11" s="63">
        <v>8046</v>
      </c>
      <c r="S11" s="63">
        <v>11250</v>
      </c>
      <c r="T11" s="63">
        <v>6189.75</v>
      </c>
      <c r="U11" s="63">
        <v>2908.5</v>
      </c>
      <c r="V11" s="63">
        <v>2214</v>
      </c>
      <c r="W11" s="63">
        <v>8829</v>
      </c>
      <c r="X11" s="63">
        <v>9120</v>
      </c>
      <c r="Y11" s="63">
        <v>2173.5</v>
      </c>
      <c r="Z11" s="63">
        <v>5600</v>
      </c>
      <c r="AA11" s="63">
        <v>4608</v>
      </c>
      <c r="AB11" s="63">
        <v>5508</v>
      </c>
      <c r="AC11" s="63">
        <v>12735</v>
      </c>
      <c r="AD11" s="63">
        <v>13575</v>
      </c>
      <c r="AE11" s="63">
        <v>8892</v>
      </c>
      <c r="AF11" s="63">
        <v>6196.5</v>
      </c>
      <c r="AG11" s="63">
        <v>4063.5</v>
      </c>
      <c r="AH11" s="63">
        <v>4464</v>
      </c>
      <c r="AI11" s="63">
        <v>10350</v>
      </c>
      <c r="AJ11" s="63">
        <v>8680</v>
      </c>
      <c r="AK11" s="63">
        <v>13050</v>
      </c>
      <c r="AL11" s="63">
        <v>2312</v>
      </c>
      <c r="AM11" s="63">
        <v>3060</v>
      </c>
      <c r="AN11" s="63">
        <v>9810</v>
      </c>
      <c r="AO11" s="63">
        <v>8120</v>
      </c>
      <c r="AP11" s="63">
        <v>6520.5</v>
      </c>
      <c r="AQ11" s="63">
        <v>12060</v>
      </c>
      <c r="AR11" s="63">
        <v>8544</v>
      </c>
    </row>
    <row r="12" spans="1:44">
      <c r="A12" s="56">
        <v>1122</v>
      </c>
      <c r="B12" s="57" t="s">
        <v>49</v>
      </c>
      <c r="C12" s="58" t="s">
        <v>46</v>
      </c>
      <c r="D12" s="59">
        <v>8032.5</v>
      </c>
    </row>
    <row r="13" spans="1:44">
      <c r="A13" s="56">
        <v>1123</v>
      </c>
      <c r="B13" s="57" t="s">
        <v>45</v>
      </c>
      <c r="C13" s="58" t="s">
        <v>46</v>
      </c>
      <c r="D13" s="59">
        <v>8046</v>
      </c>
    </row>
    <row r="14" spans="1:44">
      <c r="A14" s="56">
        <v>1124</v>
      </c>
      <c r="B14" s="57" t="s">
        <v>48</v>
      </c>
      <c r="C14" s="58" t="s">
        <v>46</v>
      </c>
      <c r="D14" s="59">
        <v>11250</v>
      </c>
    </row>
    <row r="15" spans="1:44">
      <c r="A15" s="56">
        <v>1125</v>
      </c>
      <c r="B15" s="57" t="s">
        <v>49</v>
      </c>
      <c r="C15" s="58" t="s">
        <v>46</v>
      </c>
      <c r="D15" s="59">
        <v>6189.75</v>
      </c>
    </row>
    <row r="16" spans="1:44">
      <c r="A16" s="56">
        <v>1126</v>
      </c>
      <c r="B16" s="57" t="s">
        <v>45</v>
      </c>
      <c r="C16" s="58" t="s">
        <v>46</v>
      </c>
      <c r="D16" s="59">
        <v>2908.5</v>
      </c>
    </row>
    <row r="17" spans="1:4">
      <c r="A17" s="56">
        <v>1127</v>
      </c>
      <c r="B17" s="57" t="s">
        <v>48</v>
      </c>
      <c r="C17" s="58" t="s">
        <v>46</v>
      </c>
      <c r="D17" s="59">
        <v>2214</v>
      </c>
    </row>
    <row r="18" spans="1:4">
      <c r="A18" s="56">
        <v>1128</v>
      </c>
      <c r="B18" s="57" t="s">
        <v>49</v>
      </c>
      <c r="C18" s="58" t="s">
        <v>46</v>
      </c>
      <c r="D18" s="59">
        <v>8829</v>
      </c>
    </row>
    <row r="19" spans="1:4">
      <c r="A19" s="56">
        <v>1129</v>
      </c>
      <c r="B19" s="57" t="s">
        <v>45</v>
      </c>
      <c r="C19" s="58" t="s">
        <v>46</v>
      </c>
      <c r="D19" s="59">
        <v>9120</v>
      </c>
    </row>
    <row r="20" spans="1:4">
      <c r="A20" s="56">
        <v>1130</v>
      </c>
      <c r="B20" s="57" t="s">
        <v>48</v>
      </c>
      <c r="C20" s="58" t="s">
        <v>46</v>
      </c>
      <c r="D20" s="59">
        <v>2173.5</v>
      </c>
    </row>
    <row r="21" spans="1:4">
      <c r="A21" s="56">
        <v>1131</v>
      </c>
      <c r="B21" s="57" t="s">
        <v>49</v>
      </c>
      <c r="C21" s="58" t="s">
        <v>46</v>
      </c>
      <c r="D21" s="59">
        <v>5600</v>
      </c>
    </row>
    <row r="22" spans="1:4">
      <c r="A22" s="56">
        <v>1132</v>
      </c>
      <c r="B22" s="57" t="s">
        <v>45</v>
      </c>
      <c r="C22" s="58" t="s">
        <v>46</v>
      </c>
      <c r="D22" s="59">
        <v>4608</v>
      </c>
    </row>
    <row r="23" spans="1:4">
      <c r="A23" s="56">
        <v>1133</v>
      </c>
      <c r="B23" s="57" t="s">
        <v>48</v>
      </c>
      <c r="C23" s="58" t="s">
        <v>46</v>
      </c>
      <c r="D23" s="59">
        <v>5508</v>
      </c>
    </row>
    <row r="24" spans="1:4">
      <c r="A24" s="56">
        <v>1134</v>
      </c>
      <c r="B24" s="57" t="s">
        <v>49</v>
      </c>
      <c r="C24" s="58" t="s">
        <v>46</v>
      </c>
      <c r="D24" s="59">
        <v>12735</v>
      </c>
    </row>
    <row r="25" spans="1:4">
      <c r="A25" s="56">
        <v>1135</v>
      </c>
      <c r="B25" s="57" t="s">
        <v>45</v>
      </c>
      <c r="C25" s="58" t="s">
        <v>46</v>
      </c>
      <c r="D25" s="59">
        <v>13575</v>
      </c>
    </row>
    <row r="26" spans="1:4">
      <c r="A26" s="56">
        <v>1136</v>
      </c>
      <c r="B26" s="57" t="s">
        <v>48</v>
      </c>
      <c r="C26" s="58" t="s">
        <v>46</v>
      </c>
      <c r="D26" s="59">
        <v>8892</v>
      </c>
    </row>
    <row r="27" spans="1:4">
      <c r="A27" s="56">
        <v>1137</v>
      </c>
      <c r="B27" s="57" t="s">
        <v>49</v>
      </c>
      <c r="C27" s="58" t="s">
        <v>46</v>
      </c>
      <c r="D27" s="59">
        <v>6196.5</v>
      </c>
    </row>
    <row r="28" spans="1:4">
      <c r="A28" s="56">
        <v>1138</v>
      </c>
      <c r="B28" s="57" t="s">
        <v>45</v>
      </c>
      <c r="C28" s="58" t="s">
        <v>46</v>
      </c>
      <c r="D28" s="59">
        <v>4063.5</v>
      </c>
    </row>
    <row r="29" spans="1:4">
      <c r="A29" s="56">
        <v>1139</v>
      </c>
      <c r="B29" s="57" t="s">
        <v>48</v>
      </c>
      <c r="C29" s="58" t="s">
        <v>46</v>
      </c>
      <c r="D29" s="59">
        <v>4464</v>
      </c>
    </row>
    <row r="30" spans="1:4">
      <c r="A30" s="56">
        <v>1140</v>
      </c>
      <c r="B30" s="57" t="s">
        <v>49</v>
      </c>
      <c r="C30" s="58" t="s">
        <v>46</v>
      </c>
      <c r="D30" s="59">
        <v>10350</v>
      </c>
    </row>
    <row r="31" spans="1:4">
      <c r="A31" s="56">
        <v>1141</v>
      </c>
      <c r="B31" s="57" t="s">
        <v>45</v>
      </c>
      <c r="C31" s="58" t="s">
        <v>46</v>
      </c>
      <c r="D31" s="59">
        <v>8680</v>
      </c>
    </row>
    <row r="32" spans="1:4">
      <c r="A32" s="56">
        <v>1142</v>
      </c>
      <c r="B32" s="57" t="s">
        <v>48</v>
      </c>
      <c r="C32" s="58" t="s">
        <v>46</v>
      </c>
      <c r="D32" s="59">
        <v>13050</v>
      </c>
    </row>
    <row r="33" spans="1:4">
      <c r="A33" s="56">
        <v>1143</v>
      </c>
      <c r="B33" s="57" t="s">
        <v>49</v>
      </c>
      <c r="C33" s="58" t="s">
        <v>46</v>
      </c>
      <c r="D33" s="59">
        <v>2312</v>
      </c>
    </row>
    <row r="34" spans="1:4">
      <c r="A34" s="56">
        <v>1144</v>
      </c>
      <c r="B34" s="57" t="s">
        <v>45</v>
      </c>
      <c r="C34" s="58" t="s">
        <v>46</v>
      </c>
      <c r="D34" s="59">
        <v>3060</v>
      </c>
    </row>
    <row r="35" spans="1:4">
      <c r="A35" s="56">
        <v>1145</v>
      </c>
      <c r="B35" s="57" t="s">
        <v>48</v>
      </c>
      <c r="C35" s="58" t="s">
        <v>46</v>
      </c>
      <c r="D35" s="59">
        <v>9810</v>
      </c>
    </row>
    <row r="36" spans="1:4">
      <c r="A36" s="56">
        <v>1146</v>
      </c>
      <c r="B36" s="57" t="s">
        <v>49</v>
      </c>
      <c r="C36" s="58" t="s">
        <v>46</v>
      </c>
      <c r="D36" s="59">
        <v>8120</v>
      </c>
    </row>
    <row r="37" spans="1:4">
      <c r="A37" s="56">
        <v>1147</v>
      </c>
      <c r="B37" s="57" t="s">
        <v>45</v>
      </c>
      <c r="C37" s="58" t="s">
        <v>46</v>
      </c>
      <c r="D37" s="59">
        <v>6520.5</v>
      </c>
    </row>
    <row r="38" spans="1:4">
      <c r="A38" s="56">
        <v>1148</v>
      </c>
      <c r="B38" s="57" t="s">
        <v>48</v>
      </c>
      <c r="C38" s="58" t="s">
        <v>46</v>
      </c>
      <c r="D38" s="59">
        <v>12060</v>
      </c>
    </row>
    <row r="39" spans="1:4">
      <c r="A39" s="56">
        <v>1149</v>
      </c>
      <c r="B39" s="57" t="s">
        <v>49</v>
      </c>
      <c r="C39" s="58" t="s">
        <v>46</v>
      </c>
      <c r="D39" s="59">
        <v>8544</v>
      </c>
    </row>
    <row r="41" spans="1:4">
      <c r="B41" s="55"/>
      <c r="C41" s="55"/>
      <c r="D41" s="55">
        <v>14017.5</v>
      </c>
    </row>
    <row r="42" spans="1:4">
      <c r="B42" s="55"/>
      <c r="C42" s="55"/>
      <c r="D42" s="55">
        <v>4056</v>
      </c>
    </row>
    <row r="43" spans="1:4">
      <c r="B43" s="55"/>
      <c r="C43" s="55"/>
      <c r="D43" s="55">
        <v>2730</v>
      </c>
    </row>
    <row r="44" spans="1:4">
      <c r="B44" s="55"/>
      <c r="C44" s="55"/>
      <c r="D44" s="55">
        <v>6804</v>
      </c>
    </row>
    <row r="45" spans="1:4">
      <c r="B45" s="55"/>
      <c r="C45" s="55"/>
      <c r="D45" s="55">
        <v>8778</v>
      </c>
    </row>
    <row r="46" spans="1:4">
      <c r="B46" s="55"/>
      <c r="C46" s="55"/>
      <c r="D46" s="55">
        <v>2304</v>
      </c>
    </row>
    <row r="47" spans="1:4">
      <c r="B47" s="55"/>
      <c r="C47" s="55"/>
      <c r="D47" s="55">
        <v>9150</v>
      </c>
    </row>
    <row r="48" spans="1:4">
      <c r="D48" s="55">
        <v>7584</v>
      </c>
    </row>
    <row r="49" spans="4:4">
      <c r="D49" s="55">
        <v>14900</v>
      </c>
    </row>
    <row r="50" spans="4:4">
      <c r="D50" s="55">
        <v>8964</v>
      </c>
    </row>
    <row r="51" spans="4:4">
      <c r="D51" s="55">
        <v>2079</v>
      </c>
    </row>
    <row r="52" spans="4:4">
      <c r="D52" s="55">
        <v>2412</v>
      </c>
    </row>
    <row r="53" spans="4:4">
      <c r="D53" s="55">
        <v>4189.5</v>
      </c>
    </row>
    <row r="54" spans="4:4">
      <c r="D54" s="55">
        <v>10080</v>
      </c>
    </row>
    <row r="55" spans="4:4">
      <c r="D55" s="55">
        <v>5076</v>
      </c>
    </row>
    <row r="56" spans="4:4">
      <c r="D56" s="55">
        <v>9315</v>
      </c>
    </row>
    <row r="57" spans="4:4">
      <c r="D57" s="55">
        <v>11280</v>
      </c>
    </row>
    <row r="58" spans="4:4">
      <c r="D58" s="55">
        <v>8946</v>
      </c>
    </row>
    <row r="59" spans="4:4">
      <c r="D59" s="55">
        <v>8568</v>
      </c>
    </row>
    <row r="60" spans="4:4">
      <c r="D60" s="55">
        <v>2178</v>
      </c>
    </row>
    <row r="61" spans="4:4">
      <c r="D61" s="55">
        <v>8100</v>
      </c>
    </row>
    <row r="62" spans="4:4">
      <c r="D62" s="55">
        <v>2106</v>
      </c>
    </row>
    <row r="63" spans="4:4">
      <c r="D63" s="55">
        <v>8480</v>
      </c>
    </row>
    <row r="64" spans="4:4">
      <c r="D64" s="55">
        <v>5220</v>
      </c>
    </row>
    <row r="65" spans="4:4">
      <c r="D65" s="55">
        <v>4410</v>
      </c>
    </row>
    <row r="66" spans="4:4">
      <c r="D66" s="55">
        <v>2524.5</v>
      </c>
    </row>
    <row r="67" spans="4:4">
      <c r="D67" s="55">
        <v>8505</v>
      </c>
    </row>
    <row r="68" spans="4:4">
      <c r="D68" s="55">
        <v>10224</v>
      </c>
    </row>
    <row r="69" spans="4:4">
      <c r="D69" s="55">
        <v>12330</v>
      </c>
    </row>
    <row r="70" spans="4:4">
      <c r="D70" s="55">
        <v>4914</v>
      </c>
    </row>
    <row r="71" spans="4:4">
      <c r="D71" s="55">
        <v>8032.5</v>
      </c>
    </row>
    <row r="72" spans="4:4">
      <c r="D72" s="55">
        <v>8757</v>
      </c>
    </row>
    <row r="73" spans="4:4">
      <c r="D73" s="55">
        <v>12330</v>
      </c>
    </row>
    <row r="74" spans="4:4">
      <c r="D74" s="55">
        <v>8440</v>
      </c>
    </row>
    <row r="75" spans="4:4">
      <c r="D75" s="55">
        <v>7074</v>
      </c>
    </row>
    <row r="76" spans="4:4">
      <c r="D76" s="55">
        <v>8040</v>
      </c>
    </row>
    <row r="77" spans="4:4">
      <c r="D77" s="55">
        <v>11070</v>
      </c>
    </row>
    <row r="78" spans="4:4">
      <c r="D78" s="55">
        <v>5913</v>
      </c>
    </row>
    <row r="79" spans="4:4">
      <c r="D79" s="55">
        <v>10440</v>
      </c>
    </row>
    <row r="80" spans="4:4">
      <c r="D80" s="55">
        <v>1648.5</v>
      </c>
    </row>
    <row r="81" spans="4:4">
      <c r="D81" s="55">
        <v>13770</v>
      </c>
    </row>
    <row r="82" spans="4:4">
      <c r="D82" s="55">
        <v>1647</v>
      </c>
    </row>
    <row r="83" spans="4:4">
      <c r="D83" s="55">
        <v>7911</v>
      </c>
    </row>
    <row r="84" spans="4:4">
      <c r="D84" s="55">
        <v>6804</v>
      </c>
    </row>
    <row r="85" spans="4:4">
      <c r="D85" s="55">
        <v>7965</v>
      </c>
    </row>
    <row r="86" spans="4:4">
      <c r="D86" s="55">
        <v>3960</v>
      </c>
    </row>
    <row r="87" spans="4:4">
      <c r="D87" s="55">
        <v>5130</v>
      </c>
    </row>
    <row r="88" spans="4:4">
      <c r="D88" s="55">
        <v>2205</v>
      </c>
    </row>
    <row r="89" spans="4:4">
      <c r="D89" s="55">
        <v>7749</v>
      </c>
    </row>
    <row r="90" spans="4:4">
      <c r="D90" s="55">
        <v>13702.5</v>
      </c>
    </row>
    <row r="91" spans="4:4">
      <c r="D91" s="55">
        <v>2232</v>
      </c>
    </row>
    <row r="92" spans="4:4">
      <c r="D92" s="55">
        <v>7560</v>
      </c>
    </row>
    <row r="93" spans="4:4">
      <c r="D93" s="55">
        <v>2094.75</v>
      </c>
    </row>
    <row r="94" spans="4:4">
      <c r="D94" s="55">
        <v>1669.5</v>
      </c>
    </row>
    <row r="95" spans="4:4">
      <c r="D95" s="55">
        <v>3330</v>
      </c>
    </row>
    <row r="96" spans="4:4">
      <c r="D96" s="55">
        <v>2970</v>
      </c>
    </row>
    <row r="97" spans="4:4">
      <c r="D97" s="55">
        <v>2180</v>
      </c>
    </row>
    <row r="98" spans="4:4">
      <c r="D98" s="55">
        <v>7290</v>
      </c>
    </row>
    <row r="99" spans="4:4">
      <c r="D99" s="55">
        <v>13740</v>
      </c>
    </row>
    <row r="100" spans="4:4">
      <c r="D100" s="55">
        <v>8820</v>
      </c>
    </row>
    <row r="101" spans="4:4">
      <c r="D101" s="55">
        <v>3132</v>
      </c>
    </row>
    <row r="102" spans="4:4">
      <c r="D102" s="55">
        <v>2207.25</v>
      </c>
    </row>
    <row r="103" spans="4:4">
      <c r="D103" s="55">
        <v>6075</v>
      </c>
    </row>
    <row r="104" spans="4:4">
      <c r="D104" s="55">
        <v>14445</v>
      </c>
    </row>
    <row r="105" spans="4:4">
      <c r="D105" s="55">
        <v>5670</v>
      </c>
    </row>
    <row r="106" spans="4:4">
      <c r="D106" s="55">
        <v>1998</v>
      </c>
    </row>
    <row r="107" spans="4:4">
      <c r="D107" s="55">
        <v>6540</v>
      </c>
    </row>
    <row r="108" spans="4:4">
      <c r="D108" s="55">
        <v>2940</v>
      </c>
    </row>
    <row r="109" spans="4:4">
      <c r="D109" s="55">
        <v>10020</v>
      </c>
    </row>
    <row r="110" spans="4:4">
      <c r="D110" s="55">
        <v>2088</v>
      </c>
    </row>
    <row r="111" spans="4:4">
      <c r="D111" s="55">
        <v>3270</v>
      </c>
    </row>
    <row r="112" spans="4:4">
      <c r="D112" s="55">
        <v>6075</v>
      </c>
    </row>
    <row r="113" spans="4:4">
      <c r="D113" s="55">
        <v>2352</v>
      </c>
    </row>
    <row r="114" spans="4:4">
      <c r="D114" s="55">
        <v>5775</v>
      </c>
    </row>
    <row r="115" spans="4:4">
      <c r="D115" s="55">
        <v>2037</v>
      </c>
    </row>
    <row r="116" spans="4:4">
      <c r="D116" s="55">
        <v>3996</v>
      </c>
    </row>
    <row r="117" spans="4:4">
      <c r="D117" s="55">
        <v>13837.5</v>
      </c>
    </row>
    <row r="118" spans="4:4">
      <c r="D118" s="55">
        <v>1848</v>
      </c>
    </row>
    <row r="119" spans="4:4">
      <c r="D119" s="55">
        <v>4464</v>
      </c>
    </row>
    <row r="120" spans="4:4">
      <c r="D120" s="55">
        <v>8316</v>
      </c>
    </row>
    <row r="121" spans="4:4">
      <c r="D121" s="55">
        <v>4920</v>
      </c>
    </row>
    <row r="122" spans="4:4">
      <c r="D122" s="55">
        <v>5780</v>
      </c>
    </row>
    <row r="123" spans="4:4">
      <c r="D123" s="55">
        <v>3600</v>
      </c>
    </row>
    <row r="124" spans="4:4">
      <c r="D124" s="55">
        <v>4920</v>
      </c>
    </row>
    <row r="125" spans="4:4">
      <c r="D125" s="55">
        <v>5616</v>
      </c>
    </row>
    <row r="126" spans="4:4">
      <c r="D126" s="55">
        <v>7497</v>
      </c>
    </row>
    <row r="127" spans="4:4">
      <c r="D127" s="55">
        <v>8190</v>
      </c>
    </row>
    <row r="128" spans="4:4">
      <c r="D128" s="55">
        <v>6300</v>
      </c>
    </row>
    <row r="129" spans="4:4">
      <c r="D129" s="55">
        <v>2367</v>
      </c>
    </row>
    <row r="130" spans="4:4">
      <c r="D130" s="55">
        <v>4220</v>
      </c>
    </row>
    <row r="131" spans="4:4">
      <c r="D131" s="55">
        <v>10360</v>
      </c>
    </row>
    <row r="132" spans="4:4">
      <c r="D132" s="55">
        <v>8172</v>
      </c>
    </row>
    <row r="133" spans="4:4">
      <c r="D133" s="55">
        <v>6456</v>
      </c>
    </row>
    <row r="134" spans="4:4">
      <c r="D134" s="55">
        <v>4995</v>
      </c>
    </row>
    <row r="135" spans="4:4">
      <c r="D135" s="55">
        <v>3192</v>
      </c>
    </row>
    <row r="136" spans="4:4">
      <c r="D136" s="55">
        <v>1811.25</v>
      </c>
    </row>
    <row r="137" spans="4:4">
      <c r="D137" s="55">
        <v>8940</v>
      </c>
    </row>
    <row r="138" spans="4:4">
      <c r="D138" s="55">
        <v>4882.5</v>
      </c>
    </row>
    <row r="139" spans="4:4">
      <c r="D139" s="55">
        <v>8370</v>
      </c>
    </row>
    <row r="140" spans="4:4">
      <c r="D140" s="55">
        <v>3078</v>
      </c>
    </row>
    <row r="141" spans="4:4">
      <c r="D141" s="55">
        <v>2256</v>
      </c>
    </row>
    <row r="142" spans="4:4">
      <c r="D142" s="55">
        <v>2385</v>
      </c>
    </row>
    <row r="143" spans="4:4">
      <c r="D143" s="55">
        <v>13410</v>
      </c>
    </row>
    <row r="144" spans="4:4">
      <c r="D144" s="55">
        <v>10000</v>
      </c>
    </row>
    <row r="145" spans="4:4">
      <c r="D145" s="55">
        <v>6363</v>
      </c>
    </row>
    <row r="146" spans="4:4">
      <c r="D146" s="55">
        <v>2712</v>
      </c>
    </row>
    <row r="147" spans="4:4">
      <c r="D147" s="55">
        <v>4644</v>
      </c>
    </row>
    <row r="148" spans="4:4">
      <c r="D148" s="55">
        <v>1795.5</v>
      </c>
    </row>
    <row r="149" spans="4:4">
      <c r="D149" s="55">
        <v>6318</v>
      </c>
    </row>
    <row r="150" spans="4:4">
      <c r="D150" s="55">
        <v>13050</v>
      </c>
    </row>
    <row r="151" spans="4:4">
      <c r="D151" s="55">
        <v>3717</v>
      </c>
    </row>
    <row r="152" spans="4:4">
      <c r="D152" s="55">
        <v>7722</v>
      </c>
    </row>
    <row r="153" spans="4:4">
      <c r="D153" s="55">
        <v>9000</v>
      </c>
    </row>
    <row r="154" spans="4:4">
      <c r="D154" s="55">
        <v>14580</v>
      </c>
    </row>
    <row r="155" spans="4:4">
      <c r="D155" s="55">
        <v>5520</v>
      </c>
    </row>
    <row r="156" spans="4:4">
      <c r="D156" s="55">
        <v>13050</v>
      </c>
    </row>
    <row r="157" spans="4:4">
      <c r="D157" s="55">
        <v>6750</v>
      </c>
    </row>
    <row r="158" spans="4:4">
      <c r="D158" s="55">
        <v>5562</v>
      </c>
    </row>
    <row r="159" spans="4:4">
      <c r="D159" s="55">
        <v>3129</v>
      </c>
    </row>
    <row r="160" spans="4:4">
      <c r="D160" s="55">
        <v>5688</v>
      </c>
    </row>
    <row r="161" spans="4:4">
      <c r="D161" s="55">
        <v>1545</v>
      </c>
    </row>
    <row r="162" spans="4:4">
      <c r="D162" s="55">
        <v>8599.5</v>
      </c>
    </row>
    <row r="163" spans="4:4">
      <c r="D163" s="55">
        <v>5094</v>
      </c>
    </row>
    <row r="164" spans="4:4">
      <c r="D164" s="55">
        <v>8775</v>
      </c>
    </row>
    <row r="165" spans="4:4">
      <c r="D165" s="55">
        <v>7830</v>
      </c>
    </row>
    <row r="166" spans="4:4">
      <c r="D166" s="55">
        <v>10920</v>
      </c>
    </row>
    <row r="167" spans="4:4">
      <c r="D167" s="55">
        <v>14280</v>
      </c>
    </row>
    <row r="168" spans="4:4">
      <c r="D168" s="55">
        <v>6804</v>
      </c>
    </row>
    <row r="169" spans="4:4">
      <c r="D169" s="55">
        <v>4920</v>
      </c>
    </row>
    <row r="170" spans="4:4">
      <c r="D170" s="55">
        <v>1716.75</v>
      </c>
    </row>
    <row r="171" spans="4:4">
      <c r="D171" s="55">
        <v>1680</v>
      </c>
    </row>
    <row r="172" spans="4:4">
      <c r="D172" s="55">
        <v>3168</v>
      </c>
    </row>
    <row r="173" spans="4:4">
      <c r="D173" s="55">
        <v>5913</v>
      </c>
    </row>
    <row r="174" spans="4:4">
      <c r="D174" s="55">
        <v>2410</v>
      </c>
    </row>
    <row r="175" spans="4:4">
      <c r="D175" s="55">
        <v>11640</v>
      </c>
    </row>
    <row r="176" spans="4:4">
      <c r="D176" s="55">
        <v>2268</v>
      </c>
    </row>
    <row r="177" spans="4:4">
      <c r="D177" s="55">
        <v>10158.75</v>
      </c>
    </row>
    <row r="178" spans="4:4">
      <c r="D178" s="55">
        <v>9576</v>
      </c>
    </row>
    <row r="179" spans="4:4">
      <c r="D179" s="55">
        <v>6720</v>
      </c>
    </row>
    <row r="180" spans="4:4">
      <c r="D180" s="55">
        <v>1701</v>
      </c>
    </row>
    <row r="181" spans="4:4">
      <c r="D181" s="55">
        <v>4800</v>
      </c>
    </row>
    <row r="182" spans="4:4">
      <c r="D182" s="55">
        <v>7938</v>
      </c>
    </row>
    <row r="183" spans="4:4">
      <c r="D183" s="55">
        <v>11025</v>
      </c>
    </row>
    <row r="184" spans="4:4">
      <c r="D184" s="55">
        <v>11840</v>
      </c>
    </row>
    <row r="185" spans="4:4">
      <c r="D185" s="55">
        <v>4536</v>
      </c>
    </row>
    <row r="186" spans="4:4">
      <c r="D186" s="55">
        <v>5040</v>
      </c>
    </row>
    <row r="187" spans="4:4">
      <c r="D187" s="55">
        <v>6156</v>
      </c>
    </row>
    <row r="188" spans="4:4">
      <c r="D188" s="55">
        <v>3960</v>
      </c>
    </row>
    <row r="189" spans="4:4">
      <c r="D189" s="55">
        <v>5680</v>
      </c>
    </row>
    <row r="190" spans="4:4">
      <c r="D190" s="55">
        <v>7680</v>
      </c>
    </row>
    <row r="191" spans="4:4">
      <c r="D191" s="55">
        <v>4998</v>
      </c>
    </row>
    <row r="192" spans="4:4">
      <c r="D192" s="55">
        <v>2152.5</v>
      </c>
    </row>
    <row r="193" spans="4:4">
      <c r="D193" s="55">
        <v>6358.5</v>
      </c>
    </row>
    <row r="194" spans="4:4">
      <c r="D194" s="55">
        <v>5292</v>
      </c>
    </row>
    <row r="195" spans="4:4">
      <c r="D195" s="55">
        <v>11000</v>
      </c>
    </row>
    <row r="196" spans="4:4">
      <c r="D196" s="55">
        <v>11640</v>
      </c>
    </row>
    <row r="197" spans="4:4">
      <c r="D197" s="55">
        <v>13050</v>
      </c>
    </row>
    <row r="198" spans="4:4">
      <c r="D198" s="55">
        <v>7812</v>
      </c>
    </row>
    <row r="199" spans="4:4">
      <c r="D199" s="55">
        <v>14800</v>
      </c>
    </row>
    <row r="200" spans="4:4">
      <c r="D200" s="55">
        <v>13020</v>
      </c>
    </row>
    <row r="201" spans="4:4">
      <c r="D201" s="55">
        <v>9000</v>
      </c>
    </row>
    <row r="202" spans="4:4">
      <c r="D202" s="55">
        <v>7155</v>
      </c>
    </row>
    <row r="203" spans="4:4">
      <c r="D203" s="55">
        <v>2227.5</v>
      </c>
    </row>
    <row r="204" spans="4:4">
      <c r="D204" s="55">
        <v>6240</v>
      </c>
    </row>
    <row r="205" spans="4:4">
      <c r="D205" s="55">
        <v>10840</v>
      </c>
    </row>
    <row r="206" spans="4:4">
      <c r="D206" s="55">
        <v>6288</v>
      </c>
    </row>
    <row r="207" spans="4:4">
      <c r="D207" s="55">
        <v>4815</v>
      </c>
    </row>
    <row r="208" spans="4:4">
      <c r="D208" s="55">
        <v>4014</v>
      </c>
    </row>
    <row r="209" spans="4:4">
      <c r="D209" s="55">
        <v>8520</v>
      </c>
    </row>
    <row r="210" spans="4:4">
      <c r="D210" s="55">
        <v>3321</v>
      </c>
    </row>
    <row r="211" spans="4:4">
      <c r="D211" s="55">
        <v>6021</v>
      </c>
    </row>
    <row r="212" spans="4:4">
      <c r="D212" s="55">
        <v>3912</v>
      </c>
    </row>
    <row r="213" spans="4:4">
      <c r="D213" s="55">
        <v>5640</v>
      </c>
    </row>
    <row r="214" spans="4:4">
      <c r="D214" s="55">
        <v>2214</v>
      </c>
    </row>
    <row r="215" spans="4:4">
      <c r="D215" s="55">
        <v>4130</v>
      </c>
    </row>
    <row r="216" spans="4:4">
      <c r="D216" s="55">
        <v>4995</v>
      </c>
    </row>
    <row r="217" spans="4:4">
      <c r="D217" s="55">
        <v>8343</v>
      </c>
    </row>
    <row r="218" spans="4:4">
      <c r="D218" s="55">
        <v>5610</v>
      </c>
    </row>
    <row r="219" spans="4:4">
      <c r="D219" s="55">
        <v>5022</v>
      </c>
    </row>
    <row r="220" spans="4:4">
      <c r="D220" s="55">
        <v>6426</v>
      </c>
    </row>
    <row r="221" spans="4:4">
      <c r="D221" s="55">
        <v>6682.5</v>
      </c>
    </row>
    <row r="222" spans="4:4">
      <c r="D222" s="55">
        <v>3969</v>
      </c>
    </row>
    <row r="223" spans="4:4">
      <c r="D223" s="55">
        <v>11760</v>
      </c>
    </row>
    <row r="224" spans="4:4">
      <c r="D224" s="55">
        <v>2740.5</v>
      </c>
    </row>
    <row r="225" spans="4:4">
      <c r="D225" s="55">
        <v>5292</v>
      </c>
    </row>
    <row r="226" spans="4:4">
      <c r="D226" s="55">
        <v>6264</v>
      </c>
    </row>
    <row r="227" spans="4:4">
      <c r="D227" s="55">
        <v>9408</v>
      </c>
    </row>
    <row r="228" spans="4:4">
      <c r="D228" s="55">
        <v>12465</v>
      </c>
    </row>
    <row r="229" spans="4:4">
      <c r="D229" s="55">
        <v>6075</v>
      </c>
    </row>
    <row r="230" spans="4:4">
      <c r="D230" s="55">
        <v>5922</v>
      </c>
    </row>
    <row r="231" spans="4:4">
      <c r="D231" s="55">
        <v>8325</v>
      </c>
    </row>
    <row r="232" spans="4:4">
      <c r="D232" s="55">
        <v>2020</v>
      </c>
    </row>
    <row r="233" spans="4:4">
      <c r="D233" s="55">
        <v>3801</v>
      </c>
    </row>
    <row r="234" spans="4:4">
      <c r="D234" s="55">
        <v>5568</v>
      </c>
    </row>
    <row r="235" spans="4:4">
      <c r="D235" s="55">
        <v>5292</v>
      </c>
    </row>
    <row r="236" spans="4:4">
      <c r="D236" s="55">
        <v>6540</v>
      </c>
    </row>
    <row r="237" spans="4:4">
      <c r="D237" s="55">
        <v>7920</v>
      </c>
    </row>
    <row r="238" spans="4:4">
      <c r="D238" s="55">
        <v>2280</v>
      </c>
    </row>
    <row r="239" spans="4:4">
      <c r="D239" s="55">
        <v>8741.25</v>
      </c>
    </row>
    <row r="240" spans="4:4">
      <c r="D240" s="55">
        <v>3168</v>
      </c>
    </row>
    <row r="241" spans="4:4">
      <c r="D241" s="55">
        <v>11475</v>
      </c>
    </row>
    <row r="242" spans="4:4">
      <c r="D242" s="55">
        <v>4333.5</v>
      </c>
    </row>
    <row r="243" spans="4:4">
      <c r="D243" s="55">
        <v>5778</v>
      </c>
    </row>
    <row r="244" spans="4:4">
      <c r="D244" s="55">
        <v>12285</v>
      </c>
    </row>
    <row r="245" spans="4:4">
      <c r="D245" s="55">
        <v>1782</v>
      </c>
    </row>
    <row r="246" spans="4:4">
      <c r="D246" s="55">
        <v>14310</v>
      </c>
    </row>
    <row r="247" spans="4:4">
      <c r="D247" s="55">
        <v>1962</v>
      </c>
    </row>
    <row r="248" spans="4:4">
      <c r="D248" s="55">
        <v>12465</v>
      </c>
    </row>
    <row r="249" spans="4:4">
      <c r="D249" s="55">
        <v>7182</v>
      </c>
    </row>
    <row r="250" spans="4:4">
      <c r="D250" s="55">
        <v>1548</v>
      </c>
    </row>
    <row r="251" spans="4:4">
      <c r="D251" s="55">
        <v>3906</v>
      </c>
    </row>
    <row r="252" spans="4:4">
      <c r="D252" s="55">
        <v>1753.5</v>
      </c>
    </row>
    <row r="253" spans="4:4">
      <c r="D253" s="55">
        <v>5994</v>
      </c>
    </row>
    <row r="254" spans="4:4">
      <c r="D254" s="55">
        <v>6480</v>
      </c>
    </row>
    <row r="255" spans="4:4">
      <c r="D255" s="55">
        <v>3078</v>
      </c>
    </row>
    <row r="256" spans="4:4">
      <c r="D256" s="55">
        <v>6858</v>
      </c>
    </row>
    <row r="257" spans="4:4">
      <c r="D257" s="55">
        <v>10080</v>
      </c>
    </row>
    <row r="258" spans="4:4">
      <c r="D258" s="55">
        <v>5520</v>
      </c>
    </row>
    <row r="259" spans="4:4">
      <c r="D259" s="55">
        <v>11016</v>
      </c>
    </row>
    <row r="260" spans="4:4">
      <c r="D260" s="55">
        <v>2232</v>
      </c>
    </row>
    <row r="261" spans="4:4">
      <c r="D261" s="55">
        <v>6792</v>
      </c>
    </row>
    <row r="262" spans="4:4">
      <c r="D262" s="55">
        <v>8707.5</v>
      </c>
    </row>
    <row r="263" spans="4:4">
      <c r="D263" s="55">
        <v>5796</v>
      </c>
    </row>
    <row r="264" spans="4:4">
      <c r="D264" s="55">
        <v>9000</v>
      </c>
    </row>
    <row r="265" spans="4:4">
      <c r="D265" s="55">
        <v>10192.5</v>
      </c>
    </row>
    <row r="266" spans="4:4">
      <c r="D266" s="55">
        <v>7074</v>
      </c>
    </row>
    <row r="267" spans="4:4">
      <c r="D267" s="55">
        <v>2260</v>
      </c>
    </row>
    <row r="268" spans="4:4">
      <c r="D268" s="55">
        <v>8568</v>
      </c>
    </row>
    <row r="269" spans="4:4">
      <c r="D269" s="55">
        <v>8856</v>
      </c>
    </row>
    <row r="270" spans="4:4">
      <c r="D270" s="55">
        <v>1692</v>
      </c>
    </row>
    <row r="271" spans="4:4">
      <c r="D271" s="55">
        <v>5022</v>
      </c>
    </row>
    <row r="272" spans="4:4">
      <c r="D272" s="55">
        <v>8160</v>
      </c>
    </row>
    <row r="273" spans="4:4">
      <c r="D273" s="55">
        <v>2509.5</v>
      </c>
    </row>
    <row r="274" spans="4:4">
      <c r="D274" s="55">
        <v>1732.5</v>
      </c>
    </row>
    <row r="275" spans="4:4">
      <c r="D275" s="55">
        <v>2340</v>
      </c>
    </row>
    <row r="276" spans="4:4">
      <c r="D276" s="55">
        <v>10960</v>
      </c>
    </row>
    <row r="277" spans="4:4">
      <c r="D277" s="55">
        <v>8111.25</v>
      </c>
    </row>
    <row r="278" spans="4:4">
      <c r="D278" s="55">
        <v>4878</v>
      </c>
    </row>
    <row r="279" spans="4:4">
      <c r="D279" s="55">
        <v>14940</v>
      </c>
    </row>
    <row r="280" spans="4:4">
      <c r="D280" s="55">
        <v>8280</v>
      </c>
    </row>
    <row r="281" spans="4:4">
      <c r="D281" s="55">
        <v>2065.5</v>
      </c>
    </row>
    <row r="282" spans="4:4">
      <c r="D282" s="55">
        <v>8028</v>
      </c>
    </row>
    <row r="283" spans="4:4">
      <c r="D283" s="55">
        <v>8280</v>
      </c>
    </row>
    <row r="284" spans="4:4">
      <c r="D284" s="55">
        <v>2215.5</v>
      </c>
    </row>
    <row r="285" spans="4:4">
      <c r="D285" s="55">
        <v>12022.5</v>
      </c>
    </row>
    <row r="286" spans="4:4">
      <c r="D286" s="55">
        <v>3600</v>
      </c>
    </row>
    <row r="287" spans="4:4">
      <c r="D287" s="55">
        <v>5136</v>
      </c>
    </row>
    <row r="288" spans="4:4">
      <c r="D288" s="55">
        <v>2430</v>
      </c>
    </row>
    <row r="289" spans="4:4">
      <c r="D289" s="55">
        <v>10160</v>
      </c>
    </row>
    <row r="290" spans="4:4">
      <c r="D290" s="55">
        <v>8379</v>
      </c>
    </row>
    <row r="291" spans="4:4">
      <c r="D291" s="55">
        <v>3420</v>
      </c>
    </row>
    <row r="292" spans="4:4">
      <c r="D292" s="55">
        <v>2572.5</v>
      </c>
    </row>
    <row r="293" spans="4:4">
      <c r="D293" s="55">
        <v>12652.5</v>
      </c>
    </row>
    <row r="294" spans="4:4">
      <c r="D294" s="55">
        <v>8856</v>
      </c>
    </row>
    <row r="295" spans="4:4">
      <c r="D295" s="55">
        <v>8820</v>
      </c>
    </row>
    <row r="296" spans="4:4">
      <c r="D296" s="55">
        <v>13230</v>
      </c>
    </row>
    <row r="297" spans="4:4">
      <c r="D297" s="55">
        <v>6358.5</v>
      </c>
    </row>
    <row r="298" spans="4:4">
      <c r="D298" s="55">
        <v>13095</v>
      </c>
    </row>
    <row r="299" spans="4:4">
      <c r="D299" s="55">
        <v>3822</v>
      </c>
    </row>
    <row r="300" spans="4:4">
      <c r="D300" s="55">
        <v>13600</v>
      </c>
    </row>
    <row r="301" spans="4:4">
      <c r="D301" s="55">
        <v>8640</v>
      </c>
    </row>
    <row r="302" spans="4:4">
      <c r="D302" s="55">
        <v>2421</v>
      </c>
    </row>
    <row r="303" spans="4:4">
      <c r="D303" s="55">
        <v>7290</v>
      </c>
    </row>
    <row r="304" spans="4:4">
      <c r="D304" s="55">
        <v>6192</v>
      </c>
    </row>
    <row r="305" spans="4:4">
      <c r="D305" s="55">
        <v>2146.5</v>
      </c>
    </row>
    <row r="306" spans="4:4">
      <c r="D306" s="55">
        <v>7528.5</v>
      </c>
    </row>
    <row r="307" spans="4:4">
      <c r="D307" s="55">
        <v>2106</v>
      </c>
    </row>
    <row r="308" spans="4:4">
      <c r="D308" s="55">
        <v>8480</v>
      </c>
    </row>
    <row r="309" spans="4:4">
      <c r="D309" s="55">
        <v>4266</v>
      </c>
    </row>
    <row r="310" spans="4:4">
      <c r="D310" s="55">
        <v>7245</v>
      </c>
    </row>
    <row r="311" spans="4:4">
      <c r="D311" s="55">
        <v>1552.5</v>
      </c>
    </row>
    <row r="312" spans="4:4">
      <c r="D312" s="55">
        <v>2151</v>
      </c>
    </row>
    <row r="313" spans="4:4">
      <c r="D313" s="55">
        <v>7222.5</v>
      </c>
    </row>
    <row r="314" spans="4:4">
      <c r="D314" s="55">
        <v>7632</v>
      </c>
    </row>
    <row r="315" spans="4:4">
      <c r="D315" s="55">
        <v>10476</v>
      </c>
    </row>
    <row r="316" spans="4:4">
      <c r="D316" s="55">
        <v>6930</v>
      </c>
    </row>
    <row r="317" spans="4:4">
      <c r="D317" s="55">
        <v>10380</v>
      </c>
    </row>
    <row r="318" spans="4:4">
      <c r="D318" s="55">
        <v>11088</v>
      </c>
    </row>
    <row r="319" spans="4:4">
      <c r="D319" s="55">
        <v>5535</v>
      </c>
    </row>
    <row r="320" spans="4:4">
      <c r="D320" s="55">
        <v>5058</v>
      </c>
    </row>
    <row r="321" spans="4:4">
      <c r="D321" s="55">
        <v>11680</v>
      </c>
    </row>
    <row r="322" spans="4:4">
      <c r="D322" s="55">
        <v>9684</v>
      </c>
    </row>
    <row r="323" spans="4:4">
      <c r="D323" s="55">
        <v>4176</v>
      </c>
    </row>
    <row r="324" spans="4:4">
      <c r="D324" s="55">
        <v>6345</v>
      </c>
    </row>
    <row r="325" spans="4:4">
      <c r="D325" s="55">
        <v>9126</v>
      </c>
    </row>
    <row r="326" spans="4:4">
      <c r="D326" s="55">
        <v>11205</v>
      </c>
    </row>
    <row r="327" spans="4:4">
      <c r="D327" s="55">
        <v>6150</v>
      </c>
    </row>
    <row r="328" spans="4:4">
      <c r="D328" s="55">
        <v>10860</v>
      </c>
    </row>
    <row r="329" spans="4:4">
      <c r="D329" s="55">
        <v>8775</v>
      </c>
    </row>
    <row r="330" spans="4:4">
      <c r="D330" s="55">
        <v>7317</v>
      </c>
    </row>
    <row r="331" spans="4:4">
      <c r="D331" s="55">
        <v>6885</v>
      </c>
    </row>
    <row r="332" spans="4:4">
      <c r="D332" s="55">
        <v>4608</v>
      </c>
    </row>
    <row r="333" spans="4:4">
      <c r="D333" s="55">
        <v>6960</v>
      </c>
    </row>
    <row r="334" spans="4:4">
      <c r="D334" s="55">
        <v>4940</v>
      </c>
    </row>
    <row r="335" spans="4:4">
      <c r="D335" s="55">
        <v>4644</v>
      </c>
    </row>
    <row r="336" spans="4:4">
      <c r="D336" s="55">
        <v>5040</v>
      </c>
    </row>
    <row r="337" spans="4:4">
      <c r="D337" s="55">
        <v>3390</v>
      </c>
    </row>
    <row r="338" spans="4:4">
      <c r="D338" s="55">
        <v>2740.5</v>
      </c>
    </row>
    <row r="339" spans="4:4">
      <c r="D339" s="55">
        <v>5454</v>
      </c>
    </row>
    <row r="340" spans="4:4">
      <c r="D340" s="55">
        <v>12337.5</v>
      </c>
    </row>
    <row r="341" spans="4:4">
      <c r="D341" s="55">
        <v>9756</v>
      </c>
    </row>
    <row r="342" spans="4:4">
      <c r="D342" s="55">
        <v>4851</v>
      </c>
    </row>
    <row r="343" spans="4:4">
      <c r="D343" s="55">
        <v>2016</v>
      </c>
    </row>
    <row r="344" spans="4:4">
      <c r="D344" s="55">
        <v>4806</v>
      </c>
    </row>
    <row r="345" spans="4:4">
      <c r="D345" s="55">
        <v>4716</v>
      </c>
    </row>
    <row r="346" spans="4:4">
      <c r="D346" s="55">
        <v>11115</v>
      </c>
    </row>
    <row r="347" spans="4:4">
      <c r="D347" s="55">
        <v>5224.5</v>
      </c>
    </row>
    <row r="348" spans="4:4">
      <c r="D348" s="55">
        <v>4131</v>
      </c>
    </row>
    <row r="349" spans="4:4">
      <c r="D349" s="55">
        <v>2808</v>
      </c>
    </row>
    <row r="350" spans="4:4">
      <c r="D350" s="55">
        <v>1564.5</v>
      </c>
    </row>
    <row r="351" spans="4:4">
      <c r="D351" s="55">
        <v>11088</v>
      </c>
    </row>
    <row r="352" spans="4:4">
      <c r="D352" s="55">
        <v>11640</v>
      </c>
    </row>
    <row r="353" spans="4:4">
      <c r="D353" s="55">
        <v>6804</v>
      </c>
    </row>
    <row r="354" spans="4:4">
      <c r="D354" s="55">
        <v>7860</v>
      </c>
    </row>
    <row r="355" spans="4:4">
      <c r="D355" s="55">
        <v>7296</v>
      </c>
    </row>
    <row r="356" spans="4:4">
      <c r="D356" s="55">
        <v>9585</v>
      </c>
    </row>
    <row r="357" spans="4:4">
      <c r="D357" s="55">
        <v>4860</v>
      </c>
    </row>
    <row r="358" spans="4:4">
      <c r="D358" s="55">
        <v>3267</v>
      </c>
    </row>
    <row r="359" spans="4:4">
      <c r="D359" s="55">
        <v>6984</v>
      </c>
    </row>
    <row r="360" spans="4:4">
      <c r="D360" s="55">
        <v>1539</v>
      </c>
    </row>
    <row r="361" spans="4:4">
      <c r="D361" s="55">
        <v>3465</v>
      </c>
    </row>
    <row r="362" spans="4:4">
      <c r="D362" s="55">
        <v>14512.5</v>
      </c>
    </row>
    <row r="363" spans="4:4">
      <c r="D363" s="55">
        <v>5733</v>
      </c>
    </row>
    <row r="364" spans="4:4">
      <c r="D364" s="55">
        <v>8316</v>
      </c>
    </row>
    <row r="365" spans="4:4">
      <c r="D365" s="55">
        <v>7938</v>
      </c>
    </row>
    <row r="366" spans="4:4">
      <c r="D366" s="55">
        <v>6129</v>
      </c>
    </row>
    <row r="367" spans="4:4">
      <c r="D367" s="55">
        <v>1755</v>
      </c>
    </row>
    <row r="368" spans="4:4">
      <c r="D368" s="55">
        <v>7956</v>
      </c>
    </row>
    <row r="369" spans="4:4">
      <c r="D369" s="55">
        <v>5940</v>
      </c>
    </row>
    <row r="370" spans="4:4">
      <c r="D370" s="55">
        <v>13972.5</v>
      </c>
    </row>
    <row r="371" spans="4:4">
      <c r="D371" s="55">
        <v>6300</v>
      </c>
    </row>
    <row r="372" spans="4:4">
      <c r="D372" s="55">
        <v>6096</v>
      </c>
    </row>
    <row r="373" spans="4:4">
      <c r="D373" s="55">
        <v>2045.25</v>
      </c>
    </row>
    <row r="374" spans="4:4">
      <c r="D374" s="55">
        <v>5436</v>
      </c>
    </row>
    <row r="375" spans="4:4">
      <c r="D375" s="55">
        <v>8880</v>
      </c>
    </row>
    <row r="376" spans="4:4">
      <c r="D376" s="55">
        <v>5328</v>
      </c>
    </row>
    <row r="377" spans="4:4">
      <c r="D377" s="55">
        <v>9345</v>
      </c>
    </row>
    <row r="378" spans="4:4">
      <c r="D378" s="55">
        <v>11925</v>
      </c>
    </row>
    <row r="379" spans="4:4">
      <c r="D379" s="55">
        <v>8505</v>
      </c>
    </row>
    <row r="380" spans="4:4">
      <c r="D380" s="55">
        <v>2200.5</v>
      </c>
    </row>
    <row r="381" spans="4:4">
      <c r="D381" s="55">
        <v>3888</v>
      </c>
    </row>
    <row r="382" spans="4:4">
      <c r="D382" s="55">
        <v>5985</v>
      </c>
    </row>
    <row r="383" spans="4:4">
      <c r="D383" s="55">
        <v>7047</v>
      </c>
    </row>
    <row r="384" spans="4:4">
      <c r="D384" s="55">
        <v>5575.5</v>
      </c>
    </row>
    <row r="385" spans="4:4">
      <c r="D385" s="55">
        <v>8221.5</v>
      </c>
    </row>
    <row r="386" spans="4:4">
      <c r="D386" s="55">
        <v>5071.5</v>
      </c>
    </row>
    <row r="387" spans="4:4">
      <c r="D387" s="55">
        <v>7200</v>
      </c>
    </row>
    <row r="388" spans="4:4">
      <c r="D388" s="55">
        <v>7074</v>
      </c>
    </row>
    <row r="389" spans="4:4">
      <c r="D389" s="55">
        <v>5220</v>
      </c>
    </row>
    <row r="390" spans="4:4">
      <c r="D390" s="55">
        <v>13050</v>
      </c>
    </row>
    <row r="391" spans="4:4">
      <c r="D391" s="55">
        <v>8388</v>
      </c>
    </row>
    <row r="392" spans="4:4">
      <c r="D392" s="55">
        <v>9240</v>
      </c>
    </row>
    <row r="393" spans="4:4">
      <c r="D393" s="55">
        <v>1989</v>
      </c>
    </row>
    <row r="394" spans="4:4">
      <c r="D394" s="55">
        <v>2436</v>
      </c>
    </row>
    <row r="395" spans="4:4">
      <c r="D395" s="55">
        <v>8221.5</v>
      </c>
    </row>
    <row r="396" spans="4:4">
      <c r="D396" s="55">
        <v>6048</v>
      </c>
    </row>
    <row r="397" spans="4:4">
      <c r="D397" s="55">
        <v>2037</v>
      </c>
    </row>
    <row r="398" spans="4:4">
      <c r="D398" s="55">
        <v>2394</v>
      </c>
    </row>
    <row r="399" spans="4:4">
      <c r="D399" s="55">
        <v>10044</v>
      </c>
    </row>
    <row r="400" spans="4:4">
      <c r="D400" s="55">
        <v>2614.5</v>
      </c>
    </row>
    <row r="401" spans="4:4">
      <c r="D401" s="55">
        <v>5062.5</v>
      </c>
    </row>
    <row r="402" spans="4:4">
      <c r="D402" s="55">
        <v>2052</v>
      </c>
    </row>
    <row r="403" spans="4:4">
      <c r="D403" s="55">
        <v>1755</v>
      </c>
    </row>
    <row r="404" spans="4:4">
      <c r="D404" s="55">
        <v>4496</v>
      </c>
    </row>
    <row r="405" spans="4:4">
      <c r="D405" s="55">
        <v>2929.5</v>
      </c>
    </row>
    <row r="406" spans="4:4">
      <c r="D406" s="55">
        <v>14550</v>
      </c>
    </row>
    <row r="407" spans="4:4">
      <c r="D407" s="55">
        <v>4158</v>
      </c>
    </row>
    <row r="408" spans="4:4">
      <c r="D408" s="55">
        <v>10440</v>
      </c>
    </row>
    <row r="409" spans="4:4">
      <c r="D409" s="55">
        <v>6561</v>
      </c>
    </row>
    <row r="410" spans="4:4">
      <c r="D410" s="55">
        <v>8496</v>
      </c>
    </row>
    <row r="411" spans="4:4">
      <c r="D411" s="55">
        <v>4515</v>
      </c>
    </row>
    <row r="412" spans="4:4">
      <c r="D412" s="55">
        <v>5143.5</v>
      </c>
    </row>
    <row r="413" spans="4:4">
      <c r="D413" s="55">
        <v>12195</v>
      </c>
    </row>
    <row r="414" spans="4:4">
      <c r="D414" s="55">
        <v>10560</v>
      </c>
    </row>
    <row r="415" spans="4:4">
      <c r="D415" s="55">
        <v>11475</v>
      </c>
    </row>
    <row r="416" spans="4:4">
      <c r="D416" s="55">
        <v>2146.5</v>
      </c>
    </row>
    <row r="417" spans="4:4">
      <c r="D417" s="55">
        <v>7014</v>
      </c>
    </row>
    <row r="418" spans="4:4">
      <c r="D418" s="55">
        <v>5386.5</v>
      </c>
    </row>
    <row r="419" spans="4:4">
      <c r="D419" s="55">
        <v>1809</v>
      </c>
    </row>
    <row r="420" spans="4:4">
      <c r="D420" s="55">
        <v>7344</v>
      </c>
    </row>
    <row r="421" spans="4:4">
      <c r="D421" s="55">
        <v>8426.25</v>
      </c>
    </row>
    <row r="422" spans="4:4">
      <c r="D422" s="55">
        <v>7533</v>
      </c>
    </row>
    <row r="423" spans="4:4">
      <c r="D423" s="55">
        <v>7695</v>
      </c>
    </row>
    <row r="424" spans="4:4">
      <c r="D424" s="55">
        <v>5886</v>
      </c>
    </row>
    <row r="425" spans="4:4">
      <c r="D425" s="55">
        <v>9345</v>
      </c>
    </row>
    <row r="426" spans="4:4">
      <c r="D426" s="55">
        <v>8256</v>
      </c>
    </row>
    <row r="427" spans="4:4">
      <c r="D427" s="55">
        <v>4356</v>
      </c>
    </row>
    <row r="428" spans="4:4">
      <c r="D428" s="55">
        <v>14880</v>
      </c>
    </row>
    <row r="429" spans="4:4">
      <c r="D429" s="55">
        <v>1674</v>
      </c>
    </row>
    <row r="430" spans="4:4">
      <c r="D430" s="55">
        <v>13050</v>
      </c>
    </row>
    <row r="431" spans="4:4">
      <c r="D431" s="55">
        <v>11214</v>
      </c>
    </row>
    <row r="432" spans="4:4">
      <c r="D432" s="55">
        <v>3168</v>
      </c>
    </row>
    <row r="433" spans="4:4">
      <c r="D433" s="55">
        <v>13860</v>
      </c>
    </row>
    <row r="434" spans="4:4">
      <c r="D434" s="55">
        <v>1728</v>
      </c>
    </row>
    <row r="435" spans="4:4">
      <c r="D435" s="55">
        <v>6507</v>
      </c>
    </row>
    <row r="436" spans="4:4">
      <c r="D436" s="55">
        <v>2505</v>
      </c>
    </row>
    <row r="437" spans="4:4">
      <c r="D437" s="55">
        <v>11700</v>
      </c>
    </row>
    <row r="438" spans="4:4">
      <c r="D438" s="55">
        <v>10710</v>
      </c>
    </row>
    <row r="439" spans="4:4">
      <c r="D439" s="55">
        <v>7290</v>
      </c>
    </row>
    <row r="440" spans="4:4">
      <c r="D440" s="55">
        <v>2085.75</v>
      </c>
    </row>
    <row r="441" spans="4:4">
      <c r="D441" s="55">
        <v>2358</v>
      </c>
    </row>
    <row r="442" spans="4:4">
      <c r="D442" s="55">
        <v>8829</v>
      </c>
    </row>
    <row r="443" spans="4:4">
      <c r="D443" s="55">
        <v>4288</v>
      </c>
    </row>
    <row r="444" spans="4:4">
      <c r="D444" s="55">
        <v>8977.5</v>
      </c>
    </row>
    <row r="445" spans="4:4">
      <c r="D445" s="55">
        <v>2232</v>
      </c>
    </row>
    <row r="446" spans="4:4">
      <c r="D446" s="55">
        <v>13365</v>
      </c>
    </row>
    <row r="447" spans="4:4">
      <c r="D447" s="55">
        <v>2220.75</v>
      </c>
    </row>
    <row r="448" spans="4:4">
      <c r="D448" s="55">
        <v>5616</v>
      </c>
    </row>
    <row r="449" spans="4:4">
      <c r="D449" s="55">
        <v>1984.5</v>
      </c>
    </row>
    <row r="450" spans="4:4">
      <c r="D450" s="55">
        <v>7344</v>
      </c>
    </row>
    <row r="451" spans="4:4">
      <c r="D451" s="55">
        <v>7587</v>
      </c>
    </row>
    <row r="452" spans="4:4">
      <c r="D452" s="55">
        <v>3834</v>
      </c>
    </row>
    <row r="453" spans="4:4">
      <c r="D453" s="55">
        <v>14940</v>
      </c>
    </row>
    <row r="454" spans="4:4">
      <c r="D454" s="55">
        <v>2280</v>
      </c>
    </row>
    <row r="455" spans="4:4">
      <c r="D455" s="55">
        <v>13800</v>
      </c>
    </row>
    <row r="456" spans="4:4">
      <c r="D456" s="55">
        <v>4048</v>
      </c>
    </row>
    <row r="457" spans="4:4">
      <c r="D457" s="55">
        <v>2106</v>
      </c>
    </row>
    <row r="458" spans="4:4">
      <c r="D458" s="55">
        <v>7920</v>
      </c>
    </row>
    <row r="459" spans="4:4">
      <c r="D459" s="55">
        <v>10044</v>
      </c>
    </row>
    <row r="460" spans="4:4">
      <c r="D460" s="55">
        <v>3144</v>
      </c>
    </row>
    <row r="461" spans="4:4">
      <c r="D461" s="55">
        <v>10020</v>
      </c>
    </row>
    <row r="462" spans="4:4">
      <c r="D462" s="55">
        <v>2016</v>
      </c>
    </row>
    <row r="463" spans="4:4">
      <c r="D463" s="55">
        <v>7335</v>
      </c>
    </row>
    <row r="464" spans="4:4">
      <c r="D464" s="55">
        <v>5310</v>
      </c>
    </row>
    <row r="465" spans="4:4">
      <c r="D465" s="55">
        <v>7812</v>
      </c>
    </row>
    <row r="466" spans="4:4">
      <c r="D466" s="55">
        <v>7785</v>
      </c>
    </row>
    <row r="467" spans="4:4">
      <c r="D467" s="55">
        <v>6876</v>
      </c>
    </row>
    <row r="468" spans="4:4">
      <c r="D468" s="55">
        <v>2646</v>
      </c>
    </row>
    <row r="469" spans="4:4">
      <c r="D469" s="55">
        <v>1533</v>
      </c>
    </row>
    <row r="470" spans="4:4">
      <c r="D470" s="55">
        <v>7140</v>
      </c>
    </row>
    <row r="471" spans="4:4">
      <c r="D471" s="55">
        <v>2030</v>
      </c>
    </row>
    <row r="472" spans="4:4">
      <c r="D472" s="55">
        <v>2310</v>
      </c>
    </row>
    <row r="473" spans="4:4">
      <c r="D473" s="55">
        <v>5386.5</v>
      </c>
    </row>
    <row r="474" spans="4:4">
      <c r="D474" s="55">
        <v>7938</v>
      </c>
    </row>
    <row r="475" spans="4:4">
      <c r="D475" s="55">
        <v>10400</v>
      </c>
    </row>
    <row r="476" spans="4:4">
      <c r="D476" s="55">
        <v>2295</v>
      </c>
    </row>
    <row r="477" spans="4:4">
      <c r="D477" s="55">
        <v>6120</v>
      </c>
    </row>
    <row r="478" spans="4:4">
      <c r="D478" s="55">
        <v>10395</v>
      </c>
    </row>
    <row r="479" spans="4:4">
      <c r="D479" s="55">
        <v>13365</v>
      </c>
    </row>
    <row r="480" spans="4:4">
      <c r="D480" s="55">
        <v>14647.5</v>
      </c>
    </row>
    <row r="481" spans="4:4">
      <c r="D481" s="55">
        <v>8820</v>
      </c>
    </row>
    <row r="482" spans="4:4">
      <c r="D482" s="55">
        <v>7020</v>
      </c>
    </row>
    <row r="483" spans="4:4">
      <c r="D483" s="55">
        <v>3645</v>
      </c>
    </row>
    <row r="484" spans="4:4">
      <c r="D484" s="55">
        <v>2439</v>
      </c>
    </row>
    <row r="485" spans="4:4">
      <c r="D485" s="55">
        <v>7560</v>
      </c>
    </row>
    <row r="486" spans="4:4">
      <c r="D486" s="55">
        <v>7308</v>
      </c>
    </row>
    <row r="487" spans="4:4">
      <c r="D487" s="55">
        <v>1741.5</v>
      </c>
    </row>
    <row r="488" spans="4:4">
      <c r="D488" s="55">
        <v>3492</v>
      </c>
    </row>
    <row r="489" spans="4:4">
      <c r="D489" s="55">
        <v>2850</v>
      </c>
    </row>
    <row r="490" spans="4:4">
      <c r="D490" s="55">
        <v>2520</v>
      </c>
    </row>
    <row r="491" spans="4:4">
      <c r="D491" s="55">
        <v>3408</v>
      </c>
    </row>
    <row r="492" spans="4:4">
      <c r="D492" s="55">
        <v>7812</v>
      </c>
    </row>
    <row r="493" spans="4:4">
      <c r="D493" s="55">
        <v>9600</v>
      </c>
    </row>
    <row r="494" spans="4:4">
      <c r="D494" s="55">
        <v>4950</v>
      </c>
    </row>
    <row r="495" spans="4:4">
      <c r="D495" s="55">
        <v>6075</v>
      </c>
    </row>
    <row r="496" spans="4:4">
      <c r="D496" s="55">
        <v>11880</v>
      </c>
    </row>
    <row r="497" spans="4:4">
      <c r="D497" s="55">
        <v>2964</v>
      </c>
    </row>
    <row r="498" spans="4:4">
      <c r="D498" s="55">
        <v>13275</v>
      </c>
    </row>
    <row r="499" spans="4:4">
      <c r="D499" s="55">
        <v>11760</v>
      </c>
    </row>
    <row r="500" spans="4:4">
      <c r="D500" s="55">
        <v>9216</v>
      </c>
    </row>
    <row r="501" spans="4:4">
      <c r="D501" s="55">
        <v>3888</v>
      </c>
    </row>
    <row r="502" spans="4:4">
      <c r="D502" s="55">
        <v>5000</v>
      </c>
    </row>
    <row r="503" spans="4:4">
      <c r="D503" s="55">
        <v>7128</v>
      </c>
    </row>
    <row r="504" spans="4:4">
      <c r="D504" s="55">
        <v>3726</v>
      </c>
    </row>
    <row r="505" spans="4:4">
      <c r="D505" s="55">
        <v>6144</v>
      </c>
    </row>
    <row r="506" spans="4:4">
      <c r="D506" s="55">
        <v>2232</v>
      </c>
    </row>
    <row r="507" spans="4:4">
      <c r="D507" s="55">
        <v>7860</v>
      </c>
    </row>
    <row r="508" spans="4:4">
      <c r="D508" s="55">
        <v>3330</v>
      </c>
    </row>
    <row r="509" spans="4:4">
      <c r="D509" s="55">
        <v>4725</v>
      </c>
    </row>
    <row r="510" spans="4:4">
      <c r="D510" s="55">
        <v>3408</v>
      </c>
    </row>
    <row r="511" spans="4:4">
      <c r="D511" s="55">
        <v>11560</v>
      </c>
    </row>
    <row r="512" spans="4:4">
      <c r="D512" s="55">
        <v>7320</v>
      </c>
    </row>
    <row r="513" spans="4:4">
      <c r="D513" s="55">
        <v>5130</v>
      </c>
    </row>
    <row r="514" spans="4:4">
      <c r="D514" s="55">
        <v>8864</v>
      </c>
    </row>
    <row r="515" spans="4:4">
      <c r="D515" s="55">
        <v>2064</v>
      </c>
    </row>
    <row r="516" spans="4:4">
      <c r="D516" s="55">
        <v>2226</v>
      </c>
    </row>
    <row r="517" spans="4:4">
      <c r="D517" s="55">
        <v>5319</v>
      </c>
    </row>
    <row r="518" spans="4:4">
      <c r="D518" s="55">
        <v>3096</v>
      </c>
    </row>
    <row r="519" spans="4:4">
      <c r="D519" s="55">
        <v>5481</v>
      </c>
    </row>
    <row r="520" spans="4:4">
      <c r="D520" s="55">
        <v>5460</v>
      </c>
    </row>
    <row r="521" spans="4:4">
      <c r="D521" s="55">
        <v>4657.5</v>
      </c>
    </row>
    <row r="522" spans="4:4">
      <c r="D522" s="55">
        <v>7020</v>
      </c>
    </row>
    <row r="523" spans="4:4">
      <c r="D523" s="55">
        <v>2635.5</v>
      </c>
    </row>
    <row r="524" spans="4:4">
      <c r="D524" s="55">
        <v>4080</v>
      </c>
    </row>
    <row r="525" spans="4:4">
      <c r="D525" s="55">
        <v>4900.5</v>
      </c>
    </row>
    <row r="526" spans="4:4">
      <c r="D526" s="55">
        <v>2610</v>
      </c>
    </row>
    <row r="527" spans="4:4">
      <c r="D527" s="55">
        <v>1593</v>
      </c>
    </row>
    <row r="528" spans="4:4">
      <c r="D528" s="55">
        <v>5724</v>
      </c>
    </row>
    <row r="529" spans="4:4">
      <c r="D529" s="55">
        <v>6930</v>
      </c>
    </row>
    <row r="530" spans="4:4">
      <c r="D530" s="55">
        <v>11790</v>
      </c>
    </row>
    <row r="531" spans="4:4">
      <c r="D531" s="55">
        <v>2556</v>
      </c>
    </row>
    <row r="532" spans="4:4">
      <c r="D532" s="55">
        <v>4410</v>
      </c>
    </row>
    <row r="533" spans="4:4">
      <c r="D533" s="55">
        <v>2856</v>
      </c>
    </row>
    <row r="534" spans="4:4">
      <c r="D534" s="55">
        <v>6318</v>
      </c>
    </row>
    <row r="535" spans="4:4">
      <c r="D535" s="55">
        <v>4186</v>
      </c>
    </row>
    <row r="536" spans="4:4">
      <c r="D536" s="55">
        <v>9000</v>
      </c>
    </row>
    <row r="537" spans="4:4">
      <c r="D537" s="55">
        <v>11448</v>
      </c>
    </row>
    <row r="538" spans="4:4">
      <c r="D538" s="55">
        <v>14850</v>
      </c>
    </row>
    <row r="539" spans="4:4">
      <c r="D539" s="55">
        <v>4941</v>
      </c>
    </row>
    <row r="540" spans="4:4">
      <c r="D540" s="55">
        <v>9288</v>
      </c>
    </row>
    <row r="541" spans="4:4">
      <c r="D541" s="55">
        <v>8064</v>
      </c>
    </row>
    <row r="542" spans="4:4">
      <c r="D542" s="55">
        <v>5751</v>
      </c>
    </row>
    <row r="543" spans="4:4">
      <c r="D543" s="55">
        <v>3360</v>
      </c>
    </row>
    <row r="544" spans="4:4">
      <c r="D544" s="55">
        <v>5229</v>
      </c>
    </row>
    <row r="545" spans="4:4">
      <c r="D545" s="55">
        <v>1732.5</v>
      </c>
    </row>
    <row r="546" spans="4:4">
      <c r="D546" s="55">
        <v>9828</v>
      </c>
    </row>
    <row r="547" spans="4:4">
      <c r="D547" s="55">
        <v>9375</v>
      </c>
    </row>
    <row r="548" spans="4:4">
      <c r="D548" s="55">
        <v>8560</v>
      </c>
    </row>
    <row r="549" spans="4:4">
      <c r="D549" s="55">
        <v>2331</v>
      </c>
    </row>
    <row r="550" spans="4:4">
      <c r="D550" s="55">
        <v>10878</v>
      </c>
    </row>
    <row r="551" spans="4:4">
      <c r="D551" s="55">
        <v>2832</v>
      </c>
    </row>
    <row r="552" spans="4:4">
      <c r="D552" s="55">
        <v>2425.5</v>
      </c>
    </row>
    <row r="553" spans="4:4">
      <c r="D553" s="55">
        <v>2100</v>
      </c>
    </row>
    <row r="554" spans="4:4">
      <c r="D554" s="55">
        <v>2740</v>
      </c>
    </row>
    <row r="555" spans="4:4">
      <c r="D555" s="55">
        <v>7470</v>
      </c>
    </row>
    <row r="556" spans="4:4">
      <c r="D556" s="55">
        <v>2184</v>
      </c>
    </row>
    <row r="557" spans="4:4">
      <c r="D557" s="55">
        <v>5386.5</v>
      </c>
    </row>
    <row r="558" spans="4:4">
      <c r="D558" s="55">
        <v>11295</v>
      </c>
    </row>
    <row r="559" spans="4:4">
      <c r="D559" s="55">
        <v>10125</v>
      </c>
    </row>
    <row r="560" spans="4:4">
      <c r="D560" s="55">
        <v>1669.5</v>
      </c>
    </row>
    <row r="561" spans="4:4">
      <c r="D561" s="55">
        <v>6888</v>
      </c>
    </row>
    <row r="562" spans="4:4">
      <c r="D562" s="55">
        <v>1872</v>
      </c>
    </row>
    <row r="563" spans="4:4">
      <c r="D563" s="55">
        <v>6615</v>
      </c>
    </row>
    <row r="564" spans="4:4">
      <c r="D564" s="55">
        <v>8960</v>
      </c>
    </row>
    <row r="565" spans="4:4">
      <c r="D565" s="55">
        <v>6507</v>
      </c>
    </row>
    <row r="566" spans="4:4">
      <c r="D566" s="55">
        <v>1764</v>
      </c>
    </row>
    <row r="567" spans="4:4">
      <c r="D567" s="55">
        <v>1512</v>
      </c>
    </row>
    <row r="568" spans="4:4">
      <c r="D568" s="55">
        <v>12285</v>
      </c>
    </row>
    <row r="569" spans="4:4">
      <c r="D569" s="55">
        <v>10552.5</v>
      </c>
    </row>
    <row r="570" spans="4:4">
      <c r="D570" s="55">
        <v>6528</v>
      </c>
    </row>
    <row r="571" spans="4:4">
      <c r="D571" s="55">
        <v>10710</v>
      </c>
    </row>
    <row r="572" spans="4:4">
      <c r="D572" s="55">
        <v>10000</v>
      </c>
    </row>
    <row r="573" spans="4:4">
      <c r="D573" s="55">
        <v>9045</v>
      </c>
    </row>
    <row r="574" spans="4:4">
      <c r="D574" s="55">
        <v>10800</v>
      </c>
    </row>
    <row r="575" spans="4:4">
      <c r="D575" s="55">
        <v>9248</v>
      </c>
    </row>
    <row r="576" spans="4:4">
      <c r="D576" s="55">
        <v>4496</v>
      </c>
    </row>
    <row r="577" spans="4:4">
      <c r="D577" s="55">
        <v>7074</v>
      </c>
    </row>
    <row r="578" spans="4:4">
      <c r="D578" s="55">
        <v>2223</v>
      </c>
    </row>
    <row r="579" spans="4:4">
      <c r="D579" s="55">
        <v>1920</v>
      </c>
    </row>
    <row r="580" spans="4:4">
      <c r="D580" s="55">
        <v>4428</v>
      </c>
    </row>
    <row r="581" spans="4:4">
      <c r="D581" s="55">
        <v>3834</v>
      </c>
    </row>
    <row r="582" spans="4:4">
      <c r="D582" s="55">
        <v>7704</v>
      </c>
    </row>
    <row r="583" spans="4:4">
      <c r="D583" s="55">
        <v>4788</v>
      </c>
    </row>
    <row r="584" spans="4:4">
      <c r="D584" s="55">
        <v>6696</v>
      </c>
    </row>
    <row r="585" spans="4:4">
      <c r="D585" s="55">
        <v>4500</v>
      </c>
    </row>
    <row r="586" spans="4:4">
      <c r="D586" s="55">
        <v>11280</v>
      </c>
    </row>
    <row r="587" spans="4:4">
      <c r="D587" s="55">
        <v>8175</v>
      </c>
    </row>
    <row r="588" spans="4:4">
      <c r="D588" s="55">
        <v>6912</v>
      </c>
    </row>
    <row r="589" spans="4:4">
      <c r="D589" s="55">
        <v>9525</v>
      </c>
    </row>
    <row r="590" spans="4:4">
      <c r="D590" s="55">
        <v>8955</v>
      </c>
    </row>
    <row r="591" spans="4:4">
      <c r="D591" s="55">
        <v>10100</v>
      </c>
    </row>
    <row r="592" spans="4:4">
      <c r="D592" s="55">
        <v>8280</v>
      </c>
    </row>
    <row r="593" spans="4:4">
      <c r="D593" s="55">
        <v>6831</v>
      </c>
    </row>
    <row r="594" spans="4:4">
      <c r="D594" s="55">
        <v>1444.5</v>
      </c>
    </row>
    <row r="595" spans="4:4">
      <c r="D595" s="55">
        <v>8688</v>
      </c>
    </row>
    <row r="596" spans="4:4">
      <c r="D596" s="55">
        <v>4545</v>
      </c>
    </row>
    <row r="597" spans="4:4">
      <c r="D597" s="55">
        <v>7605</v>
      </c>
    </row>
    <row r="598" spans="4:4">
      <c r="D598" s="55">
        <v>2497.5</v>
      </c>
    </row>
    <row r="599" spans="4:4">
      <c r="D599" s="55">
        <v>12510</v>
      </c>
    </row>
    <row r="600" spans="4:4">
      <c r="D600" s="55">
        <v>2404.5</v>
      </c>
    </row>
    <row r="601" spans="4:4">
      <c r="D601" s="55">
        <v>10665</v>
      </c>
    </row>
    <row r="602" spans="4:4">
      <c r="D602" s="55">
        <v>1685.25</v>
      </c>
    </row>
    <row r="603" spans="4:4">
      <c r="D603" s="55">
        <v>10692</v>
      </c>
    </row>
    <row r="604" spans="4:4">
      <c r="D604" s="55">
        <v>1512</v>
      </c>
    </row>
    <row r="605" spans="4:4">
      <c r="D605" s="55">
        <v>4428</v>
      </c>
    </row>
    <row r="606" spans="4:4">
      <c r="D606" s="55">
        <v>2580</v>
      </c>
    </row>
    <row r="607" spans="4:4">
      <c r="D607" s="55">
        <v>5712</v>
      </c>
    </row>
    <row r="608" spans="4:4">
      <c r="D608" s="55">
        <v>8379</v>
      </c>
    </row>
    <row r="609" spans="4:4">
      <c r="D609" s="55">
        <v>8662.5</v>
      </c>
    </row>
    <row r="610" spans="4:4">
      <c r="D610" s="55">
        <v>12285</v>
      </c>
    </row>
    <row r="611" spans="4:4">
      <c r="D611" s="55">
        <v>9600</v>
      </c>
    </row>
    <row r="612" spans="4:4">
      <c r="D612" s="55">
        <v>12825</v>
      </c>
    </row>
    <row r="613" spans="4:4">
      <c r="D613" s="55">
        <v>6780</v>
      </c>
    </row>
    <row r="614" spans="4:4">
      <c r="D614" s="55">
        <v>4420</v>
      </c>
    </row>
    <row r="615" spans="4:4">
      <c r="D615" s="55">
        <v>8925</v>
      </c>
    </row>
    <row r="616" spans="4:4">
      <c r="D616" s="55">
        <v>5643</v>
      </c>
    </row>
    <row r="617" spans="4:4">
      <c r="D617" s="55">
        <v>3132</v>
      </c>
    </row>
    <row r="618" spans="4:4">
      <c r="D618" s="55">
        <v>1830</v>
      </c>
    </row>
    <row r="619" spans="4:4">
      <c r="D619" s="55">
        <v>1608</v>
      </c>
    </row>
    <row r="620" spans="4:4">
      <c r="D620" s="55">
        <v>4160</v>
      </c>
    </row>
    <row r="621" spans="4:4">
      <c r="D621" s="55">
        <v>8240</v>
      </c>
    </row>
    <row r="622" spans="4:4">
      <c r="D622" s="55">
        <v>11040</v>
      </c>
    </row>
    <row r="623" spans="4:4">
      <c r="D623" s="55">
        <v>10890</v>
      </c>
    </row>
    <row r="624" spans="4:4">
      <c r="D624" s="55">
        <v>12480</v>
      </c>
    </row>
    <row r="625" spans="4:4">
      <c r="D625" s="55">
        <v>2196</v>
      </c>
    </row>
    <row r="626" spans="4:4">
      <c r="D626" s="55">
        <v>11655</v>
      </c>
    </row>
    <row r="627" spans="4:4">
      <c r="D627" s="55">
        <v>8520</v>
      </c>
    </row>
    <row r="628" spans="4:4">
      <c r="D628" s="55">
        <v>7680</v>
      </c>
    </row>
    <row r="629" spans="4:4">
      <c r="D629" s="55">
        <v>13050</v>
      </c>
    </row>
    <row r="630" spans="4:4">
      <c r="D630" s="55">
        <v>11745</v>
      </c>
    </row>
    <row r="631" spans="4:4">
      <c r="D631" s="55">
        <v>13005</v>
      </c>
    </row>
    <row r="632" spans="4:4">
      <c r="D632" s="55">
        <v>10640</v>
      </c>
    </row>
    <row r="633" spans="4:4">
      <c r="D633" s="55">
        <v>12375</v>
      </c>
    </row>
    <row r="634" spans="4:4">
      <c r="D634" s="55">
        <v>11280</v>
      </c>
    </row>
    <row r="635" spans="4:4">
      <c r="D635" s="55">
        <v>5220</v>
      </c>
    </row>
    <row r="636" spans="4:4">
      <c r="D636" s="55">
        <v>9108</v>
      </c>
    </row>
    <row r="637" spans="4:4">
      <c r="D637" s="55">
        <v>7176</v>
      </c>
    </row>
    <row r="638" spans="4:4">
      <c r="D638" s="55">
        <v>2605.5</v>
      </c>
    </row>
    <row r="639" spans="4:4">
      <c r="D639" s="55">
        <v>10600</v>
      </c>
    </row>
    <row r="640" spans="4:4">
      <c r="D640" s="55">
        <v>2415</v>
      </c>
    </row>
    <row r="641" spans="4:4">
      <c r="D641" s="55">
        <v>6588</v>
      </c>
    </row>
    <row r="642" spans="4:4">
      <c r="D642" s="55">
        <v>4063.5</v>
      </c>
    </row>
    <row r="643" spans="4:4">
      <c r="D643" s="55">
        <v>14850</v>
      </c>
    </row>
    <row r="644" spans="4:4">
      <c r="D644" s="55">
        <v>4560</v>
      </c>
    </row>
    <row r="645" spans="4:4">
      <c r="D645" s="55">
        <v>6642</v>
      </c>
    </row>
    <row r="646" spans="4:4">
      <c r="D646" s="55">
        <v>4428</v>
      </c>
    </row>
    <row r="647" spans="4:4">
      <c r="D647" s="55">
        <v>1812</v>
      </c>
    </row>
    <row r="648" spans="4:4">
      <c r="D648" s="55">
        <v>5544</v>
      </c>
    </row>
    <row r="649" spans="4:4">
      <c r="D649" s="55">
        <v>4688</v>
      </c>
    </row>
    <row r="650" spans="4:4">
      <c r="D650" s="55">
        <v>7128</v>
      </c>
    </row>
    <row r="651" spans="4:4">
      <c r="D651" s="55">
        <v>7344</v>
      </c>
    </row>
    <row r="652" spans="4:4">
      <c r="D652" s="55">
        <v>4698</v>
      </c>
    </row>
    <row r="653" spans="4:4">
      <c r="D653" s="55">
        <v>3294</v>
      </c>
    </row>
    <row r="654" spans="4:4">
      <c r="D654" s="55">
        <v>5832</v>
      </c>
    </row>
    <row r="655" spans="4:4">
      <c r="D655" s="55">
        <v>2508</v>
      </c>
    </row>
    <row r="656" spans="4:4">
      <c r="D656" s="55">
        <v>5265</v>
      </c>
    </row>
    <row r="657" spans="4:4">
      <c r="D657" s="55">
        <v>1533</v>
      </c>
    </row>
    <row r="658" spans="4:4">
      <c r="D658" s="55">
        <v>7770</v>
      </c>
    </row>
    <row r="659" spans="4:4">
      <c r="D659" s="55">
        <v>1719</v>
      </c>
    </row>
    <row r="660" spans="4:4">
      <c r="D660" s="55">
        <v>4018</v>
      </c>
    </row>
    <row r="661" spans="4:4">
      <c r="D661" s="55">
        <v>10395</v>
      </c>
    </row>
    <row r="662" spans="4:4">
      <c r="D662" s="55">
        <v>11100</v>
      </c>
    </row>
    <row r="663" spans="4:4">
      <c r="D663" s="55">
        <v>5940</v>
      </c>
    </row>
    <row r="664" spans="4:4">
      <c r="D664" s="55">
        <v>12442.5</v>
      </c>
    </row>
    <row r="665" spans="4:4">
      <c r="D665" s="55">
        <v>6132</v>
      </c>
    </row>
    <row r="666" spans="4:4">
      <c r="D666" s="55">
        <v>10500</v>
      </c>
    </row>
    <row r="667" spans="4:4">
      <c r="D667" s="55">
        <v>14650</v>
      </c>
    </row>
    <row r="668" spans="4:4">
      <c r="D668" s="55">
        <v>14985</v>
      </c>
    </row>
    <row r="669" spans="4:4">
      <c r="D669" s="55">
        <v>2214</v>
      </c>
    </row>
    <row r="670" spans="4:4">
      <c r="D670" s="55">
        <v>8370</v>
      </c>
    </row>
    <row r="671" spans="4:4">
      <c r="D671" s="55">
        <v>7560</v>
      </c>
    </row>
    <row r="672" spans="4:4">
      <c r="D672" s="55">
        <v>1512</v>
      </c>
    </row>
    <row r="673" spans="4:4">
      <c r="D673" s="55">
        <v>1812</v>
      </c>
    </row>
    <row r="674" spans="4:4">
      <c r="D674" s="55">
        <v>11220</v>
      </c>
    </row>
    <row r="675" spans="4:4">
      <c r="D675" s="55">
        <v>6768</v>
      </c>
    </row>
    <row r="676" spans="4:4">
      <c r="D676" s="55">
        <v>11002.5</v>
      </c>
    </row>
    <row r="677" spans="4:4">
      <c r="D677" s="55">
        <v>4120</v>
      </c>
    </row>
    <row r="678" spans="4:4">
      <c r="D678" s="55">
        <v>14580</v>
      </c>
    </row>
    <row r="679" spans="4:4">
      <c r="D679" s="55">
        <v>10867.5</v>
      </c>
    </row>
    <row r="680" spans="4:4">
      <c r="D680" s="55">
        <v>7092</v>
      </c>
    </row>
    <row r="681" spans="4:4">
      <c r="D681" s="55">
        <v>10732.5</v>
      </c>
    </row>
    <row r="682" spans="4:4">
      <c r="D682" s="55">
        <v>8580</v>
      </c>
    </row>
    <row r="683" spans="4:4">
      <c r="D683" s="55">
        <v>4824</v>
      </c>
    </row>
    <row r="684" spans="4:4">
      <c r="D684" s="55">
        <v>8208</v>
      </c>
    </row>
    <row r="685" spans="4:4">
      <c r="D685" s="55">
        <v>4256</v>
      </c>
    </row>
    <row r="686" spans="4:4">
      <c r="D686" s="55">
        <v>7308</v>
      </c>
    </row>
    <row r="687" spans="4:4">
      <c r="D687" s="55">
        <v>9300</v>
      </c>
    </row>
    <row r="688" spans="4:4">
      <c r="D688" s="55">
        <v>9840</v>
      </c>
    </row>
    <row r="689" spans="4:4">
      <c r="D689" s="55">
        <v>5346</v>
      </c>
    </row>
    <row r="690" spans="4:4">
      <c r="D690" s="55">
        <v>10440</v>
      </c>
    </row>
    <row r="691" spans="4:4">
      <c r="D691" s="55">
        <v>12060</v>
      </c>
    </row>
    <row r="692" spans="4:4">
      <c r="D692" s="55">
        <v>8383.5</v>
      </c>
    </row>
    <row r="693" spans="4:4">
      <c r="D693" s="55">
        <v>2988</v>
      </c>
    </row>
    <row r="694" spans="4:4">
      <c r="D694" s="55">
        <v>12075</v>
      </c>
    </row>
    <row r="695" spans="4:4">
      <c r="D695" s="55">
        <v>6885</v>
      </c>
    </row>
    <row r="696" spans="4:4">
      <c r="D696" s="55">
        <v>12075</v>
      </c>
    </row>
    <row r="697" spans="4:4">
      <c r="D697" s="55">
        <v>9312</v>
      </c>
    </row>
    <row r="698" spans="4:4">
      <c r="D698" s="55">
        <v>1515</v>
      </c>
    </row>
    <row r="699" spans="4:4">
      <c r="D699" s="55">
        <v>9247.5</v>
      </c>
    </row>
    <row r="700" spans="4:4">
      <c r="D700" s="55">
        <v>6237</v>
      </c>
    </row>
    <row r="701" spans="4:4">
      <c r="D701" s="55">
        <v>7056</v>
      </c>
    </row>
    <row r="702" spans="4:4">
      <c r="D702" s="55">
        <v>7152</v>
      </c>
    </row>
    <row r="703" spans="4:4">
      <c r="D703" s="55">
        <v>2844</v>
      </c>
    </row>
    <row r="704" spans="4:4">
      <c r="D704" s="55">
        <v>4347</v>
      </c>
    </row>
    <row r="705" spans="4:4">
      <c r="D705" s="55">
        <v>10764</v>
      </c>
    </row>
    <row r="706" spans="4:4">
      <c r="D706" s="55">
        <v>1755</v>
      </c>
    </row>
    <row r="707" spans="4:4">
      <c r="D707" s="55">
        <v>1701</v>
      </c>
    </row>
    <row r="708" spans="4:4">
      <c r="D708" s="55">
        <v>6240</v>
      </c>
    </row>
    <row r="709" spans="4:4">
      <c r="D709" s="55">
        <v>7533</v>
      </c>
    </row>
    <row r="710" spans="4:4">
      <c r="D710" s="55">
        <v>2604</v>
      </c>
    </row>
    <row r="711" spans="4:4">
      <c r="D711" s="55">
        <v>9216</v>
      </c>
    </row>
    <row r="712" spans="4:4">
      <c r="D712" s="55">
        <v>8400</v>
      </c>
    </row>
    <row r="713" spans="4:4">
      <c r="D713" s="55">
        <v>9900</v>
      </c>
    </row>
    <row r="714" spans="4:4">
      <c r="D714" s="55">
        <v>7980</v>
      </c>
    </row>
    <row r="715" spans="4:4">
      <c r="D715" s="55">
        <v>5292</v>
      </c>
    </row>
    <row r="716" spans="4:4">
      <c r="D716" s="55">
        <v>8280</v>
      </c>
    </row>
    <row r="717" spans="4:4">
      <c r="D717" s="55">
        <v>2583</v>
      </c>
    </row>
    <row r="718" spans="4:4">
      <c r="D718" s="55">
        <v>11790</v>
      </c>
    </row>
    <row r="719" spans="4:4">
      <c r="D719" s="55">
        <v>7632</v>
      </c>
    </row>
    <row r="720" spans="4:4">
      <c r="D720" s="55">
        <v>9585</v>
      </c>
    </row>
    <row r="721" spans="4:4">
      <c r="D721" s="55">
        <v>8340</v>
      </c>
    </row>
    <row r="722" spans="4:4">
      <c r="D722" s="55">
        <v>7398</v>
      </c>
    </row>
    <row r="723" spans="4:4">
      <c r="D723" s="55">
        <v>5232</v>
      </c>
    </row>
    <row r="724" spans="4:4">
      <c r="D724" s="55">
        <v>2063.25</v>
      </c>
    </row>
    <row r="725" spans="4:4">
      <c r="D725" s="55">
        <v>4096</v>
      </c>
    </row>
    <row r="726" spans="4:4">
      <c r="D726" s="55">
        <v>1764</v>
      </c>
    </row>
    <row r="727" spans="4:4">
      <c r="D727" s="55">
        <v>4224</v>
      </c>
    </row>
    <row r="728" spans="4:4">
      <c r="D728" s="55">
        <v>9720</v>
      </c>
    </row>
    <row r="729" spans="4:4">
      <c r="D729" s="55">
        <v>1984.5</v>
      </c>
    </row>
    <row r="730" spans="4:4">
      <c r="D730" s="55">
        <v>1848</v>
      </c>
    </row>
    <row r="731" spans="4:4">
      <c r="D731" s="55">
        <v>12330</v>
      </c>
    </row>
    <row r="732" spans="4:4">
      <c r="D732" s="55">
        <v>5751</v>
      </c>
    </row>
    <row r="733" spans="4:4">
      <c r="D733" s="55">
        <v>4770</v>
      </c>
    </row>
    <row r="734" spans="4:4">
      <c r="D734" s="55">
        <v>2280</v>
      </c>
    </row>
    <row r="735" spans="4:4">
      <c r="D735" s="55">
        <v>13702.5</v>
      </c>
    </row>
    <row r="736" spans="4:4">
      <c r="D736" s="55">
        <v>7740</v>
      </c>
    </row>
    <row r="737" spans="4:4">
      <c r="D737" s="55">
        <v>5040</v>
      </c>
    </row>
    <row r="738" spans="4:4">
      <c r="D738" s="55">
        <v>6372</v>
      </c>
    </row>
    <row r="739" spans="4:4">
      <c r="D739" s="55">
        <v>2160</v>
      </c>
    </row>
    <row r="740" spans="4:4">
      <c r="D740" s="55">
        <v>7680</v>
      </c>
    </row>
    <row r="741" spans="4:4">
      <c r="D741" s="55">
        <v>4320</v>
      </c>
    </row>
    <row r="742" spans="4:4">
      <c r="D742" s="55">
        <v>11700</v>
      </c>
    </row>
    <row r="743" spans="4:4">
      <c r="D743" s="55">
        <v>4428</v>
      </c>
    </row>
    <row r="744" spans="4:4">
      <c r="D744" s="55">
        <v>11280</v>
      </c>
    </row>
    <row r="745" spans="4:4">
      <c r="D745" s="55">
        <v>4333.5</v>
      </c>
    </row>
    <row r="746" spans="4:4">
      <c r="D746" s="55">
        <v>6360</v>
      </c>
    </row>
    <row r="747" spans="4:4">
      <c r="D747" s="55">
        <v>4932</v>
      </c>
    </row>
    <row r="748" spans="4:4">
      <c r="D748" s="55">
        <v>5220</v>
      </c>
    </row>
    <row r="749" spans="4:4">
      <c r="D749" s="55">
        <v>6709.5</v>
      </c>
    </row>
    <row r="750" spans="4:4">
      <c r="D750" s="55">
        <v>10170</v>
      </c>
    </row>
    <row r="751" spans="4:4">
      <c r="D751" s="55">
        <v>5004</v>
      </c>
    </row>
    <row r="752" spans="4:4">
      <c r="D752" s="55">
        <v>8955</v>
      </c>
    </row>
    <row r="753" spans="4:4">
      <c r="D753" s="55">
        <v>6840</v>
      </c>
    </row>
    <row r="754" spans="4:4">
      <c r="D754" s="55">
        <v>1530</v>
      </c>
    </row>
    <row r="755" spans="4:4">
      <c r="D755" s="55">
        <v>10080</v>
      </c>
    </row>
    <row r="756" spans="4:4">
      <c r="D756" s="55">
        <v>10755</v>
      </c>
    </row>
    <row r="757" spans="4:4">
      <c r="D757" s="55">
        <v>14025</v>
      </c>
    </row>
    <row r="758" spans="4:4">
      <c r="D758" s="55">
        <v>9870</v>
      </c>
    </row>
    <row r="759" spans="4:4">
      <c r="D759" s="55">
        <v>2092.5</v>
      </c>
    </row>
    <row r="760" spans="4:4">
      <c r="D760" s="55">
        <v>4158</v>
      </c>
    </row>
    <row r="761" spans="4:4">
      <c r="D761" s="55">
        <v>7506</v>
      </c>
    </row>
    <row r="762" spans="4:4">
      <c r="D762" s="55">
        <v>4470</v>
      </c>
    </row>
    <row r="763" spans="4:4">
      <c r="D763" s="55">
        <v>8496</v>
      </c>
    </row>
    <row r="764" spans="4:4">
      <c r="D764" s="55">
        <v>5860</v>
      </c>
    </row>
    <row r="765" spans="4:4">
      <c r="D765" s="55">
        <v>14107.5</v>
      </c>
    </row>
    <row r="766" spans="4:4">
      <c r="D766" s="55">
        <v>5670</v>
      </c>
    </row>
    <row r="767" spans="4:4">
      <c r="D767" s="55">
        <v>12555</v>
      </c>
    </row>
    <row r="768" spans="4:4">
      <c r="D768" s="55">
        <v>4160</v>
      </c>
    </row>
    <row r="769" spans="4:4">
      <c r="D769" s="55">
        <v>1974</v>
      </c>
    </row>
    <row r="770" spans="4:4">
      <c r="D770" s="55">
        <v>4819.5</v>
      </c>
    </row>
    <row r="771" spans="4:4">
      <c r="D771" s="55">
        <v>6912</v>
      </c>
    </row>
    <row r="772" spans="4:4">
      <c r="D772" s="55">
        <v>5811.75</v>
      </c>
    </row>
    <row r="773" spans="4:4">
      <c r="D773" s="55">
        <v>9502.5</v>
      </c>
    </row>
    <row r="774" spans="4:4">
      <c r="D774" s="55">
        <v>9720</v>
      </c>
    </row>
    <row r="775" spans="4:4">
      <c r="D775" s="55">
        <v>5400</v>
      </c>
    </row>
    <row r="776" spans="4:4">
      <c r="D776" s="55">
        <v>8032.5</v>
      </c>
    </row>
    <row r="777" spans="4:4">
      <c r="D777" s="55">
        <v>2133</v>
      </c>
    </row>
    <row r="778" spans="4:4">
      <c r="D778" s="55">
        <v>4980</v>
      </c>
    </row>
    <row r="779" spans="4:4">
      <c r="D779" s="55">
        <v>3582</v>
      </c>
    </row>
    <row r="780" spans="4:4">
      <c r="D780" s="55">
        <v>12540</v>
      </c>
    </row>
    <row r="781" spans="4:4">
      <c r="D781" s="55">
        <v>7335</v>
      </c>
    </row>
    <row r="782" spans="4:4">
      <c r="D782" s="55">
        <v>2265</v>
      </c>
    </row>
    <row r="783" spans="4:4">
      <c r="D783" s="55">
        <v>7812</v>
      </c>
    </row>
    <row r="784" spans="4:4">
      <c r="D784" s="55">
        <v>2484</v>
      </c>
    </row>
    <row r="785" spans="4:4">
      <c r="D785" s="55">
        <v>6156</v>
      </c>
    </row>
    <row r="786" spans="4:4">
      <c r="D786" s="55">
        <v>9936</v>
      </c>
    </row>
    <row r="787" spans="4:4">
      <c r="D787" s="55">
        <v>1620</v>
      </c>
    </row>
    <row r="788" spans="4:4">
      <c r="D788" s="55">
        <v>4176</v>
      </c>
    </row>
    <row r="789" spans="4:4">
      <c r="D789" s="55">
        <v>5548.5</v>
      </c>
    </row>
    <row r="790" spans="4:4">
      <c r="D790" s="55">
        <v>7641</v>
      </c>
    </row>
    <row r="791" spans="4:4">
      <c r="D791" s="55">
        <v>9696</v>
      </c>
    </row>
    <row r="792" spans="4:4">
      <c r="D792" s="55">
        <v>7087.5</v>
      </c>
    </row>
    <row r="793" spans="4:4">
      <c r="D793" s="55">
        <v>1539</v>
      </c>
    </row>
    <row r="794" spans="4:4">
      <c r="D794" s="55">
        <v>4998</v>
      </c>
    </row>
    <row r="795" spans="4:4">
      <c r="D795" s="55">
        <v>4410</v>
      </c>
    </row>
    <row r="796" spans="4:4">
      <c r="D796" s="55">
        <v>7249.5</v>
      </c>
    </row>
    <row r="797" spans="4:4">
      <c r="D797" s="55">
        <v>1635</v>
      </c>
    </row>
    <row r="798" spans="4:4">
      <c r="D798" s="55">
        <v>2376</v>
      </c>
    </row>
    <row r="799" spans="4:4">
      <c r="D799" s="55">
        <v>8175</v>
      </c>
    </row>
    <row r="800" spans="4:4">
      <c r="D800" s="55">
        <v>13140</v>
      </c>
    </row>
    <row r="801" spans="4:4">
      <c r="D801" s="55">
        <v>5811.75</v>
      </c>
    </row>
    <row r="802" spans="4:4">
      <c r="D802" s="55">
        <v>2400</v>
      </c>
    </row>
    <row r="803" spans="4:4">
      <c r="D803" s="55">
        <v>6237</v>
      </c>
    </row>
    <row r="804" spans="4:4">
      <c r="D804" s="55">
        <v>2268</v>
      </c>
    </row>
    <row r="805" spans="4:4">
      <c r="D805" s="55">
        <v>8880</v>
      </c>
    </row>
    <row r="806" spans="4:4">
      <c r="D806" s="55">
        <v>4770</v>
      </c>
    </row>
    <row r="807" spans="4:4">
      <c r="D807" s="55">
        <v>11925</v>
      </c>
    </row>
    <row r="808" spans="4:4">
      <c r="D808" s="55">
        <v>3072</v>
      </c>
    </row>
    <row r="809" spans="4:4">
      <c r="D809" s="55">
        <v>2660</v>
      </c>
    </row>
    <row r="810" spans="4:4">
      <c r="D810" s="55">
        <v>2660</v>
      </c>
    </row>
    <row r="811" spans="4:4">
      <c r="D811" s="55">
        <v>2475</v>
      </c>
    </row>
    <row r="812" spans="4:4">
      <c r="D812" s="55">
        <v>2097</v>
      </c>
    </row>
    <row r="813" spans="4:4">
      <c r="D813" s="55">
        <v>2097</v>
      </c>
    </row>
    <row r="814" spans="4:4">
      <c r="D814" s="55">
        <v>7627.5</v>
      </c>
    </row>
    <row r="815" spans="4:4">
      <c r="D815" s="55">
        <v>3045</v>
      </c>
    </row>
    <row r="816" spans="4:4">
      <c r="D816" s="55">
        <v>1522.5</v>
      </c>
    </row>
    <row r="817" spans="4:4">
      <c r="D817" s="55">
        <v>13230</v>
      </c>
    </row>
    <row r="818" spans="4:4">
      <c r="D818" s="55">
        <v>6378.75</v>
      </c>
    </row>
    <row r="819" spans="4:4">
      <c r="D819" s="55">
        <v>4252.5</v>
      </c>
    </row>
    <row r="820" spans="4:4">
      <c r="D820" s="55">
        <v>4776</v>
      </c>
    </row>
    <row r="821" spans="4:4">
      <c r="D821" s="55">
        <v>11295</v>
      </c>
    </row>
    <row r="822" spans="4:4">
      <c r="D822" s="55">
        <v>5697</v>
      </c>
    </row>
    <row r="823" spans="4:4">
      <c r="D823" s="55">
        <v>10001.25</v>
      </c>
    </row>
    <row r="824" spans="4:4">
      <c r="D824" s="55">
        <v>9045</v>
      </c>
    </row>
    <row r="825" spans="4:4">
      <c r="D825" s="55">
        <v>7980</v>
      </c>
    </row>
    <row r="826" spans="4:4">
      <c r="D826" s="55">
        <v>1725</v>
      </c>
    </row>
    <row r="827" spans="4:4">
      <c r="D827" s="55">
        <v>4080</v>
      </c>
    </row>
    <row r="828" spans="4:4">
      <c r="D828" s="55">
        <v>14880</v>
      </c>
    </row>
    <row r="829" spans="4:4">
      <c r="D829" s="55">
        <v>6925.5</v>
      </c>
    </row>
    <row r="830" spans="4:4">
      <c r="D830" s="55">
        <v>6831</v>
      </c>
    </row>
    <row r="831" spans="4:4">
      <c r="D831" s="55">
        <v>1957.5</v>
      </c>
    </row>
    <row r="832" spans="4:4">
      <c r="D832" s="55">
        <v>10260</v>
      </c>
    </row>
    <row r="833" spans="4:4">
      <c r="D833" s="55">
        <v>7668</v>
      </c>
    </row>
    <row r="834" spans="4:4">
      <c r="D834" s="55">
        <v>4482</v>
      </c>
    </row>
    <row r="835" spans="4:4">
      <c r="D835" s="55">
        <v>6048</v>
      </c>
    </row>
    <row r="836" spans="4:4">
      <c r="D836" s="55">
        <v>1791</v>
      </c>
    </row>
    <row r="837" spans="4:4">
      <c r="D837" s="55">
        <v>2604</v>
      </c>
    </row>
    <row r="838" spans="4:4">
      <c r="D838" s="55">
        <v>8172</v>
      </c>
    </row>
    <row r="839" spans="4:4">
      <c r="D839" s="55">
        <v>7020</v>
      </c>
    </row>
    <row r="840" spans="4:4">
      <c r="D840" s="55">
        <v>3978</v>
      </c>
    </row>
    <row r="841" spans="4:4">
      <c r="D841" s="55">
        <v>7920</v>
      </c>
    </row>
    <row r="842" spans="4:4">
      <c r="D842" s="55">
        <v>11178</v>
      </c>
    </row>
    <row r="843" spans="4:4">
      <c r="D843" s="55">
        <v>3150</v>
      </c>
    </row>
    <row r="844" spans="4:4">
      <c r="D844" s="55">
        <v>6096</v>
      </c>
    </row>
    <row r="845" spans="4:4">
      <c r="D845" s="55">
        <v>6135.75</v>
      </c>
    </row>
    <row r="846" spans="4:4">
      <c r="D846" s="55">
        <v>7248</v>
      </c>
    </row>
    <row r="847" spans="4:4">
      <c r="D847" s="55">
        <v>3108</v>
      </c>
    </row>
    <row r="848" spans="4:4">
      <c r="D848" s="55">
        <v>1935</v>
      </c>
    </row>
    <row r="849" spans="4:4">
      <c r="D849" s="55">
        <v>7411.5</v>
      </c>
    </row>
    <row r="850" spans="4:4">
      <c r="D850" s="55">
        <v>8568</v>
      </c>
    </row>
    <row r="851" spans="4:4">
      <c r="D851" s="55">
        <v>8880</v>
      </c>
    </row>
    <row r="852" spans="4:4">
      <c r="D852" s="55">
        <v>6255</v>
      </c>
    </row>
    <row r="853" spans="4:4">
      <c r="D853" s="55">
        <v>7992</v>
      </c>
    </row>
    <row r="854" spans="4:4">
      <c r="D854" s="55">
        <v>6660</v>
      </c>
    </row>
    <row r="855" spans="4:4">
      <c r="D855" s="55">
        <v>5607</v>
      </c>
    </row>
    <row r="856" spans="4:4">
      <c r="D856" s="55">
        <v>13410</v>
      </c>
    </row>
    <row r="857" spans="4:4">
      <c r="D857" s="55">
        <v>4770</v>
      </c>
    </row>
    <row r="858" spans="4:4">
      <c r="D858" s="55">
        <v>2673</v>
      </c>
    </row>
    <row r="859" spans="4:4">
      <c r="D859" s="55">
        <v>6378.75</v>
      </c>
    </row>
    <row r="860" spans="4:4">
      <c r="D860" s="55">
        <v>4882.5</v>
      </c>
    </row>
    <row r="861" spans="4:4">
      <c r="D861" s="55">
        <v>4401</v>
      </c>
    </row>
    <row r="862" spans="4:4">
      <c r="D862" s="55">
        <v>9720</v>
      </c>
    </row>
    <row r="863" spans="4:4">
      <c r="D863" s="55">
        <v>3990</v>
      </c>
    </row>
    <row r="864" spans="4:4">
      <c r="D864" s="55">
        <v>2349</v>
      </c>
    </row>
    <row r="865" spans="4:4">
      <c r="D865" s="55">
        <v>9292.5</v>
      </c>
    </row>
    <row r="866" spans="4:4">
      <c r="D866" s="55">
        <v>13702.5</v>
      </c>
    </row>
    <row r="867" spans="4:4">
      <c r="D867" s="55">
        <v>6762</v>
      </c>
    </row>
    <row r="868" spans="4:4">
      <c r="D868" s="55">
        <v>5400</v>
      </c>
    </row>
    <row r="869" spans="4:4">
      <c r="D869" s="55">
        <v>9432</v>
      </c>
    </row>
    <row r="870" spans="4:4">
      <c r="D870" s="55">
        <v>2610</v>
      </c>
    </row>
    <row r="871" spans="4:4">
      <c r="D871" s="55">
        <v>5220</v>
      </c>
    </row>
    <row r="872" spans="4:4">
      <c r="D872" s="55">
        <v>8388</v>
      </c>
    </row>
    <row r="873" spans="4:4">
      <c r="D873" s="55">
        <v>11550</v>
      </c>
    </row>
    <row r="874" spans="4:4">
      <c r="D874" s="55">
        <v>5967</v>
      </c>
    </row>
    <row r="875" spans="4:4">
      <c r="D875" s="55">
        <v>7308</v>
      </c>
    </row>
    <row r="876" spans="4:4">
      <c r="D876" s="55">
        <v>5481</v>
      </c>
    </row>
    <row r="877" spans="4:4">
      <c r="D877" s="55">
        <v>3024</v>
      </c>
    </row>
    <row r="878" spans="4:4">
      <c r="D878" s="55">
        <v>4074</v>
      </c>
    </row>
    <row r="879" spans="4:4">
      <c r="D879" s="55">
        <v>7182</v>
      </c>
    </row>
    <row r="880" spans="4:4">
      <c r="D880" s="55">
        <v>12555</v>
      </c>
    </row>
    <row r="881" spans="4:4">
      <c r="D881" s="55">
        <v>5229</v>
      </c>
    </row>
    <row r="882" spans="4:4">
      <c r="D882" s="55">
        <v>8437.5</v>
      </c>
    </row>
    <row r="883" spans="4:4">
      <c r="D883" s="55">
        <v>10260</v>
      </c>
    </row>
    <row r="884" spans="4:4">
      <c r="D884" s="55">
        <v>1755</v>
      </c>
    </row>
    <row r="885" spans="4:4">
      <c r="D885" s="55">
        <v>2248</v>
      </c>
    </row>
    <row r="886" spans="4:4">
      <c r="D886" s="55">
        <v>2929.5</v>
      </c>
    </row>
    <row r="887" spans="4:4">
      <c r="D887" s="55">
        <v>2910</v>
      </c>
    </row>
    <row r="888" spans="4:4">
      <c r="D888" s="55">
        <v>10395</v>
      </c>
    </row>
    <row r="889" spans="4:4">
      <c r="D889" s="55">
        <v>10440</v>
      </c>
    </row>
    <row r="890" spans="4:4">
      <c r="D890" s="55">
        <v>4374</v>
      </c>
    </row>
    <row r="891" spans="4:4">
      <c r="D891" s="55">
        <v>2124</v>
      </c>
    </row>
    <row r="892" spans="4:4">
      <c r="D892" s="55">
        <v>4515</v>
      </c>
    </row>
    <row r="893" spans="4:4">
      <c r="D893" s="55">
        <v>1714.5</v>
      </c>
    </row>
    <row r="894" spans="4:4">
      <c r="D894" s="55">
        <v>2439</v>
      </c>
    </row>
    <row r="895" spans="4:4">
      <c r="D895" s="55">
        <v>5280</v>
      </c>
    </row>
    <row r="896" spans="4:4">
      <c r="D896" s="55">
        <v>11475</v>
      </c>
    </row>
    <row r="897" spans="4:4">
      <c r="D897" s="55">
        <v>2146.5</v>
      </c>
    </row>
    <row r="898" spans="4:4">
      <c r="D898" s="55">
        <v>3507</v>
      </c>
    </row>
    <row r="899" spans="4:4">
      <c r="D899" s="55">
        <v>5386.5</v>
      </c>
    </row>
    <row r="900" spans="4:4">
      <c r="D900" s="55">
        <v>1809</v>
      </c>
    </row>
    <row r="901" spans="4:4">
      <c r="D901" s="55">
        <v>9792</v>
      </c>
    </row>
    <row r="902" spans="4:4">
      <c r="D902" s="55">
        <v>5055.75</v>
      </c>
    </row>
    <row r="903" spans="4:4">
      <c r="D903" s="55">
        <v>10044</v>
      </c>
    </row>
    <row r="904" spans="4:4">
      <c r="D904" s="55">
        <v>10260</v>
      </c>
    </row>
    <row r="905" spans="4:4">
      <c r="D905" s="55">
        <v>7236</v>
      </c>
    </row>
    <row r="906" spans="4:4">
      <c r="D906" s="55">
        <v>2943</v>
      </c>
    </row>
    <row r="907" spans="4:4">
      <c r="D907" s="55">
        <v>5643</v>
      </c>
    </row>
    <row r="908" spans="4:4">
      <c r="D908" s="55">
        <v>1869</v>
      </c>
    </row>
    <row r="909" spans="4:4">
      <c r="D909" s="55">
        <v>3474</v>
      </c>
    </row>
    <row r="910" spans="4:4">
      <c r="D910" s="55">
        <v>2064</v>
      </c>
    </row>
    <row r="911" spans="4:4">
      <c r="D911" s="55">
        <v>2068.5</v>
      </c>
    </row>
    <row r="912" spans="4:4">
      <c r="D912" s="55">
        <v>4356</v>
      </c>
    </row>
    <row r="913" spans="4:4">
      <c r="D913" s="55">
        <v>9900</v>
      </c>
    </row>
    <row r="914" spans="4:4">
      <c r="D914" s="55">
        <v>11904</v>
      </c>
    </row>
    <row r="915" spans="4:4">
      <c r="D915" s="55">
        <v>7357.5</v>
      </c>
    </row>
    <row r="916" spans="4:4">
      <c r="D916" s="55">
        <v>4728</v>
      </c>
    </row>
    <row r="917" spans="4:4">
      <c r="D917" s="55">
        <v>8869.5</v>
      </c>
    </row>
    <row r="918" spans="4:4">
      <c r="D918" s="55">
        <v>9864</v>
      </c>
    </row>
    <row r="919" spans="4:4">
      <c r="D919" s="55">
        <v>10548</v>
      </c>
    </row>
    <row r="920" spans="4:4">
      <c r="D920" s="55">
        <v>6120</v>
      </c>
    </row>
    <row r="921" spans="4:4">
      <c r="D921" s="55">
        <v>1737</v>
      </c>
    </row>
    <row r="922" spans="4:4">
      <c r="D922" s="55">
        <v>2011.5</v>
      </c>
    </row>
    <row r="923" spans="4:4">
      <c r="D923" s="55">
        <v>5022</v>
      </c>
    </row>
    <row r="924" spans="4:4">
      <c r="D924" s="55">
        <v>7627.5</v>
      </c>
    </row>
    <row r="925" spans="4:4">
      <c r="D925" s="55">
        <v>13050</v>
      </c>
    </row>
    <row r="926" spans="4:4">
      <c r="D926" s="55">
        <v>10450</v>
      </c>
    </row>
    <row r="927" spans="4:4">
      <c r="D927" s="55">
        <v>5607</v>
      </c>
    </row>
    <row r="928" spans="4:4">
      <c r="D928" s="55">
        <v>5256</v>
      </c>
    </row>
    <row r="929" spans="4:4">
      <c r="D929" s="55">
        <v>1584</v>
      </c>
    </row>
    <row r="930" spans="4:4">
      <c r="D930" s="55">
        <v>6426</v>
      </c>
    </row>
    <row r="931" spans="4:4">
      <c r="D931" s="55">
        <v>5544</v>
      </c>
    </row>
    <row r="932" spans="4:4">
      <c r="D932" s="55">
        <v>9312</v>
      </c>
    </row>
    <row r="933" spans="4:4">
      <c r="D933" s="55">
        <v>6912</v>
      </c>
    </row>
    <row r="934" spans="4:4">
      <c r="D934" s="55">
        <v>8676</v>
      </c>
    </row>
    <row r="935" spans="4:4">
      <c r="D935" s="55">
        <v>10020</v>
      </c>
    </row>
    <row r="936" spans="4:4">
      <c r="D936" s="55">
        <v>9360</v>
      </c>
    </row>
    <row r="937" spans="4:4">
      <c r="D937" s="55">
        <v>4284</v>
      </c>
    </row>
    <row r="938" spans="4:4">
      <c r="D938" s="55">
        <v>7290</v>
      </c>
    </row>
    <row r="939" spans="4:4">
      <c r="D939" s="55">
        <v>4171.5</v>
      </c>
    </row>
    <row r="940" spans="4:4">
      <c r="D940" s="55">
        <v>9432</v>
      </c>
    </row>
    <row r="941" spans="4:4">
      <c r="D941" s="55">
        <v>2207.25</v>
      </c>
    </row>
    <row r="942" spans="4:4">
      <c r="D942" s="55">
        <v>2144</v>
      </c>
    </row>
    <row r="943" spans="4:4">
      <c r="D943" s="55">
        <v>5157</v>
      </c>
    </row>
    <row r="944" spans="4:4">
      <c r="D944" s="55">
        <v>11178</v>
      </c>
    </row>
    <row r="945" spans="4:4">
      <c r="D945" s="55">
        <v>5568</v>
      </c>
    </row>
    <row r="946" spans="4:4">
      <c r="D946" s="55">
        <v>9324</v>
      </c>
    </row>
    <row r="947" spans="4:4">
      <c r="D947" s="55">
        <v>9744</v>
      </c>
    </row>
    <row r="948" spans="4:4">
      <c r="D948" s="55">
        <v>9600</v>
      </c>
    </row>
    <row r="949" spans="4:4">
      <c r="D949" s="55">
        <v>14450</v>
      </c>
    </row>
    <row r="950" spans="4:4">
      <c r="D950" s="55">
        <v>10750</v>
      </c>
    </row>
    <row r="951" spans="4:4">
      <c r="D951" s="55">
        <v>2520</v>
      </c>
    </row>
    <row r="952" spans="4:4">
      <c r="D952" s="55">
        <v>1674</v>
      </c>
    </row>
    <row r="953" spans="4:4">
      <c r="D953" s="55">
        <v>6084</v>
      </c>
    </row>
    <row r="954" spans="4:4">
      <c r="D954" s="55">
        <v>11466</v>
      </c>
    </row>
    <row r="955" spans="4:4">
      <c r="D955" s="55">
        <v>2529</v>
      </c>
    </row>
    <row r="956" spans="4:4">
      <c r="D956" s="55">
        <v>5386.5</v>
      </c>
    </row>
    <row r="957" spans="4:4">
      <c r="D957" s="55">
        <v>8928</v>
      </c>
    </row>
    <row r="958" spans="4:4">
      <c r="D958" s="55">
        <v>5346</v>
      </c>
    </row>
    <row r="959" spans="4:4">
      <c r="D959" s="55">
        <v>11103.75</v>
      </c>
    </row>
    <row r="960" spans="4:4">
      <c r="D960" s="55">
        <v>1872</v>
      </c>
    </row>
    <row r="961" spans="4:4">
      <c r="D961" s="55">
        <v>1984.5</v>
      </c>
    </row>
    <row r="962" spans="4:4">
      <c r="D962" s="55">
        <v>7344</v>
      </c>
    </row>
    <row r="963" spans="4:4">
      <c r="D963" s="55">
        <v>12645</v>
      </c>
    </row>
    <row r="964" spans="4:4">
      <c r="D964" s="55">
        <v>5751</v>
      </c>
    </row>
    <row r="965" spans="4:4">
      <c r="D965" s="55">
        <v>11952</v>
      </c>
    </row>
    <row r="966" spans="4:4">
      <c r="D966" s="55">
        <v>9120</v>
      </c>
    </row>
    <row r="967" spans="4:4">
      <c r="D967" s="55">
        <v>5520</v>
      </c>
    </row>
    <row r="968" spans="4:4">
      <c r="D968" s="55">
        <v>4048</v>
      </c>
    </row>
    <row r="969" spans="4:4">
      <c r="D969" s="55">
        <v>2106</v>
      </c>
    </row>
    <row r="970" spans="4:4">
      <c r="D970" s="55">
        <v>10215</v>
      </c>
    </row>
    <row r="971" spans="4:4">
      <c r="D971" s="55">
        <v>3960</v>
      </c>
    </row>
    <row r="972" spans="4:4">
      <c r="D972" s="55">
        <v>10200</v>
      </c>
    </row>
    <row r="973" spans="4:4">
      <c r="D973" s="55">
        <v>5022</v>
      </c>
    </row>
    <row r="974" spans="4:4">
      <c r="D974" s="55">
        <v>2349</v>
      </c>
    </row>
    <row r="975" spans="4:4">
      <c r="D975" s="55">
        <v>4716</v>
      </c>
    </row>
    <row r="976" spans="4:4">
      <c r="D976" s="55">
        <v>8460</v>
      </c>
    </row>
    <row r="977" spans="4:4">
      <c r="D977" s="55">
        <v>7515</v>
      </c>
    </row>
    <row r="978" spans="4:4">
      <c r="D978" s="55">
        <v>4772.25</v>
      </c>
    </row>
    <row r="979" spans="4:4">
      <c r="D979" s="55">
        <v>4140</v>
      </c>
    </row>
    <row r="980" spans="4:4">
      <c r="D980" s="55">
        <v>5880</v>
      </c>
    </row>
    <row r="981" spans="4:4">
      <c r="D981" s="55">
        <v>8464.5</v>
      </c>
    </row>
    <row r="982" spans="4:4">
      <c r="D982" s="55">
        <v>8360</v>
      </c>
    </row>
    <row r="983" spans="4:4">
      <c r="D983" s="55">
        <v>12300</v>
      </c>
    </row>
    <row r="984" spans="4:4">
      <c r="D984" s="55">
        <v>1741.5</v>
      </c>
    </row>
    <row r="985" spans="4:4">
      <c r="D985" s="55">
        <v>1932</v>
      </c>
    </row>
    <row r="986" spans="4:4">
      <c r="D986" s="55">
        <v>2085</v>
      </c>
    </row>
    <row r="987" spans="4:4">
      <c r="D987" s="55">
        <v>5640</v>
      </c>
    </row>
    <row r="988" spans="4:4">
      <c r="D988" s="55">
        <v>2016</v>
      </c>
    </row>
    <row r="989" spans="4:4">
      <c r="D989" s="55">
        <v>4890</v>
      </c>
    </row>
    <row r="990" spans="4:4">
      <c r="D990" s="55">
        <v>8850</v>
      </c>
    </row>
    <row r="991" spans="4:4">
      <c r="D991" s="55">
        <v>5859</v>
      </c>
    </row>
    <row r="992" spans="4:4">
      <c r="D992" s="55">
        <v>7785</v>
      </c>
    </row>
    <row r="993" spans="4:4">
      <c r="D993" s="55">
        <v>6876</v>
      </c>
    </row>
    <row r="994" spans="4:4">
      <c r="D994" s="55">
        <v>11000</v>
      </c>
    </row>
    <row r="995" spans="4:4">
      <c r="D995" s="55">
        <v>14160</v>
      </c>
    </row>
    <row r="996" spans="4:4">
      <c r="D996" s="55">
        <v>4851</v>
      </c>
    </row>
    <row r="997" spans="4:4">
      <c r="D997" s="55">
        <v>10500</v>
      </c>
    </row>
    <row r="998" spans="4:4">
      <c r="D998" s="55">
        <v>13700</v>
      </c>
    </row>
    <row r="999" spans="4:4">
      <c r="D999" s="55">
        <v>12450</v>
      </c>
    </row>
    <row r="1000" spans="4:4">
      <c r="D1000" s="55">
        <v>4368</v>
      </c>
    </row>
    <row r="1001" spans="4:4">
      <c r="D1001" s="55">
        <v>1795.5</v>
      </c>
    </row>
    <row r="1002" spans="4:4">
      <c r="D1002" s="55">
        <v>9036</v>
      </c>
    </row>
    <row r="1003" spans="4:4">
      <c r="D1003" s="55">
        <v>8100</v>
      </c>
    </row>
    <row r="1004" spans="4:4">
      <c r="D1004" s="55">
        <v>1669.5</v>
      </c>
    </row>
    <row r="1005" spans="4:4">
      <c r="D1005" s="55">
        <v>6888</v>
      </c>
    </row>
    <row r="1006" spans="4:4">
      <c r="D1006" s="55">
        <v>3744</v>
      </c>
    </row>
    <row r="1007" spans="4:4">
      <c r="D1007" s="55">
        <v>2205</v>
      </c>
    </row>
    <row r="1008" spans="4:4">
      <c r="D1008" s="55">
        <v>11200</v>
      </c>
    </row>
    <row r="1009" spans="4:4">
      <c r="D1009" s="55">
        <v>8676</v>
      </c>
    </row>
    <row r="1010" spans="4:4">
      <c r="D1010" s="55">
        <v>5292</v>
      </c>
    </row>
    <row r="1011" spans="4:4">
      <c r="D1011" s="55">
        <v>6048</v>
      </c>
    </row>
    <row r="1012" spans="4:4">
      <c r="D1012" s="55">
        <v>7371</v>
      </c>
    </row>
    <row r="1013" spans="4:4">
      <c r="D1013" s="55">
        <v>4221</v>
      </c>
    </row>
    <row r="1014" spans="4:4">
      <c r="D1014" s="55">
        <v>10880</v>
      </c>
    </row>
    <row r="1015" spans="4:4">
      <c r="D1015" s="55">
        <v>10710</v>
      </c>
    </row>
    <row r="1016" spans="4:4">
      <c r="D1016" s="55">
        <v>2000</v>
      </c>
    </row>
    <row r="1017" spans="4:4">
      <c r="D1017" s="55">
        <v>9045</v>
      </c>
    </row>
    <row r="1018" spans="4:4">
      <c r="D1018" s="55">
        <v>5400</v>
      </c>
    </row>
    <row r="1019" spans="4:4">
      <c r="D1019" s="55">
        <v>9248</v>
      </c>
    </row>
    <row r="1020" spans="4:4">
      <c r="D1020" s="55">
        <v>4496</v>
      </c>
    </row>
    <row r="1021" spans="4:4">
      <c r="D1021" s="55">
        <v>8842.5</v>
      </c>
    </row>
    <row r="1022" spans="4:4">
      <c r="D1022" s="55">
        <v>4446</v>
      </c>
    </row>
    <row r="1023" spans="4:4">
      <c r="D1023" s="55">
        <v>5760</v>
      </c>
    </row>
    <row r="1024" spans="4:4">
      <c r="D1024" s="55">
        <v>2214</v>
      </c>
    </row>
    <row r="1025" spans="4:4">
      <c r="D1025" s="55">
        <v>9585</v>
      </c>
    </row>
    <row r="1026" spans="4:4">
      <c r="D1026" s="55">
        <v>1926</v>
      </c>
    </row>
    <row r="1027" spans="4:4">
      <c r="D1027" s="55">
        <v>6384</v>
      </c>
    </row>
    <row r="1028" spans="4:4">
      <c r="D1028" s="55">
        <v>11160</v>
      </c>
    </row>
    <row r="1029" spans="4:4">
      <c r="D1029" s="55">
        <v>11250</v>
      </c>
    </row>
    <row r="1030" spans="4:4">
      <c r="D1030" s="55">
        <v>5640</v>
      </c>
    </row>
    <row r="1031" spans="4:4">
      <c r="D1031" s="55">
        <v>1635</v>
      </c>
    </row>
    <row r="1032" spans="4:4">
      <c r="D1032" s="55">
        <v>9216</v>
      </c>
    </row>
    <row r="1033" spans="4:4">
      <c r="D1033" s="55">
        <v>7620</v>
      </c>
    </row>
    <row r="1034" spans="4:4">
      <c r="D1034" s="55">
        <v>5970</v>
      </c>
    </row>
    <row r="1035" spans="4:4">
      <c r="D1035" s="55">
        <v>6060</v>
      </c>
    </row>
    <row r="1036" spans="4:4">
      <c r="D1036" s="55">
        <v>5724</v>
      </c>
    </row>
    <row r="1037" spans="4:4">
      <c r="D1037" s="55">
        <v>10350</v>
      </c>
    </row>
    <row r="1038" spans="4:4">
      <c r="D1038" s="55">
        <v>11475</v>
      </c>
    </row>
    <row r="1039" spans="4:4">
      <c r="D1039" s="55">
        <v>6831</v>
      </c>
    </row>
    <row r="1040" spans="4:4">
      <c r="D1040" s="55">
        <v>5062.5</v>
      </c>
    </row>
    <row r="1041" spans="4:4">
      <c r="D1041" s="55">
        <v>5778</v>
      </c>
    </row>
    <row r="1042" spans="4:4">
      <c r="D1042" s="55">
        <v>13432.5</v>
      </c>
    </row>
    <row r="1043" spans="4:4">
      <c r="D1043" s="55">
        <v>6516</v>
      </c>
    </row>
    <row r="1044" spans="4:4">
      <c r="D1044" s="55">
        <v>7575</v>
      </c>
    </row>
    <row r="1045" spans="4:4">
      <c r="D1045" s="55">
        <v>6084</v>
      </c>
    </row>
    <row r="1046" spans="4:4">
      <c r="D1046" s="55">
        <v>12487.5</v>
      </c>
    </row>
    <row r="1047" spans="4:4">
      <c r="D1047" s="55">
        <v>7506</v>
      </c>
    </row>
    <row r="1048" spans="4:4">
      <c r="D1048" s="55">
        <v>12022.5</v>
      </c>
    </row>
    <row r="1049" spans="4:4">
      <c r="D1049" s="55">
        <v>4266</v>
      </c>
    </row>
    <row r="1050" spans="4:4">
      <c r="D1050" s="55">
        <v>3370.5</v>
      </c>
    </row>
    <row r="1051" spans="4:4">
      <c r="D1051" s="55">
        <v>2673</v>
      </c>
    </row>
    <row r="1052" spans="4:4">
      <c r="D1052" s="55">
        <v>6048</v>
      </c>
    </row>
    <row r="1053" spans="4:4">
      <c r="D1053" s="55">
        <v>4428</v>
      </c>
    </row>
    <row r="1054" spans="4:4">
      <c r="D1054" s="55">
        <v>5160</v>
      </c>
    </row>
    <row r="1055" spans="4:4">
      <c r="D1055" s="55">
        <v>14280</v>
      </c>
    </row>
    <row r="1056" spans="4:4">
      <c r="D1056" s="55">
        <v>11172</v>
      </c>
    </row>
    <row r="1057" spans="4:4">
      <c r="D1057" s="55">
        <v>11550</v>
      </c>
    </row>
    <row r="1058" spans="4:4">
      <c r="D1058" s="55">
        <v>9828</v>
      </c>
    </row>
    <row r="1059" spans="4:4">
      <c r="D1059" s="55">
        <v>7200</v>
      </c>
    </row>
    <row r="1060" spans="4:4">
      <c r="D1060" s="55">
        <v>5130</v>
      </c>
    </row>
    <row r="1061" spans="4:4">
      <c r="D1061" s="55">
        <v>6780</v>
      </c>
    </row>
    <row r="1062" spans="4:4">
      <c r="D1062" s="55">
        <v>2210</v>
      </c>
    </row>
    <row r="1063" spans="4:4">
      <c r="D1063" s="55">
        <v>5355</v>
      </c>
    </row>
    <row r="1064" spans="4:4">
      <c r="D1064" s="55">
        <v>3762</v>
      </c>
    </row>
    <row r="1065" spans="4:4">
      <c r="D1065" s="55">
        <v>4698</v>
      </c>
    </row>
    <row r="1066" spans="4:4">
      <c r="D1066" s="55">
        <v>3660</v>
      </c>
    </row>
    <row r="1067" spans="4:4">
      <c r="D1067" s="55">
        <v>1608</v>
      </c>
    </row>
    <row r="1068" spans="4:4">
      <c r="D1068" s="55">
        <v>4160</v>
      </c>
    </row>
    <row r="1069" spans="4:4">
      <c r="D1069" s="55">
        <v>4120</v>
      </c>
    </row>
    <row r="1070" spans="4:4">
      <c r="D1070" s="55">
        <v>4416</v>
      </c>
    </row>
    <row r="1071" spans="4:4">
      <c r="D1071" s="55">
        <v>2178</v>
      </c>
    </row>
    <row r="1072" spans="4:4">
      <c r="D1072" s="55">
        <v>2496</v>
      </c>
    </row>
    <row r="1073" spans="4:4">
      <c r="D1073" s="55">
        <v>8784</v>
      </c>
    </row>
    <row r="1074" spans="4:4">
      <c r="D1074" s="55">
        <v>9324</v>
      </c>
    </row>
    <row r="1075" spans="4:4">
      <c r="D1075" s="55">
        <v>4260</v>
      </c>
    </row>
    <row r="1076" spans="4:4">
      <c r="D1076" s="55">
        <v>5760</v>
      </c>
    </row>
    <row r="1077" spans="4:4">
      <c r="D1077" s="55">
        <v>10440</v>
      </c>
    </row>
    <row r="1078" spans="4:4">
      <c r="D1078" s="55">
        <v>9396</v>
      </c>
    </row>
    <row r="1079" spans="4:4">
      <c r="D1079" s="55">
        <v>13005</v>
      </c>
    </row>
    <row r="1080" spans="4:4">
      <c r="D1080" s="55">
        <v>13300</v>
      </c>
    </row>
    <row r="1081" spans="4:4">
      <c r="D1081" s="55">
        <v>2475</v>
      </c>
    </row>
    <row r="1082" spans="4:4">
      <c r="D1082" s="55">
        <v>14100</v>
      </c>
    </row>
    <row r="1083" spans="4:4">
      <c r="D1083" s="55">
        <v>10440</v>
      </c>
    </row>
    <row r="1084" spans="4:4">
      <c r="D1084" s="55">
        <v>9108</v>
      </c>
    </row>
    <row r="1085" spans="4:4">
      <c r="D1085" s="55">
        <v>11960</v>
      </c>
    </row>
    <row r="1086" spans="4:4">
      <c r="D1086" s="55">
        <v>10422</v>
      </c>
    </row>
    <row r="1087" spans="4:4">
      <c r="D1087" s="55">
        <v>2650</v>
      </c>
    </row>
    <row r="1088" spans="4:4">
      <c r="D1088" s="55">
        <v>9660</v>
      </c>
    </row>
    <row r="1089" spans="4:4">
      <c r="D1089" s="55">
        <v>9990</v>
      </c>
    </row>
    <row r="1090" spans="4:4">
      <c r="D1090" s="55">
        <v>10980</v>
      </c>
    </row>
    <row r="1091" spans="4:4">
      <c r="D1091" s="55">
        <v>10935</v>
      </c>
    </row>
    <row r="1092" spans="4:4">
      <c r="D1092" s="55">
        <v>8127</v>
      </c>
    </row>
    <row r="1093" spans="4:4">
      <c r="D1093" s="55">
        <v>4914</v>
      </c>
    </row>
    <row r="1094" spans="4:4">
      <c r="D1094" s="55">
        <v>8910</v>
      </c>
    </row>
    <row r="1095" spans="4:4">
      <c r="D1095" s="55">
        <v>10560</v>
      </c>
    </row>
    <row r="1096" spans="4:4">
      <c r="D1096" s="55">
        <v>2280</v>
      </c>
    </row>
    <row r="1097" spans="4:4">
      <c r="D1097" s="55">
        <v>2131.5</v>
      </c>
    </row>
    <row r="1098" spans="4:4">
      <c r="D1098" s="55">
        <v>4046</v>
      </c>
    </row>
    <row r="1099" spans="4:4">
      <c r="D1099" s="55">
        <v>7612.5</v>
      </c>
    </row>
    <row r="1100" spans="4:4">
      <c r="D1100" s="55">
        <v>9080</v>
      </c>
    </row>
    <row r="1101" spans="4:4">
      <c r="D1101" s="55">
        <v>1458</v>
      </c>
    </row>
    <row r="1102" spans="4:4">
      <c r="D1102" s="55">
        <v>3129</v>
      </c>
    </row>
    <row r="1103" spans="4:4">
      <c r="D1103" s="55">
        <v>1858.5</v>
      </c>
    </row>
    <row r="1104" spans="4:4">
      <c r="D1104" s="55">
        <v>8370</v>
      </c>
    </row>
    <row r="1105" spans="4:4">
      <c r="D1105" s="55">
        <v>10416</v>
      </c>
    </row>
    <row r="1106" spans="4:4">
      <c r="D1106" s="55">
        <v>8064</v>
      </c>
    </row>
    <row r="1107" spans="4:4">
      <c r="D1107" s="55">
        <v>2214</v>
      </c>
    </row>
    <row r="1108" spans="4:4">
      <c r="D1108" s="55">
        <v>2900</v>
      </c>
    </row>
    <row r="1109" spans="4:4">
      <c r="D1109" s="55">
        <v>2214</v>
      </c>
    </row>
    <row r="1110" spans="4:4">
      <c r="D1110" s="55">
        <v>10044</v>
      </c>
    </row>
    <row r="1111" spans="4:4">
      <c r="D1111" s="55">
        <v>5436</v>
      </c>
    </row>
    <row r="1112" spans="4:4">
      <c r="D1112" s="55">
        <v>13850</v>
      </c>
    </row>
    <row r="1113" spans="4:4">
      <c r="D1113" s="55">
        <v>5544</v>
      </c>
    </row>
    <row r="1114" spans="4:4">
      <c r="D1114" s="55">
        <v>10584</v>
      </c>
    </row>
    <row r="1115" spans="4:4">
      <c r="D1115" s="55">
        <v>4688</v>
      </c>
    </row>
    <row r="1116" spans="4:4">
      <c r="D1116" s="55">
        <v>2376</v>
      </c>
    </row>
    <row r="1117" spans="4:4">
      <c r="D1117" s="55">
        <v>9180</v>
      </c>
    </row>
    <row r="1118" spans="4:4">
      <c r="D1118" s="55">
        <v>1566</v>
      </c>
    </row>
    <row r="1119" spans="4:4">
      <c r="D1119" s="55">
        <v>3294</v>
      </c>
    </row>
    <row r="1120" spans="4:4">
      <c r="D1120" s="55">
        <v>1944</v>
      </c>
    </row>
    <row r="1121" spans="4:4">
      <c r="D1121" s="55">
        <v>7524</v>
      </c>
    </row>
    <row r="1122" spans="4:4">
      <c r="D1122" s="55">
        <v>3510</v>
      </c>
    </row>
    <row r="1123" spans="4:4">
      <c r="D1123" s="55">
        <v>4599</v>
      </c>
    </row>
    <row r="1124" spans="4:4">
      <c r="D1124" s="55">
        <v>9712.5</v>
      </c>
    </row>
    <row r="1125" spans="4:4">
      <c r="D1125" s="55">
        <v>6876</v>
      </c>
    </row>
    <row r="1126" spans="4:4">
      <c r="D1126" s="55">
        <v>2009</v>
      </c>
    </row>
    <row r="1127" spans="4:4">
      <c r="D1127" s="55">
        <v>8316</v>
      </c>
    </row>
    <row r="1128" spans="4:4">
      <c r="D1128" s="55">
        <v>5550</v>
      </c>
    </row>
    <row r="1129" spans="4:4">
      <c r="D1129" s="55">
        <v>11880</v>
      </c>
    </row>
    <row r="1130" spans="4:4">
      <c r="D1130" s="55">
        <v>9954</v>
      </c>
    </row>
    <row r="1131" spans="4:4">
      <c r="D1131" s="55">
        <v>2044</v>
      </c>
    </row>
    <row r="1132" spans="4:4">
      <c r="D1132" s="55">
        <v>2625</v>
      </c>
    </row>
    <row r="1133" spans="4:4">
      <c r="D1133" s="55">
        <v>14650</v>
      </c>
    </row>
    <row r="1134" spans="4:4">
      <c r="D1134" s="55">
        <v>2997</v>
      </c>
    </row>
    <row r="1135" spans="4:4">
      <c r="D1135" s="55">
        <v>11070</v>
      </c>
    </row>
    <row r="1136" spans="4:4">
      <c r="D1136" s="55">
        <v>8370</v>
      </c>
    </row>
    <row r="1137" spans="4:4">
      <c r="D1137" s="55">
        <v>10080</v>
      </c>
    </row>
    <row r="1138" spans="4:4">
      <c r="D1138" s="55">
        <v>7560</v>
      </c>
    </row>
    <row r="1139" spans="4:4">
      <c r="D1139" s="55">
        <v>7248</v>
      </c>
    </row>
    <row r="1140" spans="4:4">
      <c r="D1140" s="55">
        <v>14025</v>
      </c>
    </row>
    <row r="1141" spans="4:4">
      <c r="D1141" s="55">
        <v>2256</v>
      </c>
    </row>
    <row r="1142" spans="4:4">
      <c r="D1142" s="55">
        <v>11002.5</v>
      </c>
    </row>
    <row r="1143" spans="4:4">
      <c r="D1143" s="55">
        <v>10300</v>
      </c>
    </row>
    <row r="1144" spans="4:4">
      <c r="D1144" s="55">
        <v>5832</v>
      </c>
    </row>
    <row r="1145" spans="4:4">
      <c r="D1145" s="55">
        <v>2173.5</v>
      </c>
    </row>
    <row r="1146" spans="4:4">
      <c r="D1146" s="55">
        <v>3546</v>
      </c>
    </row>
    <row r="1147" spans="4:4">
      <c r="D1147" s="55">
        <v>6439.5</v>
      </c>
    </row>
    <row r="1148" spans="4:4">
      <c r="D1148" s="55">
        <v>14300</v>
      </c>
    </row>
    <row r="1149" spans="4:4">
      <c r="D1149" s="55">
        <v>12060</v>
      </c>
    </row>
    <row r="1150" spans="4:4">
      <c r="D1150" s="55">
        <v>4104</v>
      </c>
    </row>
    <row r="1151" spans="4:4">
      <c r="D1151" s="55">
        <v>10640</v>
      </c>
    </row>
    <row r="1152" spans="4:4">
      <c r="D1152" s="55">
        <v>3654</v>
      </c>
    </row>
    <row r="1153" spans="4:4">
      <c r="D1153" s="55">
        <v>7440</v>
      </c>
    </row>
    <row r="1154" spans="4:4">
      <c r="D1154" s="55">
        <v>9840</v>
      </c>
    </row>
    <row r="1155" spans="4:4">
      <c r="D1155" s="55">
        <v>7128</v>
      </c>
    </row>
    <row r="1156" spans="4:4">
      <c r="D1156" s="55">
        <v>10440</v>
      </c>
    </row>
    <row r="1157" spans="4:4">
      <c r="D1157" s="55">
        <v>2412</v>
      </c>
    </row>
    <row r="1158" spans="4:4">
      <c r="D1158" s="55">
        <v>2794.5</v>
      </c>
    </row>
    <row r="1159" spans="4:4">
      <c r="D1159" s="55">
        <v>2988</v>
      </c>
    </row>
    <row r="1160" spans="4:4">
      <c r="D1160" s="55">
        <v>4830</v>
      </c>
    </row>
    <row r="1161" spans="4:4">
      <c r="D1161" s="55">
        <v>8760</v>
      </c>
    </row>
    <row r="1162" spans="4:4">
      <c r="D1162" s="55">
        <v>1377</v>
      </c>
    </row>
    <row r="1163" spans="4:4">
      <c r="D1163" s="55">
        <v>10704</v>
      </c>
    </row>
    <row r="1164" spans="4:4">
      <c r="D1164" s="55">
        <v>4830</v>
      </c>
    </row>
    <row r="1165" spans="4:4">
      <c r="D1165" s="55">
        <v>2268</v>
      </c>
    </row>
    <row r="1166" spans="4:4">
      <c r="D1166" s="55">
        <v>4656</v>
      </c>
    </row>
    <row r="1167" spans="4:4">
      <c r="D1167" s="55">
        <v>3510</v>
      </c>
    </row>
    <row r="1168" spans="4:4">
      <c r="D1168" s="55">
        <v>6060</v>
      </c>
    </row>
    <row r="1169" spans="4:4">
      <c r="D1169" s="55">
        <v>2100</v>
      </c>
    </row>
    <row r="1170" spans="4:4">
      <c r="D1170" s="55">
        <v>4302</v>
      </c>
    </row>
    <row r="1171" spans="4:4">
      <c r="D1171" s="55">
        <v>4950</v>
      </c>
    </row>
    <row r="1172" spans="4:4">
      <c r="D1172" s="55">
        <v>8586</v>
      </c>
    </row>
    <row r="1173" spans="4:4">
      <c r="D1173" s="55">
        <v>4176</v>
      </c>
    </row>
    <row r="1174" spans="4:4">
      <c r="D1174" s="55">
        <v>6615</v>
      </c>
    </row>
    <row r="1175" spans="4:4">
      <c r="D1175" s="55">
        <v>7668</v>
      </c>
    </row>
    <row r="1176" spans="4:4">
      <c r="D1176" s="55">
        <v>4887</v>
      </c>
    </row>
    <row r="1177" spans="4:4">
      <c r="D1177" s="55">
        <v>3753</v>
      </c>
    </row>
    <row r="1178" spans="4:4">
      <c r="D1178" s="55">
        <v>3861</v>
      </c>
    </row>
    <row r="1179" spans="4:4">
      <c r="D1179" s="55">
        <v>9247.5</v>
      </c>
    </row>
    <row r="1180" spans="4:4">
      <c r="D1180" s="55">
        <v>8424</v>
      </c>
    </row>
    <row r="1181" spans="4:4">
      <c r="D1181" s="55">
        <v>4158</v>
      </c>
    </row>
    <row r="1182" spans="4:4">
      <c r="D1182" s="55">
        <v>4212</v>
      </c>
    </row>
    <row r="1183" spans="4:4">
      <c r="D1183" s="55">
        <v>8820</v>
      </c>
    </row>
    <row r="1184" spans="4:4">
      <c r="D1184" s="55">
        <v>2040</v>
      </c>
    </row>
    <row r="1185" spans="4:4">
      <c r="D1185" s="55">
        <v>7152</v>
      </c>
    </row>
    <row r="1186" spans="4:4">
      <c r="D1186" s="55">
        <v>4734</v>
      </c>
    </row>
    <row r="1187" spans="4:4">
      <c r="D1187" s="55">
        <v>11376</v>
      </c>
    </row>
    <row r="1188" spans="4:4">
      <c r="D1188" s="55">
        <v>2173.5</v>
      </c>
    </row>
    <row r="1189" spans="4:4">
      <c r="D1189" s="55">
        <v>8073</v>
      </c>
    </row>
    <row r="1190" spans="4:4">
      <c r="D1190" s="55">
        <v>7020</v>
      </c>
    </row>
    <row r="1191" spans="4:4">
      <c r="D1191" s="55">
        <v>5103</v>
      </c>
    </row>
    <row r="1192" spans="4:4">
      <c r="D1192" s="55">
        <v>7800</v>
      </c>
    </row>
    <row r="1193" spans="4:4">
      <c r="D1193" s="55">
        <v>7533</v>
      </c>
    </row>
    <row r="1194" spans="4:4">
      <c r="D1194" s="55">
        <v>13020</v>
      </c>
    </row>
    <row r="1195" spans="4:4">
      <c r="D1195" s="55">
        <v>11520</v>
      </c>
    </row>
    <row r="1196" spans="4:4">
      <c r="D1196" s="55">
        <v>8400</v>
      </c>
    </row>
    <row r="1197" spans="4:4">
      <c r="D1197" s="55">
        <v>3960</v>
      </c>
    </row>
    <row r="1198" spans="4:4">
      <c r="D1198" s="55">
        <v>13300</v>
      </c>
    </row>
    <row r="1199" spans="4:4">
      <c r="D1199" s="55">
        <v>8820</v>
      </c>
    </row>
    <row r="1200" spans="4:4">
      <c r="D1200" s="55">
        <v>6624</v>
      </c>
    </row>
    <row r="1201" spans="4:4">
      <c r="D1201" s="55">
        <v>12915</v>
      </c>
    </row>
    <row r="1202" spans="4:4">
      <c r="D1202" s="55">
        <v>2358</v>
      </c>
    </row>
    <row r="1203" spans="4:4">
      <c r="D1203" s="55">
        <v>2544</v>
      </c>
    </row>
    <row r="1204" spans="4:4">
      <c r="D1204" s="55">
        <v>9585</v>
      </c>
    </row>
    <row r="1205" spans="4:4">
      <c r="D1205" s="55">
        <v>1668</v>
      </c>
    </row>
    <row r="1206" spans="4:4">
      <c r="D1206" s="55">
        <v>7398</v>
      </c>
    </row>
    <row r="1207" spans="4:4">
      <c r="D1207" s="55">
        <v>7848</v>
      </c>
    </row>
    <row r="1208" spans="4:4">
      <c r="D1208" s="55">
        <v>2063.25</v>
      </c>
    </row>
    <row r="1209" spans="4:4">
      <c r="D1209" s="55">
        <v>8192</v>
      </c>
    </row>
    <row r="1210" spans="4:4">
      <c r="D1210" s="55">
        <v>1764</v>
      </c>
    </row>
    <row r="1211" spans="4:4">
      <c r="D1211" s="55">
        <v>4224</v>
      </c>
    </row>
    <row r="1212" spans="4:4">
      <c r="D1212" s="55">
        <v>7776</v>
      </c>
    </row>
    <row r="1213" spans="4:4">
      <c r="D1213" s="55">
        <v>7938</v>
      </c>
    </row>
    <row r="1214" spans="4:4">
      <c r="D1214" s="55">
        <v>3696</v>
      </c>
    </row>
    <row r="1215" spans="4:4">
      <c r="D1215" s="55">
        <v>7398</v>
      </c>
    </row>
    <row r="1216" spans="4:4">
      <c r="D1216" s="55">
        <v>14377.5</v>
      </c>
    </row>
    <row r="1217" spans="4:4">
      <c r="D1217" s="55">
        <v>4770</v>
      </c>
    </row>
    <row r="1218" spans="4:4">
      <c r="D1218" s="55">
        <v>11400</v>
      </c>
    </row>
    <row r="1219" spans="4:4">
      <c r="D1219" s="55">
        <v>10962</v>
      </c>
    </row>
    <row r="1220" spans="4:4">
      <c r="D1220" s="55">
        <v>3870</v>
      </c>
    </row>
    <row r="1221" spans="4:4">
      <c r="D1221" s="55">
        <v>2520</v>
      </c>
    </row>
    <row r="1222" spans="4:4">
      <c r="D1222" s="55">
        <v>4248</v>
      </c>
    </row>
    <row r="1223" spans="4:4">
      <c r="D1223" s="55">
        <v>8640</v>
      </c>
    </row>
    <row r="1224" spans="4:4">
      <c r="D1224" s="55">
        <v>10240</v>
      </c>
    </row>
    <row r="1225" spans="4:4">
      <c r="D1225" s="55">
        <v>8640</v>
      </c>
    </row>
    <row r="1226" spans="4:4">
      <c r="D1226" s="55">
        <v>2340</v>
      </c>
    </row>
    <row r="1227" spans="4:4">
      <c r="D1227" s="55">
        <v>11070</v>
      </c>
    </row>
    <row r="1228" spans="4:4">
      <c r="D1228" s="55">
        <v>6768</v>
      </c>
    </row>
    <row r="1229" spans="4:4">
      <c r="D1229" s="55">
        <v>7222.5</v>
      </c>
    </row>
    <row r="1230" spans="4:4">
      <c r="D1230" s="55">
        <v>4240</v>
      </c>
    </row>
    <row r="1231" spans="4:4">
      <c r="D1231" s="55">
        <v>12330</v>
      </c>
    </row>
    <row r="1232" spans="4:4">
      <c r="D1232" s="55">
        <v>6960</v>
      </c>
    </row>
    <row r="1233" spans="4:4">
      <c r="D1233" s="55">
        <v>2952</v>
      </c>
    </row>
    <row r="1234" spans="4:4">
      <c r="D1234" s="55">
        <v>2236.5</v>
      </c>
    </row>
    <row r="1235" spans="4:4">
      <c r="D1235" s="55">
        <v>2160</v>
      </c>
    </row>
    <row r="1236" spans="4:4">
      <c r="D1236" s="55">
        <v>2034</v>
      </c>
    </row>
    <row r="1237" spans="4:4">
      <c r="D1237" s="55">
        <v>8437.5</v>
      </c>
    </row>
    <row r="1238" spans="4:4">
      <c r="D1238" s="55">
        <v>12510</v>
      </c>
    </row>
    <row r="1239" spans="4:4">
      <c r="D1239" s="55">
        <v>7209</v>
      </c>
    </row>
    <row r="1240" spans="4:4">
      <c r="D1240" s="55">
        <v>1791</v>
      </c>
    </row>
    <row r="1241" spans="4:4">
      <c r="D1241" s="55">
        <v>6264</v>
      </c>
    </row>
    <row r="1242" spans="4:4">
      <c r="D1242" s="55">
        <v>2280</v>
      </c>
    </row>
    <row r="1243" spans="4:4">
      <c r="D1243" s="55">
        <v>1530</v>
      </c>
    </row>
    <row r="1244" spans="4:4">
      <c r="D1244" s="55">
        <v>2016</v>
      </c>
    </row>
    <row r="1245" spans="4:4">
      <c r="D1245" s="55">
        <v>4302</v>
      </c>
    </row>
    <row r="1246" spans="4:4">
      <c r="D1246" s="55">
        <v>11220</v>
      </c>
    </row>
    <row r="1247" spans="4:4">
      <c r="D1247" s="55">
        <v>5922</v>
      </c>
    </row>
    <row r="1248" spans="4:4">
      <c r="D1248" s="55">
        <v>6277.5</v>
      </c>
    </row>
    <row r="1249" spans="4:4">
      <c r="D1249" s="55">
        <v>4158</v>
      </c>
    </row>
    <row r="1250" spans="4:4">
      <c r="D1250" s="55">
        <v>7506</v>
      </c>
    </row>
    <row r="1251" spans="4:4">
      <c r="D1251" s="55">
        <v>4470</v>
      </c>
    </row>
    <row r="1252" spans="4:4">
      <c r="D1252" s="55">
        <v>8496</v>
      </c>
    </row>
    <row r="1253" spans="4:4">
      <c r="D1253" s="55">
        <v>5860</v>
      </c>
    </row>
    <row r="1254" spans="4:4">
      <c r="D1254" s="55">
        <v>2821.5</v>
      </c>
    </row>
    <row r="1255" spans="4:4">
      <c r="D1255" s="55">
        <v>2835</v>
      </c>
    </row>
    <row r="1256" spans="4:4">
      <c r="D1256" s="55">
        <v>7533</v>
      </c>
    </row>
    <row r="1257" spans="4:4">
      <c r="D1257" s="55">
        <v>6240</v>
      </c>
    </row>
    <row r="1258" spans="4:4">
      <c r="D1258" s="55">
        <v>1974</v>
      </c>
    </row>
    <row r="1259" spans="4:4">
      <c r="D1259" s="55">
        <v>4819.5</v>
      </c>
    </row>
    <row r="1260" spans="4:4">
      <c r="D1260" s="55">
        <v>6912</v>
      </c>
    </row>
    <row r="1261" spans="4:4">
      <c r="D1261" s="55">
        <v>1937.25</v>
      </c>
    </row>
    <row r="1262" spans="4:4">
      <c r="D1262" s="55">
        <v>5701.5</v>
      </c>
    </row>
    <row r="1263" spans="4:4">
      <c r="D1263" s="55">
        <v>5832</v>
      </c>
    </row>
    <row r="1264" spans="4:4">
      <c r="D1264" s="55">
        <v>7200</v>
      </c>
    </row>
    <row r="1265" spans="4:4">
      <c r="D1265" s="55">
        <v>4819.5</v>
      </c>
    </row>
    <row r="1266" spans="4:4">
      <c r="D1266" s="55">
        <v>2133</v>
      </c>
    </row>
    <row r="1267" spans="4:4">
      <c r="D1267" s="55">
        <v>4980</v>
      </c>
    </row>
    <row r="1268" spans="4:4">
      <c r="D1268" s="55">
        <v>7164</v>
      </c>
    </row>
    <row r="1269" spans="4:4">
      <c r="D1269" s="55">
        <v>12540</v>
      </c>
    </row>
    <row r="1270" spans="4:4">
      <c r="D1270" s="55">
        <v>2445</v>
      </c>
    </row>
    <row r="1271" spans="4:4">
      <c r="D1271" s="55">
        <v>4530</v>
      </c>
    </row>
    <row r="1272" spans="4:4">
      <c r="D1272" s="55">
        <v>3906</v>
      </c>
    </row>
    <row r="1273" spans="4:4">
      <c r="D1273" s="55">
        <v>4968</v>
      </c>
    </row>
    <row r="1274" spans="4:4">
      <c r="D1274" s="55">
        <v>4104</v>
      </c>
    </row>
    <row r="1275" spans="4:4">
      <c r="D1275" s="55">
        <v>12420</v>
      </c>
    </row>
    <row r="1276" spans="4:4">
      <c r="D1276" s="55">
        <v>3240</v>
      </c>
    </row>
    <row r="1277" spans="4:4">
      <c r="D1277" s="55">
        <v>6264</v>
      </c>
    </row>
    <row r="1278" spans="4:4">
      <c r="D1278" s="55">
        <v>7398</v>
      </c>
    </row>
    <row r="1279" spans="4:4">
      <c r="D1279" s="55">
        <v>7641</v>
      </c>
    </row>
    <row r="1280" spans="4:4">
      <c r="D1280" s="55">
        <v>7272</v>
      </c>
    </row>
    <row r="1281" spans="4:4">
      <c r="D1281" s="55">
        <v>2362.5</v>
      </c>
    </row>
    <row r="1282" spans="4:4">
      <c r="D1282" s="55">
        <v>1539</v>
      </c>
    </row>
    <row r="1283" spans="4:4">
      <c r="D1283" s="55">
        <v>2499</v>
      </c>
    </row>
    <row r="1284" spans="4:4">
      <c r="D1284" s="55">
        <v>2205</v>
      </c>
    </row>
    <row r="1285" spans="4:4">
      <c r="D1285" s="55">
        <v>7249.5</v>
      </c>
    </row>
    <row r="1286" spans="4:4">
      <c r="D1286" s="55">
        <v>4905</v>
      </c>
    </row>
    <row r="1287" spans="4:4">
      <c r="D1287" s="55">
        <v>7128</v>
      </c>
    </row>
    <row r="1288" spans="4:4">
      <c r="D1288" s="55">
        <v>3270</v>
      </c>
    </row>
    <row r="1289" spans="4:4">
      <c r="D1289" s="55">
        <v>7884</v>
      </c>
    </row>
    <row r="1290" spans="4:4">
      <c r="D1290" s="55">
        <v>3874.5</v>
      </c>
    </row>
    <row r="1291" spans="4:4">
      <c r="D1291" s="55">
        <v>2400</v>
      </c>
    </row>
    <row r="1292" spans="4:4">
      <c r="D1292" s="55">
        <v>8316</v>
      </c>
    </row>
    <row r="1293" spans="4:4">
      <c r="D1293" s="55">
        <v>6804</v>
      </c>
    </row>
    <row r="1294" spans="4:4">
      <c r="D1294" s="55">
        <v>4440</v>
      </c>
    </row>
    <row r="1295" spans="4:4">
      <c r="D1295" s="55">
        <v>7155</v>
      </c>
    </row>
    <row r="1296" spans="4:4">
      <c r="D1296" s="55">
        <v>11925</v>
      </c>
    </row>
    <row r="1297" spans="4:4">
      <c r="D1297" s="55">
        <v>6144</v>
      </c>
    </row>
    <row r="1298" spans="4:4">
      <c r="D1298" s="55">
        <v>10640</v>
      </c>
    </row>
    <row r="1299" spans="4:4">
      <c r="D1299" s="55">
        <v>7980</v>
      </c>
    </row>
    <row r="1300" spans="4:4">
      <c r="D1300" s="55">
        <v>9900</v>
      </c>
    </row>
    <row r="1301" spans="4:4">
      <c r="D1301" s="55">
        <v>10485</v>
      </c>
    </row>
    <row r="1302" spans="4:4">
      <c r="D1302" s="55">
        <v>4194</v>
      </c>
    </row>
    <row r="1303" spans="4:4">
      <c r="D1303" s="55">
        <v>4576.5</v>
      </c>
    </row>
    <row r="1304" spans="4:4">
      <c r="D1304" s="55">
        <v>6090</v>
      </c>
    </row>
    <row r="1305" spans="4:4">
      <c r="D1305" s="55">
        <v>6090</v>
      </c>
    </row>
    <row r="1306" spans="4:4">
      <c r="D1306" s="55">
        <v>5292</v>
      </c>
    </row>
    <row r="1307" spans="4:4">
      <c r="D1307" s="55">
        <v>4252.5</v>
      </c>
    </row>
    <row r="1308" spans="4:4">
      <c r="D1308" s="55">
        <v>4252.5</v>
      </c>
    </row>
    <row r="1309" spans="4:4">
      <c r="D1309" s="55">
        <v>4776</v>
      </c>
    </row>
    <row r="1310" spans="4:4">
      <c r="D1310" s="55">
        <v>6777</v>
      </c>
    </row>
    <row r="1311" spans="4:4">
      <c r="D1311" s="55">
        <v>5697</v>
      </c>
    </row>
    <row r="1312" spans="4:4">
      <c r="D1312" s="55">
        <v>4000.5</v>
      </c>
    </row>
    <row r="1313" spans="4:4">
      <c r="D1313" s="55">
        <v>5427</v>
      </c>
    </row>
    <row r="1314" spans="4:4">
      <c r="D1314" s="55">
        <v>3192</v>
      </c>
    </row>
    <row r="1315" spans="4:4">
      <c r="D1315" s="55">
        <v>5175</v>
      </c>
    </row>
    <row r="1316" spans="4:4">
      <c r="D1316" s="55">
        <v>10200</v>
      </c>
    </row>
    <row r="1317" spans="4:4">
      <c r="D1317" s="55">
        <v>5952</v>
      </c>
    </row>
    <row r="1318" spans="4:4">
      <c r="D1318" s="55">
        <v>2308.5</v>
      </c>
    </row>
    <row r="1319" spans="4:4">
      <c r="D1319" s="55">
        <v>6831</v>
      </c>
    </row>
    <row r="1320" spans="4:4">
      <c r="D1320" s="55">
        <v>5872.5</v>
      </c>
    </row>
    <row r="1321" spans="4:4">
      <c r="D1321" s="55">
        <v>10260</v>
      </c>
    </row>
    <row r="1322" spans="4:4">
      <c r="D1322" s="55">
        <v>5751</v>
      </c>
    </row>
    <row r="1323" spans="4:4">
      <c r="D1323" s="55">
        <v>8964</v>
      </c>
    </row>
    <row r="1324" spans="4:4">
      <c r="D1324" s="55">
        <v>4536</v>
      </c>
    </row>
    <row r="1325" spans="4:4">
      <c r="D1325" s="55">
        <v>1791</v>
      </c>
    </row>
    <row r="1326" spans="4:4">
      <c r="D1326" s="55">
        <v>13020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FB8BA-66B4-42F7-B9A3-379034543369}">
  <sheetPr codeName="Sheet9"/>
  <dimension ref="B2:O1327"/>
  <sheetViews>
    <sheetView topLeftCell="A1309" workbookViewId="0">
      <selection activeCell="B2" sqref="B2:I1327"/>
    </sheetView>
  </sheetViews>
  <sheetFormatPr defaultRowHeight="14.4"/>
  <cols>
    <col min="8" max="8" width="10.33203125" bestFit="1" customWidth="1"/>
    <col min="9" max="9" width="11" bestFit="1" customWidth="1"/>
    <col min="12" max="12" width="18.5546875" bestFit="1" customWidth="1"/>
    <col min="13" max="13" width="10.77734375" bestFit="1" customWidth="1"/>
    <col min="14" max="14" width="11.21875" bestFit="1" customWidth="1"/>
    <col min="15" max="15" width="13.77734375" bestFit="1" customWidth="1"/>
  </cols>
  <sheetData>
    <row r="2" spans="2:15">
      <c r="B2" s="73" t="s">
        <v>37</v>
      </c>
      <c r="C2" s="73" t="s">
        <v>38</v>
      </c>
      <c r="D2" s="73" t="s">
        <v>39</v>
      </c>
      <c r="E2" s="73" t="s">
        <v>40</v>
      </c>
      <c r="F2" s="73" t="s">
        <v>41</v>
      </c>
      <c r="G2" s="73" t="s">
        <v>42</v>
      </c>
      <c r="H2" s="74" t="s">
        <v>43</v>
      </c>
      <c r="I2" s="73" t="s">
        <v>44</v>
      </c>
      <c r="L2" s="14" t="s">
        <v>72</v>
      </c>
    </row>
    <row r="3" spans="2:15">
      <c r="B3" s="70">
        <v>40909</v>
      </c>
      <c r="C3" s="71">
        <v>1111</v>
      </c>
      <c r="D3" s="72" t="s">
        <v>45</v>
      </c>
      <c r="E3" s="72" t="s">
        <v>46</v>
      </c>
      <c r="F3" s="72" t="s">
        <v>47</v>
      </c>
      <c r="G3" s="72">
        <v>8</v>
      </c>
      <c r="H3" s="75">
        <v>7164</v>
      </c>
      <c r="I3" s="72">
        <v>844.1579999999999</v>
      </c>
      <c r="L3" s="61"/>
      <c r="M3" s="281" t="s">
        <v>77</v>
      </c>
      <c r="N3" s="281"/>
      <c r="O3" s="61">
        <v>8</v>
      </c>
    </row>
    <row r="4" spans="2:15">
      <c r="B4" s="69">
        <v>40910</v>
      </c>
      <c r="C4" s="67">
        <v>1112</v>
      </c>
      <c r="D4" s="68" t="s">
        <v>48</v>
      </c>
      <c r="E4" s="68" t="s">
        <v>46</v>
      </c>
      <c r="F4" s="68" t="s">
        <v>47</v>
      </c>
      <c r="G4" s="68">
        <v>8</v>
      </c>
      <c r="H4" s="76">
        <v>6528</v>
      </c>
      <c r="I4" s="68">
        <v>3376.6319999999996</v>
      </c>
      <c r="L4" s="78" t="s">
        <v>73</v>
      </c>
      <c r="M4" s="79" t="s">
        <v>74</v>
      </c>
      <c r="N4" s="79" t="s">
        <v>75</v>
      </c>
      <c r="O4" s="77" t="s">
        <v>76</v>
      </c>
    </row>
    <row r="5" spans="2:15">
      <c r="B5" s="69">
        <v>40911</v>
      </c>
      <c r="C5" s="67">
        <v>1113</v>
      </c>
      <c r="D5" s="68" t="s">
        <v>49</v>
      </c>
      <c r="E5" s="68" t="s">
        <v>46</v>
      </c>
      <c r="F5" s="68" t="s">
        <v>50</v>
      </c>
      <c r="G5" s="68">
        <v>8</v>
      </c>
      <c r="H5" s="76">
        <v>2520</v>
      </c>
      <c r="I5" s="68">
        <v>2280</v>
      </c>
      <c r="L5" s="25">
        <v>40910</v>
      </c>
      <c r="M5" s="61">
        <f>INDEX($B$2:$I$1327,O5,8)</f>
        <v>3376.6319999999996</v>
      </c>
      <c r="N5" s="61">
        <f ca="1">+OFFSET($B$2,O5-1,$O$3-1)</f>
        <v>3376.6319999999996</v>
      </c>
      <c r="O5" s="61">
        <f>+MATCH(L5,$B$2:$B$1327,0)</f>
        <v>3</v>
      </c>
    </row>
    <row r="6" spans="2:15">
      <c r="B6" s="69">
        <v>40913</v>
      </c>
      <c r="C6" s="67">
        <v>1115</v>
      </c>
      <c r="D6" s="68" t="s">
        <v>48</v>
      </c>
      <c r="E6" s="68" t="s">
        <v>46</v>
      </c>
      <c r="F6" s="68" t="s">
        <v>50</v>
      </c>
      <c r="G6" s="68">
        <v>10</v>
      </c>
      <c r="H6" s="76">
        <v>9660</v>
      </c>
      <c r="I6" s="68">
        <v>1737.3510000000001</v>
      </c>
      <c r="L6" s="25">
        <f>+L5+15</f>
        <v>40925</v>
      </c>
      <c r="M6" s="61">
        <f t="shared" ref="M6:M14" si="0">INDEX($B$2:$I$1327,O6,8)</f>
        <v>2828.6063999999997</v>
      </c>
      <c r="N6" s="61">
        <f t="shared" ref="N6:N14" ca="1" si="1">+OFFSET($B$2,O6-1,$O$3-1)</f>
        <v>2828.6063999999997</v>
      </c>
      <c r="O6" s="61">
        <f t="shared" ref="O6:O14" si="2">+MATCH(L6,$B$2:$B$1327,0)</f>
        <v>17</v>
      </c>
    </row>
    <row r="7" spans="2:15">
      <c r="B7" s="69">
        <v>40914</v>
      </c>
      <c r="C7" s="67">
        <v>1116</v>
      </c>
      <c r="D7" s="68" t="s">
        <v>49</v>
      </c>
      <c r="E7" s="68" t="s">
        <v>46</v>
      </c>
      <c r="F7" s="68" t="s">
        <v>51</v>
      </c>
      <c r="G7" s="68">
        <v>10</v>
      </c>
      <c r="H7" s="76">
        <v>11550</v>
      </c>
      <c r="I7" s="68">
        <v>854.69999999999993</v>
      </c>
      <c r="L7" s="25">
        <f t="shared" ref="L7:L9" si="3">+L6+15</f>
        <v>40940</v>
      </c>
      <c r="M7" s="61">
        <f t="shared" si="0"/>
        <v>2179.35</v>
      </c>
      <c r="N7" s="61">
        <f t="shared" ca="1" si="1"/>
        <v>2179.35</v>
      </c>
      <c r="O7" s="61">
        <f t="shared" si="2"/>
        <v>32</v>
      </c>
    </row>
    <row r="8" spans="2:15">
      <c r="B8" s="69">
        <v>40915</v>
      </c>
      <c r="C8" s="67">
        <v>1117</v>
      </c>
      <c r="D8" s="68" t="s">
        <v>45</v>
      </c>
      <c r="E8" s="68" t="s">
        <v>46</v>
      </c>
      <c r="F8" s="68" t="s">
        <v>51</v>
      </c>
      <c r="G8" s="68">
        <v>7</v>
      </c>
      <c r="H8" s="76">
        <v>7896</v>
      </c>
      <c r="I8" s="68">
        <v>2565.4104000000002</v>
      </c>
      <c r="L8" s="25">
        <f t="shared" si="3"/>
        <v>40955</v>
      </c>
      <c r="M8" s="61">
        <f t="shared" si="0"/>
        <v>1103.124</v>
      </c>
      <c r="N8" s="61">
        <f t="shared" ca="1" si="1"/>
        <v>1103.124</v>
      </c>
      <c r="O8" s="61">
        <f t="shared" si="2"/>
        <v>47</v>
      </c>
    </row>
    <row r="9" spans="2:15">
      <c r="B9" s="69">
        <v>40916</v>
      </c>
      <c r="C9" s="67">
        <v>1118</v>
      </c>
      <c r="D9" s="68" t="s">
        <v>48</v>
      </c>
      <c r="E9" s="68" t="s">
        <v>46</v>
      </c>
      <c r="F9" s="68" t="s">
        <v>51</v>
      </c>
      <c r="G9" s="68">
        <v>7</v>
      </c>
      <c r="H9" s="76">
        <v>8095.5</v>
      </c>
      <c r="I9" s="68">
        <v>1063.2090000000001</v>
      </c>
      <c r="L9" s="25">
        <f t="shared" si="3"/>
        <v>40970</v>
      </c>
      <c r="M9" s="61">
        <f t="shared" si="0"/>
        <v>2295.864</v>
      </c>
      <c r="N9" s="61">
        <f t="shared" ca="1" si="1"/>
        <v>2295.864</v>
      </c>
      <c r="O9" s="61">
        <f t="shared" si="2"/>
        <v>61</v>
      </c>
    </row>
    <row r="10" spans="2:15">
      <c r="B10" s="69">
        <v>40917</v>
      </c>
      <c r="C10" s="67">
        <v>1119</v>
      </c>
      <c r="D10" s="68" t="s">
        <v>49</v>
      </c>
      <c r="E10" s="68" t="s">
        <v>46</v>
      </c>
      <c r="F10" s="68" t="s">
        <v>47</v>
      </c>
      <c r="G10" s="68">
        <v>8</v>
      </c>
      <c r="H10" s="76">
        <v>12180</v>
      </c>
      <c r="I10" s="68">
        <v>1864.0272</v>
      </c>
      <c r="L10" s="25">
        <v>40916</v>
      </c>
      <c r="M10" s="61">
        <f t="shared" si="0"/>
        <v>1063.2090000000001</v>
      </c>
      <c r="N10" s="61">
        <f t="shared" ca="1" si="1"/>
        <v>1063.2090000000001</v>
      </c>
      <c r="O10" s="61">
        <f t="shared" si="2"/>
        <v>8</v>
      </c>
    </row>
    <row r="11" spans="2:15">
      <c r="B11" s="69">
        <v>40918</v>
      </c>
      <c r="C11" s="67">
        <v>1120</v>
      </c>
      <c r="D11" s="68" t="s">
        <v>45</v>
      </c>
      <c r="E11" s="68" t="s">
        <v>46</v>
      </c>
      <c r="F11" s="68" t="s">
        <v>47</v>
      </c>
      <c r="G11" s="68">
        <v>6</v>
      </c>
      <c r="H11" s="76">
        <v>4900.5</v>
      </c>
      <c r="I11" s="68">
        <v>2653.62075</v>
      </c>
      <c r="L11" s="25">
        <v>40927</v>
      </c>
      <c r="M11" s="61">
        <f t="shared" si="0"/>
        <v>3569.3399999999997</v>
      </c>
      <c r="N11" s="61">
        <f t="shared" ca="1" si="1"/>
        <v>3569.3399999999997</v>
      </c>
      <c r="O11" s="61">
        <f t="shared" si="2"/>
        <v>19</v>
      </c>
    </row>
    <row r="12" spans="2:15">
      <c r="B12" s="69">
        <v>40919</v>
      </c>
      <c r="C12" s="67">
        <v>1121</v>
      </c>
      <c r="D12" s="68" t="s">
        <v>48</v>
      </c>
      <c r="E12" s="68" t="s">
        <v>46</v>
      </c>
      <c r="F12" s="68" t="s">
        <v>47</v>
      </c>
      <c r="G12" s="68">
        <v>9</v>
      </c>
      <c r="H12" s="76">
        <v>2277</v>
      </c>
      <c r="I12" s="68">
        <v>1931.3513999999998</v>
      </c>
      <c r="L12" s="25">
        <v>40942</v>
      </c>
      <c r="M12" s="61">
        <f t="shared" si="0"/>
        <v>461.60100000000006</v>
      </c>
      <c r="N12" s="61">
        <f t="shared" ca="1" si="1"/>
        <v>461.60100000000006</v>
      </c>
      <c r="O12" s="61">
        <f t="shared" si="2"/>
        <v>34</v>
      </c>
    </row>
    <row r="13" spans="2:15">
      <c r="B13" s="69">
        <v>40920</v>
      </c>
      <c r="C13" s="67">
        <v>1122</v>
      </c>
      <c r="D13" s="68" t="s">
        <v>49</v>
      </c>
      <c r="E13" s="68" t="s">
        <v>46</v>
      </c>
      <c r="F13" s="68" t="s">
        <v>50</v>
      </c>
      <c r="G13" s="68">
        <v>6</v>
      </c>
      <c r="H13" s="76">
        <v>8032.5</v>
      </c>
      <c r="I13" s="68">
        <v>994.4235000000001</v>
      </c>
      <c r="L13" s="25">
        <v>40957</v>
      </c>
      <c r="M13" s="61">
        <f t="shared" si="0"/>
        <v>985.48599999999999</v>
      </c>
      <c r="N13" s="61">
        <f t="shared" ca="1" si="1"/>
        <v>985.48599999999999</v>
      </c>
      <c r="O13" s="61">
        <f t="shared" si="2"/>
        <v>49</v>
      </c>
    </row>
    <row r="14" spans="2:15">
      <c r="B14" s="69">
        <v>40921</v>
      </c>
      <c r="C14" s="67">
        <v>1123</v>
      </c>
      <c r="D14" s="68" t="s">
        <v>45</v>
      </c>
      <c r="E14" s="68" t="s">
        <v>46</v>
      </c>
      <c r="F14" s="68" t="s">
        <v>50</v>
      </c>
      <c r="G14" s="68">
        <v>9</v>
      </c>
      <c r="H14" s="76">
        <v>8046</v>
      </c>
      <c r="I14" s="68">
        <v>4092.732</v>
      </c>
      <c r="L14" s="25">
        <v>40972</v>
      </c>
      <c r="M14" s="61">
        <f t="shared" si="0"/>
        <v>1349.1679999999999</v>
      </c>
      <c r="N14" s="61">
        <f t="shared" ca="1" si="1"/>
        <v>1349.1679999999999</v>
      </c>
      <c r="O14" s="61">
        <f t="shared" si="2"/>
        <v>63</v>
      </c>
    </row>
    <row r="15" spans="2:15">
      <c r="B15" s="69">
        <v>40922</v>
      </c>
      <c r="C15" s="67">
        <v>1124</v>
      </c>
      <c r="D15" s="68" t="s">
        <v>48</v>
      </c>
      <c r="E15" s="68" t="s">
        <v>46</v>
      </c>
      <c r="F15" s="68" t="s">
        <v>50</v>
      </c>
      <c r="G15" s="68">
        <v>6</v>
      </c>
      <c r="H15" s="76">
        <v>11250</v>
      </c>
      <c r="I15" s="68">
        <v>1900.8000000000002</v>
      </c>
    </row>
    <row r="16" spans="2:15">
      <c r="B16" s="69">
        <v>40923</v>
      </c>
      <c r="C16" s="67">
        <v>1125</v>
      </c>
      <c r="D16" s="68" t="s">
        <v>49</v>
      </c>
      <c r="E16" s="68" t="s">
        <v>46</v>
      </c>
      <c r="F16" s="68" t="s">
        <v>51</v>
      </c>
      <c r="G16" s="68">
        <v>7</v>
      </c>
      <c r="H16" s="76">
        <v>6189.75</v>
      </c>
      <c r="I16" s="68">
        <v>2722.8710250000004</v>
      </c>
    </row>
    <row r="17" spans="2:9">
      <c r="B17" s="69">
        <v>40924</v>
      </c>
      <c r="C17" s="67">
        <v>1126</v>
      </c>
      <c r="D17" s="68" t="s">
        <v>45</v>
      </c>
      <c r="E17" s="68" t="s">
        <v>46</v>
      </c>
      <c r="F17" s="68" t="s">
        <v>51</v>
      </c>
      <c r="G17" s="68">
        <v>7</v>
      </c>
      <c r="H17" s="76">
        <v>2908.5</v>
      </c>
      <c r="I17" s="68">
        <v>1140.7136999999998</v>
      </c>
    </row>
    <row r="18" spans="2:9">
      <c r="B18" s="69">
        <v>40925</v>
      </c>
      <c r="C18" s="67">
        <v>1127</v>
      </c>
      <c r="D18" s="68" t="s">
        <v>48</v>
      </c>
      <c r="E18" s="68" t="s">
        <v>46</v>
      </c>
      <c r="F18" s="68" t="s">
        <v>51</v>
      </c>
      <c r="G18" s="68">
        <v>6</v>
      </c>
      <c r="H18" s="76">
        <v>2214</v>
      </c>
      <c r="I18" s="68">
        <v>2828.6063999999997</v>
      </c>
    </row>
    <row r="19" spans="2:9">
      <c r="B19" s="69">
        <v>40926</v>
      </c>
      <c r="C19" s="67">
        <v>1128</v>
      </c>
      <c r="D19" s="68" t="s">
        <v>49</v>
      </c>
      <c r="E19" s="68" t="s">
        <v>46</v>
      </c>
      <c r="F19" s="68" t="s">
        <v>47</v>
      </c>
      <c r="G19" s="68">
        <v>9</v>
      </c>
      <c r="H19" s="76">
        <v>8829</v>
      </c>
      <c r="I19" s="68">
        <v>4189.3605000000007</v>
      </c>
    </row>
    <row r="20" spans="2:9">
      <c r="B20" s="69">
        <v>40927</v>
      </c>
      <c r="C20" s="67">
        <v>1129</v>
      </c>
      <c r="D20" s="68" t="s">
        <v>45</v>
      </c>
      <c r="E20" s="68" t="s">
        <v>46</v>
      </c>
      <c r="F20" s="68" t="s">
        <v>47</v>
      </c>
      <c r="G20" s="68">
        <v>10</v>
      </c>
      <c r="H20" s="76">
        <v>9120</v>
      </c>
      <c r="I20" s="68">
        <v>3569.3399999999997</v>
      </c>
    </row>
    <row r="21" spans="2:9">
      <c r="B21" s="69">
        <v>40928</v>
      </c>
      <c r="C21" s="67">
        <v>1130</v>
      </c>
      <c r="D21" s="68" t="s">
        <v>48</v>
      </c>
      <c r="E21" s="68" t="s">
        <v>46</v>
      </c>
      <c r="F21" s="68" t="s">
        <v>47</v>
      </c>
      <c r="G21" s="68">
        <v>6</v>
      </c>
      <c r="H21" s="76">
        <v>2173.5</v>
      </c>
      <c r="I21" s="68">
        <v>3709.0777500000004</v>
      </c>
    </row>
    <row r="22" spans="2:9">
      <c r="B22" s="69">
        <v>40929</v>
      </c>
      <c r="C22" s="67">
        <v>1131</v>
      </c>
      <c r="D22" s="68" t="s">
        <v>49</v>
      </c>
      <c r="E22" s="68" t="s">
        <v>46</v>
      </c>
      <c r="F22" s="68" t="s">
        <v>50</v>
      </c>
      <c r="G22" s="68">
        <v>10</v>
      </c>
      <c r="H22" s="76">
        <v>5600</v>
      </c>
      <c r="I22" s="68">
        <v>4516.3999999999996</v>
      </c>
    </row>
    <row r="23" spans="2:9">
      <c r="B23" s="69">
        <v>40930</v>
      </c>
      <c r="C23" s="67">
        <v>1132</v>
      </c>
      <c r="D23" s="68" t="s">
        <v>45</v>
      </c>
      <c r="E23" s="68" t="s">
        <v>46</v>
      </c>
      <c r="F23" s="68" t="s">
        <v>50</v>
      </c>
      <c r="G23" s="68">
        <v>6</v>
      </c>
      <c r="H23" s="76">
        <v>4608</v>
      </c>
      <c r="I23" s="68">
        <v>2575.4111999999996</v>
      </c>
    </row>
    <row r="24" spans="2:9">
      <c r="B24" s="69">
        <v>40931</v>
      </c>
      <c r="C24" s="67">
        <v>1133</v>
      </c>
      <c r="D24" s="68" t="s">
        <v>48</v>
      </c>
      <c r="E24" s="68" t="s">
        <v>46</v>
      </c>
      <c r="F24" s="68" t="s">
        <v>50</v>
      </c>
      <c r="G24" s="68">
        <v>8</v>
      </c>
      <c r="H24" s="76">
        <v>5508</v>
      </c>
      <c r="I24" s="68">
        <v>1965.2544000000003</v>
      </c>
    </row>
    <row r="25" spans="2:9">
      <c r="B25" s="69">
        <v>40932</v>
      </c>
      <c r="C25" s="67">
        <v>1134</v>
      </c>
      <c r="D25" s="68" t="s">
        <v>49</v>
      </c>
      <c r="E25" s="68" t="s">
        <v>46</v>
      </c>
      <c r="F25" s="68" t="s">
        <v>51</v>
      </c>
      <c r="G25" s="68">
        <v>9</v>
      </c>
      <c r="H25" s="76">
        <v>12735</v>
      </c>
      <c r="I25" s="68">
        <v>3907.0980000000004</v>
      </c>
    </row>
    <row r="26" spans="2:9">
      <c r="B26" s="69">
        <v>40933</v>
      </c>
      <c r="C26" s="67">
        <v>1135</v>
      </c>
      <c r="D26" s="68" t="s">
        <v>45</v>
      </c>
      <c r="E26" s="68" t="s">
        <v>46</v>
      </c>
      <c r="F26" s="68" t="s">
        <v>51</v>
      </c>
      <c r="G26" s="68">
        <v>10</v>
      </c>
      <c r="H26" s="76">
        <v>13575</v>
      </c>
      <c r="I26" s="68">
        <v>1992.81</v>
      </c>
    </row>
    <row r="27" spans="2:9">
      <c r="B27" s="69">
        <v>40934</v>
      </c>
      <c r="C27" s="67">
        <v>1136</v>
      </c>
      <c r="D27" s="68" t="s">
        <v>48</v>
      </c>
      <c r="E27" s="68" t="s">
        <v>46</v>
      </c>
      <c r="F27" s="68" t="s">
        <v>51</v>
      </c>
      <c r="G27" s="68">
        <v>9</v>
      </c>
      <c r="H27" s="76">
        <v>8892</v>
      </c>
      <c r="I27" s="68">
        <v>3084.6347999999998</v>
      </c>
    </row>
    <row r="28" spans="2:9">
      <c r="B28" s="69">
        <v>40935</v>
      </c>
      <c r="C28" s="67">
        <v>1137</v>
      </c>
      <c r="D28" s="68" t="s">
        <v>49</v>
      </c>
      <c r="E28" s="68" t="s">
        <v>46</v>
      </c>
      <c r="F28" s="68" t="s">
        <v>47</v>
      </c>
      <c r="G28" s="68">
        <v>9</v>
      </c>
      <c r="H28" s="76">
        <v>6196.5</v>
      </c>
      <c r="I28" s="68">
        <v>3112.7084999999997</v>
      </c>
    </row>
    <row r="29" spans="2:9">
      <c r="B29" s="69">
        <v>40936</v>
      </c>
      <c r="C29" s="67">
        <v>1138</v>
      </c>
      <c r="D29" s="68" t="s">
        <v>45</v>
      </c>
      <c r="E29" s="68" t="s">
        <v>46</v>
      </c>
      <c r="F29" s="68" t="s">
        <v>47</v>
      </c>
      <c r="G29" s="68">
        <v>7</v>
      </c>
      <c r="H29" s="76">
        <v>4063.5</v>
      </c>
      <c r="I29" s="68">
        <v>709.69027499999993</v>
      </c>
    </row>
    <row r="30" spans="2:9">
      <c r="B30" s="69">
        <v>40937</v>
      </c>
      <c r="C30" s="67">
        <v>1139</v>
      </c>
      <c r="D30" s="68" t="s">
        <v>48</v>
      </c>
      <c r="E30" s="68" t="s">
        <v>46</v>
      </c>
      <c r="F30" s="68" t="s">
        <v>47</v>
      </c>
      <c r="G30" s="68">
        <v>9</v>
      </c>
      <c r="H30" s="76">
        <v>4464</v>
      </c>
      <c r="I30" s="68">
        <v>2483.5464000000002</v>
      </c>
    </row>
    <row r="31" spans="2:9">
      <c r="B31" s="69">
        <v>40938</v>
      </c>
      <c r="C31" s="67">
        <v>1140</v>
      </c>
      <c r="D31" s="68" t="s">
        <v>49</v>
      </c>
      <c r="E31" s="68" t="s">
        <v>46</v>
      </c>
      <c r="F31" s="68" t="s">
        <v>50</v>
      </c>
      <c r="G31" s="68">
        <v>10</v>
      </c>
      <c r="H31" s="76">
        <v>10350</v>
      </c>
      <c r="I31" s="68">
        <v>4514.67</v>
      </c>
    </row>
    <row r="32" spans="2:9">
      <c r="B32" s="69">
        <v>40939</v>
      </c>
      <c r="C32" s="67">
        <v>1141</v>
      </c>
      <c r="D32" s="68" t="s">
        <v>45</v>
      </c>
      <c r="E32" s="68" t="s">
        <v>46</v>
      </c>
      <c r="F32" s="68" t="s">
        <v>50</v>
      </c>
      <c r="G32" s="68">
        <v>10</v>
      </c>
      <c r="H32" s="76">
        <v>8680</v>
      </c>
      <c r="I32" s="68">
        <v>2494.6320000000001</v>
      </c>
    </row>
    <row r="33" spans="2:9">
      <c r="B33" s="69">
        <v>40940</v>
      </c>
      <c r="C33" s="67">
        <v>1142</v>
      </c>
      <c r="D33" s="68" t="s">
        <v>48</v>
      </c>
      <c r="E33" s="68" t="s">
        <v>46</v>
      </c>
      <c r="F33" s="68" t="s">
        <v>50</v>
      </c>
      <c r="G33" s="68">
        <v>9</v>
      </c>
      <c r="H33" s="76">
        <v>13050</v>
      </c>
      <c r="I33" s="68">
        <v>2179.35</v>
      </c>
    </row>
    <row r="34" spans="2:9">
      <c r="B34" s="69">
        <v>40941</v>
      </c>
      <c r="C34" s="67">
        <v>1143</v>
      </c>
      <c r="D34" s="68" t="s">
        <v>49</v>
      </c>
      <c r="E34" s="68" t="s">
        <v>46</v>
      </c>
      <c r="F34" s="68" t="s">
        <v>51</v>
      </c>
      <c r="G34" s="68">
        <v>8</v>
      </c>
      <c r="H34" s="76">
        <v>2312</v>
      </c>
      <c r="I34" s="68">
        <v>999.93999999999994</v>
      </c>
    </row>
    <row r="35" spans="2:9">
      <c r="B35" s="69">
        <v>40942</v>
      </c>
      <c r="C35" s="67">
        <v>1144</v>
      </c>
      <c r="D35" s="68" t="s">
        <v>45</v>
      </c>
      <c r="E35" s="68" t="s">
        <v>46</v>
      </c>
      <c r="F35" s="68" t="s">
        <v>51</v>
      </c>
      <c r="G35" s="68">
        <v>6</v>
      </c>
      <c r="H35" s="76">
        <v>3060</v>
      </c>
      <c r="I35" s="68">
        <v>461.60100000000006</v>
      </c>
    </row>
    <row r="36" spans="2:9">
      <c r="B36" s="69">
        <v>40943</v>
      </c>
      <c r="C36" s="67">
        <v>1145</v>
      </c>
      <c r="D36" s="68" t="s">
        <v>48</v>
      </c>
      <c r="E36" s="68" t="s">
        <v>46</v>
      </c>
      <c r="F36" s="68" t="s">
        <v>51</v>
      </c>
      <c r="G36" s="68">
        <v>8</v>
      </c>
      <c r="H36" s="76">
        <v>9810</v>
      </c>
      <c r="I36" s="68">
        <v>744.77520000000004</v>
      </c>
    </row>
    <row r="37" spans="2:9">
      <c r="B37" s="69">
        <v>40944</v>
      </c>
      <c r="C37" s="67">
        <v>1146</v>
      </c>
      <c r="D37" s="68" t="s">
        <v>49</v>
      </c>
      <c r="E37" s="68" t="s">
        <v>46</v>
      </c>
      <c r="F37" s="68" t="s">
        <v>47</v>
      </c>
      <c r="G37" s="68">
        <v>10</v>
      </c>
      <c r="H37" s="76">
        <v>8120</v>
      </c>
      <c r="I37" s="68">
        <v>2571.8069999999998</v>
      </c>
    </row>
    <row r="38" spans="2:9">
      <c r="B38" s="69">
        <v>40945</v>
      </c>
      <c r="C38" s="67">
        <v>1147</v>
      </c>
      <c r="D38" s="68" t="s">
        <v>45</v>
      </c>
      <c r="E38" s="68" t="s">
        <v>46</v>
      </c>
      <c r="F38" s="68" t="s">
        <v>47</v>
      </c>
      <c r="G38" s="68">
        <v>7</v>
      </c>
      <c r="H38" s="76">
        <v>6520.5</v>
      </c>
      <c r="I38" s="68">
        <v>1443.6387</v>
      </c>
    </row>
    <row r="39" spans="2:9">
      <c r="B39" s="69">
        <v>40946</v>
      </c>
      <c r="C39" s="67">
        <v>1148</v>
      </c>
      <c r="D39" s="68" t="s">
        <v>48</v>
      </c>
      <c r="E39" s="68" t="s">
        <v>46</v>
      </c>
      <c r="F39" s="68" t="s">
        <v>47</v>
      </c>
      <c r="G39" s="68">
        <v>6</v>
      </c>
      <c r="H39" s="76">
        <v>12060</v>
      </c>
      <c r="I39" s="68">
        <v>4258.6271999999999</v>
      </c>
    </row>
    <row r="40" spans="2:9">
      <c r="B40" s="69">
        <v>40947</v>
      </c>
      <c r="C40" s="67">
        <v>1149</v>
      </c>
      <c r="D40" s="68" t="s">
        <v>49</v>
      </c>
      <c r="E40" s="68" t="s">
        <v>46</v>
      </c>
      <c r="F40" s="68" t="s">
        <v>50</v>
      </c>
      <c r="G40" s="68">
        <v>8</v>
      </c>
      <c r="H40" s="76">
        <v>8544</v>
      </c>
      <c r="I40" s="68">
        <v>3347.1120000000001</v>
      </c>
    </row>
    <row r="41" spans="2:9">
      <c r="B41" s="69">
        <v>40948</v>
      </c>
      <c r="C41" s="67">
        <v>1150</v>
      </c>
      <c r="D41" s="68" t="s">
        <v>45</v>
      </c>
      <c r="E41" s="68" t="s">
        <v>46</v>
      </c>
      <c r="F41" s="68" t="s">
        <v>50</v>
      </c>
      <c r="G41" s="68">
        <v>7</v>
      </c>
      <c r="H41" s="76">
        <v>7024.5</v>
      </c>
      <c r="I41" s="68">
        <v>2027.739</v>
      </c>
    </row>
    <row r="42" spans="2:9">
      <c r="B42" s="69">
        <v>40949</v>
      </c>
      <c r="C42" s="67">
        <v>1151</v>
      </c>
      <c r="D42" s="68" t="s">
        <v>48</v>
      </c>
      <c r="E42" s="68" t="s">
        <v>46</v>
      </c>
      <c r="F42" s="68" t="s">
        <v>50</v>
      </c>
      <c r="G42" s="68">
        <v>7</v>
      </c>
      <c r="H42" s="76">
        <v>14017.5</v>
      </c>
      <c r="I42" s="68">
        <v>3352.4253000000003</v>
      </c>
    </row>
    <row r="43" spans="2:9">
      <c r="B43" s="69">
        <v>40950</v>
      </c>
      <c r="C43" s="67">
        <v>1152</v>
      </c>
      <c r="D43" s="68" t="s">
        <v>49</v>
      </c>
      <c r="E43" s="68" t="s">
        <v>46</v>
      </c>
      <c r="F43" s="68" t="s">
        <v>51</v>
      </c>
      <c r="G43" s="68">
        <v>8</v>
      </c>
      <c r="H43" s="76">
        <v>4056</v>
      </c>
      <c r="I43" s="68">
        <v>1843.4520000000002</v>
      </c>
    </row>
    <row r="44" spans="2:9">
      <c r="B44" s="69">
        <v>40951</v>
      </c>
      <c r="C44" s="67">
        <v>1153</v>
      </c>
      <c r="D44" s="68" t="s">
        <v>45</v>
      </c>
      <c r="E44" s="68" t="s">
        <v>46</v>
      </c>
      <c r="F44" s="68" t="s">
        <v>51</v>
      </c>
      <c r="G44" s="68">
        <v>7</v>
      </c>
      <c r="H44" s="76">
        <v>2730</v>
      </c>
      <c r="I44" s="68">
        <v>4393.116</v>
      </c>
    </row>
    <row r="45" spans="2:9">
      <c r="B45" s="69">
        <v>40952</v>
      </c>
      <c r="C45" s="67">
        <v>1154</v>
      </c>
      <c r="D45" s="68" t="s">
        <v>48</v>
      </c>
      <c r="E45" s="68" t="s">
        <v>46</v>
      </c>
      <c r="F45" s="68" t="s">
        <v>51</v>
      </c>
      <c r="G45" s="68">
        <v>6</v>
      </c>
      <c r="H45" s="76">
        <v>6804</v>
      </c>
      <c r="I45" s="68">
        <v>3755.808</v>
      </c>
    </row>
    <row r="46" spans="2:9">
      <c r="B46" s="69">
        <v>40953</v>
      </c>
      <c r="C46" s="67">
        <v>1155</v>
      </c>
      <c r="D46" s="68" t="s">
        <v>49</v>
      </c>
      <c r="E46" s="68" t="s">
        <v>46</v>
      </c>
      <c r="F46" s="68" t="s">
        <v>47</v>
      </c>
      <c r="G46" s="68">
        <v>7</v>
      </c>
      <c r="H46" s="76">
        <v>8778</v>
      </c>
      <c r="I46" s="68">
        <v>1690.6428000000001</v>
      </c>
    </row>
    <row r="47" spans="2:9">
      <c r="B47" s="69">
        <v>40954</v>
      </c>
      <c r="C47" s="67">
        <v>1156</v>
      </c>
      <c r="D47" s="68" t="s">
        <v>45</v>
      </c>
      <c r="E47" s="68" t="s">
        <v>46</v>
      </c>
      <c r="F47" s="68" t="s">
        <v>47</v>
      </c>
      <c r="G47" s="68">
        <v>8</v>
      </c>
      <c r="H47" s="76">
        <v>2304</v>
      </c>
      <c r="I47" s="68">
        <v>1475.9423999999999</v>
      </c>
    </row>
    <row r="48" spans="2:9">
      <c r="B48" s="69">
        <v>40955</v>
      </c>
      <c r="C48" s="67">
        <v>1157</v>
      </c>
      <c r="D48" s="68" t="s">
        <v>48</v>
      </c>
      <c r="E48" s="68" t="s">
        <v>46</v>
      </c>
      <c r="F48" s="68" t="s">
        <v>47</v>
      </c>
      <c r="G48" s="68">
        <v>10</v>
      </c>
      <c r="H48" s="76">
        <v>9150</v>
      </c>
      <c r="I48" s="68">
        <v>1103.124</v>
      </c>
    </row>
    <row r="49" spans="2:9">
      <c r="B49" s="69">
        <v>40956</v>
      </c>
      <c r="C49" s="67">
        <v>1158</v>
      </c>
      <c r="D49" s="68" t="s">
        <v>49</v>
      </c>
      <c r="E49" s="68" t="s">
        <v>46</v>
      </c>
      <c r="F49" s="68" t="s">
        <v>50</v>
      </c>
      <c r="G49" s="68">
        <v>8</v>
      </c>
      <c r="H49" s="76">
        <v>7584</v>
      </c>
      <c r="I49" s="68">
        <v>1378.7711999999999</v>
      </c>
    </row>
    <row r="50" spans="2:9">
      <c r="B50" s="69">
        <v>40957</v>
      </c>
      <c r="C50" s="67">
        <v>1159</v>
      </c>
      <c r="D50" s="68" t="s">
        <v>45</v>
      </c>
      <c r="E50" s="68" t="s">
        <v>46</v>
      </c>
      <c r="F50" s="68" t="s">
        <v>50</v>
      </c>
      <c r="G50" s="68">
        <v>10</v>
      </c>
      <c r="H50" s="76">
        <v>14900</v>
      </c>
      <c r="I50" s="68">
        <v>985.48599999999999</v>
      </c>
    </row>
    <row r="51" spans="2:9">
      <c r="B51" s="69">
        <v>40958</v>
      </c>
      <c r="C51" s="67">
        <v>1160</v>
      </c>
      <c r="D51" s="68" t="s">
        <v>48</v>
      </c>
      <c r="E51" s="68" t="s">
        <v>46</v>
      </c>
      <c r="F51" s="68" t="s">
        <v>50</v>
      </c>
      <c r="G51" s="68">
        <v>6</v>
      </c>
      <c r="H51" s="76">
        <v>8964</v>
      </c>
      <c r="I51" s="68">
        <v>877.3515000000001</v>
      </c>
    </row>
    <row r="52" spans="2:9">
      <c r="B52" s="69">
        <v>40959</v>
      </c>
      <c r="C52" s="67">
        <v>1161</v>
      </c>
      <c r="D52" s="68" t="s">
        <v>49</v>
      </c>
      <c r="E52" s="68" t="s">
        <v>46</v>
      </c>
      <c r="F52" s="68" t="s">
        <v>51</v>
      </c>
      <c r="G52" s="68">
        <v>9</v>
      </c>
      <c r="H52" s="76">
        <v>2079</v>
      </c>
      <c r="I52" s="68">
        <v>2799.1656000000003</v>
      </c>
    </row>
    <row r="53" spans="2:9">
      <c r="B53" s="69">
        <v>40960</v>
      </c>
      <c r="C53" s="67">
        <v>1162</v>
      </c>
      <c r="D53" s="68" t="s">
        <v>45</v>
      </c>
      <c r="E53" s="68" t="s">
        <v>46</v>
      </c>
      <c r="F53" s="68" t="s">
        <v>51</v>
      </c>
      <c r="G53" s="68">
        <v>6</v>
      </c>
      <c r="H53" s="76">
        <v>2412</v>
      </c>
      <c r="I53" s="68">
        <v>2078.1792</v>
      </c>
    </row>
    <row r="54" spans="2:9">
      <c r="B54" s="69">
        <v>40961</v>
      </c>
      <c r="C54" s="67">
        <v>1163</v>
      </c>
      <c r="D54" s="68" t="s">
        <v>48</v>
      </c>
      <c r="E54" s="68" t="s">
        <v>46</v>
      </c>
      <c r="F54" s="68" t="s">
        <v>51</v>
      </c>
      <c r="G54" s="68">
        <v>7</v>
      </c>
      <c r="H54" s="76">
        <v>4189.5</v>
      </c>
      <c r="I54" s="68">
        <v>2660.3325000000004</v>
      </c>
    </row>
    <row r="55" spans="2:9">
      <c r="B55" s="69">
        <v>40962</v>
      </c>
      <c r="C55" s="67">
        <v>1164</v>
      </c>
      <c r="D55" s="68" t="s">
        <v>49</v>
      </c>
      <c r="E55" s="68" t="s">
        <v>46</v>
      </c>
      <c r="F55" s="68" t="s">
        <v>47</v>
      </c>
      <c r="G55" s="68">
        <v>8</v>
      </c>
      <c r="H55" s="76">
        <v>10080</v>
      </c>
      <c r="I55" s="68">
        <v>1541.4335999999998</v>
      </c>
    </row>
    <row r="56" spans="2:9">
      <c r="B56" s="69">
        <v>40963</v>
      </c>
      <c r="C56" s="67">
        <v>1165</v>
      </c>
      <c r="D56" s="68" t="s">
        <v>45</v>
      </c>
      <c r="E56" s="68" t="s">
        <v>46</v>
      </c>
      <c r="F56" s="68" t="s">
        <v>47</v>
      </c>
      <c r="G56" s="68">
        <v>9</v>
      </c>
      <c r="H56" s="76">
        <v>5076</v>
      </c>
      <c r="I56" s="68">
        <v>1053.27</v>
      </c>
    </row>
    <row r="57" spans="2:9">
      <c r="B57" s="69">
        <v>40964</v>
      </c>
      <c r="C57" s="67">
        <v>1166</v>
      </c>
      <c r="D57" s="68" t="s">
        <v>48</v>
      </c>
      <c r="E57" s="68" t="s">
        <v>46</v>
      </c>
      <c r="F57" s="68" t="s">
        <v>47</v>
      </c>
      <c r="G57" s="68">
        <v>6</v>
      </c>
      <c r="H57" s="76">
        <v>9315</v>
      </c>
      <c r="I57" s="68">
        <v>4057.6140000000005</v>
      </c>
    </row>
    <row r="58" spans="2:9">
      <c r="B58" s="69">
        <v>40965</v>
      </c>
      <c r="C58" s="67">
        <v>1167</v>
      </c>
      <c r="D58" s="68" t="s">
        <v>49</v>
      </c>
      <c r="E58" s="68" t="s">
        <v>46</v>
      </c>
      <c r="F58" s="68" t="s">
        <v>50</v>
      </c>
      <c r="G58" s="68">
        <v>10</v>
      </c>
      <c r="H58" s="76">
        <v>11280</v>
      </c>
      <c r="I58" s="68">
        <v>4693.8899999999994</v>
      </c>
    </row>
    <row r="59" spans="2:9">
      <c r="B59" s="69">
        <v>40966</v>
      </c>
      <c r="C59" s="67">
        <v>1168</v>
      </c>
      <c r="D59" s="68" t="s">
        <v>45</v>
      </c>
      <c r="E59" s="68" t="s">
        <v>46</v>
      </c>
      <c r="F59" s="68" t="s">
        <v>50</v>
      </c>
      <c r="G59" s="68">
        <v>7</v>
      </c>
      <c r="H59" s="76">
        <v>8946</v>
      </c>
      <c r="I59" s="68">
        <v>909.80820000000006</v>
      </c>
    </row>
    <row r="60" spans="2:9">
      <c r="B60" s="69">
        <v>40967</v>
      </c>
      <c r="C60" s="67">
        <v>1169</v>
      </c>
      <c r="D60" s="68" t="s">
        <v>48</v>
      </c>
      <c r="E60" s="68" t="s">
        <v>46</v>
      </c>
      <c r="F60" s="68" t="s">
        <v>50</v>
      </c>
      <c r="G60" s="68">
        <v>8</v>
      </c>
      <c r="H60" s="76">
        <v>8568</v>
      </c>
      <c r="I60" s="68">
        <v>3129.0336000000007</v>
      </c>
    </row>
    <row r="61" spans="2:9">
      <c r="B61" s="69">
        <v>40969</v>
      </c>
      <c r="C61" s="67">
        <v>1170</v>
      </c>
      <c r="D61" s="68" t="s">
        <v>49</v>
      </c>
      <c r="E61" s="68" t="s">
        <v>46</v>
      </c>
      <c r="F61" s="68" t="s">
        <v>51</v>
      </c>
      <c r="G61" s="68">
        <v>8</v>
      </c>
      <c r="H61" s="76">
        <v>2178</v>
      </c>
      <c r="I61" s="68">
        <v>2062.7837999999997</v>
      </c>
    </row>
    <row r="62" spans="2:9">
      <c r="B62" s="69">
        <v>40970</v>
      </c>
      <c r="C62" s="67">
        <v>1171</v>
      </c>
      <c r="D62" s="68" t="s">
        <v>45</v>
      </c>
      <c r="E62" s="68" t="s">
        <v>46</v>
      </c>
      <c r="F62" s="68" t="s">
        <v>51</v>
      </c>
      <c r="G62" s="68">
        <v>9</v>
      </c>
      <c r="H62" s="76">
        <v>8100</v>
      </c>
      <c r="I62" s="68">
        <v>2295.864</v>
      </c>
    </row>
    <row r="63" spans="2:9">
      <c r="B63" s="69">
        <v>40971</v>
      </c>
      <c r="C63" s="67">
        <v>1172</v>
      </c>
      <c r="D63" s="68" t="s">
        <v>48</v>
      </c>
      <c r="E63" s="68" t="s">
        <v>46</v>
      </c>
      <c r="F63" s="68" t="s">
        <v>51</v>
      </c>
      <c r="G63" s="68">
        <v>9</v>
      </c>
      <c r="H63" s="76">
        <v>2106</v>
      </c>
      <c r="I63" s="68">
        <v>4223.5829999999996</v>
      </c>
    </row>
    <row r="64" spans="2:9">
      <c r="B64" s="69">
        <v>40972</v>
      </c>
      <c r="C64" s="67">
        <v>1173</v>
      </c>
      <c r="D64" s="68" t="s">
        <v>49</v>
      </c>
      <c r="E64" s="68" t="s">
        <v>46</v>
      </c>
      <c r="F64" s="68" t="s">
        <v>47</v>
      </c>
      <c r="G64" s="68">
        <v>10</v>
      </c>
      <c r="H64" s="76">
        <v>8480</v>
      </c>
      <c r="I64" s="68">
        <v>1349.1679999999999</v>
      </c>
    </row>
    <row r="65" spans="2:9">
      <c r="B65" s="69">
        <v>40973</v>
      </c>
      <c r="C65" s="67">
        <v>1174</v>
      </c>
      <c r="D65" s="68" t="s">
        <v>45</v>
      </c>
      <c r="E65" s="68" t="s">
        <v>46</v>
      </c>
      <c r="F65" s="68" t="s">
        <v>47</v>
      </c>
      <c r="G65" s="68">
        <v>6</v>
      </c>
      <c r="H65" s="76">
        <v>5220</v>
      </c>
      <c r="I65" s="68">
        <v>1052.8739999999998</v>
      </c>
    </row>
    <row r="66" spans="2:9">
      <c r="B66" s="69">
        <v>41339</v>
      </c>
      <c r="C66" s="67">
        <v>1175</v>
      </c>
      <c r="D66" s="68" t="s">
        <v>48</v>
      </c>
      <c r="E66" s="68" t="s">
        <v>46</v>
      </c>
      <c r="F66" s="68" t="s">
        <v>47</v>
      </c>
      <c r="G66" s="68">
        <v>6</v>
      </c>
      <c r="H66" s="76">
        <v>4410</v>
      </c>
      <c r="I66" s="68">
        <v>1489.2570000000001</v>
      </c>
    </row>
    <row r="67" spans="2:9">
      <c r="B67" s="69">
        <v>41340</v>
      </c>
      <c r="C67" s="67">
        <v>1176</v>
      </c>
      <c r="D67" s="68" t="s">
        <v>49</v>
      </c>
      <c r="E67" s="68" t="s">
        <v>46</v>
      </c>
      <c r="F67" s="68" t="s">
        <v>50</v>
      </c>
      <c r="G67" s="68">
        <v>9</v>
      </c>
      <c r="H67" s="76">
        <v>2524.5</v>
      </c>
      <c r="I67" s="68">
        <v>2069.5850999999998</v>
      </c>
    </row>
    <row r="68" spans="2:9">
      <c r="B68" s="69">
        <v>41341</v>
      </c>
      <c r="C68" s="67">
        <v>1177</v>
      </c>
      <c r="D68" s="68" t="s">
        <v>45</v>
      </c>
      <c r="E68" s="68" t="s">
        <v>46</v>
      </c>
      <c r="F68" s="68" t="s">
        <v>50</v>
      </c>
      <c r="G68" s="68">
        <v>9</v>
      </c>
      <c r="H68" s="76">
        <v>8505</v>
      </c>
      <c r="I68" s="68">
        <v>4672.08</v>
      </c>
    </row>
    <row r="69" spans="2:9">
      <c r="B69" s="69">
        <v>41342</v>
      </c>
      <c r="C69" s="67">
        <v>1178</v>
      </c>
      <c r="D69" s="68" t="s">
        <v>48</v>
      </c>
      <c r="E69" s="68" t="s">
        <v>46</v>
      </c>
      <c r="F69" s="68" t="s">
        <v>50</v>
      </c>
      <c r="G69" s="68">
        <v>8</v>
      </c>
      <c r="H69" s="76">
        <v>10224</v>
      </c>
      <c r="I69" s="68">
        <v>941.88599999999997</v>
      </c>
    </row>
    <row r="70" spans="2:9">
      <c r="B70" s="69">
        <v>41343</v>
      </c>
      <c r="C70" s="67">
        <v>1179</v>
      </c>
      <c r="D70" s="68" t="s">
        <v>49</v>
      </c>
      <c r="E70" s="68" t="s">
        <v>46</v>
      </c>
      <c r="F70" s="68" t="s">
        <v>51</v>
      </c>
      <c r="G70" s="68">
        <v>6</v>
      </c>
      <c r="H70" s="76">
        <v>12330</v>
      </c>
      <c r="I70" s="68">
        <v>1667.5092</v>
      </c>
    </row>
    <row r="71" spans="2:9">
      <c r="B71" s="69">
        <v>41344</v>
      </c>
      <c r="C71" s="67">
        <v>1180</v>
      </c>
      <c r="D71" s="68" t="s">
        <v>45</v>
      </c>
      <c r="E71" s="68" t="s">
        <v>46</v>
      </c>
      <c r="F71" s="68" t="s">
        <v>51</v>
      </c>
      <c r="G71" s="68">
        <v>9</v>
      </c>
      <c r="H71" s="76">
        <v>4914</v>
      </c>
      <c r="I71" s="68">
        <v>4085.4996000000001</v>
      </c>
    </row>
    <row r="72" spans="2:9">
      <c r="B72" s="69">
        <v>41345</v>
      </c>
      <c r="C72" s="67">
        <v>1181</v>
      </c>
      <c r="D72" s="68" t="s">
        <v>48</v>
      </c>
      <c r="E72" s="68" t="s">
        <v>46</v>
      </c>
      <c r="F72" s="68" t="s">
        <v>51</v>
      </c>
      <c r="G72" s="68">
        <v>7</v>
      </c>
      <c r="H72" s="76">
        <v>8032.5</v>
      </c>
      <c r="I72" s="68">
        <v>3396.1410000000001</v>
      </c>
    </row>
    <row r="73" spans="2:9">
      <c r="B73" s="69">
        <v>41346</v>
      </c>
      <c r="C73" s="67">
        <v>1182</v>
      </c>
      <c r="D73" s="68" t="s">
        <v>49</v>
      </c>
      <c r="E73" s="68" t="s">
        <v>46</v>
      </c>
      <c r="F73" s="68" t="s">
        <v>47</v>
      </c>
      <c r="G73" s="68">
        <v>7</v>
      </c>
      <c r="H73" s="76">
        <v>8757</v>
      </c>
      <c r="I73" s="68">
        <v>1824.0831000000003</v>
      </c>
    </row>
    <row r="74" spans="2:9">
      <c r="B74" s="69">
        <v>41347</v>
      </c>
      <c r="C74" s="67">
        <v>1183</v>
      </c>
      <c r="D74" s="68" t="s">
        <v>45</v>
      </c>
      <c r="E74" s="68" t="s">
        <v>46</v>
      </c>
      <c r="F74" s="68" t="s">
        <v>47</v>
      </c>
      <c r="G74" s="68">
        <v>6</v>
      </c>
      <c r="H74" s="76">
        <v>12330</v>
      </c>
      <c r="I74" s="68">
        <v>909.70740000000001</v>
      </c>
    </row>
    <row r="75" spans="2:9">
      <c r="B75" s="69">
        <v>41348</v>
      </c>
      <c r="C75" s="67">
        <v>1184</v>
      </c>
      <c r="D75" s="68" t="s">
        <v>48</v>
      </c>
      <c r="E75" s="68" t="s">
        <v>46</v>
      </c>
      <c r="F75" s="68" t="s">
        <v>47</v>
      </c>
      <c r="G75" s="68">
        <v>10</v>
      </c>
      <c r="H75" s="76">
        <v>8440</v>
      </c>
      <c r="I75" s="68">
        <v>4225.2750000000005</v>
      </c>
    </row>
    <row r="76" spans="2:9">
      <c r="B76" s="69">
        <v>41349</v>
      </c>
      <c r="C76" s="67">
        <v>1185</v>
      </c>
      <c r="D76" s="68" t="s">
        <v>49</v>
      </c>
      <c r="E76" s="68" t="s">
        <v>46</v>
      </c>
      <c r="F76" s="68" t="s">
        <v>50</v>
      </c>
      <c r="G76" s="68">
        <v>9</v>
      </c>
      <c r="H76" s="76">
        <v>7074</v>
      </c>
      <c r="I76" s="68">
        <v>2610.306</v>
      </c>
    </row>
    <row r="77" spans="2:9">
      <c r="B77" s="69">
        <v>41350</v>
      </c>
      <c r="C77" s="67">
        <v>1186</v>
      </c>
      <c r="D77" s="68" t="s">
        <v>45</v>
      </c>
      <c r="E77" s="68" t="s">
        <v>46</v>
      </c>
      <c r="F77" s="68" t="s">
        <v>50</v>
      </c>
      <c r="G77" s="68">
        <v>10</v>
      </c>
      <c r="H77" s="76">
        <v>8040</v>
      </c>
      <c r="I77" s="68">
        <v>1930.806</v>
      </c>
    </row>
    <row r="78" spans="2:9">
      <c r="B78" s="69">
        <v>41351</v>
      </c>
      <c r="C78" s="67">
        <v>1187</v>
      </c>
      <c r="D78" s="68" t="s">
        <v>48</v>
      </c>
      <c r="E78" s="68" t="s">
        <v>46</v>
      </c>
      <c r="F78" s="68" t="s">
        <v>50</v>
      </c>
      <c r="G78" s="68">
        <v>8</v>
      </c>
      <c r="H78" s="76">
        <v>11070</v>
      </c>
      <c r="I78" s="68">
        <v>3935.3850000000002</v>
      </c>
    </row>
    <row r="79" spans="2:9">
      <c r="B79" s="69">
        <v>41352</v>
      </c>
      <c r="C79" s="67">
        <v>1188</v>
      </c>
      <c r="D79" s="68" t="s">
        <v>49</v>
      </c>
      <c r="E79" s="68" t="s">
        <v>46</v>
      </c>
      <c r="F79" s="68" t="s">
        <v>51</v>
      </c>
      <c r="G79" s="68">
        <v>9</v>
      </c>
      <c r="H79" s="76">
        <v>5913</v>
      </c>
      <c r="I79" s="68">
        <v>3893.1192000000001</v>
      </c>
    </row>
    <row r="80" spans="2:9">
      <c r="B80" s="69">
        <v>41353</v>
      </c>
      <c r="C80" s="67">
        <v>1189</v>
      </c>
      <c r="D80" s="68" t="s">
        <v>45</v>
      </c>
      <c r="E80" s="68" t="s">
        <v>46</v>
      </c>
      <c r="F80" s="68" t="s">
        <v>51</v>
      </c>
      <c r="G80" s="68">
        <v>6</v>
      </c>
      <c r="H80" s="76">
        <v>10440</v>
      </c>
      <c r="I80" s="68">
        <v>2468.6424000000006</v>
      </c>
    </row>
    <row r="81" spans="2:9">
      <c r="B81" s="69">
        <v>41354</v>
      </c>
      <c r="C81" s="67">
        <v>1190</v>
      </c>
      <c r="D81" s="68" t="s">
        <v>48</v>
      </c>
      <c r="E81" s="68" t="s">
        <v>46</v>
      </c>
      <c r="F81" s="68" t="s">
        <v>51</v>
      </c>
      <c r="G81" s="68">
        <v>7</v>
      </c>
      <c r="H81" s="76">
        <v>1648.5</v>
      </c>
      <c r="I81" s="68">
        <v>2758.2701999999999</v>
      </c>
    </row>
    <row r="82" spans="2:9">
      <c r="B82" s="69">
        <v>41355</v>
      </c>
      <c r="C82" s="67">
        <v>1191</v>
      </c>
      <c r="D82" s="68" t="s">
        <v>49</v>
      </c>
      <c r="E82" s="68" t="s">
        <v>46</v>
      </c>
      <c r="F82" s="68" t="s">
        <v>47</v>
      </c>
      <c r="G82" s="68">
        <v>9</v>
      </c>
      <c r="H82" s="76">
        <v>13770</v>
      </c>
      <c r="I82" s="68">
        <v>1198.8162000000002</v>
      </c>
    </row>
    <row r="83" spans="2:9">
      <c r="B83" s="69">
        <v>41356</v>
      </c>
      <c r="C83" s="67">
        <v>1192</v>
      </c>
      <c r="D83" s="68" t="s">
        <v>45</v>
      </c>
      <c r="E83" s="68" t="s">
        <v>46</v>
      </c>
      <c r="F83" s="68" t="s">
        <v>47</v>
      </c>
      <c r="G83" s="68">
        <v>6</v>
      </c>
      <c r="H83" s="76">
        <v>1647</v>
      </c>
      <c r="I83" s="68">
        <v>702.44549999999992</v>
      </c>
    </row>
    <row r="84" spans="2:9">
      <c r="B84" s="69">
        <v>41357</v>
      </c>
      <c r="C84" s="67">
        <v>1193</v>
      </c>
      <c r="D84" s="68" t="s">
        <v>48</v>
      </c>
      <c r="E84" s="68" t="s">
        <v>46</v>
      </c>
      <c r="F84" s="68" t="s">
        <v>47</v>
      </c>
      <c r="G84" s="68">
        <v>9</v>
      </c>
      <c r="H84" s="76">
        <v>7911</v>
      </c>
      <c r="I84" s="68">
        <v>4921.9605000000001</v>
      </c>
    </row>
    <row r="85" spans="2:9">
      <c r="B85" s="69">
        <v>41358</v>
      </c>
      <c r="C85" s="67">
        <v>1194</v>
      </c>
      <c r="D85" s="68" t="s">
        <v>49</v>
      </c>
      <c r="E85" s="68" t="s">
        <v>46</v>
      </c>
      <c r="F85" s="68" t="s">
        <v>50</v>
      </c>
      <c r="G85" s="68">
        <v>6</v>
      </c>
      <c r="H85" s="76">
        <v>6804</v>
      </c>
      <c r="I85" s="68">
        <v>2912.7923999999998</v>
      </c>
    </row>
    <row r="86" spans="2:9">
      <c r="B86" s="69">
        <v>41359</v>
      </c>
      <c r="C86" s="67">
        <v>1195</v>
      </c>
      <c r="D86" s="68" t="s">
        <v>45</v>
      </c>
      <c r="E86" s="68" t="s">
        <v>46</v>
      </c>
      <c r="F86" s="68" t="s">
        <v>50</v>
      </c>
      <c r="G86" s="68">
        <v>9</v>
      </c>
      <c r="H86" s="76">
        <v>7965</v>
      </c>
      <c r="I86" s="68">
        <v>703.78740000000005</v>
      </c>
    </row>
    <row r="87" spans="2:9">
      <c r="B87" s="69">
        <v>41360</v>
      </c>
      <c r="C87" s="67">
        <v>1196</v>
      </c>
      <c r="D87" s="68" t="s">
        <v>48</v>
      </c>
      <c r="E87" s="68" t="s">
        <v>46</v>
      </c>
      <c r="F87" s="68" t="s">
        <v>50</v>
      </c>
      <c r="G87" s="68">
        <v>10</v>
      </c>
      <c r="H87" s="76">
        <v>3960</v>
      </c>
      <c r="I87" s="68">
        <v>1772.8919999999998</v>
      </c>
    </row>
    <row r="88" spans="2:9">
      <c r="B88" s="69">
        <v>41361</v>
      </c>
      <c r="C88" s="67">
        <v>1197</v>
      </c>
      <c r="D88" s="68" t="s">
        <v>49</v>
      </c>
      <c r="E88" s="68" t="s">
        <v>46</v>
      </c>
      <c r="F88" s="68" t="s">
        <v>51</v>
      </c>
      <c r="G88" s="68">
        <v>10</v>
      </c>
      <c r="H88" s="76">
        <v>5130</v>
      </c>
      <c r="I88" s="68">
        <v>2639.3849999999998</v>
      </c>
    </row>
    <row r="89" spans="2:9">
      <c r="B89" s="69">
        <v>41362</v>
      </c>
      <c r="C89" s="67">
        <v>1198</v>
      </c>
      <c r="D89" s="68" t="s">
        <v>45</v>
      </c>
      <c r="E89" s="68" t="s">
        <v>46</v>
      </c>
      <c r="F89" s="68" t="s">
        <v>51</v>
      </c>
      <c r="G89" s="68">
        <v>9</v>
      </c>
      <c r="H89" s="76">
        <v>2205</v>
      </c>
      <c r="I89" s="68">
        <v>3743.2080000000001</v>
      </c>
    </row>
    <row r="90" spans="2:9">
      <c r="B90" s="69">
        <v>41363</v>
      </c>
      <c r="C90" s="67">
        <v>1199</v>
      </c>
      <c r="D90" s="68" t="s">
        <v>48</v>
      </c>
      <c r="E90" s="68" t="s">
        <v>46</v>
      </c>
      <c r="F90" s="68" t="s">
        <v>51</v>
      </c>
      <c r="G90" s="68">
        <v>9</v>
      </c>
      <c r="H90" s="76">
        <v>7749</v>
      </c>
      <c r="I90" s="68">
        <v>4713.9749999999995</v>
      </c>
    </row>
    <row r="91" spans="2:9">
      <c r="B91" s="69">
        <v>41364</v>
      </c>
      <c r="C91" s="67">
        <v>1200</v>
      </c>
      <c r="D91" s="68" t="s">
        <v>49</v>
      </c>
      <c r="E91" s="68" t="s">
        <v>46</v>
      </c>
      <c r="F91" s="68" t="s">
        <v>47</v>
      </c>
      <c r="G91" s="68">
        <v>7</v>
      </c>
      <c r="H91" s="76">
        <v>13702.5</v>
      </c>
      <c r="I91" s="68">
        <v>4461.5339999999997</v>
      </c>
    </row>
    <row r="92" spans="2:9">
      <c r="B92" s="69">
        <v>41365</v>
      </c>
      <c r="C92" s="67">
        <v>1201</v>
      </c>
      <c r="D92" s="68" t="s">
        <v>45</v>
      </c>
      <c r="E92" s="68" t="s">
        <v>46</v>
      </c>
      <c r="F92" s="68" t="s">
        <v>47</v>
      </c>
      <c r="G92" s="68">
        <v>6</v>
      </c>
      <c r="H92" s="76">
        <v>2232</v>
      </c>
      <c r="I92" s="68">
        <v>2587.3343999999997</v>
      </c>
    </row>
    <row r="93" spans="2:9">
      <c r="B93" s="69">
        <v>41366</v>
      </c>
      <c r="C93" s="67">
        <v>1202</v>
      </c>
      <c r="D93" s="68" t="s">
        <v>48</v>
      </c>
      <c r="E93" s="68" t="s">
        <v>46</v>
      </c>
      <c r="F93" s="68" t="s">
        <v>47</v>
      </c>
      <c r="G93" s="68">
        <v>6</v>
      </c>
      <c r="H93" s="76">
        <v>7560</v>
      </c>
      <c r="I93" s="68">
        <v>724.81500000000005</v>
      </c>
    </row>
    <row r="94" spans="2:9">
      <c r="B94" s="69">
        <v>41367</v>
      </c>
      <c r="C94" s="67">
        <v>1203</v>
      </c>
      <c r="D94" s="68" t="s">
        <v>49</v>
      </c>
      <c r="E94" s="68" t="s">
        <v>46</v>
      </c>
      <c r="F94" s="68" t="s">
        <v>50</v>
      </c>
      <c r="G94" s="68">
        <v>7</v>
      </c>
      <c r="H94" s="76">
        <v>2094.75</v>
      </c>
      <c r="I94" s="68">
        <v>792.23444999999992</v>
      </c>
    </row>
    <row r="95" spans="2:9">
      <c r="B95" s="69">
        <v>41368</v>
      </c>
      <c r="C95" s="67">
        <v>1204</v>
      </c>
      <c r="D95" s="68" t="s">
        <v>45</v>
      </c>
      <c r="E95" s="68" t="s">
        <v>46</v>
      </c>
      <c r="F95" s="68" t="s">
        <v>50</v>
      </c>
      <c r="G95" s="68">
        <v>7</v>
      </c>
      <c r="H95" s="76">
        <v>1669.5</v>
      </c>
      <c r="I95" s="68">
        <v>1459.143</v>
      </c>
    </row>
    <row r="96" spans="2:9">
      <c r="B96" s="69">
        <v>41369</v>
      </c>
      <c r="C96" s="67">
        <v>1205</v>
      </c>
      <c r="D96" s="68" t="s">
        <v>48</v>
      </c>
      <c r="E96" s="68" t="s">
        <v>46</v>
      </c>
      <c r="F96" s="68" t="s">
        <v>50</v>
      </c>
      <c r="G96" s="68">
        <v>10</v>
      </c>
      <c r="H96" s="76">
        <v>3330</v>
      </c>
      <c r="I96" s="68">
        <v>1439.8920000000001</v>
      </c>
    </row>
    <row r="97" spans="2:9">
      <c r="B97" s="69">
        <v>41370</v>
      </c>
      <c r="C97" s="67">
        <v>1206</v>
      </c>
      <c r="D97" s="68" t="s">
        <v>49</v>
      </c>
      <c r="E97" s="68" t="s">
        <v>46</v>
      </c>
      <c r="F97" s="68" t="s">
        <v>51</v>
      </c>
      <c r="G97" s="68">
        <v>9</v>
      </c>
      <c r="H97" s="76">
        <v>2970</v>
      </c>
      <c r="I97" s="68">
        <v>1062.3689999999999</v>
      </c>
    </row>
    <row r="98" spans="2:9">
      <c r="B98" s="69">
        <v>41371</v>
      </c>
      <c r="C98" s="67">
        <v>1207</v>
      </c>
      <c r="D98" s="68" t="s">
        <v>45</v>
      </c>
      <c r="E98" s="68" t="s">
        <v>46</v>
      </c>
      <c r="F98" s="68" t="s">
        <v>51</v>
      </c>
      <c r="G98" s="68">
        <v>10</v>
      </c>
      <c r="H98" s="76">
        <v>2180</v>
      </c>
      <c r="I98" s="68">
        <v>978.82</v>
      </c>
    </row>
    <row r="99" spans="2:9">
      <c r="B99" s="69">
        <v>41372</v>
      </c>
      <c r="C99" s="67">
        <v>1208</v>
      </c>
      <c r="D99" s="68" t="s">
        <v>48</v>
      </c>
      <c r="E99" s="68" t="s">
        <v>46</v>
      </c>
      <c r="F99" s="68" t="s">
        <v>51</v>
      </c>
      <c r="G99" s="68">
        <v>9</v>
      </c>
      <c r="H99" s="76">
        <v>7290</v>
      </c>
      <c r="I99" s="68">
        <v>2436.3180000000002</v>
      </c>
    </row>
    <row r="100" spans="2:9">
      <c r="B100" s="69">
        <v>41373</v>
      </c>
      <c r="C100" s="67">
        <v>1209</v>
      </c>
      <c r="D100" s="68" t="s">
        <v>49</v>
      </c>
      <c r="E100" s="68" t="s">
        <v>46</v>
      </c>
      <c r="F100" s="68" t="s">
        <v>47</v>
      </c>
      <c r="G100" s="68">
        <v>8</v>
      </c>
      <c r="H100" s="76">
        <v>13740</v>
      </c>
      <c r="I100" s="68">
        <v>2186.8583999999996</v>
      </c>
    </row>
    <row r="101" spans="2:9">
      <c r="B101" s="69">
        <v>41374</v>
      </c>
      <c r="C101" s="67">
        <v>1210</v>
      </c>
      <c r="D101" s="68" t="s">
        <v>45</v>
      </c>
      <c r="E101" s="68" t="s">
        <v>46</v>
      </c>
      <c r="F101" s="68" t="s">
        <v>47</v>
      </c>
      <c r="G101" s="68">
        <v>6</v>
      </c>
      <c r="H101" s="76">
        <v>8820</v>
      </c>
      <c r="I101" s="68">
        <v>2685.5136000000002</v>
      </c>
    </row>
    <row r="102" spans="2:9">
      <c r="B102" s="69">
        <v>41375</v>
      </c>
      <c r="C102" s="67">
        <v>1211</v>
      </c>
      <c r="D102" s="68" t="s">
        <v>48</v>
      </c>
      <c r="E102" s="68" t="s">
        <v>46</v>
      </c>
      <c r="F102" s="68" t="s">
        <v>47</v>
      </c>
      <c r="G102" s="68">
        <v>6</v>
      </c>
      <c r="H102" s="76">
        <v>3132</v>
      </c>
      <c r="I102" s="68">
        <v>472.46220000000005</v>
      </c>
    </row>
    <row r="103" spans="2:9">
      <c r="B103" s="69">
        <v>41376</v>
      </c>
      <c r="C103" s="67">
        <v>1212</v>
      </c>
      <c r="D103" s="68" t="s">
        <v>49</v>
      </c>
      <c r="E103" s="68" t="s">
        <v>46</v>
      </c>
      <c r="F103" s="68" t="s">
        <v>50</v>
      </c>
      <c r="G103" s="68">
        <v>9</v>
      </c>
      <c r="H103" s="76">
        <v>2207.25</v>
      </c>
      <c r="I103" s="68">
        <v>3782.122875</v>
      </c>
    </row>
    <row r="104" spans="2:9">
      <c r="B104" s="69">
        <v>41377</v>
      </c>
      <c r="C104" s="67">
        <v>1213</v>
      </c>
      <c r="D104" s="68" t="s">
        <v>45</v>
      </c>
      <c r="E104" s="68" t="s">
        <v>46</v>
      </c>
      <c r="F104" s="68" t="s">
        <v>50</v>
      </c>
      <c r="G104" s="68">
        <v>10</v>
      </c>
      <c r="H104" s="76">
        <v>6075</v>
      </c>
      <c r="I104" s="68">
        <v>623.70000000000005</v>
      </c>
    </row>
    <row r="105" spans="2:9">
      <c r="B105" s="69">
        <v>41378</v>
      </c>
      <c r="C105" s="67">
        <v>1214</v>
      </c>
      <c r="D105" s="68" t="s">
        <v>48</v>
      </c>
      <c r="E105" s="68" t="s">
        <v>46</v>
      </c>
      <c r="F105" s="68" t="s">
        <v>50</v>
      </c>
      <c r="G105" s="68">
        <v>9</v>
      </c>
      <c r="H105" s="76">
        <v>14445</v>
      </c>
      <c r="I105" s="68">
        <v>1257.5817000000002</v>
      </c>
    </row>
    <row r="106" spans="2:9">
      <c r="B106" s="69">
        <v>41379</v>
      </c>
      <c r="C106" s="67">
        <v>1215</v>
      </c>
      <c r="D106" s="68" t="s">
        <v>49</v>
      </c>
      <c r="E106" s="68" t="s">
        <v>46</v>
      </c>
      <c r="F106" s="68" t="s">
        <v>51</v>
      </c>
      <c r="G106" s="68">
        <v>10</v>
      </c>
      <c r="H106" s="76">
        <v>5670</v>
      </c>
      <c r="I106" s="68">
        <v>1449.63</v>
      </c>
    </row>
    <row r="107" spans="2:9">
      <c r="B107" s="69">
        <v>41380</v>
      </c>
      <c r="C107" s="67">
        <v>1216</v>
      </c>
      <c r="D107" s="68" t="s">
        <v>45</v>
      </c>
      <c r="E107" s="68" t="s">
        <v>46</v>
      </c>
      <c r="F107" s="68" t="s">
        <v>51</v>
      </c>
      <c r="G107" s="68">
        <v>8</v>
      </c>
      <c r="H107" s="76">
        <v>1998</v>
      </c>
      <c r="I107" s="68">
        <v>666.73260000000005</v>
      </c>
    </row>
    <row r="108" spans="2:9">
      <c r="B108" s="69">
        <v>41381</v>
      </c>
      <c r="C108" s="67">
        <v>1217</v>
      </c>
      <c r="D108" s="68" t="s">
        <v>48</v>
      </c>
      <c r="E108" s="68" t="s">
        <v>46</v>
      </c>
      <c r="F108" s="68" t="s">
        <v>51</v>
      </c>
      <c r="G108" s="68">
        <v>10</v>
      </c>
      <c r="H108" s="76">
        <v>6540</v>
      </c>
      <c r="I108" s="68">
        <v>1144.5</v>
      </c>
    </row>
    <row r="109" spans="2:9">
      <c r="B109" s="69">
        <v>41382</v>
      </c>
      <c r="C109" s="67">
        <v>1218</v>
      </c>
      <c r="D109" s="68" t="s">
        <v>49</v>
      </c>
      <c r="E109" s="68" t="s">
        <v>46</v>
      </c>
      <c r="F109" s="68" t="s">
        <v>47</v>
      </c>
      <c r="G109" s="68">
        <v>10</v>
      </c>
      <c r="H109" s="76">
        <v>2940</v>
      </c>
      <c r="I109" s="68">
        <v>1210.104</v>
      </c>
    </row>
    <row r="110" spans="2:9">
      <c r="B110" s="69">
        <v>41383</v>
      </c>
      <c r="C110" s="67">
        <v>1219</v>
      </c>
      <c r="D110" s="68" t="s">
        <v>45</v>
      </c>
      <c r="E110" s="68" t="s">
        <v>46</v>
      </c>
      <c r="F110" s="68" t="s">
        <v>47</v>
      </c>
      <c r="G110" s="68">
        <v>8</v>
      </c>
      <c r="H110" s="76">
        <v>10020</v>
      </c>
      <c r="I110" s="68">
        <v>1214.0232000000001</v>
      </c>
    </row>
    <row r="111" spans="2:9">
      <c r="B111" s="69">
        <v>41384</v>
      </c>
      <c r="C111" s="67">
        <v>1220</v>
      </c>
      <c r="D111" s="68" t="s">
        <v>48</v>
      </c>
      <c r="E111" s="68" t="s">
        <v>46</v>
      </c>
      <c r="F111" s="68" t="s">
        <v>47</v>
      </c>
      <c r="G111" s="68">
        <v>6</v>
      </c>
      <c r="H111" s="76">
        <v>2088</v>
      </c>
      <c r="I111" s="68">
        <v>1942.4663999999998</v>
      </c>
    </row>
    <row r="112" spans="2:9">
      <c r="B112" s="69">
        <v>41385</v>
      </c>
      <c r="C112" s="67">
        <v>1221</v>
      </c>
      <c r="D112" s="68" t="s">
        <v>49</v>
      </c>
      <c r="E112" s="68" t="s">
        <v>46</v>
      </c>
      <c r="F112" s="68" t="s">
        <v>50</v>
      </c>
      <c r="G112" s="68">
        <v>10</v>
      </c>
      <c r="H112" s="76">
        <v>3270</v>
      </c>
      <c r="I112" s="68">
        <v>992.44499999999994</v>
      </c>
    </row>
    <row r="113" spans="2:9">
      <c r="B113" s="69">
        <v>41386</v>
      </c>
      <c r="C113" s="67">
        <v>1222</v>
      </c>
      <c r="D113" s="68" t="s">
        <v>45</v>
      </c>
      <c r="E113" s="68" t="s">
        <v>46</v>
      </c>
      <c r="F113" s="68" t="s">
        <v>50</v>
      </c>
      <c r="G113" s="68">
        <v>6</v>
      </c>
      <c r="H113" s="76">
        <v>6075</v>
      </c>
      <c r="I113" s="68">
        <v>3073.9500000000003</v>
      </c>
    </row>
    <row r="114" spans="2:9">
      <c r="B114" s="69">
        <v>41387</v>
      </c>
      <c r="C114" s="67">
        <v>1223</v>
      </c>
      <c r="D114" s="68" t="s">
        <v>48</v>
      </c>
      <c r="E114" s="68" t="s">
        <v>46</v>
      </c>
      <c r="F114" s="68" t="s">
        <v>50</v>
      </c>
      <c r="G114" s="68">
        <v>8</v>
      </c>
      <c r="H114" s="76">
        <v>2352</v>
      </c>
      <c r="I114" s="68">
        <v>1022.8848</v>
      </c>
    </row>
    <row r="115" spans="2:9">
      <c r="B115" s="69">
        <v>41388</v>
      </c>
      <c r="C115" s="67">
        <v>1224</v>
      </c>
      <c r="D115" s="68" t="s">
        <v>49</v>
      </c>
      <c r="E115" s="68" t="s">
        <v>46</v>
      </c>
      <c r="F115" s="68" t="s">
        <v>51</v>
      </c>
      <c r="G115" s="68">
        <v>7</v>
      </c>
      <c r="H115" s="76">
        <v>5775</v>
      </c>
      <c r="I115" s="68">
        <v>6108.5062500000004</v>
      </c>
    </row>
    <row r="116" spans="2:9">
      <c r="B116" s="69">
        <v>41389</v>
      </c>
      <c r="C116" s="67">
        <v>1225</v>
      </c>
      <c r="D116" s="68" t="s">
        <v>45</v>
      </c>
      <c r="E116" s="68" t="s">
        <v>46</v>
      </c>
      <c r="F116" s="68" t="s">
        <v>51</v>
      </c>
      <c r="G116" s="68">
        <v>7</v>
      </c>
      <c r="H116" s="76">
        <v>2037</v>
      </c>
      <c r="I116" s="68">
        <v>815.81850000000009</v>
      </c>
    </row>
    <row r="117" spans="2:9">
      <c r="B117" s="69">
        <v>41390</v>
      </c>
      <c r="C117" s="67">
        <v>1226</v>
      </c>
      <c r="D117" s="68" t="s">
        <v>48</v>
      </c>
      <c r="E117" s="68" t="s">
        <v>46</v>
      </c>
      <c r="F117" s="68" t="s">
        <v>51</v>
      </c>
      <c r="G117" s="68">
        <v>6</v>
      </c>
      <c r="H117" s="76">
        <v>3996</v>
      </c>
      <c r="I117" s="68">
        <v>1616.7816000000003</v>
      </c>
    </row>
    <row r="118" spans="2:9">
      <c r="B118" s="69">
        <v>41391</v>
      </c>
      <c r="C118" s="67">
        <v>1227</v>
      </c>
      <c r="D118" s="68" t="s">
        <v>49</v>
      </c>
      <c r="E118" s="68" t="s">
        <v>46</v>
      </c>
      <c r="F118" s="68" t="s">
        <v>47</v>
      </c>
      <c r="G118" s="68">
        <v>9</v>
      </c>
      <c r="H118" s="76">
        <v>13837.5</v>
      </c>
      <c r="I118" s="68">
        <v>4455.6750000000002</v>
      </c>
    </row>
    <row r="119" spans="2:9">
      <c r="B119" s="69">
        <v>41392</v>
      </c>
      <c r="C119" s="67">
        <v>1228</v>
      </c>
      <c r="D119" s="68" t="s">
        <v>45</v>
      </c>
      <c r="E119" s="68" t="s">
        <v>46</v>
      </c>
      <c r="F119" s="68" t="s">
        <v>47</v>
      </c>
      <c r="G119" s="68">
        <v>7</v>
      </c>
      <c r="H119" s="76">
        <v>1848</v>
      </c>
      <c r="I119" s="68">
        <v>1815.66</v>
      </c>
    </row>
    <row r="120" spans="2:9">
      <c r="B120" s="69">
        <v>41393</v>
      </c>
      <c r="C120" s="67">
        <v>1229</v>
      </c>
      <c r="D120" s="68" t="s">
        <v>48</v>
      </c>
      <c r="E120" s="68" t="s">
        <v>46</v>
      </c>
      <c r="F120" s="68" t="s">
        <v>47</v>
      </c>
      <c r="G120" s="68">
        <v>9</v>
      </c>
      <c r="H120" s="76">
        <v>4464</v>
      </c>
      <c r="I120" s="68">
        <v>2679.2927999999997</v>
      </c>
    </row>
    <row r="121" spans="2:9">
      <c r="B121" s="69">
        <v>41394</v>
      </c>
      <c r="C121" s="67">
        <v>1230</v>
      </c>
      <c r="D121" s="68" t="s">
        <v>49</v>
      </c>
      <c r="E121" s="68" t="s">
        <v>46</v>
      </c>
      <c r="F121" s="68" t="s">
        <v>50</v>
      </c>
      <c r="G121" s="68">
        <v>7</v>
      </c>
      <c r="H121" s="76">
        <v>8316</v>
      </c>
      <c r="I121" s="68">
        <v>3597.7095000000004</v>
      </c>
    </row>
    <row r="122" spans="2:9">
      <c r="B122" s="69">
        <v>41395</v>
      </c>
      <c r="C122" s="67">
        <v>1231</v>
      </c>
      <c r="D122" s="68" t="s">
        <v>45</v>
      </c>
      <c r="E122" s="68" t="s">
        <v>46</v>
      </c>
      <c r="F122" s="68" t="s">
        <v>50</v>
      </c>
      <c r="G122" s="68">
        <v>8</v>
      </c>
      <c r="H122" s="76">
        <v>4920</v>
      </c>
      <c r="I122" s="68">
        <v>4207.5839999999998</v>
      </c>
    </row>
    <row r="123" spans="2:9">
      <c r="B123" s="69">
        <v>41396</v>
      </c>
      <c r="C123" s="67">
        <v>1232</v>
      </c>
      <c r="D123" s="68" t="s">
        <v>48</v>
      </c>
      <c r="E123" s="68" t="s">
        <v>46</v>
      </c>
      <c r="F123" s="68" t="s">
        <v>50</v>
      </c>
      <c r="G123" s="68">
        <v>10</v>
      </c>
      <c r="H123" s="76">
        <v>5780</v>
      </c>
      <c r="I123" s="68">
        <v>951.96600000000012</v>
      </c>
    </row>
    <row r="124" spans="2:9">
      <c r="B124" s="69">
        <v>41397</v>
      </c>
      <c r="C124" s="67">
        <v>1233</v>
      </c>
      <c r="D124" s="68" t="s">
        <v>49</v>
      </c>
      <c r="E124" s="68" t="s">
        <v>46</v>
      </c>
      <c r="F124" s="68" t="s">
        <v>51</v>
      </c>
      <c r="G124" s="68">
        <v>8</v>
      </c>
      <c r="H124" s="76">
        <v>3600</v>
      </c>
      <c r="I124" s="68">
        <v>1298.8799999999999</v>
      </c>
    </row>
    <row r="125" spans="2:9">
      <c r="B125" s="69">
        <v>41398</v>
      </c>
      <c r="C125" s="67">
        <v>1234</v>
      </c>
      <c r="D125" s="68" t="s">
        <v>45</v>
      </c>
      <c r="E125" s="68" t="s">
        <v>46</v>
      </c>
      <c r="F125" s="68" t="s">
        <v>51</v>
      </c>
      <c r="G125" s="68">
        <v>10</v>
      </c>
      <c r="H125" s="76">
        <v>4920</v>
      </c>
      <c r="I125" s="68">
        <v>2483.3700000000003</v>
      </c>
    </row>
    <row r="126" spans="2:9">
      <c r="B126" s="69">
        <v>41399</v>
      </c>
      <c r="C126" s="67">
        <v>1235</v>
      </c>
      <c r="D126" s="68" t="s">
        <v>48</v>
      </c>
      <c r="E126" s="68" t="s">
        <v>46</v>
      </c>
      <c r="F126" s="68" t="s">
        <v>51</v>
      </c>
      <c r="G126" s="68">
        <v>8</v>
      </c>
      <c r="H126" s="76">
        <v>5616</v>
      </c>
      <c r="I126" s="68">
        <v>1053.5616</v>
      </c>
    </row>
    <row r="127" spans="2:9">
      <c r="B127" s="69">
        <v>41400</v>
      </c>
      <c r="C127" s="67">
        <v>1236</v>
      </c>
      <c r="D127" s="68" t="s">
        <v>49</v>
      </c>
      <c r="E127" s="68" t="s">
        <v>46</v>
      </c>
      <c r="F127" s="68" t="s">
        <v>47</v>
      </c>
      <c r="G127" s="68">
        <v>7</v>
      </c>
      <c r="H127" s="76">
        <v>7497</v>
      </c>
      <c r="I127" s="68">
        <v>1202.5187999999998</v>
      </c>
    </row>
    <row r="128" spans="2:9">
      <c r="B128" s="69">
        <v>41401</v>
      </c>
      <c r="C128" s="67">
        <v>1237</v>
      </c>
      <c r="D128" s="68" t="s">
        <v>45</v>
      </c>
      <c r="E128" s="68" t="s">
        <v>46</v>
      </c>
      <c r="F128" s="68" t="s">
        <v>47</v>
      </c>
      <c r="G128" s="68">
        <v>7</v>
      </c>
      <c r="H128" s="76">
        <v>8190</v>
      </c>
      <c r="I128" s="68">
        <v>1560.1950000000002</v>
      </c>
    </row>
    <row r="129" spans="2:9">
      <c r="B129" s="69">
        <v>41767</v>
      </c>
      <c r="C129" s="67">
        <v>1238</v>
      </c>
      <c r="D129" s="68" t="s">
        <v>48</v>
      </c>
      <c r="E129" s="68" t="s">
        <v>46</v>
      </c>
      <c r="F129" s="68" t="s">
        <v>47</v>
      </c>
      <c r="G129" s="68">
        <v>7</v>
      </c>
      <c r="H129" s="76">
        <v>6300</v>
      </c>
      <c r="I129" s="68">
        <v>830.55000000000007</v>
      </c>
    </row>
    <row r="130" spans="2:9">
      <c r="B130" s="69">
        <v>41768</v>
      </c>
      <c r="C130" s="67">
        <v>1239</v>
      </c>
      <c r="D130" s="68" t="s">
        <v>49</v>
      </c>
      <c r="E130" s="68" t="s">
        <v>46</v>
      </c>
      <c r="F130" s="68" t="s">
        <v>50</v>
      </c>
      <c r="G130" s="68">
        <v>9</v>
      </c>
      <c r="H130" s="76">
        <v>2367</v>
      </c>
      <c r="I130" s="68">
        <v>1017.81</v>
      </c>
    </row>
    <row r="131" spans="2:9">
      <c r="B131" s="69">
        <v>41769</v>
      </c>
      <c r="C131" s="67">
        <v>1240</v>
      </c>
      <c r="D131" s="68" t="s">
        <v>45</v>
      </c>
      <c r="E131" s="68" t="s">
        <v>46</v>
      </c>
      <c r="F131" s="68" t="s">
        <v>50</v>
      </c>
      <c r="G131" s="68">
        <v>10</v>
      </c>
      <c r="H131" s="76">
        <v>4220</v>
      </c>
      <c r="I131" s="68">
        <v>3501.5450000000001</v>
      </c>
    </row>
    <row r="132" spans="2:9">
      <c r="B132" s="69">
        <v>41770</v>
      </c>
      <c r="C132" s="67">
        <v>1241</v>
      </c>
      <c r="D132" s="68" t="s">
        <v>48</v>
      </c>
      <c r="E132" s="68" t="s">
        <v>46</v>
      </c>
      <c r="F132" s="68" t="s">
        <v>50</v>
      </c>
      <c r="G132" s="68">
        <v>8</v>
      </c>
      <c r="H132" s="76">
        <v>10360</v>
      </c>
      <c r="I132" s="68">
        <v>878.52800000000002</v>
      </c>
    </row>
    <row r="133" spans="2:9">
      <c r="B133" s="69">
        <v>41771</v>
      </c>
      <c r="C133" s="67">
        <v>1242</v>
      </c>
      <c r="D133" s="68" t="s">
        <v>49</v>
      </c>
      <c r="E133" s="68" t="s">
        <v>46</v>
      </c>
      <c r="F133" s="68" t="s">
        <v>51</v>
      </c>
      <c r="G133" s="68">
        <v>8</v>
      </c>
      <c r="H133" s="76">
        <v>8172</v>
      </c>
      <c r="I133" s="68">
        <v>1119.2916</v>
      </c>
    </row>
    <row r="134" spans="2:9">
      <c r="B134" s="69">
        <v>41772</v>
      </c>
      <c r="C134" s="67">
        <v>1243</v>
      </c>
      <c r="D134" s="68" t="s">
        <v>45</v>
      </c>
      <c r="E134" s="68" t="s">
        <v>46</v>
      </c>
      <c r="F134" s="68" t="s">
        <v>51</v>
      </c>
      <c r="G134" s="68">
        <v>8</v>
      </c>
      <c r="H134" s="76">
        <v>6456</v>
      </c>
      <c r="I134" s="68">
        <v>1560.2</v>
      </c>
    </row>
    <row r="135" spans="2:9">
      <c r="B135" s="69">
        <v>41773</v>
      </c>
      <c r="C135" s="67">
        <v>1244</v>
      </c>
      <c r="D135" s="68" t="s">
        <v>48</v>
      </c>
      <c r="E135" s="68" t="s">
        <v>46</v>
      </c>
      <c r="F135" s="68" t="s">
        <v>51</v>
      </c>
      <c r="G135" s="68">
        <v>6</v>
      </c>
      <c r="H135" s="76">
        <v>4995</v>
      </c>
      <c r="I135" s="68">
        <v>3698.7974999999997</v>
      </c>
    </row>
    <row r="136" spans="2:9">
      <c r="B136" s="69">
        <v>41774</v>
      </c>
      <c r="C136" s="67">
        <v>1245</v>
      </c>
      <c r="D136" s="68" t="s">
        <v>49</v>
      </c>
      <c r="E136" s="68" t="s">
        <v>46</v>
      </c>
      <c r="F136" s="68" t="s">
        <v>47</v>
      </c>
      <c r="G136" s="68">
        <v>7</v>
      </c>
      <c r="H136" s="76">
        <v>3192</v>
      </c>
      <c r="I136" s="68">
        <v>653.40239999999994</v>
      </c>
    </row>
    <row r="137" spans="2:9">
      <c r="B137" s="69">
        <v>41775</v>
      </c>
      <c r="C137" s="67">
        <v>1246</v>
      </c>
      <c r="D137" s="68" t="s">
        <v>45</v>
      </c>
      <c r="E137" s="68" t="s">
        <v>46</v>
      </c>
      <c r="F137" s="68" t="s">
        <v>47</v>
      </c>
      <c r="G137" s="68">
        <v>7</v>
      </c>
      <c r="H137" s="76">
        <v>1811.25</v>
      </c>
      <c r="I137" s="68">
        <v>1176.2257500000001</v>
      </c>
    </row>
    <row r="138" spans="2:9">
      <c r="B138" s="69">
        <v>41776</v>
      </c>
      <c r="C138" s="67">
        <v>1247</v>
      </c>
      <c r="D138" s="68" t="s">
        <v>48</v>
      </c>
      <c r="E138" s="68" t="s">
        <v>46</v>
      </c>
      <c r="F138" s="68" t="s">
        <v>47</v>
      </c>
      <c r="G138" s="68">
        <v>8</v>
      </c>
      <c r="H138" s="76">
        <v>8940</v>
      </c>
      <c r="I138" s="68">
        <v>1266.2616000000003</v>
      </c>
    </row>
    <row r="139" spans="2:9">
      <c r="B139" s="69">
        <v>41777</v>
      </c>
      <c r="C139" s="67">
        <v>1248</v>
      </c>
      <c r="D139" s="68" t="s">
        <v>49</v>
      </c>
      <c r="E139" s="68" t="s">
        <v>46</v>
      </c>
      <c r="F139" s="68" t="s">
        <v>50</v>
      </c>
      <c r="G139" s="68">
        <v>7</v>
      </c>
      <c r="H139" s="76">
        <v>4882.5</v>
      </c>
      <c r="I139" s="68">
        <v>593.71199999999999</v>
      </c>
    </row>
    <row r="140" spans="2:9">
      <c r="B140" s="69">
        <v>41778</v>
      </c>
      <c r="C140" s="67">
        <v>1249</v>
      </c>
      <c r="D140" s="68" t="s">
        <v>45</v>
      </c>
      <c r="E140" s="68" t="s">
        <v>46</v>
      </c>
      <c r="F140" s="68" t="s">
        <v>50</v>
      </c>
      <c r="G140" s="68">
        <v>10</v>
      </c>
      <c r="H140" s="76">
        <v>8370</v>
      </c>
      <c r="I140" s="68">
        <v>1056.2939999999999</v>
      </c>
    </row>
    <row r="141" spans="2:9">
      <c r="B141" s="69">
        <v>41779</v>
      </c>
      <c r="C141" s="67">
        <v>1250</v>
      </c>
      <c r="D141" s="68" t="s">
        <v>48</v>
      </c>
      <c r="E141" s="68" t="s">
        <v>46</v>
      </c>
      <c r="F141" s="68" t="s">
        <v>50</v>
      </c>
      <c r="G141" s="68">
        <v>6</v>
      </c>
      <c r="H141" s="76">
        <v>3078</v>
      </c>
      <c r="I141" s="68">
        <v>1099.4616000000001</v>
      </c>
    </row>
    <row r="142" spans="2:9">
      <c r="B142" s="69">
        <v>41780</v>
      </c>
      <c r="C142" s="67">
        <v>1251</v>
      </c>
      <c r="D142" s="68" t="s">
        <v>49</v>
      </c>
      <c r="E142" s="68" t="s">
        <v>46</v>
      </c>
      <c r="F142" s="68" t="s">
        <v>51</v>
      </c>
      <c r="G142" s="68">
        <v>8</v>
      </c>
      <c r="H142" s="76">
        <v>2256</v>
      </c>
      <c r="I142" s="68">
        <v>2038.5216</v>
      </c>
    </row>
    <row r="143" spans="2:9">
      <c r="B143" s="69">
        <v>41781</v>
      </c>
      <c r="C143" s="67">
        <v>1252</v>
      </c>
      <c r="D143" s="68" t="s">
        <v>45</v>
      </c>
      <c r="E143" s="68" t="s">
        <v>46</v>
      </c>
      <c r="F143" s="68" t="s">
        <v>51</v>
      </c>
      <c r="G143" s="68">
        <v>10</v>
      </c>
      <c r="H143" s="76">
        <v>2385</v>
      </c>
      <c r="I143" s="68">
        <v>3506.9039999999995</v>
      </c>
    </row>
    <row r="144" spans="2:9">
      <c r="B144" s="69">
        <v>41782</v>
      </c>
      <c r="C144" s="67">
        <v>1253</v>
      </c>
      <c r="D144" s="68" t="s">
        <v>48</v>
      </c>
      <c r="E144" s="68" t="s">
        <v>46</v>
      </c>
      <c r="F144" s="68" t="s">
        <v>51</v>
      </c>
      <c r="G144" s="68">
        <v>6</v>
      </c>
      <c r="H144" s="76">
        <v>13410</v>
      </c>
      <c r="I144" s="68">
        <v>1887.5915999999997</v>
      </c>
    </row>
    <row r="145" spans="2:9">
      <c r="B145" s="69">
        <v>41783</v>
      </c>
      <c r="C145" s="67">
        <v>1254</v>
      </c>
      <c r="D145" s="68" t="s">
        <v>49</v>
      </c>
      <c r="E145" s="68" t="s">
        <v>46</v>
      </c>
      <c r="F145" s="68" t="s">
        <v>47</v>
      </c>
      <c r="G145" s="68">
        <v>10</v>
      </c>
      <c r="H145" s="76">
        <v>10000</v>
      </c>
      <c r="I145" s="68">
        <v>1642.0000000000002</v>
      </c>
    </row>
    <row r="146" spans="2:9">
      <c r="B146" s="69">
        <v>41784</v>
      </c>
      <c r="C146" s="67">
        <v>1255</v>
      </c>
      <c r="D146" s="68" t="s">
        <v>45</v>
      </c>
      <c r="E146" s="68" t="s">
        <v>46</v>
      </c>
      <c r="F146" s="68" t="s">
        <v>47</v>
      </c>
      <c r="G146" s="68">
        <v>7</v>
      </c>
      <c r="H146" s="76">
        <v>6363</v>
      </c>
      <c r="I146" s="68">
        <v>663.02459999999996</v>
      </c>
    </row>
    <row r="147" spans="2:9">
      <c r="B147" s="69">
        <v>41785</v>
      </c>
      <c r="C147" s="67">
        <v>1256</v>
      </c>
      <c r="D147" s="68" t="s">
        <v>48</v>
      </c>
      <c r="E147" s="68" t="s">
        <v>46</v>
      </c>
      <c r="F147" s="68" t="s">
        <v>47</v>
      </c>
      <c r="G147" s="68">
        <v>8</v>
      </c>
      <c r="H147" s="76">
        <v>2712</v>
      </c>
      <c r="I147" s="68">
        <v>1825.1760000000002</v>
      </c>
    </row>
    <row r="148" spans="2:9">
      <c r="B148" s="69">
        <v>41786</v>
      </c>
      <c r="C148" s="67">
        <v>1257</v>
      </c>
      <c r="D148" s="68" t="s">
        <v>49</v>
      </c>
      <c r="E148" s="68" t="s">
        <v>46</v>
      </c>
      <c r="F148" s="68" t="s">
        <v>50</v>
      </c>
      <c r="G148" s="68">
        <v>9</v>
      </c>
      <c r="H148" s="76">
        <v>4644</v>
      </c>
      <c r="I148" s="68">
        <v>912.08159999999998</v>
      </c>
    </row>
    <row r="149" spans="2:9">
      <c r="B149" s="69">
        <v>41787</v>
      </c>
      <c r="C149" s="67">
        <v>1258</v>
      </c>
      <c r="D149" s="68" t="s">
        <v>45</v>
      </c>
      <c r="E149" s="68" t="s">
        <v>46</v>
      </c>
      <c r="F149" s="68" t="s">
        <v>50</v>
      </c>
      <c r="G149" s="68">
        <v>9</v>
      </c>
      <c r="H149" s="76">
        <v>1795.5</v>
      </c>
      <c r="I149" s="68">
        <v>677.44215000000008</v>
      </c>
    </row>
    <row r="150" spans="2:9">
      <c r="B150" s="69">
        <v>41788</v>
      </c>
      <c r="C150" s="67">
        <v>1259</v>
      </c>
      <c r="D150" s="68" t="s">
        <v>48</v>
      </c>
      <c r="E150" s="68" t="s">
        <v>46</v>
      </c>
      <c r="F150" s="68" t="s">
        <v>50</v>
      </c>
      <c r="G150" s="68">
        <v>9</v>
      </c>
      <c r="H150" s="76">
        <v>6318</v>
      </c>
      <c r="I150" s="68">
        <v>1817.4780000000001</v>
      </c>
    </row>
    <row r="151" spans="2:9">
      <c r="B151" s="69">
        <v>41789</v>
      </c>
      <c r="C151" s="67">
        <v>1260</v>
      </c>
      <c r="D151" s="68" t="s">
        <v>49</v>
      </c>
      <c r="E151" s="68" t="s">
        <v>46</v>
      </c>
      <c r="F151" s="68" t="s">
        <v>51</v>
      </c>
      <c r="G151" s="68">
        <v>10</v>
      </c>
      <c r="H151" s="76">
        <v>13050</v>
      </c>
      <c r="I151" s="68">
        <v>2962.0889999999999</v>
      </c>
    </row>
    <row r="152" spans="2:9">
      <c r="B152" s="69">
        <v>41790</v>
      </c>
      <c r="C152" s="67">
        <v>1261</v>
      </c>
      <c r="D152" s="68" t="s">
        <v>45</v>
      </c>
      <c r="E152" s="68" t="s">
        <v>46</v>
      </c>
      <c r="F152" s="68" t="s">
        <v>51</v>
      </c>
      <c r="G152" s="68">
        <v>7</v>
      </c>
      <c r="H152" s="76">
        <v>3717</v>
      </c>
      <c r="I152" s="68">
        <v>1329.1992</v>
      </c>
    </row>
    <row r="153" spans="2:9">
      <c r="B153" s="69">
        <v>41791</v>
      </c>
      <c r="C153" s="67">
        <v>1262</v>
      </c>
      <c r="D153" s="68" t="s">
        <v>48</v>
      </c>
      <c r="E153" s="68" t="s">
        <v>46</v>
      </c>
      <c r="F153" s="68" t="s">
        <v>51</v>
      </c>
      <c r="G153" s="68">
        <v>9</v>
      </c>
      <c r="H153" s="76">
        <v>7722</v>
      </c>
      <c r="I153" s="68">
        <v>1851.2207999999998</v>
      </c>
    </row>
    <row r="154" spans="2:9">
      <c r="B154" s="69">
        <v>41792</v>
      </c>
      <c r="C154" s="67">
        <v>1263</v>
      </c>
      <c r="D154" s="68" t="s">
        <v>49</v>
      </c>
      <c r="E154" s="68" t="s">
        <v>46</v>
      </c>
      <c r="F154" s="68" t="s">
        <v>47</v>
      </c>
      <c r="G154" s="68">
        <v>10</v>
      </c>
      <c r="H154" s="76">
        <v>9000</v>
      </c>
      <c r="I154" s="68">
        <v>3937.5</v>
      </c>
    </row>
    <row r="155" spans="2:9">
      <c r="B155" s="69">
        <v>41793</v>
      </c>
      <c r="C155" s="67">
        <v>1264</v>
      </c>
      <c r="D155" s="68" t="s">
        <v>45</v>
      </c>
      <c r="E155" s="68" t="s">
        <v>46</v>
      </c>
      <c r="F155" s="68" t="s">
        <v>47</v>
      </c>
      <c r="G155" s="68">
        <v>8</v>
      </c>
      <c r="H155" s="76">
        <v>14580</v>
      </c>
      <c r="I155" s="68">
        <v>2174.7528000000002</v>
      </c>
    </row>
    <row r="156" spans="2:9">
      <c r="B156" s="69">
        <v>41794</v>
      </c>
      <c r="C156" s="67">
        <v>1265</v>
      </c>
      <c r="D156" s="68" t="s">
        <v>48</v>
      </c>
      <c r="E156" s="68" t="s">
        <v>46</v>
      </c>
      <c r="F156" s="68" t="s">
        <v>47</v>
      </c>
      <c r="G156" s="68">
        <v>10</v>
      </c>
      <c r="H156" s="76">
        <v>5520</v>
      </c>
      <c r="I156" s="68">
        <v>864.4319999999999</v>
      </c>
    </row>
    <row r="157" spans="2:9">
      <c r="B157" s="69">
        <v>41795</v>
      </c>
      <c r="C157" s="67">
        <v>1266</v>
      </c>
      <c r="D157" s="68" t="s">
        <v>49</v>
      </c>
      <c r="E157" s="68" t="s">
        <v>46</v>
      </c>
      <c r="F157" s="68" t="s">
        <v>50</v>
      </c>
      <c r="G157" s="68">
        <v>9</v>
      </c>
      <c r="H157" s="76">
        <v>13050</v>
      </c>
      <c r="I157" s="68">
        <v>2286.36</v>
      </c>
    </row>
    <row r="158" spans="2:9">
      <c r="B158" s="69">
        <v>41796</v>
      </c>
      <c r="C158" s="67">
        <v>1267</v>
      </c>
      <c r="D158" s="68" t="s">
        <v>45</v>
      </c>
      <c r="E158" s="68" t="s">
        <v>46</v>
      </c>
      <c r="F158" s="68" t="s">
        <v>50</v>
      </c>
      <c r="G158" s="68">
        <v>10</v>
      </c>
      <c r="H158" s="76">
        <v>6750</v>
      </c>
      <c r="I158" s="68">
        <v>2286.8999999999996</v>
      </c>
    </row>
    <row r="159" spans="2:9">
      <c r="B159" s="69">
        <v>41797</v>
      </c>
      <c r="C159" s="67">
        <v>1268</v>
      </c>
      <c r="D159" s="68" t="s">
        <v>48</v>
      </c>
      <c r="E159" s="68" t="s">
        <v>46</v>
      </c>
      <c r="F159" s="68" t="s">
        <v>50</v>
      </c>
      <c r="G159" s="68">
        <v>6</v>
      </c>
      <c r="H159" s="76">
        <v>5562</v>
      </c>
      <c r="I159" s="68">
        <v>2666.9790000000003</v>
      </c>
    </row>
    <row r="160" spans="2:9">
      <c r="B160" s="69">
        <v>41798</v>
      </c>
      <c r="C160" s="67">
        <v>1269</v>
      </c>
      <c r="D160" s="68" t="s">
        <v>49</v>
      </c>
      <c r="E160" s="68" t="s">
        <v>46</v>
      </c>
      <c r="F160" s="68" t="s">
        <v>51</v>
      </c>
      <c r="G160" s="68">
        <v>7</v>
      </c>
      <c r="H160" s="76">
        <v>3129</v>
      </c>
      <c r="I160" s="68">
        <v>1555.4258999999997</v>
      </c>
    </row>
    <row r="161" spans="2:9">
      <c r="B161" s="69">
        <v>41799</v>
      </c>
      <c r="C161" s="67">
        <v>1270</v>
      </c>
      <c r="D161" s="68" t="s">
        <v>45</v>
      </c>
      <c r="E161" s="68" t="s">
        <v>46</v>
      </c>
      <c r="F161" s="68" t="s">
        <v>51</v>
      </c>
      <c r="G161" s="68">
        <v>8</v>
      </c>
      <c r="H161" s="76">
        <v>5688</v>
      </c>
      <c r="I161" s="68">
        <v>5102.1360000000004</v>
      </c>
    </row>
    <row r="162" spans="2:9">
      <c r="B162" s="69">
        <v>41800</v>
      </c>
      <c r="C162" s="67">
        <v>1271</v>
      </c>
      <c r="D162" s="68" t="s">
        <v>48</v>
      </c>
      <c r="E162" s="68" t="s">
        <v>46</v>
      </c>
      <c r="F162" s="68" t="s">
        <v>51</v>
      </c>
      <c r="G162" s="68">
        <v>10</v>
      </c>
      <c r="H162" s="76">
        <v>1545</v>
      </c>
      <c r="I162" s="68">
        <v>532.09799999999996</v>
      </c>
    </row>
    <row r="163" spans="2:9">
      <c r="B163" s="69">
        <v>41801</v>
      </c>
      <c r="C163" s="67">
        <v>1272</v>
      </c>
      <c r="D163" s="68" t="s">
        <v>49</v>
      </c>
      <c r="E163" s="68" t="s">
        <v>46</v>
      </c>
      <c r="F163" s="68" t="s">
        <v>47</v>
      </c>
      <c r="G163" s="68">
        <v>7</v>
      </c>
      <c r="H163" s="76">
        <v>8599.5</v>
      </c>
      <c r="I163" s="68">
        <v>5433.45075</v>
      </c>
    </row>
    <row r="164" spans="2:9">
      <c r="B164" s="69">
        <v>41802</v>
      </c>
      <c r="C164" s="67">
        <v>1273</v>
      </c>
      <c r="D164" s="68" t="s">
        <v>45</v>
      </c>
      <c r="E164" s="68" t="s">
        <v>46</v>
      </c>
      <c r="F164" s="68" t="s">
        <v>47</v>
      </c>
      <c r="G164" s="68">
        <v>9</v>
      </c>
      <c r="H164" s="76">
        <v>5094</v>
      </c>
      <c r="I164" s="68">
        <v>3623.8715999999999</v>
      </c>
    </row>
    <row r="165" spans="2:9">
      <c r="B165" s="69">
        <v>41803</v>
      </c>
      <c r="C165" s="67">
        <v>1274</v>
      </c>
      <c r="D165" s="68" t="s">
        <v>48</v>
      </c>
      <c r="E165" s="68" t="s">
        <v>46</v>
      </c>
      <c r="F165" s="68" t="s">
        <v>47</v>
      </c>
      <c r="G165" s="68">
        <v>6</v>
      </c>
      <c r="H165" s="76">
        <v>8775</v>
      </c>
      <c r="I165" s="68">
        <v>1370.6550000000002</v>
      </c>
    </row>
    <row r="166" spans="2:9">
      <c r="B166" s="69">
        <v>41804</v>
      </c>
      <c r="C166" s="67">
        <v>1275</v>
      </c>
      <c r="D166" s="68" t="s">
        <v>49</v>
      </c>
      <c r="E166" s="68" t="s">
        <v>46</v>
      </c>
      <c r="F166" s="68" t="s">
        <v>50</v>
      </c>
      <c r="G166" s="68">
        <v>9</v>
      </c>
      <c r="H166" s="76">
        <v>7830</v>
      </c>
      <c r="I166" s="68">
        <v>1201.1220000000001</v>
      </c>
    </row>
    <row r="167" spans="2:9">
      <c r="B167" s="69">
        <v>41805</v>
      </c>
      <c r="C167" s="67">
        <v>1276</v>
      </c>
      <c r="D167" s="68" t="s">
        <v>45</v>
      </c>
      <c r="E167" s="68" t="s">
        <v>46</v>
      </c>
      <c r="F167" s="68" t="s">
        <v>50</v>
      </c>
      <c r="G167" s="68">
        <v>7</v>
      </c>
      <c r="H167" s="76">
        <v>10920</v>
      </c>
      <c r="I167" s="68">
        <v>4396.3919999999998</v>
      </c>
    </row>
    <row r="168" spans="2:9">
      <c r="B168" s="69">
        <v>41806</v>
      </c>
      <c r="C168" s="67">
        <v>1277</v>
      </c>
      <c r="D168" s="68" t="s">
        <v>48</v>
      </c>
      <c r="E168" s="68" t="s">
        <v>46</v>
      </c>
      <c r="F168" s="68" t="s">
        <v>50</v>
      </c>
      <c r="G168" s="68">
        <v>8</v>
      </c>
      <c r="H168" s="76">
        <v>14280</v>
      </c>
      <c r="I168" s="68">
        <v>4829.4960000000001</v>
      </c>
    </row>
    <row r="169" spans="2:9">
      <c r="B169" s="69">
        <v>41807</v>
      </c>
      <c r="C169" s="67">
        <v>1278</v>
      </c>
      <c r="D169" s="68" t="s">
        <v>49</v>
      </c>
      <c r="E169" s="68" t="s">
        <v>46</v>
      </c>
      <c r="F169" s="68" t="s">
        <v>51</v>
      </c>
      <c r="G169" s="68">
        <v>9</v>
      </c>
      <c r="H169" s="76">
        <v>6804</v>
      </c>
      <c r="I169" s="68">
        <v>1510.0344</v>
      </c>
    </row>
    <row r="170" spans="2:9">
      <c r="B170" s="69">
        <v>41808</v>
      </c>
      <c r="C170" s="67">
        <v>1279</v>
      </c>
      <c r="D170" s="68" t="s">
        <v>45</v>
      </c>
      <c r="E170" s="68" t="s">
        <v>46</v>
      </c>
      <c r="F170" s="68" t="s">
        <v>51</v>
      </c>
      <c r="G170" s="68">
        <v>10</v>
      </c>
      <c r="H170" s="76">
        <v>4920</v>
      </c>
      <c r="I170" s="68">
        <v>1835.652</v>
      </c>
    </row>
    <row r="171" spans="2:9">
      <c r="B171" s="69">
        <v>41809</v>
      </c>
      <c r="C171" s="67">
        <v>1280</v>
      </c>
      <c r="D171" s="68" t="s">
        <v>48</v>
      </c>
      <c r="E171" s="68" t="s">
        <v>46</v>
      </c>
      <c r="F171" s="68" t="s">
        <v>51</v>
      </c>
      <c r="G171" s="68">
        <v>7</v>
      </c>
      <c r="H171" s="76">
        <v>1716.75</v>
      </c>
      <c r="I171" s="68">
        <v>2249.6292000000003</v>
      </c>
    </row>
    <row r="172" spans="2:9">
      <c r="B172" s="69">
        <v>41810</v>
      </c>
      <c r="C172" s="67">
        <v>1281</v>
      </c>
      <c r="D172" s="68" t="s">
        <v>49</v>
      </c>
      <c r="E172" s="68" t="s">
        <v>46</v>
      </c>
      <c r="F172" s="68" t="s">
        <v>47</v>
      </c>
      <c r="G172" s="68">
        <v>10</v>
      </c>
      <c r="H172" s="76">
        <v>1680</v>
      </c>
      <c r="I172" s="68">
        <v>1224.048</v>
      </c>
    </row>
    <row r="173" spans="2:9">
      <c r="B173" s="69">
        <v>41811</v>
      </c>
      <c r="C173" s="67">
        <v>1282</v>
      </c>
      <c r="D173" s="68" t="s">
        <v>45</v>
      </c>
      <c r="E173" s="68" t="s">
        <v>46</v>
      </c>
      <c r="F173" s="68" t="s">
        <v>47</v>
      </c>
      <c r="G173" s="68">
        <v>6</v>
      </c>
      <c r="H173" s="76">
        <v>3168</v>
      </c>
      <c r="I173" s="68">
        <v>2715.768</v>
      </c>
    </row>
    <row r="174" spans="2:9">
      <c r="B174" s="69">
        <v>41812</v>
      </c>
      <c r="C174" s="67">
        <v>1283</v>
      </c>
      <c r="D174" s="68" t="s">
        <v>48</v>
      </c>
      <c r="E174" s="68" t="s">
        <v>46</v>
      </c>
      <c r="F174" s="68" t="s">
        <v>47</v>
      </c>
      <c r="G174" s="68">
        <v>9</v>
      </c>
      <c r="H174" s="76">
        <v>5913</v>
      </c>
      <c r="I174" s="68">
        <v>2707.3656000000001</v>
      </c>
    </row>
    <row r="175" spans="2:9">
      <c r="B175" s="69">
        <v>41813</v>
      </c>
      <c r="C175" s="67">
        <v>1284</v>
      </c>
      <c r="D175" s="68" t="s">
        <v>49</v>
      </c>
      <c r="E175" s="68" t="s">
        <v>46</v>
      </c>
      <c r="F175" s="68" t="s">
        <v>50</v>
      </c>
      <c r="G175" s="68">
        <v>10</v>
      </c>
      <c r="H175" s="76">
        <v>2410</v>
      </c>
      <c r="I175" s="68">
        <v>2333.8440000000001</v>
      </c>
    </row>
    <row r="176" spans="2:9">
      <c r="B176" s="69">
        <v>41814</v>
      </c>
      <c r="C176" s="67">
        <v>1285</v>
      </c>
      <c r="D176" s="68" t="s">
        <v>45</v>
      </c>
      <c r="E176" s="68" t="s">
        <v>46</v>
      </c>
      <c r="F176" s="68" t="s">
        <v>50</v>
      </c>
      <c r="G176" s="68">
        <v>10</v>
      </c>
      <c r="H176" s="76">
        <v>11640</v>
      </c>
      <c r="I176" s="68">
        <v>3691.0439999999999</v>
      </c>
    </row>
    <row r="177" spans="2:9">
      <c r="B177" s="69">
        <v>41815</v>
      </c>
      <c r="C177" s="67">
        <v>1286</v>
      </c>
      <c r="D177" s="68" t="s">
        <v>48</v>
      </c>
      <c r="E177" s="68" t="s">
        <v>46</v>
      </c>
      <c r="F177" s="68" t="s">
        <v>50</v>
      </c>
      <c r="G177" s="68">
        <v>9</v>
      </c>
      <c r="H177" s="76">
        <v>2268</v>
      </c>
      <c r="I177" s="68">
        <v>1944.5832</v>
      </c>
    </row>
    <row r="178" spans="2:9">
      <c r="B178" s="69">
        <v>41816</v>
      </c>
      <c r="C178" s="67">
        <v>1287</v>
      </c>
      <c r="D178" s="68" t="s">
        <v>49</v>
      </c>
      <c r="E178" s="68" t="s">
        <v>46</v>
      </c>
      <c r="F178" s="68" t="s">
        <v>51</v>
      </c>
      <c r="G178" s="68">
        <v>7</v>
      </c>
      <c r="H178" s="76">
        <v>10158.75</v>
      </c>
      <c r="I178" s="68">
        <v>729.60142499999995</v>
      </c>
    </row>
    <row r="179" spans="2:9">
      <c r="B179" s="69">
        <v>41817</v>
      </c>
      <c r="C179" s="67">
        <v>1288</v>
      </c>
      <c r="D179" s="68" t="s">
        <v>45</v>
      </c>
      <c r="E179" s="68" t="s">
        <v>46</v>
      </c>
      <c r="F179" s="68" t="s">
        <v>51</v>
      </c>
      <c r="G179" s="68">
        <v>6</v>
      </c>
      <c r="H179" s="76">
        <v>9576</v>
      </c>
      <c r="I179" s="68">
        <v>1473.7464</v>
      </c>
    </row>
    <row r="180" spans="2:9">
      <c r="B180" s="69">
        <v>41818</v>
      </c>
      <c r="C180" s="67">
        <v>1289</v>
      </c>
      <c r="D180" s="68" t="s">
        <v>48</v>
      </c>
      <c r="E180" s="68" t="s">
        <v>46</v>
      </c>
      <c r="F180" s="68" t="s">
        <v>51</v>
      </c>
      <c r="G180" s="68">
        <v>10</v>
      </c>
      <c r="H180" s="76">
        <v>6720</v>
      </c>
      <c r="I180" s="68">
        <v>721.952</v>
      </c>
    </row>
    <row r="181" spans="2:9">
      <c r="B181" s="69">
        <v>41819</v>
      </c>
      <c r="C181" s="67">
        <v>1290</v>
      </c>
      <c r="D181" s="68" t="s">
        <v>49</v>
      </c>
      <c r="E181" s="68" t="s">
        <v>46</v>
      </c>
      <c r="F181" s="68" t="s">
        <v>47</v>
      </c>
      <c r="G181" s="68">
        <v>7</v>
      </c>
      <c r="H181" s="76">
        <v>1701</v>
      </c>
      <c r="I181" s="68">
        <v>2878.7723999999998</v>
      </c>
    </row>
    <row r="182" spans="2:9">
      <c r="B182" s="69">
        <v>41820</v>
      </c>
      <c r="C182" s="67">
        <v>1291</v>
      </c>
      <c r="D182" s="68" t="s">
        <v>45</v>
      </c>
      <c r="E182" s="68" t="s">
        <v>46</v>
      </c>
      <c r="F182" s="68" t="s">
        <v>47</v>
      </c>
      <c r="G182" s="68">
        <v>10</v>
      </c>
      <c r="H182" s="76">
        <v>4800</v>
      </c>
      <c r="I182" s="68">
        <v>3392.6399999999994</v>
      </c>
    </row>
    <row r="183" spans="2:9">
      <c r="B183" s="69">
        <v>41821</v>
      </c>
      <c r="C183" s="67">
        <v>1292</v>
      </c>
      <c r="D183" s="68" t="s">
        <v>48</v>
      </c>
      <c r="E183" s="68" t="s">
        <v>46</v>
      </c>
      <c r="F183" s="68" t="s">
        <v>47</v>
      </c>
      <c r="G183" s="68">
        <v>9</v>
      </c>
      <c r="H183" s="76">
        <v>7938</v>
      </c>
      <c r="I183" s="68">
        <v>5806.6470000000008</v>
      </c>
    </row>
    <row r="184" spans="2:9">
      <c r="B184" s="69">
        <v>41822</v>
      </c>
      <c r="C184" s="67">
        <v>1293</v>
      </c>
      <c r="D184" s="68" t="s">
        <v>49</v>
      </c>
      <c r="E184" s="68" t="s">
        <v>46</v>
      </c>
      <c r="F184" s="68" t="s">
        <v>50</v>
      </c>
      <c r="G184" s="68">
        <v>7</v>
      </c>
      <c r="H184" s="76">
        <v>11025</v>
      </c>
      <c r="I184" s="68">
        <v>3356.01</v>
      </c>
    </row>
    <row r="185" spans="2:9">
      <c r="B185" s="69">
        <v>41823</v>
      </c>
      <c r="C185" s="67">
        <v>1294</v>
      </c>
      <c r="D185" s="68" t="s">
        <v>45</v>
      </c>
      <c r="E185" s="68" t="s">
        <v>46</v>
      </c>
      <c r="F185" s="68" t="s">
        <v>50</v>
      </c>
      <c r="G185" s="68">
        <v>10</v>
      </c>
      <c r="H185" s="76">
        <v>11840</v>
      </c>
      <c r="I185" s="68">
        <v>4792.8320000000003</v>
      </c>
    </row>
    <row r="186" spans="2:9">
      <c r="B186" s="69">
        <v>41824</v>
      </c>
      <c r="C186" s="67">
        <v>1295</v>
      </c>
      <c r="D186" s="68" t="s">
        <v>48</v>
      </c>
      <c r="E186" s="68" t="s">
        <v>46</v>
      </c>
      <c r="F186" s="68" t="s">
        <v>50</v>
      </c>
      <c r="G186" s="68">
        <v>8</v>
      </c>
      <c r="H186" s="76">
        <v>4536</v>
      </c>
      <c r="I186" s="68">
        <v>3642.4079999999999</v>
      </c>
    </row>
    <row r="187" spans="2:9">
      <c r="B187" s="69">
        <v>41825</v>
      </c>
      <c r="C187" s="67">
        <v>1296</v>
      </c>
      <c r="D187" s="68" t="s">
        <v>49</v>
      </c>
      <c r="E187" s="68" t="s">
        <v>46</v>
      </c>
      <c r="F187" s="68" t="s">
        <v>51</v>
      </c>
      <c r="G187" s="68">
        <v>10</v>
      </c>
      <c r="H187" s="76">
        <v>5040</v>
      </c>
      <c r="I187" s="68">
        <v>3469.5360000000001</v>
      </c>
    </row>
    <row r="188" spans="2:9">
      <c r="B188" s="69">
        <v>41826</v>
      </c>
      <c r="C188" s="67">
        <v>1297</v>
      </c>
      <c r="D188" s="68" t="s">
        <v>45</v>
      </c>
      <c r="E188" s="68" t="s">
        <v>46</v>
      </c>
      <c r="F188" s="68" t="s">
        <v>51</v>
      </c>
      <c r="G188" s="68">
        <v>9</v>
      </c>
      <c r="H188" s="76">
        <v>6156</v>
      </c>
      <c r="I188" s="68">
        <v>1305.6876000000002</v>
      </c>
    </row>
    <row r="189" spans="2:9">
      <c r="B189" s="69">
        <v>41827</v>
      </c>
      <c r="C189" s="67">
        <v>1298</v>
      </c>
      <c r="D189" s="68" t="s">
        <v>48</v>
      </c>
      <c r="E189" s="68" t="s">
        <v>46</v>
      </c>
      <c r="F189" s="68" t="s">
        <v>51</v>
      </c>
      <c r="G189" s="68">
        <v>8</v>
      </c>
      <c r="H189" s="76">
        <v>3960</v>
      </c>
      <c r="I189" s="68">
        <v>647.26200000000006</v>
      </c>
    </row>
    <row r="190" spans="2:9">
      <c r="B190" s="69">
        <v>41828</v>
      </c>
      <c r="C190" s="67">
        <v>1299</v>
      </c>
      <c r="D190" s="68" t="s">
        <v>49</v>
      </c>
      <c r="E190" s="68" t="s">
        <v>46</v>
      </c>
      <c r="F190" s="68" t="s">
        <v>47</v>
      </c>
      <c r="G190" s="68">
        <v>10</v>
      </c>
      <c r="H190" s="76">
        <v>5680</v>
      </c>
      <c r="I190" s="68">
        <v>2225.9920000000002</v>
      </c>
    </row>
    <row r="191" spans="2:9">
      <c r="B191" s="69">
        <v>41829</v>
      </c>
      <c r="C191" s="67">
        <v>1300</v>
      </c>
      <c r="D191" s="68" t="s">
        <v>45</v>
      </c>
      <c r="E191" s="68" t="s">
        <v>46</v>
      </c>
      <c r="F191" s="68" t="s">
        <v>47</v>
      </c>
      <c r="G191" s="68">
        <v>8</v>
      </c>
      <c r="H191" s="76">
        <v>7680</v>
      </c>
      <c r="I191" s="68">
        <v>1638.5280000000002</v>
      </c>
    </row>
    <row r="192" spans="2:9">
      <c r="B192" s="69">
        <v>40909</v>
      </c>
      <c r="C192" s="67">
        <v>1301</v>
      </c>
      <c r="D192" s="68" t="s">
        <v>48</v>
      </c>
      <c r="E192" s="68" t="s">
        <v>52</v>
      </c>
      <c r="F192" s="68" t="s">
        <v>47</v>
      </c>
      <c r="G192" s="68">
        <v>7</v>
      </c>
      <c r="H192" s="76">
        <v>4998</v>
      </c>
      <c r="I192" s="68">
        <v>2362.3046999999997</v>
      </c>
    </row>
    <row r="193" spans="2:9">
      <c r="B193" s="69">
        <v>40910</v>
      </c>
      <c r="C193" s="67">
        <v>1302</v>
      </c>
      <c r="D193" s="68" t="s">
        <v>49</v>
      </c>
      <c r="E193" s="68" t="s">
        <v>52</v>
      </c>
      <c r="F193" s="68" t="s">
        <v>50</v>
      </c>
      <c r="G193" s="68">
        <v>7</v>
      </c>
      <c r="H193" s="76">
        <v>2152.5</v>
      </c>
      <c r="I193" s="68">
        <v>1987.6185000000003</v>
      </c>
    </row>
    <row r="194" spans="2:9">
      <c r="B194" s="69">
        <v>40911</v>
      </c>
      <c r="C194" s="67">
        <v>1303</v>
      </c>
      <c r="D194" s="68" t="s">
        <v>45</v>
      </c>
      <c r="E194" s="68" t="s">
        <v>52</v>
      </c>
      <c r="F194" s="68" t="s">
        <v>50</v>
      </c>
      <c r="G194" s="68">
        <v>6</v>
      </c>
      <c r="H194" s="76">
        <v>6358.5</v>
      </c>
      <c r="I194" s="68">
        <v>2738.6059500000001</v>
      </c>
    </row>
    <row r="195" spans="2:9">
      <c r="B195" s="69">
        <v>40913</v>
      </c>
      <c r="C195" s="67">
        <v>1304</v>
      </c>
      <c r="D195" s="68" t="s">
        <v>48</v>
      </c>
      <c r="E195" s="68" t="s">
        <v>52</v>
      </c>
      <c r="F195" s="68" t="s">
        <v>50</v>
      </c>
      <c r="G195" s="68">
        <v>9</v>
      </c>
      <c r="H195" s="76">
        <v>5292</v>
      </c>
      <c r="I195" s="68">
        <v>2858.4737999999998</v>
      </c>
    </row>
    <row r="196" spans="2:9">
      <c r="B196" s="69">
        <v>40914</v>
      </c>
      <c r="C196" s="67">
        <v>1305</v>
      </c>
      <c r="D196" s="68" t="s">
        <v>49</v>
      </c>
      <c r="E196" s="68" t="s">
        <v>52</v>
      </c>
      <c r="F196" s="68" t="s">
        <v>51</v>
      </c>
      <c r="G196" s="68">
        <v>10</v>
      </c>
      <c r="H196" s="76">
        <v>11000</v>
      </c>
      <c r="I196" s="68">
        <v>5031.125</v>
      </c>
    </row>
    <row r="197" spans="2:9">
      <c r="B197" s="69">
        <v>40915</v>
      </c>
      <c r="C197" s="67">
        <v>1306</v>
      </c>
      <c r="D197" s="68" t="s">
        <v>45</v>
      </c>
      <c r="E197" s="68" t="s">
        <v>52</v>
      </c>
      <c r="F197" s="68" t="s">
        <v>51</v>
      </c>
      <c r="G197" s="68">
        <v>8</v>
      </c>
      <c r="H197" s="76">
        <v>11640</v>
      </c>
      <c r="I197" s="68">
        <v>2975.8824</v>
      </c>
    </row>
    <row r="198" spans="2:9">
      <c r="B198" s="69">
        <v>40916</v>
      </c>
      <c r="C198" s="67">
        <v>1307</v>
      </c>
      <c r="D198" s="68" t="s">
        <v>48</v>
      </c>
      <c r="E198" s="68" t="s">
        <v>52</v>
      </c>
      <c r="F198" s="68" t="s">
        <v>51</v>
      </c>
      <c r="G198" s="68">
        <v>10</v>
      </c>
      <c r="H198" s="76">
        <v>13050</v>
      </c>
      <c r="I198" s="68">
        <v>1787.328</v>
      </c>
    </row>
    <row r="199" spans="2:9">
      <c r="B199" s="69">
        <v>40917</v>
      </c>
      <c r="C199" s="67">
        <v>1308</v>
      </c>
      <c r="D199" s="68" t="s">
        <v>49</v>
      </c>
      <c r="E199" s="68" t="s">
        <v>52</v>
      </c>
      <c r="F199" s="68" t="s">
        <v>47</v>
      </c>
      <c r="G199" s="68">
        <v>7</v>
      </c>
      <c r="H199" s="76">
        <v>7812</v>
      </c>
      <c r="I199" s="68">
        <v>1340.5392000000002</v>
      </c>
    </row>
    <row r="200" spans="2:9">
      <c r="B200" s="69">
        <v>40918</v>
      </c>
      <c r="C200" s="67">
        <v>1309</v>
      </c>
      <c r="D200" s="68" t="s">
        <v>45</v>
      </c>
      <c r="E200" s="68" t="s">
        <v>52</v>
      </c>
      <c r="F200" s="68" t="s">
        <v>47</v>
      </c>
      <c r="G200" s="68">
        <v>10</v>
      </c>
      <c r="H200" s="76">
        <v>14800</v>
      </c>
      <c r="I200" s="68">
        <v>5459.7199999999993</v>
      </c>
    </row>
    <row r="201" spans="2:9">
      <c r="B201" s="69">
        <v>40919</v>
      </c>
      <c r="C201" s="67">
        <v>1310</v>
      </c>
      <c r="D201" s="68" t="s">
        <v>48</v>
      </c>
      <c r="E201" s="68" t="s">
        <v>52</v>
      </c>
      <c r="F201" s="68" t="s">
        <v>47</v>
      </c>
      <c r="G201" s="68">
        <v>8</v>
      </c>
      <c r="H201" s="76">
        <v>13020</v>
      </c>
      <c r="I201" s="68">
        <v>4004.9519999999998</v>
      </c>
    </row>
    <row r="202" spans="2:9">
      <c r="B202" s="69">
        <v>40920</v>
      </c>
      <c r="C202" s="67">
        <v>1311</v>
      </c>
      <c r="D202" s="68" t="s">
        <v>49</v>
      </c>
      <c r="E202" s="68" t="s">
        <v>52</v>
      </c>
      <c r="F202" s="68" t="s">
        <v>50</v>
      </c>
      <c r="G202" s="68">
        <v>8</v>
      </c>
      <c r="H202" s="76">
        <v>9000</v>
      </c>
      <c r="I202" s="68">
        <v>688.86</v>
      </c>
    </row>
    <row r="203" spans="2:9">
      <c r="B203" s="69">
        <v>40921</v>
      </c>
      <c r="C203" s="67">
        <v>1312</v>
      </c>
      <c r="D203" s="68" t="s">
        <v>45</v>
      </c>
      <c r="E203" s="68" t="s">
        <v>52</v>
      </c>
      <c r="F203" s="68" t="s">
        <v>50</v>
      </c>
      <c r="G203" s="68">
        <v>10</v>
      </c>
      <c r="H203" s="76">
        <v>7155</v>
      </c>
      <c r="I203" s="68">
        <v>4222.6424999999999</v>
      </c>
    </row>
    <row r="204" spans="2:9">
      <c r="B204" s="69">
        <v>40922</v>
      </c>
      <c r="C204" s="67">
        <v>1313</v>
      </c>
      <c r="D204" s="68" t="s">
        <v>48</v>
      </c>
      <c r="E204" s="68" t="s">
        <v>52</v>
      </c>
      <c r="F204" s="68" t="s">
        <v>50</v>
      </c>
      <c r="G204" s="68">
        <v>9</v>
      </c>
      <c r="H204" s="76">
        <v>2227.5</v>
      </c>
      <c r="I204" s="68">
        <v>962.28</v>
      </c>
    </row>
    <row r="205" spans="2:9">
      <c r="B205" s="69">
        <v>40923</v>
      </c>
      <c r="C205" s="67">
        <v>1314</v>
      </c>
      <c r="D205" s="68" t="s">
        <v>49</v>
      </c>
      <c r="E205" s="68" t="s">
        <v>52</v>
      </c>
      <c r="F205" s="68" t="s">
        <v>51</v>
      </c>
      <c r="G205" s="68">
        <v>8</v>
      </c>
      <c r="H205" s="76">
        <v>6240</v>
      </c>
      <c r="I205" s="68">
        <v>3458</v>
      </c>
    </row>
    <row r="206" spans="2:9">
      <c r="B206" s="69">
        <v>40924</v>
      </c>
      <c r="C206" s="67">
        <v>1315</v>
      </c>
      <c r="D206" s="68" t="s">
        <v>45</v>
      </c>
      <c r="E206" s="68" t="s">
        <v>52</v>
      </c>
      <c r="F206" s="68" t="s">
        <v>51</v>
      </c>
      <c r="G206" s="68">
        <v>10</v>
      </c>
      <c r="H206" s="76">
        <v>10840</v>
      </c>
      <c r="I206" s="68">
        <v>3327.6089999999999</v>
      </c>
    </row>
    <row r="207" spans="2:9">
      <c r="B207" s="69">
        <v>40925</v>
      </c>
      <c r="C207" s="67">
        <v>1316</v>
      </c>
      <c r="D207" s="68" t="s">
        <v>48</v>
      </c>
      <c r="E207" s="68" t="s">
        <v>52</v>
      </c>
      <c r="F207" s="68" t="s">
        <v>51</v>
      </c>
      <c r="G207" s="68">
        <v>8</v>
      </c>
      <c r="H207" s="76">
        <v>6288</v>
      </c>
      <c r="I207" s="68">
        <v>3818.9120000000003</v>
      </c>
    </row>
    <row r="208" spans="2:9">
      <c r="B208" s="69">
        <v>40926</v>
      </c>
      <c r="C208" s="67">
        <v>1317</v>
      </c>
      <c r="D208" s="68" t="s">
        <v>49</v>
      </c>
      <c r="E208" s="68" t="s">
        <v>52</v>
      </c>
      <c r="F208" s="68" t="s">
        <v>47</v>
      </c>
      <c r="G208" s="68">
        <v>10</v>
      </c>
      <c r="H208" s="76">
        <v>4815</v>
      </c>
      <c r="I208" s="68">
        <v>2963.6324999999997</v>
      </c>
    </row>
    <row r="209" spans="2:9">
      <c r="B209" s="69">
        <v>40927</v>
      </c>
      <c r="C209" s="67">
        <v>1318</v>
      </c>
      <c r="D209" s="68" t="s">
        <v>45</v>
      </c>
      <c r="E209" s="68" t="s">
        <v>52</v>
      </c>
      <c r="F209" s="68" t="s">
        <v>47</v>
      </c>
      <c r="G209" s="68">
        <v>9</v>
      </c>
      <c r="H209" s="76">
        <v>4014</v>
      </c>
      <c r="I209" s="68">
        <v>3576.4740000000002</v>
      </c>
    </row>
    <row r="210" spans="2:9">
      <c r="B210" s="69">
        <v>40928</v>
      </c>
      <c r="C210" s="67">
        <v>1319</v>
      </c>
      <c r="D210" s="68" t="s">
        <v>48</v>
      </c>
      <c r="E210" s="68" t="s">
        <v>52</v>
      </c>
      <c r="F210" s="68" t="s">
        <v>47</v>
      </c>
      <c r="G210" s="68">
        <v>10</v>
      </c>
      <c r="H210" s="76">
        <v>8520</v>
      </c>
      <c r="I210" s="68">
        <v>1722.7439999999997</v>
      </c>
    </row>
    <row r="211" spans="2:9">
      <c r="B211" s="69">
        <v>40929</v>
      </c>
      <c r="C211" s="67">
        <v>1320</v>
      </c>
      <c r="D211" s="68" t="s">
        <v>49</v>
      </c>
      <c r="E211" s="68" t="s">
        <v>52</v>
      </c>
      <c r="F211" s="68" t="s">
        <v>50</v>
      </c>
      <c r="G211" s="68">
        <v>6</v>
      </c>
      <c r="H211" s="76">
        <v>3321</v>
      </c>
      <c r="I211" s="68">
        <v>1405.7792999999999</v>
      </c>
    </row>
    <row r="212" spans="2:9">
      <c r="B212" s="69">
        <v>40930</v>
      </c>
      <c r="C212" s="67">
        <v>1321</v>
      </c>
      <c r="D212" s="68" t="s">
        <v>45</v>
      </c>
      <c r="E212" s="68" t="s">
        <v>52</v>
      </c>
      <c r="F212" s="68" t="s">
        <v>50</v>
      </c>
      <c r="G212" s="68">
        <v>9</v>
      </c>
      <c r="H212" s="76">
        <v>6021</v>
      </c>
      <c r="I212" s="68">
        <v>669.33450000000005</v>
      </c>
    </row>
    <row r="213" spans="2:9">
      <c r="B213" s="69">
        <v>40931</v>
      </c>
      <c r="C213" s="67">
        <v>1322</v>
      </c>
      <c r="D213" s="68" t="s">
        <v>48</v>
      </c>
      <c r="E213" s="68" t="s">
        <v>52</v>
      </c>
      <c r="F213" s="68" t="s">
        <v>50</v>
      </c>
      <c r="G213" s="68">
        <v>8</v>
      </c>
      <c r="H213" s="76">
        <v>3912</v>
      </c>
      <c r="I213" s="68">
        <v>3793.6620000000003</v>
      </c>
    </row>
    <row r="214" spans="2:9">
      <c r="B214" s="69">
        <v>40932</v>
      </c>
      <c r="C214" s="67">
        <v>1323</v>
      </c>
      <c r="D214" s="68" t="s">
        <v>49</v>
      </c>
      <c r="E214" s="68" t="s">
        <v>52</v>
      </c>
      <c r="F214" s="68" t="s">
        <v>51</v>
      </c>
      <c r="G214" s="68">
        <v>8</v>
      </c>
      <c r="H214" s="76">
        <v>5640</v>
      </c>
      <c r="I214" s="68">
        <v>4190.5199999999995</v>
      </c>
    </row>
    <row r="215" spans="2:9">
      <c r="B215" s="69">
        <v>40933</v>
      </c>
      <c r="C215" s="67">
        <v>1324</v>
      </c>
      <c r="D215" s="68" t="s">
        <v>45</v>
      </c>
      <c r="E215" s="68" t="s">
        <v>52</v>
      </c>
      <c r="F215" s="68" t="s">
        <v>51</v>
      </c>
      <c r="G215" s="68">
        <v>8</v>
      </c>
      <c r="H215" s="76">
        <v>2214</v>
      </c>
      <c r="I215" s="68">
        <v>3838.1904</v>
      </c>
    </row>
    <row r="216" spans="2:9">
      <c r="B216" s="69">
        <v>40934</v>
      </c>
      <c r="C216" s="67">
        <v>1325</v>
      </c>
      <c r="D216" s="68" t="s">
        <v>48</v>
      </c>
      <c r="E216" s="68" t="s">
        <v>52</v>
      </c>
      <c r="F216" s="68" t="s">
        <v>51</v>
      </c>
      <c r="G216" s="68">
        <v>7</v>
      </c>
      <c r="H216" s="76">
        <v>4130</v>
      </c>
      <c r="I216" s="68">
        <v>3244.5279999999998</v>
      </c>
    </row>
    <row r="217" spans="2:9">
      <c r="B217" s="69">
        <v>40935</v>
      </c>
      <c r="C217" s="67">
        <v>1326</v>
      </c>
      <c r="D217" s="68" t="s">
        <v>49</v>
      </c>
      <c r="E217" s="68" t="s">
        <v>52</v>
      </c>
      <c r="F217" s="68" t="s">
        <v>47</v>
      </c>
      <c r="G217" s="68">
        <v>10</v>
      </c>
      <c r="H217" s="76">
        <v>4995</v>
      </c>
      <c r="I217" s="68">
        <v>534.798</v>
      </c>
    </row>
    <row r="218" spans="2:9">
      <c r="B218" s="69">
        <v>40936</v>
      </c>
      <c r="C218" s="67">
        <v>1327</v>
      </c>
      <c r="D218" s="68" t="s">
        <v>45</v>
      </c>
      <c r="E218" s="68" t="s">
        <v>52</v>
      </c>
      <c r="F218" s="68" t="s">
        <v>47</v>
      </c>
      <c r="G218" s="68">
        <v>9</v>
      </c>
      <c r="H218" s="76">
        <v>8343</v>
      </c>
      <c r="I218" s="68">
        <v>1025.9109000000001</v>
      </c>
    </row>
    <row r="219" spans="2:9">
      <c r="B219" s="69">
        <v>40937</v>
      </c>
      <c r="C219" s="67">
        <v>1328</v>
      </c>
      <c r="D219" s="68" t="s">
        <v>48</v>
      </c>
      <c r="E219" s="68" t="s">
        <v>52</v>
      </c>
      <c r="F219" s="68" t="s">
        <v>47</v>
      </c>
      <c r="G219" s="68">
        <v>10</v>
      </c>
      <c r="H219" s="76">
        <v>5610</v>
      </c>
      <c r="I219" s="68">
        <v>6250.9425000000001</v>
      </c>
    </row>
    <row r="220" spans="2:9">
      <c r="B220" s="69">
        <v>40938</v>
      </c>
      <c r="C220" s="67">
        <v>1329</v>
      </c>
      <c r="D220" s="68" t="s">
        <v>49</v>
      </c>
      <c r="E220" s="68" t="s">
        <v>52</v>
      </c>
      <c r="F220" s="68" t="s">
        <v>50</v>
      </c>
      <c r="G220" s="68">
        <v>9</v>
      </c>
      <c r="H220" s="76">
        <v>5022</v>
      </c>
      <c r="I220" s="68">
        <v>3887.0280000000002</v>
      </c>
    </row>
    <row r="221" spans="2:9">
      <c r="B221" s="69">
        <v>40939</v>
      </c>
      <c r="C221" s="67">
        <v>1330</v>
      </c>
      <c r="D221" s="68" t="s">
        <v>45</v>
      </c>
      <c r="E221" s="68" t="s">
        <v>52</v>
      </c>
      <c r="F221" s="68" t="s">
        <v>50</v>
      </c>
      <c r="G221" s="68">
        <v>6</v>
      </c>
      <c r="H221" s="76">
        <v>6426</v>
      </c>
      <c r="I221" s="68">
        <v>1378.6982999999998</v>
      </c>
    </row>
    <row r="222" spans="2:9">
      <c r="B222" s="69">
        <v>40940</v>
      </c>
      <c r="C222" s="67">
        <v>1331</v>
      </c>
      <c r="D222" s="68" t="s">
        <v>48</v>
      </c>
      <c r="E222" s="68" t="s">
        <v>52</v>
      </c>
      <c r="F222" s="68" t="s">
        <v>50</v>
      </c>
      <c r="G222" s="68">
        <v>9</v>
      </c>
      <c r="H222" s="76">
        <v>6682.5</v>
      </c>
      <c r="I222" s="68">
        <v>1449.6570000000002</v>
      </c>
    </row>
    <row r="223" spans="2:9">
      <c r="B223" s="69">
        <v>40941</v>
      </c>
      <c r="C223" s="67">
        <v>1332</v>
      </c>
      <c r="D223" s="68" t="s">
        <v>49</v>
      </c>
      <c r="E223" s="68" t="s">
        <v>52</v>
      </c>
      <c r="F223" s="68" t="s">
        <v>51</v>
      </c>
      <c r="G223" s="68">
        <v>6</v>
      </c>
      <c r="H223" s="76">
        <v>3969</v>
      </c>
      <c r="I223" s="68">
        <v>2043.2412000000002</v>
      </c>
    </row>
    <row r="224" spans="2:9">
      <c r="B224" s="69">
        <v>40942</v>
      </c>
      <c r="C224" s="67">
        <v>1333</v>
      </c>
      <c r="D224" s="68" t="s">
        <v>45</v>
      </c>
      <c r="E224" s="68" t="s">
        <v>52</v>
      </c>
      <c r="F224" s="68" t="s">
        <v>51</v>
      </c>
      <c r="G224" s="68">
        <v>7</v>
      </c>
      <c r="H224" s="76">
        <v>11760</v>
      </c>
      <c r="I224" s="68">
        <v>2367.288</v>
      </c>
    </row>
    <row r="225" spans="2:9">
      <c r="B225" s="69">
        <v>40943</v>
      </c>
      <c r="C225" s="67">
        <v>1334</v>
      </c>
      <c r="D225" s="68" t="s">
        <v>48</v>
      </c>
      <c r="E225" s="68" t="s">
        <v>52</v>
      </c>
      <c r="F225" s="68" t="s">
        <v>51</v>
      </c>
      <c r="G225" s="68">
        <v>7</v>
      </c>
      <c r="H225" s="76">
        <v>2740.5</v>
      </c>
      <c r="I225" s="68">
        <v>4873.9792500000003</v>
      </c>
    </row>
    <row r="226" spans="2:9">
      <c r="B226" s="69">
        <v>40944</v>
      </c>
      <c r="C226" s="67">
        <v>1335</v>
      </c>
      <c r="D226" s="68" t="s">
        <v>49</v>
      </c>
      <c r="E226" s="68" t="s">
        <v>52</v>
      </c>
      <c r="F226" s="68" t="s">
        <v>47</v>
      </c>
      <c r="G226" s="68">
        <v>9</v>
      </c>
      <c r="H226" s="76">
        <v>5292</v>
      </c>
      <c r="I226" s="68">
        <v>2046.4163999999998</v>
      </c>
    </row>
    <row r="227" spans="2:9">
      <c r="B227" s="69">
        <v>40945</v>
      </c>
      <c r="C227" s="67">
        <v>1336</v>
      </c>
      <c r="D227" s="68" t="s">
        <v>45</v>
      </c>
      <c r="E227" s="68" t="s">
        <v>52</v>
      </c>
      <c r="F227" s="68" t="s">
        <v>47</v>
      </c>
      <c r="G227" s="68">
        <v>8</v>
      </c>
      <c r="H227" s="76">
        <v>6264</v>
      </c>
      <c r="I227" s="68">
        <v>628.07040000000006</v>
      </c>
    </row>
    <row r="228" spans="2:9">
      <c r="B228" s="69">
        <v>40946</v>
      </c>
      <c r="C228" s="67">
        <v>1337</v>
      </c>
      <c r="D228" s="68" t="s">
        <v>48</v>
      </c>
      <c r="E228" s="68" t="s">
        <v>52</v>
      </c>
      <c r="F228" s="68" t="s">
        <v>47</v>
      </c>
      <c r="G228" s="68">
        <v>8</v>
      </c>
      <c r="H228" s="76">
        <v>9408</v>
      </c>
      <c r="I228" s="68">
        <v>4139.5200000000004</v>
      </c>
    </row>
    <row r="229" spans="2:9">
      <c r="B229" s="69">
        <v>40947</v>
      </c>
      <c r="C229" s="67">
        <v>1338</v>
      </c>
      <c r="D229" s="68" t="s">
        <v>49</v>
      </c>
      <c r="E229" s="68" t="s">
        <v>52</v>
      </c>
      <c r="F229" s="68" t="s">
        <v>50</v>
      </c>
      <c r="G229" s="68">
        <v>6</v>
      </c>
      <c r="H229" s="76">
        <v>12465</v>
      </c>
      <c r="I229" s="68">
        <v>2678.9778000000001</v>
      </c>
    </row>
    <row r="230" spans="2:9">
      <c r="B230" s="69">
        <v>40948</v>
      </c>
      <c r="C230" s="67">
        <v>1339</v>
      </c>
      <c r="D230" s="68" t="s">
        <v>45</v>
      </c>
      <c r="E230" s="68" t="s">
        <v>52</v>
      </c>
      <c r="F230" s="68" t="s">
        <v>50</v>
      </c>
      <c r="G230" s="68">
        <v>6</v>
      </c>
      <c r="H230" s="76">
        <v>6075</v>
      </c>
      <c r="I230" s="68">
        <v>1844.37</v>
      </c>
    </row>
    <row r="231" spans="2:9">
      <c r="B231" s="69">
        <v>40949</v>
      </c>
      <c r="C231" s="67">
        <v>1340</v>
      </c>
      <c r="D231" s="68" t="s">
        <v>48</v>
      </c>
      <c r="E231" s="68" t="s">
        <v>52</v>
      </c>
      <c r="F231" s="68" t="s">
        <v>50</v>
      </c>
      <c r="G231" s="68">
        <v>7</v>
      </c>
      <c r="H231" s="76">
        <v>5922</v>
      </c>
      <c r="I231" s="68">
        <v>2894.6735999999996</v>
      </c>
    </row>
    <row r="232" spans="2:9">
      <c r="B232" s="69">
        <v>40950</v>
      </c>
      <c r="C232" s="67">
        <v>1341</v>
      </c>
      <c r="D232" s="68" t="s">
        <v>49</v>
      </c>
      <c r="E232" s="68" t="s">
        <v>52</v>
      </c>
      <c r="F232" s="68" t="s">
        <v>51</v>
      </c>
      <c r="G232" s="68">
        <v>6</v>
      </c>
      <c r="H232" s="76">
        <v>8325</v>
      </c>
      <c r="I232" s="68">
        <v>614.8845</v>
      </c>
    </row>
    <row r="233" spans="2:9">
      <c r="B233" s="69">
        <v>40951</v>
      </c>
      <c r="C233" s="67">
        <v>1342</v>
      </c>
      <c r="D233" s="68" t="s">
        <v>45</v>
      </c>
      <c r="E233" s="68" t="s">
        <v>52</v>
      </c>
      <c r="F233" s="68" t="s">
        <v>51</v>
      </c>
      <c r="G233" s="68">
        <v>10</v>
      </c>
      <c r="H233" s="76">
        <v>2020</v>
      </c>
      <c r="I233" s="68">
        <v>1382.8920000000001</v>
      </c>
    </row>
    <row r="234" spans="2:9">
      <c r="B234" s="69">
        <v>40952</v>
      </c>
      <c r="C234" s="67">
        <v>1343</v>
      </c>
      <c r="D234" s="68" t="s">
        <v>48</v>
      </c>
      <c r="E234" s="68" t="s">
        <v>52</v>
      </c>
      <c r="F234" s="68" t="s">
        <v>51</v>
      </c>
      <c r="G234" s="68">
        <v>7</v>
      </c>
      <c r="H234" s="76">
        <v>3801</v>
      </c>
      <c r="I234" s="68">
        <v>2510.9405999999999</v>
      </c>
    </row>
    <row r="235" spans="2:9">
      <c r="B235" s="69">
        <v>40953</v>
      </c>
      <c r="C235" s="67">
        <v>1344</v>
      </c>
      <c r="D235" s="68" t="s">
        <v>49</v>
      </c>
      <c r="E235" s="68" t="s">
        <v>52</v>
      </c>
      <c r="F235" s="68" t="s">
        <v>47</v>
      </c>
      <c r="G235" s="68">
        <v>8</v>
      </c>
      <c r="H235" s="76">
        <v>5568</v>
      </c>
      <c r="I235" s="68">
        <v>1955.4816000000001</v>
      </c>
    </row>
    <row r="236" spans="2:9">
      <c r="B236" s="69">
        <v>40954</v>
      </c>
      <c r="C236" s="67">
        <v>1345</v>
      </c>
      <c r="D236" s="68" t="s">
        <v>45</v>
      </c>
      <c r="E236" s="68" t="s">
        <v>52</v>
      </c>
      <c r="F236" s="68" t="s">
        <v>47</v>
      </c>
      <c r="G236" s="68">
        <v>8</v>
      </c>
      <c r="H236" s="76">
        <v>5292</v>
      </c>
      <c r="I236" s="68">
        <v>3085.2359999999999</v>
      </c>
    </row>
    <row r="237" spans="2:9">
      <c r="B237" s="69">
        <v>40955</v>
      </c>
      <c r="C237" s="67">
        <v>1346</v>
      </c>
      <c r="D237" s="68" t="s">
        <v>48</v>
      </c>
      <c r="E237" s="68" t="s">
        <v>52</v>
      </c>
      <c r="F237" s="68" t="s">
        <v>47</v>
      </c>
      <c r="G237" s="68">
        <v>10</v>
      </c>
      <c r="H237" s="76">
        <v>6540</v>
      </c>
      <c r="I237" s="68">
        <v>1282.1669999999999</v>
      </c>
    </row>
    <row r="238" spans="2:9">
      <c r="B238" s="69">
        <v>40956</v>
      </c>
      <c r="C238" s="67">
        <v>1347</v>
      </c>
      <c r="D238" s="68" t="s">
        <v>49</v>
      </c>
      <c r="E238" s="68" t="s">
        <v>52</v>
      </c>
      <c r="F238" s="68" t="s">
        <v>50</v>
      </c>
      <c r="G238" s="68">
        <v>10</v>
      </c>
      <c r="H238" s="76">
        <v>7920</v>
      </c>
      <c r="I238" s="68">
        <v>3198.8879999999999</v>
      </c>
    </row>
    <row r="239" spans="2:9">
      <c r="B239" s="69">
        <v>40957</v>
      </c>
      <c r="C239" s="67">
        <v>1348</v>
      </c>
      <c r="D239" s="68" t="s">
        <v>45</v>
      </c>
      <c r="E239" s="68" t="s">
        <v>52</v>
      </c>
      <c r="F239" s="68" t="s">
        <v>50</v>
      </c>
      <c r="G239" s="68">
        <v>10</v>
      </c>
      <c r="H239" s="76">
        <v>2280</v>
      </c>
      <c r="I239" s="68">
        <v>2978.136</v>
      </c>
    </row>
    <row r="240" spans="2:9">
      <c r="B240" s="69">
        <v>40958</v>
      </c>
      <c r="C240" s="67">
        <v>1349</v>
      </c>
      <c r="D240" s="68" t="s">
        <v>48</v>
      </c>
      <c r="E240" s="68" t="s">
        <v>52</v>
      </c>
      <c r="F240" s="68" t="s">
        <v>50</v>
      </c>
      <c r="G240" s="68">
        <v>7</v>
      </c>
      <c r="H240" s="76">
        <v>8741.25</v>
      </c>
      <c r="I240" s="68">
        <v>1502.7957000000001</v>
      </c>
    </row>
    <row r="241" spans="2:9">
      <c r="B241" s="69">
        <v>40959</v>
      </c>
      <c r="C241" s="67">
        <v>1350</v>
      </c>
      <c r="D241" s="68" t="s">
        <v>49</v>
      </c>
      <c r="E241" s="68" t="s">
        <v>52</v>
      </c>
      <c r="F241" s="68" t="s">
        <v>51</v>
      </c>
      <c r="G241" s="68">
        <v>6</v>
      </c>
      <c r="H241" s="76">
        <v>3168</v>
      </c>
      <c r="I241" s="68">
        <v>2526.7968000000001</v>
      </c>
    </row>
    <row r="242" spans="2:9">
      <c r="B242" s="69">
        <v>40960</v>
      </c>
      <c r="C242" s="67">
        <v>1351</v>
      </c>
      <c r="D242" s="68" t="s">
        <v>45</v>
      </c>
      <c r="E242" s="68" t="s">
        <v>52</v>
      </c>
      <c r="F242" s="68" t="s">
        <v>51</v>
      </c>
      <c r="G242" s="68">
        <v>6</v>
      </c>
      <c r="H242" s="76">
        <v>11475</v>
      </c>
      <c r="I242" s="68">
        <v>4240.0125000000007</v>
      </c>
    </row>
    <row r="243" spans="2:9">
      <c r="B243" s="69">
        <v>40961</v>
      </c>
      <c r="C243" s="67">
        <v>1352</v>
      </c>
      <c r="D243" s="68" t="s">
        <v>48</v>
      </c>
      <c r="E243" s="68" t="s">
        <v>52</v>
      </c>
      <c r="F243" s="68" t="s">
        <v>51</v>
      </c>
      <c r="G243" s="68">
        <v>9</v>
      </c>
      <c r="H243" s="76">
        <v>4333.5</v>
      </c>
      <c r="I243" s="68">
        <v>1783.23525</v>
      </c>
    </row>
    <row r="244" spans="2:9">
      <c r="B244" s="69">
        <v>40962</v>
      </c>
      <c r="C244" s="67">
        <v>1353</v>
      </c>
      <c r="D244" s="68" t="s">
        <v>49</v>
      </c>
      <c r="E244" s="68" t="s">
        <v>52</v>
      </c>
      <c r="F244" s="68" t="s">
        <v>47</v>
      </c>
      <c r="G244" s="68">
        <v>9</v>
      </c>
      <c r="H244" s="76">
        <v>5778</v>
      </c>
      <c r="I244" s="68">
        <v>1758.8232</v>
      </c>
    </row>
    <row r="245" spans="2:9">
      <c r="B245" s="69">
        <v>40963</v>
      </c>
      <c r="C245" s="67">
        <v>1354</v>
      </c>
      <c r="D245" s="68" t="s">
        <v>45</v>
      </c>
      <c r="E245" s="68" t="s">
        <v>52</v>
      </c>
      <c r="F245" s="68" t="s">
        <v>47</v>
      </c>
      <c r="G245" s="68">
        <v>9</v>
      </c>
      <c r="H245" s="76">
        <v>12285</v>
      </c>
      <c r="I245" s="68">
        <v>1560.6864</v>
      </c>
    </row>
    <row r="246" spans="2:9">
      <c r="B246" s="69">
        <v>40964</v>
      </c>
      <c r="C246" s="67">
        <v>1355</v>
      </c>
      <c r="D246" s="68" t="s">
        <v>48</v>
      </c>
      <c r="E246" s="68" t="s">
        <v>52</v>
      </c>
      <c r="F246" s="68" t="s">
        <v>47</v>
      </c>
      <c r="G246" s="68">
        <v>6</v>
      </c>
      <c r="H246" s="76">
        <v>1782</v>
      </c>
      <c r="I246" s="68">
        <v>3026.7269999999999</v>
      </c>
    </row>
    <row r="247" spans="2:9">
      <c r="B247" s="69">
        <v>40965</v>
      </c>
      <c r="C247" s="67">
        <v>1356</v>
      </c>
      <c r="D247" s="68" t="s">
        <v>49</v>
      </c>
      <c r="E247" s="68" t="s">
        <v>52</v>
      </c>
      <c r="F247" s="68" t="s">
        <v>50</v>
      </c>
      <c r="G247" s="68">
        <v>9</v>
      </c>
      <c r="H247" s="76">
        <v>14310</v>
      </c>
      <c r="I247" s="68">
        <v>4742.9063999999998</v>
      </c>
    </row>
    <row r="248" spans="2:9">
      <c r="B248" s="69">
        <v>40966</v>
      </c>
      <c r="C248" s="67">
        <v>1357</v>
      </c>
      <c r="D248" s="68" t="s">
        <v>45</v>
      </c>
      <c r="E248" s="68" t="s">
        <v>52</v>
      </c>
      <c r="F248" s="68" t="s">
        <v>50</v>
      </c>
      <c r="G248" s="68">
        <v>6</v>
      </c>
      <c r="H248" s="76">
        <v>1962</v>
      </c>
      <c r="I248" s="68">
        <v>2316.7296000000001</v>
      </c>
    </row>
    <row r="249" spans="2:9">
      <c r="B249" s="69">
        <v>40967</v>
      </c>
      <c r="C249" s="67">
        <v>1358</v>
      </c>
      <c r="D249" s="68" t="s">
        <v>48</v>
      </c>
      <c r="E249" s="68" t="s">
        <v>52</v>
      </c>
      <c r="F249" s="68" t="s">
        <v>50</v>
      </c>
      <c r="G249" s="68">
        <v>9</v>
      </c>
      <c r="H249" s="76">
        <v>12465</v>
      </c>
      <c r="I249" s="68">
        <v>4464.4643999999998</v>
      </c>
    </row>
    <row r="250" spans="2:9">
      <c r="B250" s="69">
        <v>40969</v>
      </c>
      <c r="C250" s="67">
        <v>1359</v>
      </c>
      <c r="D250" s="68" t="s">
        <v>49</v>
      </c>
      <c r="E250" s="68" t="s">
        <v>52</v>
      </c>
      <c r="F250" s="68" t="s">
        <v>51</v>
      </c>
      <c r="G250" s="68">
        <v>7</v>
      </c>
      <c r="H250" s="76">
        <v>7182</v>
      </c>
      <c r="I250" s="68">
        <v>3926.1600000000003</v>
      </c>
    </row>
    <row r="251" spans="2:9">
      <c r="B251" s="69">
        <v>40970</v>
      </c>
      <c r="C251" s="67">
        <v>1360</v>
      </c>
      <c r="D251" s="68" t="s">
        <v>45</v>
      </c>
      <c r="E251" s="68" t="s">
        <v>52</v>
      </c>
      <c r="F251" s="68" t="s">
        <v>51</v>
      </c>
      <c r="G251" s="68">
        <v>8</v>
      </c>
      <c r="H251" s="76">
        <v>1548</v>
      </c>
      <c r="I251" s="68">
        <v>683.75159999999994</v>
      </c>
    </row>
    <row r="252" spans="2:9">
      <c r="B252" s="69">
        <v>40971</v>
      </c>
      <c r="C252" s="67">
        <v>1361</v>
      </c>
      <c r="D252" s="68" t="s">
        <v>48</v>
      </c>
      <c r="E252" s="68" t="s">
        <v>52</v>
      </c>
      <c r="F252" s="68" t="s">
        <v>51</v>
      </c>
      <c r="G252" s="68">
        <v>6</v>
      </c>
      <c r="H252" s="76">
        <v>3906</v>
      </c>
      <c r="I252" s="68">
        <v>1462.4063999999998</v>
      </c>
    </row>
    <row r="253" spans="2:9">
      <c r="B253" s="69">
        <v>40972</v>
      </c>
      <c r="C253" s="67">
        <v>1362</v>
      </c>
      <c r="D253" s="68" t="s">
        <v>49</v>
      </c>
      <c r="E253" s="68" t="s">
        <v>52</v>
      </c>
      <c r="F253" s="68" t="s">
        <v>47</v>
      </c>
      <c r="G253" s="68">
        <v>7</v>
      </c>
      <c r="H253" s="76">
        <v>1753.5</v>
      </c>
      <c r="I253" s="68">
        <v>2914.317</v>
      </c>
    </row>
    <row r="254" spans="2:9">
      <c r="B254" s="69">
        <v>40973</v>
      </c>
      <c r="C254" s="67">
        <v>1363</v>
      </c>
      <c r="D254" s="68" t="s">
        <v>45</v>
      </c>
      <c r="E254" s="68" t="s">
        <v>52</v>
      </c>
      <c r="F254" s="68" t="s">
        <v>47</v>
      </c>
      <c r="G254" s="68">
        <v>9</v>
      </c>
      <c r="H254" s="76">
        <v>5994</v>
      </c>
      <c r="I254" s="68">
        <v>2626.5707999999995</v>
      </c>
    </row>
    <row r="255" spans="2:9">
      <c r="B255" s="69">
        <v>41339</v>
      </c>
      <c r="C255" s="67">
        <v>1364</v>
      </c>
      <c r="D255" s="68" t="s">
        <v>48</v>
      </c>
      <c r="E255" s="68" t="s">
        <v>52</v>
      </c>
      <c r="F255" s="68" t="s">
        <v>47</v>
      </c>
      <c r="G255" s="68">
        <v>9</v>
      </c>
      <c r="H255" s="76">
        <v>6480</v>
      </c>
      <c r="I255" s="68">
        <v>4390.2</v>
      </c>
    </row>
    <row r="256" spans="2:9">
      <c r="B256" s="69">
        <v>41340</v>
      </c>
      <c r="C256" s="67">
        <v>1365</v>
      </c>
      <c r="D256" s="68" t="s">
        <v>49</v>
      </c>
      <c r="E256" s="68" t="s">
        <v>52</v>
      </c>
      <c r="F256" s="68" t="s">
        <v>50</v>
      </c>
      <c r="G256" s="68">
        <v>6</v>
      </c>
      <c r="H256" s="76">
        <v>3078</v>
      </c>
      <c r="I256" s="68">
        <v>2534.7330000000002</v>
      </c>
    </row>
    <row r="257" spans="2:9">
      <c r="B257" s="69">
        <v>41341</v>
      </c>
      <c r="C257" s="67">
        <v>1366</v>
      </c>
      <c r="D257" s="68" t="s">
        <v>45</v>
      </c>
      <c r="E257" s="68" t="s">
        <v>52</v>
      </c>
      <c r="F257" s="68" t="s">
        <v>50</v>
      </c>
      <c r="G257" s="68">
        <v>9</v>
      </c>
      <c r="H257" s="76">
        <v>6858</v>
      </c>
      <c r="I257" s="68">
        <v>1755.1908000000001</v>
      </c>
    </row>
    <row r="258" spans="2:9">
      <c r="B258" s="69">
        <v>41342</v>
      </c>
      <c r="C258" s="67">
        <v>1367</v>
      </c>
      <c r="D258" s="68" t="s">
        <v>48</v>
      </c>
      <c r="E258" s="68" t="s">
        <v>52</v>
      </c>
      <c r="F258" s="68" t="s">
        <v>50</v>
      </c>
      <c r="G258" s="68">
        <v>10</v>
      </c>
      <c r="H258" s="76">
        <v>10080</v>
      </c>
      <c r="I258" s="68">
        <v>3171.1680000000001</v>
      </c>
    </row>
    <row r="259" spans="2:9">
      <c r="B259" s="69">
        <v>41343</v>
      </c>
      <c r="C259" s="67">
        <v>1368</v>
      </c>
      <c r="D259" s="68" t="s">
        <v>49</v>
      </c>
      <c r="E259" s="68" t="s">
        <v>52</v>
      </c>
      <c r="F259" s="68" t="s">
        <v>51</v>
      </c>
      <c r="G259" s="68">
        <v>10</v>
      </c>
      <c r="H259" s="76">
        <v>5520</v>
      </c>
      <c r="I259" s="68">
        <v>2378.0160000000001</v>
      </c>
    </row>
    <row r="260" spans="2:9">
      <c r="B260" s="69">
        <v>41344</v>
      </c>
      <c r="C260" s="67">
        <v>1369</v>
      </c>
      <c r="D260" s="68" t="s">
        <v>45</v>
      </c>
      <c r="E260" s="68" t="s">
        <v>52</v>
      </c>
      <c r="F260" s="68" t="s">
        <v>51</v>
      </c>
      <c r="G260" s="68">
        <v>9</v>
      </c>
      <c r="H260" s="76">
        <v>11016</v>
      </c>
      <c r="I260" s="68">
        <v>892.84679999999992</v>
      </c>
    </row>
    <row r="261" spans="2:9">
      <c r="B261" s="69">
        <v>41345</v>
      </c>
      <c r="C261" s="67">
        <v>1370</v>
      </c>
      <c r="D261" s="68" t="s">
        <v>48</v>
      </c>
      <c r="E261" s="68" t="s">
        <v>52</v>
      </c>
      <c r="F261" s="68" t="s">
        <v>51</v>
      </c>
      <c r="G261" s="68">
        <v>8</v>
      </c>
      <c r="H261" s="76">
        <v>2232</v>
      </c>
      <c r="I261" s="68">
        <v>969.13439999999991</v>
      </c>
    </row>
    <row r="262" spans="2:9">
      <c r="B262" s="69">
        <v>41346</v>
      </c>
      <c r="C262" s="67">
        <v>1371</v>
      </c>
      <c r="D262" s="68" t="s">
        <v>49</v>
      </c>
      <c r="E262" s="68" t="s">
        <v>52</v>
      </c>
      <c r="F262" s="68" t="s">
        <v>47</v>
      </c>
      <c r="G262" s="68">
        <v>8</v>
      </c>
      <c r="H262" s="76">
        <v>6792</v>
      </c>
      <c r="I262" s="68">
        <v>907.1848</v>
      </c>
    </row>
    <row r="263" spans="2:9">
      <c r="B263" s="69">
        <v>41347</v>
      </c>
      <c r="C263" s="67">
        <v>1372</v>
      </c>
      <c r="D263" s="68" t="s">
        <v>45</v>
      </c>
      <c r="E263" s="68" t="s">
        <v>52</v>
      </c>
      <c r="F263" s="68" t="s">
        <v>47</v>
      </c>
      <c r="G263" s="68">
        <v>6</v>
      </c>
      <c r="H263" s="76">
        <v>8707.5</v>
      </c>
      <c r="I263" s="68">
        <v>1918.95885</v>
      </c>
    </row>
    <row r="264" spans="2:9">
      <c r="B264" s="69">
        <v>41348</v>
      </c>
      <c r="C264" s="67">
        <v>1373</v>
      </c>
      <c r="D264" s="68" t="s">
        <v>48</v>
      </c>
      <c r="E264" s="68" t="s">
        <v>52</v>
      </c>
      <c r="F264" s="68" t="s">
        <v>47</v>
      </c>
      <c r="G264" s="68">
        <v>7</v>
      </c>
      <c r="H264" s="76">
        <v>5796</v>
      </c>
      <c r="I264" s="68">
        <v>3440.5056</v>
      </c>
    </row>
    <row r="265" spans="2:9">
      <c r="B265" s="69">
        <v>41349</v>
      </c>
      <c r="C265" s="67">
        <v>1374</v>
      </c>
      <c r="D265" s="68" t="s">
        <v>49</v>
      </c>
      <c r="E265" s="68" t="s">
        <v>52</v>
      </c>
      <c r="F265" s="68" t="s">
        <v>50</v>
      </c>
      <c r="G265" s="68">
        <v>10</v>
      </c>
      <c r="H265" s="76">
        <v>9000</v>
      </c>
      <c r="I265" s="68">
        <v>2616.2999999999997</v>
      </c>
    </row>
    <row r="266" spans="2:9">
      <c r="B266" s="69">
        <v>41350</v>
      </c>
      <c r="C266" s="67">
        <v>1375</v>
      </c>
      <c r="D266" s="68" t="s">
        <v>45</v>
      </c>
      <c r="E266" s="68" t="s">
        <v>52</v>
      </c>
      <c r="F266" s="68" t="s">
        <v>50</v>
      </c>
      <c r="G266" s="68">
        <v>6</v>
      </c>
      <c r="H266" s="76">
        <v>10192.5</v>
      </c>
      <c r="I266" s="68">
        <v>1763.7101999999998</v>
      </c>
    </row>
    <row r="267" spans="2:9">
      <c r="B267" s="69">
        <v>41351</v>
      </c>
      <c r="C267" s="67">
        <v>1376</v>
      </c>
      <c r="D267" s="68" t="s">
        <v>48</v>
      </c>
      <c r="E267" s="68" t="s">
        <v>52</v>
      </c>
      <c r="F267" s="68" t="s">
        <v>50</v>
      </c>
      <c r="G267" s="68">
        <v>6</v>
      </c>
      <c r="H267" s="76">
        <v>7074</v>
      </c>
      <c r="I267" s="68">
        <v>594.03915000000006</v>
      </c>
    </row>
    <row r="268" spans="2:9">
      <c r="B268" s="69">
        <v>41352</v>
      </c>
      <c r="C268" s="67">
        <v>1377</v>
      </c>
      <c r="D268" s="68" t="s">
        <v>49</v>
      </c>
      <c r="E268" s="68" t="s">
        <v>52</v>
      </c>
      <c r="F268" s="68" t="s">
        <v>51</v>
      </c>
      <c r="G268" s="68">
        <v>10</v>
      </c>
      <c r="H268" s="76">
        <v>2260</v>
      </c>
      <c r="I268" s="68">
        <v>3598.8240000000001</v>
      </c>
    </row>
    <row r="269" spans="2:9">
      <c r="B269" s="69">
        <v>41353</v>
      </c>
      <c r="C269" s="67">
        <v>1378</v>
      </c>
      <c r="D269" s="68" t="s">
        <v>45</v>
      </c>
      <c r="E269" s="68" t="s">
        <v>52</v>
      </c>
      <c r="F269" s="68" t="s">
        <v>51</v>
      </c>
      <c r="G269" s="68">
        <v>7</v>
      </c>
      <c r="H269" s="76">
        <v>8568</v>
      </c>
      <c r="I269" s="68">
        <v>980.17920000000004</v>
      </c>
    </row>
    <row r="270" spans="2:9">
      <c r="B270" s="69">
        <v>41354</v>
      </c>
      <c r="C270" s="67">
        <v>1379</v>
      </c>
      <c r="D270" s="68" t="s">
        <v>48</v>
      </c>
      <c r="E270" s="68" t="s">
        <v>52</v>
      </c>
      <c r="F270" s="68" t="s">
        <v>51</v>
      </c>
      <c r="G270" s="68">
        <v>8</v>
      </c>
      <c r="H270" s="76">
        <v>8856</v>
      </c>
      <c r="I270" s="68">
        <v>5951.232</v>
      </c>
    </row>
    <row r="271" spans="2:9">
      <c r="B271" s="69">
        <v>41355</v>
      </c>
      <c r="C271" s="67">
        <v>1380</v>
      </c>
      <c r="D271" s="68" t="s">
        <v>49</v>
      </c>
      <c r="E271" s="68" t="s">
        <v>52</v>
      </c>
      <c r="F271" s="68" t="s">
        <v>47</v>
      </c>
      <c r="G271" s="68">
        <v>6</v>
      </c>
      <c r="H271" s="76">
        <v>1692</v>
      </c>
      <c r="I271" s="68">
        <v>2789.7696000000001</v>
      </c>
    </row>
    <row r="272" spans="2:9">
      <c r="B272" s="69">
        <v>41356</v>
      </c>
      <c r="C272" s="67">
        <v>1381</v>
      </c>
      <c r="D272" s="68" t="s">
        <v>45</v>
      </c>
      <c r="E272" s="68" t="s">
        <v>52</v>
      </c>
      <c r="F272" s="68" t="s">
        <v>47</v>
      </c>
      <c r="G272" s="68">
        <v>6</v>
      </c>
      <c r="H272" s="76">
        <v>5022</v>
      </c>
      <c r="I272" s="68">
        <v>3700.3769999999995</v>
      </c>
    </row>
    <row r="273" spans="2:9">
      <c r="B273" s="69">
        <v>41357</v>
      </c>
      <c r="C273" s="67">
        <v>1382</v>
      </c>
      <c r="D273" s="68" t="s">
        <v>48</v>
      </c>
      <c r="E273" s="68" t="s">
        <v>52</v>
      </c>
      <c r="F273" s="68" t="s">
        <v>47</v>
      </c>
      <c r="G273" s="68">
        <v>10</v>
      </c>
      <c r="H273" s="76">
        <v>8160</v>
      </c>
      <c r="I273" s="68">
        <v>3942.9119999999998</v>
      </c>
    </row>
    <row r="274" spans="2:9">
      <c r="B274" s="69">
        <v>41358</v>
      </c>
      <c r="C274" s="67">
        <v>1383</v>
      </c>
      <c r="D274" s="68" t="s">
        <v>49</v>
      </c>
      <c r="E274" s="68" t="s">
        <v>52</v>
      </c>
      <c r="F274" s="68" t="s">
        <v>50</v>
      </c>
      <c r="G274" s="68">
        <v>7</v>
      </c>
      <c r="H274" s="76">
        <v>2509.5</v>
      </c>
      <c r="I274" s="68">
        <v>858.7509</v>
      </c>
    </row>
    <row r="275" spans="2:9">
      <c r="B275" s="69">
        <v>41359</v>
      </c>
      <c r="C275" s="67">
        <v>1384</v>
      </c>
      <c r="D275" s="68" t="s">
        <v>45</v>
      </c>
      <c r="E275" s="68" t="s">
        <v>52</v>
      </c>
      <c r="F275" s="68" t="s">
        <v>50</v>
      </c>
      <c r="G275" s="68">
        <v>7</v>
      </c>
      <c r="H275" s="76">
        <v>1732.5</v>
      </c>
      <c r="I275" s="68">
        <v>1503.81</v>
      </c>
    </row>
    <row r="276" spans="2:9">
      <c r="B276" s="69">
        <v>41360</v>
      </c>
      <c r="C276" s="67">
        <v>1385</v>
      </c>
      <c r="D276" s="68" t="s">
        <v>48</v>
      </c>
      <c r="E276" s="68" t="s">
        <v>52</v>
      </c>
      <c r="F276" s="68" t="s">
        <v>50</v>
      </c>
      <c r="G276" s="68">
        <v>9</v>
      </c>
      <c r="H276" s="76">
        <v>2340</v>
      </c>
      <c r="I276" s="68">
        <v>2488.59</v>
      </c>
    </row>
    <row r="277" spans="2:9">
      <c r="B277" s="69">
        <v>41361</v>
      </c>
      <c r="C277" s="67">
        <v>1386</v>
      </c>
      <c r="D277" s="68" t="s">
        <v>49</v>
      </c>
      <c r="E277" s="68" t="s">
        <v>52</v>
      </c>
      <c r="F277" s="68" t="s">
        <v>51</v>
      </c>
      <c r="G277" s="68">
        <v>10</v>
      </c>
      <c r="H277" s="76">
        <v>10960</v>
      </c>
      <c r="I277" s="68">
        <v>3741.7439999999997</v>
      </c>
    </row>
    <row r="278" spans="2:9">
      <c r="B278" s="69">
        <v>41362</v>
      </c>
      <c r="C278" s="67">
        <v>1387</v>
      </c>
      <c r="D278" s="68" t="s">
        <v>45</v>
      </c>
      <c r="E278" s="68" t="s">
        <v>52</v>
      </c>
      <c r="F278" s="68" t="s">
        <v>51</v>
      </c>
      <c r="G278" s="68">
        <v>7</v>
      </c>
      <c r="H278" s="76">
        <v>8111.25</v>
      </c>
      <c r="I278" s="68">
        <v>597.799125</v>
      </c>
    </row>
    <row r="279" spans="2:9">
      <c r="B279" s="69">
        <v>41363</v>
      </c>
      <c r="C279" s="67">
        <v>1388</v>
      </c>
      <c r="D279" s="68" t="s">
        <v>48</v>
      </c>
      <c r="E279" s="68" t="s">
        <v>52</v>
      </c>
      <c r="F279" s="68" t="s">
        <v>51</v>
      </c>
      <c r="G279" s="68">
        <v>6</v>
      </c>
      <c r="H279" s="76">
        <v>4878</v>
      </c>
      <c r="I279" s="68">
        <v>4765.8060000000005</v>
      </c>
    </row>
    <row r="280" spans="2:9">
      <c r="B280" s="69">
        <v>41364</v>
      </c>
      <c r="C280" s="67">
        <v>1389</v>
      </c>
      <c r="D280" s="68" t="s">
        <v>49</v>
      </c>
      <c r="E280" s="68" t="s">
        <v>52</v>
      </c>
      <c r="F280" s="68" t="s">
        <v>47</v>
      </c>
      <c r="G280" s="68">
        <v>8</v>
      </c>
      <c r="H280" s="76">
        <v>14940</v>
      </c>
      <c r="I280" s="68">
        <v>5294.7359999999999</v>
      </c>
    </row>
    <row r="281" spans="2:9">
      <c r="B281" s="69">
        <v>41365</v>
      </c>
      <c r="C281" s="67">
        <v>1390</v>
      </c>
      <c r="D281" s="68" t="s">
        <v>45</v>
      </c>
      <c r="E281" s="68" t="s">
        <v>52</v>
      </c>
      <c r="F281" s="68" t="s">
        <v>47</v>
      </c>
      <c r="G281" s="68">
        <v>8</v>
      </c>
      <c r="H281" s="76">
        <v>8280</v>
      </c>
      <c r="I281" s="68">
        <v>4222.7999999999993</v>
      </c>
    </row>
    <row r="282" spans="2:9">
      <c r="B282" s="69">
        <v>41366</v>
      </c>
      <c r="C282" s="67">
        <v>1391</v>
      </c>
      <c r="D282" s="68" t="s">
        <v>48</v>
      </c>
      <c r="E282" s="68" t="s">
        <v>52</v>
      </c>
      <c r="F282" s="68" t="s">
        <v>47</v>
      </c>
      <c r="G282" s="68">
        <v>6</v>
      </c>
      <c r="H282" s="76">
        <v>2065.5</v>
      </c>
      <c r="I282" s="68">
        <v>2443.2799500000001</v>
      </c>
    </row>
    <row r="283" spans="2:9">
      <c r="B283" s="69">
        <v>41367</v>
      </c>
      <c r="C283" s="67">
        <v>1392</v>
      </c>
      <c r="D283" s="68" t="s">
        <v>49</v>
      </c>
      <c r="E283" s="68" t="s">
        <v>52</v>
      </c>
      <c r="F283" s="68" t="s">
        <v>50</v>
      </c>
      <c r="G283" s="68">
        <v>8</v>
      </c>
      <c r="H283" s="76">
        <v>8028</v>
      </c>
      <c r="I283" s="68">
        <v>4016.6760000000004</v>
      </c>
    </row>
    <row r="284" spans="2:9">
      <c r="B284" s="69">
        <v>41368</v>
      </c>
      <c r="C284" s="67">
        <v>1393</v>
      </c>
      <c r="D284" s="68" t="s">
        <v>45</v>
      </c>
      <c r="E284" s="68" t="s">
        <v>52</v>
      </c>
      <c r="F284" s="68" t="s">
        <v>50</v>
      </c>
      <c r="G284" s="68">
        <v>9</v>
      </c>
      <c r="H284" s="76">
        <v>8280</v>
      </c>
      <c r="I284" s="68">
        <v>3315.1049999999996</v>
      </c>
    </row>
    <row r="285" spans="2:9">
      <c r="B285" s="69">
        <v>41369</v>
      </c>
      <c r="C285" s="67">
        <v>1394</v>
      </c>
      <c r="D285" s="68" t="s">
        <v>48</v>
      </c>
      <c r="E285" s="68" t="s">
        <v>52</v>
      </c>
      <c r="F285" s="68" t="s">
        <v>50</v>
      </c>
      <c r="G285" s="68">
        <v>7</v>
      </c>
      <c r="H285" s="76">
        <v>2215.5</v>
      </c>
      <c r="I285" s="68">
        <v>2865.9708000000005</v>
      </c>
    </row>
    <row r="286" spans="2:9">
      <c r="B286" s="69">
        <v>41370</v>
      </c>
      <c r="C286" s="67">
        <v>1395</v>
      </c>
      <c r="D286" s="68" t="s">
        <v>49</v>
      </c>
      <c r="E286" s="68" t="s">
        <v>52</v>
      </c>
      <c r="F286" s="68" t="s">
        <v>51</v>
      </c>
      <c r="G286" s="68">
        <v>7</v>
      </c>
      <c r="H286" s="76">
        <v>12022.5</v>
      </c>
      <c r="I286" s="68">
        <v>2547.0868500000006</v>
      </c>
    </row>
    <row r="287" spans="2:9">
      <c r="B287" s="69">
        <v>41371</v>
      </c>
      <c r="C287" s="67">
        <v>1396</v>
      </c>
      <c r="D287" s="68" t="s">
        <v>45</v>
      </c>
      <c r="E287" s="68" t="s">
        <v>52</v>
      </c>
      <c r="F287" s="68" t="s">
        <v>51</v>
      </c>
      <c r="G287" s="68">
        <v>10</v>
      </c>
      <c r="H287" s="76">
        <v>3600</v>
      </c>
      <c r="I287" s="68">
        <v>3808.8</v>
      </c>
    </row>
    <row r="288" spans="2:9">
      <c r="B288" s="69">
        <v>41372</v>
      </c>
      <c r="C288" s="67">
        <v>1397</v>
      </c>
      <c r="D288" s="68" t="s">
        <v>48</v>
      </c>
      <c r="E288" s="68" t="s">
        <v>52</v>
      </c>
      <c r="F288" s="68" t="s">
        <v>51</v>
      </c>
      <c r="G288" s="68">
        <v>8</v>
      </c>
      <c r="H288" s="76">
        <v>5136</v>
      </c>
      <c r="I288" s="68">
        <v>2781.9143999999997</v>
      </c>
    </row>
    <row r="289" spans="2:9">
      <c r="B289" s="69">
        <v>41373</v>
      </c>
      <c r="C289" s="67">
        <v>1398</v>
      </c>
      <c r="D289" s="68" t="s">
        <v>49</v>
      </c>
      <c r="E289" s="68" t="s">
        <v>52</v>
      </c>
      <c r="F289" s="68" t="s">
        <v>47</v>
      </c>
      <c r="G289" s="68">
        <v>9</v>
      </c>
      <c r="H289" s="76">
        <v>2430</v>
      </c>
      <c r="I289" s="68">
        <v>5209.920000000001</v>
      </c>
    </row>
    <row r="290" spans="2:9">
      <c r="B290" s="69">
        <v>41374</v>
      </c>
      <c r="C290" s="67">
        <v>1399</v>
      </c>
      <c r="D290" s="68" t="s">
        <v>45</v>
      </c>
      <c r="E290" s="68" t="s">
        <v>52</v>
      </c>
      <c r="F290" s="68" t="s">
        <v>47</v>
      </c>
      <c r="G290" s="68">
        <v>10</v>
      </c>
      <c r="H290" s="76">
        <v>10160</v>
      </c>
      <c r="I290" s="68">
        <v>3020.5679999999998</v>
      </c>
    </row>
    <row r="291" spans="2:9">
      <c r="B291" s="69">
        <v>41375</v>
      </c>
      <c r="C291" s="67">
        <v>1400</v>
      </c>
      <c r="D291" s="68" t="s">
        <v>48</v>
      </c>
      <c r="E291" s="68" t="s">
        <v>52</v>
      </c>
      <c r="F291" s="68" t="s">
        <v>47</v>
      </c>
      <c r="G291" s="68">
        <v>7</v>
      </c>
      <c r="H291" s="76">
        <v>8379</v>
      </c>
      <c r="I291" s="68">
        <v>4688.0505000000003</v>
      </c>
    </row>
    <row r="292" spans="2:9">
      <c r="B292" s="69">
        <v>41376</v>
      </c>
      <c r="C292" s="67">
        <v>1401</v>
      </c>
      <c r="D292" s="68" t="s">
        <v>49</v>
      </c>
      <c r="E292" s="68" t="s">
        <v>52</v>
      </c>
      <c r="F292" s="68" t="s">
        <v>50</v>
      </c>
      <c r="G292" s="68">
        <v>10</v>
      </c>
      <c r="H292" s="76">
        <v>3420</v>
      </c>
      <c r="I292" s="68">
        <v>1141.596</v>
      </c>
    </row>
    <row r="293" spans="2:9">
      <c r="B293" s="69">
        <v>41377</v>
      </c>
      <c r="C293" s="67">
        <v>1402</v>
      </c>
      <c r="D293" s="68" t="s">
        <v>45</v>
      </c>
      <c r="E293" s="68" t="s">
        <v>52</v>
      </c>
      <c r="F293" s="68" t="s">
        <v>50</v>
      </c>
      <c r="G293" s="68">
        <v>7</v>
      </c>
      <c r="H293" s="76">
        <v>2572.5</v>
      </c>
      <c r="I293" s="68">
        <v>1882.5554999999999</v>
      </c>
    </row>
    <row r="294" spans="2:9">
      <c r="B294" s="69">
        <v>41378</v>
      </c>
      <c r="C294" s="67">
        <v>1403</v>
      </c>
      <c r="D294" s="68" t="s">
        <v>48</v>
      </c>
      <c r="E294" s="68" t="s">
        <v>52</v>
      </c>
      <c r="F294" s="68" t="s">
        <v>50</v>
      </c>
      <c r="G294" s="68">
        <v>7</v>
      </c>
      <c r="H294" s="76">
        <v>12652.5</v>
      </c>
      <c r="I294" s="68">
        <v>807.73559999999998</v>
      </c>
    </row>
    <row r="295" spans="2:9">
      <c r="B295" s="69">
        <v>41379</v>
      </c>
      <c r="C295" s="67">
        <v>1404</v>
      </c>
      <c r="D295" s="68" t="s">
        <v>49</v>
      </c>
      <c r="E295" s="68" t="s">
        <v>52</v>
      </c>
      <c r="F295" s="68" t="s">
        <v>51</v>
      </c>
      <c r="G295" s="68">
        <v>6</v>
      </c>
      <c r="H295" s="76">
        <v>8856</v>
      </c>
      <c r="I295" s="68">
        <v>4363.7939999999999</v>
      </c>
    </row>
    <row r="296" spans="2:9">
      <c r="B296" s="69">
        <v>41380</v>
      </c>
      <c r="C296" s="67">
        <v>1405</v>
      </c>
      <c r="D296" s="68" t="s">
        <v>45</v>
      </c>
      <c r="E296" s="68" t="s">
        <v>52</v>
      </c>
      <c r="F296" s="68" t="s">
        <v>51</v>
      </c>
      <c r="G296" s="68">
        <v>7</v>
      </c>
      <c r="H296" s="76">
        <v>8820</v>
      </c>
      <c r="I296" s="68">
        <v>2115.6239999999998</v>
      </c>
    </row>
    <row r="297" spans="2:9">
      <c r="B297" s="69">
        <v>41381</v>
      </c>
      <c r="C297" s="67">
        <v>1406</v>
      </c>
      <c r="D297" s="68" t="s">
        <v>48</v>
      </c>
      <c r="E297" s="68" t="s">
        <v>52</v>
      </c>
      <c r="F297" s="68" t="s">
        <v>51</v>
      </c>
      <c r="G297" s="68">
        <v>9</v>
      </c>
      <c r="H297" s="76">
        <v>13230</v>
      </c>
      <c r="I297" s="68">
        <v>2436.9659999999999</v>
      </c>
    </row>
    <row r="298" spans="2:9">
      <c r="B298" s="69">
        <v>41382</v>
      </c>
      <c r="C298" s="67">
        <v>1407</v>
      </c>
      <c r="D298" s="68" t="s">
        <v>49</v>
      </c>
      <c r="E298" s="68" t="s">
        <v>52</v>
      </c>
      <c r="F298" s="68" t="s">
        <v>47</v>
      </c>
      <c r="G298" s="68">
        <v>6</v>
      </c>
      <c r="H298" s="76">
        <v>6358.5</v>
      </c>
      <c r="I298" s="68">
        <v>2668.0265999999992</v>
      </c>
    </row>
    <row r="299" spans="2:9">
      <c r="B299" s="69">
        <v>41383</v>
      </c>
      <c r="C299" s="67">
        <v>1408</v>
      </c>
      <c r="D299" s="68" t="s">
        <v>45</v>
      </c>
      <c r="E299" s="68" t="s">
        <v>52</v>
      </c>
      <c r="F299" s="68" t="s">
        <v>47</v>
      </c>
      <c r="G299" s="68">
        <v>9</v>
      </c>
      <c r="H299" s="76">
        <v>13095</v>
      </c>
      <c r="I299" s="68">
        <v>1701.3023999999998</v>
      </c>
    </row>
    <row r="300" spans="2:9">
      <c r="B300" s="69">
        <v>41384</v>
      </c>
      <c r="C300" s="67">
        <v>1409</v>
      </c>
      <c r="D300" s="68" t="s">
        <v>48</v>
      </c>
      <c r="E300" s="68" t="s">
        <v>52</v>
      </c>
      <c r="F300" s="68" t="s">
        <v>47</v>
      </c>
      <c r="G300" s="68">
        <v>7</v>
      </c>
      <c r="H300" s="76">
        <v>3822</v>
      </c>
      <c r="I300" s="68">
        <v>3359.538</v>
      </c>
    </row>
    <row r="301" spans="2:9">
      <c r="B301" s="69">
        <v>41385</v>
      </c>
      <c r="C301" s="67">
        <v>1410</v>
      </c>
      <c r="D301" s="68" t="s">
        <v>49</v>
      </c>
      <c r="E301" s="68" t="s">
        <v>52</v>
      </c>
      <c r="F301" s="68" t="s">
        <v>50</v>
      </c>
      <c r="G301" s="68">
        <v>10</v>
      </c>
      <c r="H301" s="76">
        <v>13600</v>
      </c>
      <c r="I301" s="68">
        <v>5811.2800000000007</v>
      </c>
    </row>
    <row r="302" spans="2:9">
      <c r="B302" s="69">
        <v>41386</v>
      </c>
      <c r="C302" s="67">
        <v>1411</v>
      </c>
      <c r="D302" s="68" t="s">
        <v>45</v>
      </c>
      <c r="E302" s="68" t="s">
        <v>52</v>
      </c>
      <c r="F302" s="68" t="s">
        <v>50</v>
      </c>
      <c r="G302" s="68">
        <v>8</v>
      </c>
      <c r="H302" s="76">
        <v>8640</v>
      </c>
      <c r="I302" s="68">
        <v>4520.880000000001</v>
      </c>
    </row>
    <row r="303" spans="2:9">
      <c r="B303" s="69">
        <v>41387</v>
      </c>
      <c r="C303" s="67">
        <v>1412</v>
      </c>
      <c r="D303" s="68" t="s">
        <v>48</v>
      </c>
      <c r="E303" s="68" t="s">
        <v>52</v>
      </c>
      <c r="F303" s="68" t="s">
        <v>50</v>
      </c>
      <c r="G303" s="68">
        <v>9</v>
      </c>
      <c r="H303" s="76">
        <v>2421</v>
      </c>
      <c r="I303" s="68">
        <v>3976.4924999999998</v>
      </c>
    </row>
    <row r="304" spans="2:9">
      <c r="B304" s="69">
        <v>41388</v>
      </c>
      <c r="C304" s="67">
        <v>1413</v>
      </c>
      <c r="D304" s="68" t="s">
        <v>49</v>
      </c>
      <c r="E304" s="68" t="s">
        <v>52</v>
      </c>
      <c r="F304" s="68" t="s">
        <v>51</v>
      </c>
      <c r="G304" s="68">
        <v>6</v>
      </c>
      <c r="H304" s="76">
        <v>7290</v>
      </c>
      <c r="I304" s="68">
        <v>3423.5662499999999</v>
      </c>
    </row>
    <row r="305" spans="2:9">
      <c r="B305" s="69">
        <v>41389</v>
      </c>
      <c r="C305" s="67">
        <v>1414</v>
      </c>
      <c r="D305" s="68" t="s">
        <v>45</v>
      </c>
      <c r="E305" s="68" t="s">
        <v>52</v>
      </c>
      <c r="F305" s="68" t="s">
        <v>51</v>
      </c>
      <c r="G305" s="68">
        <v>8</v>
      </c>
      <c r="H305" s="76">
        <v>6192</v>
      </c>
      <c r="I305" s="68">
        <v>2479.8959999999997</v>
      </c>
    </row>
    <row r="306" spans="2:9">
      <c r="B306" s="69">
        <v>41390</v>
      </c>
      <c r="C306" s="67">
        <v>1415</v>
      </c>
      <c r="D306" s="68" t="s">
        <v>48</v>
      </c>
      <c r="E306" s="68" t="s">
        <v>52</v>
      </c>
      <c r="F306" s="68" t="s">
        <v>51</v>
      </c>
      <c r="G306" s="68">
        <v>6</v>
      </c>
      <c r="H306" s="76">
        <v>2146.5</v>
      </c>
      <c r="I306" s="68">
        <v>2718.7569000000003</v>
      </c>
    </row>
    <row r="307" spans="2:9">
      <c r="B307" s="69">
        <v>41391</v>
      </c>
      <c r="C307" s="67">
        <v>1416</v>
      </c>
      <c r="D307" s="68" t="s">
        <v>49</v>
      </c>
      <c r="E307" s="68" t="s">
        <v>52</v>
      </c>
      <c r="F307" s="68" t="s">
        <v>47</v>
      </c>
      <c r="G307" s="68">
        <v>7</v>
      </c>
      <c r="H307" s="76">
        <v>7528.5</v>
      </c>
      <c r="I307" s="68">
        <v>769.66364999999985</v>
      </c>
    </row>
    <row r="308" spans="2:9">
      <c r="B308" s="69">
        <v>41392</v>
      </c>
      <c r="C308" s="67">
        <v>1417</v>
      </c>
      <c r="D308" s="68" t="s">
        <v>45</v>
      </c>
      <c r="E308" s="68" t="s">
        <v>52</v>
      </c>
      <c r="F308" s="68" t="s">
        <v>47</v>
      </c>
      <c r="G308" s="68">
        <v>6</v>
      </c>
      <c r="H308" s="76">
        <v>2106</v>
      </c>
      <c r="I308" s="68">
        <v>1447.6644000000001</v>
      </c>
    </row>
    <row r="309" spans="2:9">
      <c r="B309" s="69">
        <v>41393</v>
      </c>
      <c r="C309" s="67">
        <v>1418</v>
      </c>
      <c r="D309" s="68" t="s">
        <v>48</v>
      </c>
      <c r="E309" s="68" t="s">
        <v>52</v>
      </c>
      <c r="F309" s="68" t="s">
        <v>47</v>
      </c>
      <c r="G309" s="68">
        <v>10</v>
      </c>
      <c r="H309" s="76">
        <v>8480</v>
      </c>
      <c r="I309" s="68">
        <v>2146.5</v>
      </c>
    </row>
    <row r="310" spans="2:9">
      <c r="B310" s="69">
        <v>41394</v>
      </c>
      <c r="C310" s="67">
        <v>1419</v>
      </c>
      <c r="D310" s="68" t="s">
        <v>49</v>
      </c>
      <c r="E310" s="68" t="s">
        <v>52</v>
      </c>
      <c r="F310" s="68" t="s">
        <v>50</v>
      </c>
      <c r="G310" s="68">
        <v>6</v>
      </c>
      <c r="H310" s="76">
        <v>4266</v>
      </c>
      <c r="I310" s="68">
        <v>665.92259999999999</v>
      </c>
    </row>
    <row r="311" spans="2:9">
      <c r="B311" s="69">
        <v>41395</v>
      </c>
      <c r="C311" s="67">
        <v>1420</v>
      </c>
      <c r="D311" s="68" t="s">
        <v>45</v>
      </c>
      <c r="E311" s="68" t="s">
        <v>52</v>
      </c>
      <c r="F311" s="68" t="s">
        <v>50</v>
      </c>
      <c r="G311" s="68">
        <v>10</v>
      </c>
      <c r="H311" s="76">
        <v>7245</v>
      </c>
      <c r="I311" s="68">
        <v>3210.2594999999997</v>
      </c>
    </row>
    <row r="312" spans="2:9">
      <c r="B312" s="69">
        <v>41396</v>
      </c>
      <c r="C312" s="67">
        <v>1421</v>
      </c>
      <c r="D312" s="68" t="s">
        <v>48</v>
      </c>
      <c r="E312" s="68" t="s">
        <v>52</v>
      </c>
      <c r="F312" s="68" t="s">
        <v>50</v>
      </c>
      <c r="G312" s="68">
        <v>9</v>
      </c>
      <c r="H312" s="76">
        <v>1552.5</v>
      </c>
      <c r="I312" s="68">
        <v>2023.8390000000002</v>
      </c>
    </row>
    <row r="313" spans="2:9">
      <c r="B313" s="69">
        <v>41397</v>
      </c>
      <c r="C313" s="67">
        <v>1422</v>
      </c>
      <c r="D313" s="68" t="s">
        <v>49</v>
      </c>
      <c r="E313" s="68" t="s">
        <v>52</v>
      </c>
      <c r="F313" s="68" t="s">
        <v>51</v>
      </c>
      <c r="G313" s="68">
        <v>6</v>
      </c>
      <c r="H313" s="76">
        <v>2151</v>
      </c>
      <c r="I313" s="68">
        <v>3784.8995999999997</v>
      </c>
    </row>
    <row r="314" spans="2:9">
      <c r="B314" s="69">
        <v>41398</v>
      </c>
      <c r="C314" s="67">
        <v>1423</v>
      </c>
      <c r="D314" s="68" t="s">
        <v>45</v>
      </c>
      <c r="E314" s="68" t="s">
        <v>52</v>
      </c>
      <c r="F314" s="68" t="s">
        <v>51</v>
      </c>
      <c r="G314" s="68">
        <v>6</v>
      </c>
      <c r="H314" s="76">
        <v>7222.5</v>
      </c>
      <c r="I314" s="68">
        <v>1295.7165</v>
      </c>
    </row>
    <row r="315" spans="2:9">
      <c r="B315" s="69">
        <v>41399</v>
      </c>
      <c r="C315" s="67">
        <v>1424</v>
      </c>
      <c r="D315" s="68" t="s">
        <v>48</v>
      </c>
      <c r="E315" s="68" t="s">
        <v>52</v>
      </c>
      <c r="F315" s="68" t="s">
        <v>51</v>
      </c>
      <c r="G315" s="68">
        <v>6</v>
      </c>
      <c r="H315" s="76">
        <v>7632</v>
      </c>
      <c r="I315" s="68">
        <v>2415.5280000000002</v>
      </c>
    </row>
    <row r="316" spans="2:9">
      <c r="B316" s="69">
        <v>41400</v>
      </c>
      <c r="C316" s="67">
        <v>1425</v>
      </c>
      <c r="D316" s="68" t="s">
        <v>49</v>
      </c>
      <c r="E316" s="68" t="s">
        <v>52</v>
      </c>
      <c r="F316" s="68" t="s">
        <v>47</v>
      </c>
      <c r="G316" s="68">
        <v>9</v>
      </c>
      <c r="H316" s="76">
        <v>10476</v>
      </c>
      <c r="I316" s="68">
        <v>4955.1480000000001</v>
      </c>
    </row>
    <row r="317" spans="2:9">
      <c r="B317" s="69">
        <v>41401</v>
      </c>
      <c r="C317" s="67">
        <v>1426</v>
      </c>
      <c r="D317" s="68" t="s">
        <v>45</v>
      </c>
      <c r="E317" s="68" t="s">
        <v>52</v>
      </c>
      <c r="F317" s="68" t="s">
        <v>47</v>
      </c>
      <c r="G317" s="68">
        <v>7</v>
      </c>
      <c r="H317" s="76">
        <v>6930</v>
      </c>
      <c r="I317" s="68">
        <v>703.74149999999997</v>
      </c>
    </row>
    <row r="318" spans="2:9">
      <c r="B318" s="69">
        <v>41767</v>
      </c>
      <c r="C318" s="67">
        <v>1427</v>
      </c>
      <c r="D318" s="68" t="s">
        <v>48</v>
      </c>
      <c r="E318" s="68" t="s">
        <v>52</v>
      </c>
      <c r="F318" s="68" t="s">
        <v>47</v>
      </c>
      <c r="G318" s="68">
        <v>8</v>
      </c>
      <c r="H318" s="76">
        <v>10380</v>
      </c>
      <c r="I318" s="68">
        <v>2044.6523999999999</v>
      </c>
    </row>
    <row r="319" spans="2:9">
      <c r="B319" s="69">
        <v>41768</v>
      </c>
      <c r="C319" s="67">
        <v>1428</v>
      </c>
      <c r="D319" s="68" t="s">
        <v>49</v>
      </c>
      <c r="E319" s="68" t="s">
        <v>52</v>
      </c>
      <c r="F319" s="68" t="s">
        <v>50</v>
      </c>
      <c r="G319" s="68">
        <v>7</v>
      </c>
      <c r="H319" s="76">
        <v>11088</v>
      </c>
      <c r="I319" s="68">
        <v>3463.8912</v>
      </c>
    </row>
    <row r="320" spans="2:9">
      <c r="B320" s="69">
        <v>41769</v>
      </c>
      <c r="C320" s="67">
        <v>1429</v>
      </c>
      <c r="D320" s="68" t="s">
        <v>45</v>
      </c>
      <c r="E320" s="68" t="s">
        <v>52</v>
      </c>
      <c r="F320" s="68" t="s">
        <v>50</v>
      </c>
      <c r="G320" s="68">
        <v>6</v>
      </c>
      <c r="H320" s="76">
        <v>5535</v>
      </c>
      <c r="I320" s="68">
        <v>3875.4224999999997</v>
      </c>
    </row>
    <row r="321" spans="2:9">
      <c r="B321" s="69">
        <v>41770</v>
      </c>
      <c r="C321" s="67">
        <v>1430</v>
      </c>
      <c r="D321" s="68" t="s">
        <v>48</v>
      </c>
      <c r="E321" s="68" t="s">
        <v>52</v>
      </c>
      <c r="F321" s="68" t="s">
        <v>50</v>
      </c>
      <c r="G321" s="68">
        <v>9</v>
      </c>
      <c r="H321" s="76">
        <v>5058</v>
      </c>
      <c r="I321" s="68">
        <v>1083.9294</v>
      </c>
    </row>
    <row r="322" spans="2:9">
      <c r="B322" s="69">
        <v>41771</v>
      </c>
      <c r="C322" s="67">
        <v>1431</v>
      </c>
      <c r="D322" s="68" t="s">
        <v>49</v>
      </c>
      <c r="E322" s="68" t="s">
        <v>52</v>
      </c>
      <c r="F322" s="68" t="s">
        <v>51</v>
      </c>
      <c r="G322" s="68">
        <v>8</v>
      </c>
      <c r="H322" s="76">
        <v>11680</v>
      </c>
      <c r="I322" s="68">
        <v>1725.8368</v>
      </c>
    </row>
    <row r="323" spans="2:9">
      <c r="B323" s="69">
        <v>41772</v>
      </c>
      <c r="C323" s="67">
        <v>1432</v>
      </c>
      <c r="D323" s="68" t="s">
        <v>45</v>
      </c>
      <c r="E323" s="68" t="s">
        <v>52</v>
      </c>
      <c r="F323" s="68" t="s">
        <v>51</v>
      </c>
      <c r="G323" s="68">
        <v>6</v>
      </c>
      <c r="H323" s="76">
        <v>9684</v>
      </c>
      <c r="I323" s="68">
        <v>833.55029999999999</v>
      </c>
    </row>
    <row r="324" spans="2:9">
      <c r="B324" s="69">
        <v>41773</v>
      </c>
      <c r="C324" s="67">
        <v>1433</v>
      </c>
      <c r="D324" s="68" t="s">
        <v>48</v>
      </c>
      <c r="E324" s="68" t="s">
        <v>52</v>
      </c>
      <c r="F324" s="68" t="s">
        <v>51</v>
      </c>
      <c r="G324" s="68">
        <v>8</v>
      </c>
      <c r="H324" s="76">
        <v>4176</v>
      </c>
      <c r="I324" s="68">
        <v>1383.9264000000001</v>
      </c>
    </row>
    <row r="325" spans="2:9">
      <c r="B325" s="69">
        <v>41774</v>
      </c>
      <c r="C325" s="67">
        <v>1434</v>
      </c>
      <c r="D325" s="68" t="s">
        <v>49</v>
      </c>
      <c r="E325" s="68" t="s">
        <v>52</v>
      </c>
      <c r="F325" s="68" t="s">
        <v>47</v>
      </c>
      <c r="G325" s="68">
        <v>10</v>
      </c>
      <c r="H325" s="76">
        <v>6345</v>
      </c>
      <c r="I325" s="68">
        <v>724.81050000000005</v>
      </c>
    </row>
    <row r="326" spans="2:9">
      <c r="B326" s="69">
        <v>41775</v>
      </c>
      <c r="C326" s="67">
        <v>1435</v>
      </c>
      <c r="D326" s="68" t="s">
        <v>45</v>
      </c>
      <c r="E326" s="68" t="s">
        <v>52</v>
      </c>
      <c r="F326" s="68" t="s">
        <v>47</v>
      </c>
      <c r="G326" s="68">
        <v>9</v>
      </c>
      <c r="H326" s="76">
        <v>9126</v>
      </c>
      <c r="I326" s="68">
        <v>1822.4621999999999</v>
      </c>
    </row>
    <row r="327" spans="2:9">
      <c r="B327" s="69">
        <v>41776</v>
      </c>
      <c r="C327" s="67">
        <v>1436</v>
      </c>
      <c r="D327" s="68" t="s">
        <v>48</v>
      </c>
      <c r="E327" s="68" t="s">
        <v>52</v>
      </c>
      <c r="F327" s="68" t="s">
        <v>47</v>
      </c>
      <c r="G327" s="68">
        <v>9</v>
      </c>
      <c r="H327" s="76">
        <v>11205</v>
      </c>
      <c r="I327" s="68">
        <v>4979.5020000000004</v>
      </c>
    </row>
    <row r="328" spans="2:9">
      <c r="B328" s="69">
        <v>41777</v>
      </c>
      <c r="C328" s="67">
        <v>1437</v>
      </c>
      <c r="D328" s="68" t="s">
        <v>49</v>
      </c>
      <c r="E328" s="68" t="s">
        <v>52</v>
      </c>
      <c r="F328" s="68" t="s">
        <v>50</v>
      </c>
      <c r="G328" s="68">
        <v>10</v>
      </c>
      <c r="H328" s="76">
        <v>6150</v>
      </c>
      <c r="I328" s="68">
        <v>1254.5999999999999</v>
      </c>
    </row>
    <row r="329" spans="2:9">
      <c r="B329" s="69">
        <v>41778</v>
      </c>
      <c r="C329" s="67">
        <v>1438</v>
      </c>
      <c r="D329" s="68" t="s">
        <v>45</v>
      </c>
      <c r="E329" s="68" t="s">
        <v>52</v>
      </c>
      <c r="F329" s="68" t="s">
        <v>50</v>
      </c>
      <c r="G329" s="68">
        <v>8</v>
      </c>
      <c r="H329" s="76">
        <v>10860</v>
      </c>
      <c r="I329" s="68">
        <v>3724.9800000000005</v>
      </c>
    </row>
    <row r="330" spans="2:9">
      <c r="B330" s="69">
        <v>41779</v>
      </c>
      <c r="C330" s="67">
        <v>1439</v>
      </c>
      <c r="D330" s="68" t="s">
        <v>48</v>
      </c>
      <c r="E330" s="68" t="s">
        <v>52</v>
      </c>
      <c r="F330" s="68" t="s">
        <v>50</v>
      </c>
      <c r="G330" s="68">
        <v>10</v>
      </c>
      <c r="H330" s="76">
        <v>8775</v>
      </c>
      <c r="I330" s="68">
        <v>3239.7299999999996</v>
      </c>
    </row>
    <row r="331" spans="2:9">
      <c r="B331" s="69">
        <v>41780</v>
      </c>
      <c r="C331" s="67">
        <v>1440</v>
      </c>
      <c r="D331" s="68" t="s">
        <v>49</v>
      </c>
      <c r="E331" s="68" t="s">
        <v>52</v>
      </c>
      <c r="F331" s="68" t="s">
        <v>51</v>
      </c>
      <c r="G331" s="68">
        <v>6</v>
      </c>
      <c r="H331" s="76">
        <v>7317</v>
      </c>
      <c r="I331" s="68">
        <v>3698.4996000000001</v>
      </c>
    </row>
    <row r="332" spans="2:9">
      <c r="B332" s="69">
        <v>41781</v>
      </c>
      <c r="C332" s="67">
        <v>1441</v>
      </c>
      <c r="D332" s="68" t="s">
        <v>45</v>
      </c>
      <c r="E332" s="68" t="s">
        <v>52</v>
      </c>
      <c r="F332" s="68" t="s">
        <v>51</v>
      </c>
      <c r="G332" s="68">
        <v>9</v>
      </c>
      <c r="H332" s="76">
        <v>6885</v>
      </c>
      <c r="I332" s="68">
        <v>2968.1235000000001</v>
      </c>
    </row>
    <row r="333" spans="2:9">
      <c r="B333" s="69">
        <v>41782</v>
      </c>
      <c r="C333" s="67">
        <v>1442</v>
      </c>
      <c r="D333" s="68" t="s">
        <v>48</v>
      </c>
      <c r="E333" s="68" t="s">
        <v>52</v>
      </c>
      <c r="F333" s="68" t="s">
        <v>51</v>
      </c>
      <c r="G333" s="68">
        <v>8</v>
      </c>
      <c r="H333" s="76">
        <v>4608</v>
      </c>
      <c r="I333" s="68">
        <v>2087.424</v>
      </c>
    </row>
    <row r="334" spans="2:9">
      <c r="B334" s="69">
        <v>41783</v>
      </c>
      <c r="C334" s="67">
        <v>1443</v>
      </c>
      <c r="D334" s="68" t="s">
        <v>49</v>
      </c>
      <c r="E334" s="68" t="s">
        <v>52</v>
      </c>
      <c r="F334" s="68" t="s">
        <v>47</v>
      </c>
      <c r="G334" s="68">
        <v>8</v>
      </c>
      <c r="H334" s="76">
        <v>6960</v>
      </c>
      <c r="I334" s="68">
        <v>1524.9359999999999</v>
      </c>
    </row>
    <row r="335" spans="2:9">
      <c r="B335" s="69">
        <v>41784</v>
      </c>
      <c r="C335" s="67">
        <v>1444</v>
      </c>
      <c r="D335" s="68" t="s">
        <v>45</v>
      </c>
      <c r="E335" s="68" t="s">
        <v>52</v>
      </c>
      <c r="F335" s="68" t="s">
        <v>47</v>
      </c>
      <c r="G335" s="68">
        <v>10</v>
      </c>
      <c r="H335" s="76">
        <v>4940</v>
      </c>
      <c r="I335" s="68">
        <v>3269.2920000000004</v>
      </c>
    </row>
    <row r="336" spans="2:9">
      <c r="B336" s="69">
        <v>41785</v>
      </c>
      <c r="C336" s="67">
        <v>1445</v>
      </c>
      <c r="D336" s="68" t="s">
        <v>48</v>
      </c>
      <c r="E336" s="68" t="s">
        <v>52</v>
      </c>
      <c r="F336" s="68" t="s">
        <v>47</v>
      </c>
      <c r="G336" s="68">
        <v>9</v>
      </c>
      <c r="H336" s="76">
        <v>4644</v>
      </c>
      <c r="I336" s="68">
        <v>840.7962</v>
      </c>
    </row>
    <row r="337" spans="2:9">
      <c r="B337" s="69">
        <v>41786</v>
      </c>
      <c r="C337" s="67">
        <v>1446</v>
      </c>
      <c r="D337" s="68" t="s">
        <v>49</v>
      </c>
      <c r="E337" s="68" t="s">
        <v>52</v>
      </c>
      <c r="F337" s="68" t="s">
        <v>50</v>
      </c>
      <c r="G337" s="68">
        <v>9</v>
      </c>
      <c r="H337" s="76">
        <v>5040</v>
      </c>
      <c r="I337" s="68">
        <v>3241.7280000000001</v>
      </c>
    </row>
    <row r="338" spans="2:9">
      <c r="B338" s="69">
        <v>41787</v>
      </c>
      <c r="C338" s="67">
        <v>1447</v>
      </c>
      <c r="D338" s="68" t="s">
        <v>45</v>
      </c>
      <c r="E338" s="68" t="s">
        <v>52</v>
      </c>
      <c r="F338" s="68" t="s">
        <v>50</v>
      </c>
      <c r="G338" s="68">
        <v>10</v>
      </c>
      <c r="H338" s="76">
        <v>3390</v>
      </c>
      <c r="I338" s="68">
        <v>601.72499999999991</v>
      </c>
    </row>
    <row r="339" spans="2:9">
      <c r="B339" s="69">
        <v>41788</v>
      </c>
      <c r="C339" s="67">
        <v>1448</v>
      </c>
      <c r="D339" s="68" t="s">
        <v>48</v>
      </c>
      <c r="E339" s="68" t="s">
        <v>52</v>
      </c>
      <c r="F339" s="68" t="s">
        <v>50</v>
      </c>
      <c r="G339" s="68">
        <v>7</v>
      </c>
      <c r="H339" s="76">
        <v>2740.5</v>
      </c>
      <c r="I339" s="68">
        <v>1859.1551999999999</v>
      </c>
    </row>
    <row r="340" spans="2:9">
      <c r="B340" s="69">
        <v>41789</v>
      </c>
      <c r="C340" s="67">
        <v>1449</v>
      </c>
      <c r="D340" s="68" t="s">
        <v>49</v>
      </c>
      <c r="E340" s="68" t="s">
        <v>52</v>
      </c>
      <c r="F340" s="68" t="s">
        <v>51</v>
      </c>
      <c r="G340" s="68">
        <v>9</v>
      </c>
      <c r="H340" s="76">
        <v>5454</v>
      </c>
      <c r="I340" s="68">
        <v>3256.8561</v>
      </c>
    </row>
    <row r="341" spans="2:9">
      <c r="B341" s="69">
        <v>41790</v>
      </c>
      <c r="C341" s="67">
        <v>1450</v>
      </c>
      <c r="D341" s="68" t="s">
        <v>45</v>
      </c>
      <c r="E341" s="68" t="s">
        <v>52</v>
      </c>
      <c r="F341" s="68" t="s">
        <v>51</v>
      </c>
      <c r="G341" s="68">
        <v>7</v>
      </c>
      <c r="H341" s="76">
        <v>12337.5</v>
      </c>
      <c r="I341" s="68">
        <v>3086.8424999999993</v>
      </c>
    </row>
    <row r="342" spans="2:9">
      <c r="B342" s="69">
        <v>41791</v>
      </c>
      <c r="C342" s="67">
        <v>1451</v>
      </c>
      <c r="D342" s="68" t="s">
        <v>48</v>
      </c>
      <c r="E342" s="68" t="s">
        <v>52</v>
      </c>
      <c r="F342" s="68" t="s">
        <v>51</v>
      </c>
      <c r="G342" s="68">
        <v>6</v>
      </c>
      <c r="H342" s="76">
        <v>9756</v>
      </c>
      <c r="I342" s="68">
        <v>1684.8612000000001</v>
      </c>
    </row>
    <row r="343" spans="2:9">
      <c r="B343" s="69">
        <v>41792</v>
      </c>
      <c r="C343" s="67">
        <v>1452</v>
      </c>
      <c r="D343" s="68" t="s">
        <v>49</v>
      </c>
      <c r="E343" s="68" t="s">
        <v>52</v>
      </c>
      <c r="F343" s="68" t="s">
        <v>47</v>
      </c>
      <c r="G343" s="68">
        <v>7</v>
      </c>
      <c r="H343" s="76">
        <v>4851</v>
      </c>
      <c r="I343" s="68">
        <v>4334.8536000000004</v>
      </c>
    </row>
    <row r="344" spans="2:9">
      <c r="B344" s="69">
        <v>41793</v>
      </c>
      <c r="C344" s="67">
        <v>1453</v>
      </c>
      <c r="D344" s="68" t="s">
        <v>45</v>
      </c>
      <c r="E344" s="68" t="s">
        <v>52</v>
      </c>
      <c r="F344" s="68" t="s">
        <v>47</v>
      </c>
      <c r="G344" s="68">
        <v>6</v>
      </c>
      <c r="H344" s="76">
        <v>2016</v>
      </c>
      <c r="I344" s="68">
        <v>3302.2080000000001</v>
      </c>
    </row>
    <row r="345" spans="2:9">
      <c r="B345" s="69">
        <v>41794</v>
      </c>
      <c r="C345" s="67">
        <v>1454</v>
      </c>
      <c r="D345" s="68" t="s">
        <v>48</v>
      </c>
      <c r="E345" s="68" t="s">
        <v>52</v>
      </c>
      <c r="F345" s="68" t="s">
        <v>47</v>
      </c>
      <c r="G345" s="68">
        <v>9</v>
      </c>
      <c r="H345" s="76">
        <v>4806</v>
      </c>
      <c r="I345" s="68">
        <v>1068.6141</v>
      </c>
    </row>
    <row r="346" spans="2:9">
      <c r="B346" s="69">
        <v>41795</v>
      </c>
      <c r="C346" s="67">
        <v>1455</v>
      </c>
      <c r="D346" s="68" t="s">
        <v>49</v>
      </c>
      <c r="E346" s="68" t="s">
        <v>52</v>
      </c>
      <c r="F346" s="68" t="s">
        <v>50</v>
      </c>
      <c r="G346" s="68">
        <v>9</v>
      </c>
      <c r="H346" s="76">
        <v>4716</v>
      </c>
      <c r="I346" s="68">
        <v>3319.1207999999997</v>
      </c>
    </row>
    <row r="347" spans="2:9">
      <c r="B347" s="69">
        <v>41796</v>
      </c>
      <c r="C347" s="67">
        <v>1456</v>
      </c>
      <c r="D347" s="68" t="s">
        <v>45</v>
      </c>
      <c r="E347" s="68" t="s">
        <v>52</v>
      </c>
      <c r="F347" s="68" t="s">
        <v>50</v>
      </c>
      <c r="G347" s="68">
        <v>9</v>
      </c>
      <c r="H347" s="76">
        <v>11115</v>
      </c>
      <c r="I347" s="68">
        <v>2680.2710999999999</v>
      </c>
    </row>
    <row r="348" spans="2:9">
      <c r="B348" s="69">
        <v>41797</v>
      </c>
      <c r="C348" s="67">
        <v>1457</v>
      </c>
      <c r="D348" s="68" t="s">
        <v>48</v>
      </c>
      <c r="E348" s="68" t="s">
        <v>52</v>
      </c>
      <c r="F348" s="68" t="s">
        <v>50</v>
      </c>
      <c r="G348" s="68">
        <v>6</v>
      </c>
      <c r="H348" s="76">
        <v>5224.5</v>
      </c>
      <c r="I348" s="68">
        <v>2312.712</v>
      </c>
    </row>
    <row r="349" spans="2:9">
      <c r="B349" s="69">
        <v>41798</v>
      </c>
      <c r="C349" s="67">
        <v>1458</v>
      </c>
      <c r="D349" s="68" t="s">
        <v>49</v>
      </c>
      <c r="E349" s="68" t="s">
        <v>52</v>
      </c>
      <c r="F349" s="68" t="s">
        <v>51</v>
      </c>
      <c r="G349" s="68">
        <v>6</v>
      </c>
      <c r="H349" s="76">
        <v>4131</v>
      </c>
      <c r="I349" s="68">
        <v>2968.5365999999999</v>
      </c>
    </row>
    <row r="350" spans="2:9">
      <c r="B350" s="69">
        <v>41799</v>
      </c>
      <c r="C350" s="67">
        <v>1459</v>
      </c>
      <c r="D350" s="68" t="s">
        <v>45</v>
      </c>
      <c r="E350" s="68" t="s">
        <v>52</v>
      </c>
      <c r="F350" s="68" t="s">
        <v>51</v>
      </c>
      <c r="G350" s="68">
        <v>6</v>
      </c>
      <c r="H350" s="76">
        <v>2808</v>
      </c>
      <c r="I350" s="68">
        <v>2322.2159999999994</v>
      </c>
    </row>
    <row r="351" spans="2:9">
      <c r="B351" s="69">
        <v>41800</v>
      </c>
      <c r="C351" s="67">
        <v>1460</v>
      </c>
      <c r="D351" s="68" t="s">
        <v>48</v>
      </c>
      <c r="E351" s="68" t="s">
        <v>52</v>
      </c>
      <c r="F351" s="68" t="s">
        <v>51</v>
      </c>
      <c r="G351" s="68">
        <v>7</v>
      </c>
      <c r="H351" s="76">
        <v>1564.5</v>
      </c>
      <c r="I351" s="68">
        <v>2080.7849999999999</v>
      </c>
    </row>
    <row r="352" spans="2:9">
      <c r="B352" s="69">
        <v>41801</v>
      </c>
      <c r="C352" s="67">
        <v>1461</v>
      </c>
      <c r="D352" s="68" t="s">
        <v>49</v>
      </c>
      <c r="E352" s="68" t="s">
        <v>52</v>
      </c>
      <c r="F352" s="68" t="s">
        <v>47</v>
      </c>
      <c r="G352" s="68">
        <v>8</v>
      </c>
      <c r="H352" s="76">
        <v>11088</v>
      </c>
      <c r="I352" s="68">
        <v>3958.4160000000002</v>
      </c>
    </row>
    <row r="353" spans="2:9">
      <c r="B353" s="69">
        <v>41802</v>
      </c>
      <c r="C353" s="67">
        <v>1462</v>
      </c>
      <c r="D353" s="68" t="s">
        <v>45</v>
      </c>
      <c r="E353" s="68" t="s">
        <v>52</v>
      </c>
      <c r="F353" s="68" t="s">
        <v>47</v>
      </c>
      <c r="G353" s="68">
        <v>10</v>
      </c>
      <c r="H353" s="76">
        <v>11640</v>
      </c>
      <c r="I353" s="68">
        <v>2337.3119999999999</v>
      </c>
    </row>
    <row r="354" spans="2:9">
      <c r="B354" s="69">
        <v>41803</v>
      </c>
      <c r="C354" s="67">
        <v>1463</v>
      </c>
      <c r="D354" s="68" t="s">
        <v>48</v>
      </c>
      <c r="E354" s="68" t="s">
        <v>52</v>
      </c>
      <c r="F354" s="68" t="s">
        <v>47</v>
      </c>
      <c r="G354" s="68">
        <v>6</v>
      </c>
      <c r="H354" s="76">
        <v>6804</v>
      </c>
      <c r="I354" s="68">
        <v>2270.3247000000001</v>
      </c>
    </row>
    <row r="355" spans="2:9">
      <c r="B355" s="69">
        <v>41804</v>
      </c>
      <c r="C355" s="67">
        <v>1464</v>
      </c>
      <c r="D355" s="68" t="s">
        <v>49</v>
      </c>
      <c r="E355" s="68" t="s">
        <v>52</v>
      </c>
      <c r="F355" s="68" t="s">
        <v>50</v>
      </c>
      <c r="G355" s="68">
        <v>10</v>
      </c>
      <c r="H355" s="76">
        <v>7860</v>
      </c>
      <c r="I355" s="68">
        <v>1799.94</v>
      </c>
    </row>
    <row r="356" spans="2:9">
      <c r="B356" s="69">
        <v>41805</v>
      </c>
      <c r="C356" s="67">
        <v>1465</v>
      </c>
      <c r="D356" s="68" t="s">
        <v>45</v>
      </c>
      <c r="E356" s="68" t="s">
        <v>52</v>
      </c>
      <c r="F356" s="68" t="s">
        <v>50</v>
      </c>
      <c r="G356" s="68">
        <v>8</v>
      </c>
      <c r="H356" s="76">
        <v>7296</v>
      </c>
      <c r="I356" s="68">
        <v>696.03840000000002</v>
      </c>
    </row>
    <row r="357" spans="2:9">
      <c r="B357" s="69">
        <v>41806</v>
      </c>
      <c r="C357" s="67">
        <v>1466</v>
      </c>
      <c r="D357" s="68" t="s">
        <v>48</v>
      </c>
      <c r="E357" s="68" t="s">
        <v>52</v>
      </c>
      <c r="F357" s="68" t="s">
        <v>50</v>
      </c>
      <c r="G357" s="68">
        <v>9</v>
      </c>
      <c r="H357" s="76">
        <v>9585</v>
      </c>
      <c r="I357" s="68">
        <v>1396.3428000000001</v>
      </c>
    </row>
    <row r="358" spans="2:9">
      <c r="B358" s="69">
        <v>41807</v>
      </c>
      <c r="C358" s="67">
        <v>1467</v>
      </c>
      <c r="D358" s="68" t="s">
        <v>49</v>
      </c>
      <c r="E358" s="68" t="s">
        <v>52</v>
      </c>
      <c r="F358" s="68" t="s">
        <v>51</v>
      </c>
      <c r="G358" s="68">
        <v>6</v>
      </c>
      <c r="H358" s="76">
        <v>4860</v>
      </c>
      <c r="I358" s="68">
        <v>584.17200000000003</v>
      </c>
    </row>
    <row r="359" spans="2:9">
      <c r="B359" s="69">
        <v>41808</v>
      </c>
      <c r="C359" s="67">
        <v>1468</v>
      </c>
      <c r="D359" s="68" t="s">
        <v>45</v>
      </c>
      <c r="E359" s="68" t="s">
        <v>52</v>
      </c>
      <c r="F359" s="68" t="s">
        <v>51</v>
      </c>
      <c r="G359" s="68">
        <v>9</v>
      </c>
      <c r="H359" s="76">
        <v>3267</v>
      </c>
      <c r="I359" s="68">
        <v>1181.0205000000001</v>
      </c>
    </row>
    <row r="360" spans="2:9">
      <c r="B360" s="69">
        <v>41809</v>
      </c>
      <c r="C360" s="67">
        <v>1469</v>
      </c>
      <c r="D360" s="68" t="s">
        <v>48</v>
      </c>
      <c r="E360" s="68" t="s">
        <v>52</v>
      </c>
      <c r="F360" s="68" t="s">
        <v>51</v>
      </c>
      <c r="G360" s="68">
        <v>8</v>
      </c>
      <c r="H360" s="76">
        <v>6984</v>
      </c>
      <c r="I360" s="68">
        <v>1797.2159999999999</v>
      </c>
    </row>
    <row r="361" spans="2:9">
      <c r="B361" s="69">
        <v>41810</v>
      </c>
      <c r="C361" s="67">
        <v>1470</v>
      </c>
      <c r="D361" s="68" t="s">
        <v>49</v>
      </c>
      <c r="E361" s="68" t="s">
        <v>52</v>
      </c>
      <c r="F361" s="68" t="s">
        <v>47</v>
      </c>
      <c r="G361" s="68">
        <v>9</v>
      </c>
      <c r="H361" s="76">
        <v>1539</v>
      </c>
      <c r="I361" s="68">
        <v>3237.2865000000002</v>
      </c>
    </row>
    <row r="362" spans="2:9">
      <c r="B362" s="69">
        <v>41811</v>
      </c>
      <c r="C362" s="67">
        <v>1471</v>
      </c>
      <c r="D362" s="68" t="s">
        <v>45</v>
      </c>
      <c r="E362" s="68" t="s">
        <v>52</v>
      </c>
      <c r="F362" s="68" t="s">
        <v>47</v>
      </c>
      <c r="G362" s="68">
        <v>7</v>
      </c>
      <c r="H362" s="76">
        <v>3465</v>
      </c>
      <c r="I362" s="68">
        <v>1443.1725000000001</v>
      </c>
    </row>
    <row r="363" spans="2:9">
      <c r="B363" s="69">
        <v>41812</v>
      </c>
      <c r="C363" s="67">
        <v>1472</v>
      </c>
      <c r="D363" s="68" t="s">
        <v>48</v>
      </c>
      <c r="E363" s="68" t="s">
        <v>52</v>
      </c>
      <c r="F363" s="68" t="s">
        <v>47</v>
      </c>
      <c r="G363" s="68">
        <v>9</v>
      </c>
      <c r="H363" s="76">
        <v>14512.5</v>
      </c>
      <c r="I363" s="68">
        <v>2066.58</v>
      </c>
    </row>
    <row r="364" spans="2:9">
      <c r="B364" s="69">
        <v>41813</v>
      </c>
      <c r="C364" s="67">
        <v>1473</v>
      </c>
      <c r="D364" s="68" t="s">
        <v>49</v>
      </c>
      <c r="E364" s="68" t="s">
        <v>52</v>
      </c>
      <c r="F364" s="68" t="s">
        <v>50</v>
      </c>
      <c r="G364" s="68">
        <v>7</v>
      </c>
      <c r="H364" s="76">
        <v>5733</v>
      </c>
      <c r="I364" s="68">
        <v>4751.2237500000001</v>
      </c>
    </row>
    <row r="365" spans="2:9">
      <c r="B365" s="69">
        <v>41814</v>
      </c>
      <c r="C365" s="67">
        <v>1474</v>
      </c>
      <c r="D365" s="68" t="s">
        <v>45</v>
      </c>
      <c r="E365" s="68" t="s">
        <v>52</v>
      </c>
      <c r="F365" s="68" t="s">
        <v>50</v>
      </c>
      <c r="G365" s="68">
        <v>6</v>
      </c>
      <c r="H365" s="76">
        <v>8316</v>
      </c>
      <c r="I365" s="68">
        <v>1538.8757999999998</v>
      </c>
    </row>
    <row r="366" spans="2:9">
      <c r="B366" s="69">
        <v>41815</v>
      </c>
      <c r="C366" s="67">
        <v>1475</v>
      </c>
      <c r="D366" s="68" t="s">
        <v>48</v>
      </c>
      <c r="E366" s="68" t="s">
        <v>52</v>
      </c>
      <c r="F366" s="68" t="s">
        <v>50</v>
      </c>
      <c r="G366" s="68">
        <v>9</v>
      </c>
      <c r="H366" s="76">
        <v>7938</v>
      </c>
      <c r="I366" s="68">
        <v>4969.1880000000001</v>
      </c>
    </row>
    <row r="367" spans="2:9">
      <c r="B367" s="69">
        <v>41816</v>
      </c>
      <c r="C367" s="67">
        <v>1476</v>
      </c>
      <c r="D367" s="68" t="s">
        <v>49</v>
      </c>
      <c r="E367" s="68" t="s">
        <v>52</v>
      </c>
      <c r="F367" s="68" t="s">
        <v>51</v>
      </c>
      <c r="G367" s="68">
        <v>6</v>
      </c>
      <c r="H367" s="76">
        <v>6129</v>
      </c>
      <c r="I367" s="68">
        <v>2691.0396000000001</v>
      </c>
    </row>
    <row r="368" spans="2:9">
      <c r="B368" s="69">
        <v>41817</v>
      </c>
      <c r="C368" s="67">
        <v>1842</v>
      </c>
      <c r="D368" s="68" t="s">
        <v>49</v>
      </c>
      <c r="E368" s="68" t="s">
        <v>52</v>
      </c>
      <c r="F368" s="68" t="s">
        <v>50</v>
      </c>
      <c r="G368" s="68">
        <v>6</v>
      </c>
      <c r="H368" s="76">
        <v>1755</v>
      </c>
      <c r="I368" s="68">
        <v>1776.9375</v>
      </c>
    </row>
    <row r="369" spans="2:9">
      <c r="B369" s="69">
        <v>41818</v>
      </c>
      <c r="C369" s="67">
        <v>1477</v>
      </c>
      <c r="D369" s="68" t="s">
        <v>45</v>
      </c>
      <c r="E369" s="68" t="s">
        <v>52</v>
      </c>
      <c r="F369" s="68" t="s">
        <v>51</v>
      </c>
      <c r="G369" s="68">
        <v>6</v>
      </c>
      <c r="H369" s="76">
        <v>7956</v>
      </c>
      <c r="I369" s="68">
        <v>2942.1288</v>
      </c>
    </row>
    <row r="370" spans="2:9">
      <c r="B370" s="69">
        <v>41819</v>
      </c>
      <c r="C370" s="67">
        <v>1843</v>
      </c>
      <c r="D370" s="68" t="s">
        <v>45</v>
      </c>
      <c r="E370" s="68" t="s">
        <v>52</v>
      </c>
      <c r="F370" s="68" t="s">
        <v>50</v>
      </c>
      <c r="G370" s="68">
        <v>8</v>
      </c>
      <c r="H370" s="76">
        <v>5940</v>
      </c>
      <c r="I370" s="68">
        <v>1407.78</v>
      </c>
    </row>
    <row r="371" spans="2:9">
      <c r="B371" s="69">
        <v>41820</v>
      </c>
      <c r="C371" s="67">
        <v>1478</v>
      </c>
      <c r="D371" s="68" t="s">
        <v>48</v>
      </c>
      <c r="E371" s="68" t="s">
        <v>52</v>
      </c>
      <c r="F371" s="68" t="s">
        <v>51</v>
      </c>
      <c r="G371" s="68">
        <v>9</v>
      </c>
      <c r="H371" s="76">
        <v>13972.5</v>
      </c>
      <c r="I371" s="68">
        <v>4783.0661999999993</v>
      </c>
    </row>
    <row r="372" spans="2:9">
      <c r="B372" s="69">
        <v>41821</v>
      </c>
      <c r="C372" s="67">
        <v>1844</v>
      </c>
      <c r="D372" s="68" t="s">
        <v>48</v>
      </c>
      <c r="E372" s="68" t="s">
        <v>52</v>
      </c>
      <c r="F372" s="68" t="s">
        <v>50</v>
      </c>
      <c r="G372" s="68">
        <v>6</v>
      </c>
      <c r="H372" s="76">
        <v>6300</v>
      </c>
      <c r="I372" s="68">
        <v>1132.425</v>
      </c>
    </row>
    <row r="373" spans="2:9">
      <c r="B373" s="69">
        <v>41822</v>
      </c>
      <c r="C373" s="67">
        <v>1479</v>
      </c>
      <c r="D373" s="68" t="s">
        <v>49</v>
      </c>
      <c r="E373" s="68" t="s">
        <v>52</v>
      </c>
      <c r="F373" s="68" t="s">
        <v>47</v>
      </c>
      <c r="G373" s="68">
        <v>8</v>
      </c>
      <c r="H373" s="76">
        <v>6096</v>
      </c>
      <c r="I373" s="68">
        <v>722.98559999999998</v>
      </c>
    </row>
    <row r="374" spans="2:9">
      <c r="B374" s="69">
        <v>41823</v>
      </c>
      <c r="C374" s="67">
        <v>1845</v>
      </c>
      <c r="D374" s="68" t="s">
        <v>49</v>
      </c>
      <c r="E374" s="68" t="s">
        <v>52</v>
      </c>
      <c r="F374" s="68" t="s">
        <v>51</v>
      </c>
      <c r="G374" s="68">
        <v>9</v>
      </c>
      <c r="H374" s="76">
        <v>2045.25</v>
      </c>
      <c r="I374" s="68">
        <v>1783.8670499999998</v>
      </c>
    </row>
    <row r="375" spans="2:9">
      <c r="B375" s="69">
        <v>41824</v>
      </c>
      <c r="C375" s="67">
        <v>1480</v>
      </c>
      <c r="D375" s="68" t="s">
        <v>45</v>
      </c>
      <c r="E375" s="68" t="s">
        <v>52</v>
      </c>
      <c r="F375" s="68" t="s">
        <v>47</v>
      </c>
      <c r="G375" s="68">
        <v>8</v>
      </c>
      <c r="H375" s="76">
        <v>5436</v>
      </c>
      <c r="I375" s="68">
        <v>733.13519999999994</v>
      </c>
    </row>
    <row r="376" spans="2:9">
      <c r="B376" s="69">
        <v>41825</v>
      </c>
      <c r="C376" s="67">
        <v>1848</v>
      </c>
      <c r="D376" s="68" t="s">
        <v>49</v>
      </c>
      <c r="E376" s="68" t="s">
        <v>52</v>
      </c>
      <c r="F376" s="68" t="s">
        <v>47</v>
      </c>
      <c r="G376" s="68">
        <v>10</v>
      </c>
      <c r="H376" s="76">
        <v>8880</v>
      </c>
      <c r="I376" s="68">
        <v>1985.124</v>
      </c>
    </row>
    <row r="377" spans="2:9">
      <c r="B377" s="69">
        <v>41826</v>
      </c>
      <c r="C377" s="67">
        <v>1849</v>
      </c>
      <c r="D377" s="68" t="s">
        <v>45</v>
      </c>
      <c r="E377" s="68" t="s">
        <v>52</v>
      </c>
      <c r="F377" s="68" t="s">
        <v>47</v>
      </c>
      <c r="G377" s="68">
        <v>6</v>
      </c>
      <c r="H377" s="76">
        <v>5328</v>
      </c>
      <c r="I377" s="68">
        <v>2967.4295999999999</v>
      </c>
    </row>
    <row r="378" spans="2:9">
      <c r="B378" s="69">
        <v>41827</v>
      </c>
      <c r="C378" s="67">
        <v>1850</v>
      </c>
      <c r="D378" s="68" t="s">
        <v>48</v>
      </c>
      <c r="E378" s="68" t="s">
        <v>52</v>
      </c>
      <c r="F378" s="68" t="s">
        <v>47</v>
      </c>
      <c r="G378" s="68">
        <v>7</v>
      </c>
      <c r="H378" s="76">
        <v>9345</v>
      </c>
      <c r="I378" s="68">
        <v>1182.7031999999999</v>
      </c>
    </row>
    <row r="379" spans="2:9">
      <c r="B379" s="69">
        <v>41828</v>
      </c>
      <c r="C379" s="67">
        <v>1851</v>
      </c>
      <c r="D379" s="68" t="s">
        <v>49</v>
      </c>
      <c r="E379" s="68" t="s">
        <v>52</v>
      </c>
      <c r="F379" s="68" t="s">
        <v>50</v>
      </c>
      <c r="G379" s="68">
        <v>10</v>
      </c>
      <c r="H379" s="76">
        <v>11925</v>
      </c>
      <c r="I379" s="68">
        <v>2509.9740000000002</v>
      </c>
    </row>
    <row r="380" spans="2:9">
      <c r="B380" s="69">
        <v>41829</v>
      </c>
      <c r="C380" s="67">
        <v>1852</v>
      </c>
      <c r="D380" s="68" t="s">
        <v>45</v>
      </c>
      <c r="E380" s="68" t="s">
        <v>52</v>
      </c>
      <c r="F380" s="68" t="s">
        <v>50</v>
      </c>
      <c r="G380" s="68">
        <v>9</v>
      </c>
      <c r="H380" s="76">
        <v>8505</v>
      </c>
      <c r="I380" s="68">
        <v>1404.1754999999998</v>
      </c>
    </row>
    <row r="381" spans="2:9">
      <c r="B381" s="69">
        <v>40909</v>
      </c>
      <c r="C381" s="67">
        <v>1853</v>
      </c>
      <c r="D381" s="68" t="s">
        <v>48</v>
      </c>
      <c r="E381" s="68" t="s">
        <v>53</v>
      </c>
      <c r="F381" s="68" t="s">
        <v>50</v>
      </c>
      <c r="G381" s="68">
        <v>6</v>
      </c>
      <c r="H381" s="76">
        <v>2200.5</v>
      </c>
      <c r="I381" s="68">
        <v>1727.8326000000002</v>
      </c>
    </row>
    <row r="382" spans="2:9">
      <c r="B382" s="69">
        <v>40910</v>
      </c>
      <c r="C382" s="67">
        <v>1488</v>
      </c>
      <c r="D382" s="68" t="s">
        <v>49</v>
      </c>
      <c r="E382" s="68" t="s">
        <v>53</v>
      </c>
      <c r="F382" s="68" t="s">
        <v>47</v>
      </c>
      <c r="G382" s="68">
        <v>6</v>
      </c>
      <c r="H382" s="76">
        <v>3888</v>
      </c>
      <c r="I382" s="68">
        <v>850.88879999999995</v>
      </c>
    </row>
    <row r="383" spans="2:9">
      <c r="B383" s="69">
        <v>40911</v>
      </c>
      <c r="C383" s="67">
        <v>1854</v>
      </c>
      <c r="D383" s="68" t="s">
        <v>49</v>
      </c>
      <c r="E383" s="68" t="s">
        <v>53</v>
      </c>
      <c r="F383" s="68" t="s">
        <v>51</v>
      </c>
      <c r="G383" s="68">
        <v>7</v>
      </c>
      <c r="H383" s="76">
        <v>5985</v>
      </c>
      <c r="I383" s="68">
        <v>3432.3975</v>
      </c>
    </row>
    <row r="384" spans="2:9">
      <c r="B384" s="69">
        <v>40913</v>
      </c>
      <c r="C384" s="67">
        <v>1489</v>
      </c>
      <c r="D384" s="68" t="s">
        <v>45</v>
      </c>
      <c r="E384" s="68" t="s">
        <v>53</v>
      </c>
      <c r="F384" s="68" t="s">
        <v>47</v>
      </c>
      <c r="G384" s="68">
        <v>9</v>
      </c>
      <c r="H384" s="76">
        <v>7047</v>
      </c>
      <c r="I384" s="68">
        <v>984.46589999999992</v>
      </c>
    </row>
    <row r="385" spans="2:9">
      <c r="B385" s="69">
        <v>40914</v>
      </c>
      <c r="C385" s="67">
        <v>1855</v>
      </c>
      <c r="D385" s="68" t="s">
        <v>45</v>
      </c>
      <c r="E385" s="68" t="s">
        <v>53</v>
      </c>
      <c r="F385" s="68" t="s">
        <v>51</v>
      </c>
      <c r="G385" s="68">
        <v>7</v>
      </c>
      <c r="H385" s="76">
        <v>5575.5</v>
      </c>
      <c r="I385" s="68">
        <v>737.63864999999987</v>
      </c>
    </row>
    <row r="386" spans="2:9">
      <c r="B386" s="69">
        <v>40915</v>
      </c>
      <c r="C386" s="67">
        <v>1490</v>
      </c>
      <c r="D386" s="68" t="s">
        <v>48</v>
      </c>
      <c r="E386" s="68" t="s">
        <v>53</v>
      </c>
      <c r="F386" s="68" t="s">
        <v>47</v>
      </c>
      <c r="G386" s="68">
        <v>9</v>
      </c>
      <c r="H386" s="76">
        <v>8221.5</v>
      </c>
      <c r="I386" s="68">
        <v>2759.9575500000001</v>
      </c>
    </row>
    <row r="387" spans="2:9">
      <c r="B387" s="69">
        <v>40916</v>
      </c>
      <c r="C387" s="67">
        <v>1856</v>
      </c>
      <c r="D387" s="68" t="s">
        <v>48</v>
      </c>
      <c r="E387" s="68" t="s">
        <v>53</v>
      </c>
      <c r="F387" s="68" t="s">
        <v>51</v>
      </c>
      <c r="G387" s="68">
        <v>7</v>
      </c>
      <c r="H387" s="76">
        <v>5071.5</v>
      </c>
      <c r="I387" s="68">
        <v>3292.2487499999997</v>
      </c>
    </row>
    <row r="388" spans="2:9">
      <c r="B388" s="69">
        <v>40917</v>
      </c>
      <c r="C388" s="67">
        <v>1491</v>
      </c>
      <c r="D388" s="68" t="s">
        <v>49</v>
      </c>
      <c r="E388" s="68" t="s">
        <v>53</v>
      </c>
      <c r="F388" s="68" t="s">
        <v>50</v>
      </c>
      <c r="G388" s="68">
        <v>10</v>
      </c>
      <c r="H388" s="76">
        <v>7200</v>
      </c>
      <c r="I388" s="68">
        <v>702.90000000000009</v>
      </c>
    </row>
    <row r="389" spans="2:9">
      <c r="B389" s="69">
        <v>40918</v>
      </c>
      <c r="C389" s="67">
        <v>1857</v>
      </c>
      <c r="D389" s="68" t="s">
        <v>49</v>
      </c>
      <c r="E389" s="68" t="s">
        <v>53</v>
      </c>
      <c r="F389" s="68" t="s">
        <v>47</v>
      </c>
      <c r="G389" s="68">
        <v>6</v>
      </c>
      <c r="H389" s="76">
        <v>7074</v>
      </c>
      <c r="I389" s="68">
        <v>1647.7703999999999</v>
      </c>
    </row>
    <row r="390" spans="2:9">
      <c r="B390" s="69">
        <v>40919</v>
      </c>
      <c r="C390" s="67">
        <v>1492</v>
      </c>
      <c r="D390" s="68" t="s">
        <v>45</v>
      </c>
      <c r="E390" s="68" t="s">
        <v>53</v>
      </c>
      <c r="F390" s="68" t="s">
        <v>50</v>
      </c>
      <c r="G390" s="68">
        <v>9</v>
      </c>
      <c r="H390" s="76">
        <v>5220</v>
      </c>
      <c r="I390" s="68">
        <v>1927.2239999999999</v>
      </c>
    </row>
    <row r="391" spans="2:9">
      <c r="B391" s="69">
        <v>40920</v>
      </c>
      <c r="C391" s="67">
        <v>1858</v>
      </c>
      <c r="D391" s="68" t="s">
        <v>45</v>
      </c>
      <c r="E391" s="68" t="s">
        <v>53</v>
      </c>
      <c r="F391" s="68" t="s">
        <v>47</v>
      </c>
      <c r="G391" s="68">
        <v>9</v>
      </c>
      <c r="H391" s="76">
        <v>13050</v>
      </c>
      <c r="I391" s="68">
        <v>5495.3549999999996</v>
      </c>
    </row>
    <row r="392" spans="2:9">
      <c r="B392" s="69">
        <v>40921</v>
      </c>
      <c r="C392" s="67">
        <v>1493</v>
      </c>
      <c r="D392" s="68" t="s">
        <v>48</v>
      </c>
      <c r="E392" s="68" t="s">
        <v>53</v>
      </c>
      <c r="F392" s="68" t="s">
        <v>50</v>
      </c>
      <c r="G392" s="68">
        <v>8</v>
      </c>
      <c r="H392" s="76">
        <v>8388</v>
      </c>
      <c r="I392" s="68">
        <v>1038.4344000000001</v>
      </c>
    </row>
    <row r="393" spans="2:9">
      <c r="B393" s="69">
        <v>40922</v>
      </c>
      <c r="C393" s="67">
        <v>1859</v>
      </c>
      <c r="D393" s="68" t="s">
        <v>48</v>
      </c>
      <c r="E393" s="68" t="s">
        <v>53</v>
      </c>
      <c r="F393" s="68" t="s">
        <v>47</v>
      </c>
      <c r="G393" s="68">
        <v>7</v>
      </c>
      <c r="H393" s="76">
        <v>9240</v>
      </c>
      <c r="I393" s="68">
        <v>987.2940000000001</v>
      </c>
    </row>
    <row r="394" spans="2:9">
      <c r="B394" s="69">
        <v>40923</v>
      </c>
      <c r="C394" s="67">
        <v>1494</v>
      </c>
      <c r="D394" s="68" t="s">
        <v>49</v>
      </c>
      <c r="E394" s="68" t="s">
        <v>53</v>
      </c>
      <c r="F394" s="68" t="s">
        <v>51</v>
      </c>
      <c r="G394" s="68">
        <v>6</v>
      </c>
      <c r="H394" s="76">
        <v>1989</v>
      </c>
      <c r="I394" s="68">
        <v>1436.8536000000001</v>
      </c>
    </row>
    <row r="395" spans="2:9">
      <c r="B395" s="69">
        <v>40924</v>
      </c>
      <c r="C395" s="67">
        <v>1860</v>
      </c>
      <c r="D395" s="68" t="s">
        <v>49</v>
      </c>
      <c r="E395" s="68" t="s">
        <v>53</v>
      </c>
      <c r="F395" s="68" t="s">
        <v>50</v>
      </c>
      <c r="G395" s="68">
        <v>8</v>
      </c>
      <c r="H395" s="76">
        <v>2436</v>
      </c>
      <c r="I395" s="68">
        <v>3756.3119999999999</v>
      </c>
    </row>
    <row r="396" spans="2:9">
      <c r="B396" s="69">
        <v>40925</v>
      </c>
      <c r="C396" s="67">
        <v>1495</v>
      </c>
      <c r="D396" s="68" t="s">
        <v>45</v>
      </c>
      <c r="E396" s="68" t="s">
        <v>53</v>
      </c>
      <c r="F396" s="68" t="s">
        <v>51</v>
      </c>
      <c r="G396" s="68">
        <v>9</v>
      </c>
      <c r="H396" s="76">
        <v>8221.5</v>
      </c>
      <c r="I396" s="68">
        <v>2519.8897500000003</v>
      </c>
    </row>
    <row r="397" spans="2:9">
      <c r="B397" s="69">
        <v>40926</v>
      </c>
      <c r="C397" s="67">
        <v>1861</v>
      </c>
      <c r="D397" s="68" t="s">
        <v>45</v>
      </c>
      <c r="E397" s="68" t="s">
        <v>53</v>
      </c>
      <c r="F397" s="68" t="s">
        <v>50</v>
      </c>
      <c r="G397" s="68">
        <v>8</v>
      </c>
      <c r="H397" s="76">
        <v>6048</v>
      </c>
      <c r="I397" s="68">
        <v>2732.1839999999997</v>
      </c>
    </row>
    <row r="398" spans="2:9">
      <c r="B398" s="69">
        <v>40927</v>
      </c>
      <c r="C398" s="67">
        <v>1496</v>
      </c>
      <c r="D398" s="68" t="s">
        <v>48</v>
      </c>
      <c r="E398" s="68" t="s">
        <v>53</v>
      </c>
      <c r="F398" s="68" t="s">
        <v>51</v>
      </c>
      <c r="G398" s="68">
        <v>7</v>
      </c>
      <c r="H398" s="76">
        <v>2037</v>
      </c>
      <c r="I398" s="68">
        <v>1801.1154000000001</v>
      </c>
    </row>
    <row r="399" spans="2:9">
      <c r="B399" s="69">
        <v>40928</v>
      </c>
      <c r="C399" s="67">
        <v>1862</v>
      </c>
      <c r="D399" s="68" t="s">
        <v>48</v>
      </c>
      <c r="E399" s="68" t="s">
        <v>53</v>
      </c>
      <c r="F399" s="68" t="s">
        <v>50</v>
      </c>
      <c r="G399" s="68">
        <v>7</v>
      </c>
      <c r="H399" s="76">
        <v>2394</v>
      </c>
      <c r="I399" s="68">
        <v>3850.7489999999998</v>
      </c>
    </row>
    <row r="400" spans="2:9">
      <c r="B400" s="69">
        <v>40929</v>
      </c>
      <c r="C400" s="67">
        <v>1497</v>
      </c>
      <c r="D400" s="68" t="s">
        <v>49</v>
      </c>
      <c r="E400" s="68" t="s">
        <v>53</v>
      </c>
      <c r="F400" s="68" t="s">
        <v>47</v>
      </c>
      <c r="G400" s="68">
        <v>9</v>
      </c>
      <c r="H400" s="76">
        <v>10044</v>
      </c>
      <c r="I400" s="68">
        <v>2253.3714</v>
      </c>
    </row>
    <row r="401" spans="2:9">
      <c r="B401" s="69">
        <v>40930</v>
      </c>
      <c r="C401" s="67">
        <v>1863</v>
      </c>
      <c r="D401" s="68" t="s">
        <v>49</v>
      </c>
      <c r="E401" s="68" t="s">
        <v>53</v>
      </c>
      <c r="F401" s="68" t="s">
        <v>51</v>
      </c>
      <c r="G401" s="68">
        <v>7</v>
      </c>
      <c r="H401" s="76">
        <v>2614.5</v>
      </c>
      <c r="I401" s="68">
        <v>1091.8152</v>
      </c>
    </row>
    <row r="402" spans="2:9">
      <c r="B402" s="69">
        <v>40931</v>
      </c>
      <c r="C402" s="67">
        <v>1498</v>
      </c>
      <c r="D402" s="68" t="s">
        <v>45</v>
      </c>
      <c r="E402" s="68" t="s">
        <v>53</v>
      </c>
      <c r="F402" s="68" t="s">
        <v>47</v>
      </c>
      <c r="G402" s="68">
        <v>6</v>
      </c>
      <c r="H402" s="76">
        <v>5062.5</v>
      </c>
      <c r="I402" s="68">
        <v>1708.5937500000005</v>
      </c>
    </row>
    <row r="403" spans="2:9">
      <c r="B403" s="69">
        <v>40932</v>
      </c>
      <c r="C403" s="67">
        <v>1864</v>
      </c>
      <c r="D403" s="68" t="s">
        <v>45</v>
      </c>
      <c r="E403" s="68" t="s">
        <v>53</v>
      </c>
      <c r="F403" s="68" t="s">
        <v>51</v>
      </c>
      <c r="G403" s="68">
        <v>8</v>
      </c>
      <c r="H403" s="76">
        <v>2052</v>
      </c>
      <c r="I403" s="68">
        <v>2596.1904000000004</v>
      </c>
    </row>
    <row r="404" spans="2:9">
      <c r="B404" s="69">
        <v>40933</v>
      </c>
      <c r="C404" s="67">
        <v>1499</v>
      </c>
      <c r="D404" s="68" t="s">
        <v>48</v>
      </c>
      <c r="E404" s="68" t="s">
        <v>53</v>
      </c>
      <c r="F404" s="68" t="s">
        <v>47</v>
      </c>
      <c r="G404" s="68">
        <v>10</v>
      </c>
      <c r="H404" s="76">
        <v>1755</v>
      </c>
      <c r="I404" s="68">
        <v>2730.7799999999997</v>
      </c>
    </row>
    <row r="405" spans="2:9">
      <c r="B405" s="69">
        <v>40934</v>
      </c>
      <c r="C405" s="67">
        <v>1865</v>
      </c>
      <c r="D405" s="68" t="s">
        <v>48</v>
      </c>
      <c r="E405" s="68" t="s">
        <v>53</v>
      </c>
      <c r="F405" s="68" t="s">
        <v>51</v>
      </c>
      <c r="G405" s="68">
        <v>8</v>
      </c>
      <c r="H405" s="76">
        <v>4496</v>
      </c>
      <c r="I405" s="68">
        <v>4094.732</v>
      </c>
    </row>
    <row r="406" spans="2:9">
      <c r="B406" s="69">
        <v>40935</v>
      </c>
      <c r="C406" s="67">
        <v>1500</v>
      </c>
      <c r="D406" s="68" t="s">
        <v>49</v>
      </c>
      <c r="E406" s="68" t="s">
        <v>53</v>
      </c>
      <c r="F406" s="68" t="s">
        <v>50</v>
      </c>
      <c r="G406" s="68">
        <v>9</v>
      </c>
      <c r="H406" s="76">
        <v>2929.5</v>
      </c>
      <c r="I406" s="68">
        <v>1156.2736500000001</v>
      </c>
    </row>
    <row r="407" spans="2:9">
      <c r="B407" s="69">
        <v>40936</v>
      </c>
      <c r="C407" s="67">
        <v>1866</v>
      </c>
      <c r="D407" s="68" t="s">
        <v>49</v>
      </c>
      <c r="E407" s="68" t="s">
        <v>53</v>
      </c>
      <c r="F407" s="68" t="s">
        <v>47</v>
      </c>
      <c r="G407" s="68">
        <v>10</v>
      </c>
      <c r="H407" s="76">
        <v>14550</v>
      </c>
      <c r="I407" s="68">
        <v>3127.9589999999998</v>
      </c>
    </row>
    <row r="408" spans="2:9">
      <c r="B408" s="69">
        <v>40937</v>
      </c>
      <c r="C408" s="67">
        <v>1501</v>
      </c>
      <c r="D408" s="68" t="s">
        <v>45</v>
      </c>
      <c r="E408" s="68" t="s">
        <v>53</v>
      </c>
      <c r="F408" s="68" t="s">
        <v>50</v>
      </c>
      <c r="G408" s="68">
        <v>7</v>
      </c>
      <c r="H408" s="76">
        <v>4158</v>
      </c>
      <c r="I408" s="68">
        <v>2585.8602000000001</v>
      </c>
    </row>
    <row r="409" spans="2:9">
      <c r="B409" s="69">
        <v>40938</v>
      </c>
      <c r="C409" s="67">
        <v>1867</v>
      </c>
      <c r="D409" s="68" t="s">
        <v>45</v>
      </c>
      <c r="E409" s="68" t="s">
        <v>53</v>
      </c>
      <c r="F409" s="68" t="s">
        <v>47</v>
      </c>
      <c r="G409" s="68">
        <v>8</v>
      </c>
      <c r="H409" s="76">
        <v>10440</v>
      </c>
      <c r="I409" s="68">
        <v>3660.2640000000001</v>
      </c>
    </row>
    <row r="410" spans="2:9">
      <c r="B410" s="69">
        <v>40939</v>
      </c>
      <c r="C410" s="67">
        <v>1502</v>
      </c>
      <c r="D410" s="68" t="s">
        <v>48</v>
      </c>
      <c r="E410" s="68" t="s">
        <v>53</v>
      </c>
      <c r="F410" s="68" t="s">
        <v>50</v>
      </c>
      <c r="G410" s="68">
        <v>6</v>
      </c>
      <c r="H410" s="76">
        <v>6561</v>
      </c>
      <c r="I410" s="68">
        <v>3494.8260000000005</v>
      </c>
    </row>
    <row r="411" spans="2:9">
      <c r="B411" s="69">
        <v>40940</v>
      </c>
      <c r="C411" s="67">
        <v>1868</v>
      </c>
      <c r="D411" s="68" t="s">
        <v>48</v>
      </c>
      <c r="E411" s="68" t="s">
        <v>53</v>
      </c>
      <c r="F411" s="68" t="s">
        <v>47</v>
      </c>
      <c r="G411" s="68">
        <v>8</v>
      </c>
      <c r="H411" s="76">
        <v>8496</v>
      </c>
      <c r="I411" s="68">
        <v>4378.6259999999993</v>
      </c>
    </row>
    <row r="412" spans="2:9">
      <c r="B412" s="69">
        <v>40941</v>
      </c>
      <c r="C412" s="67">
        <v>1503</v>
      </c>
      <c r="D412" s="68" t="s">
        <v>49</v>
      </c>
      <c r="E412" s="68" t="s">
        <v>53</v>
      </c>
      <c r="F412" s="68" t="s">
        <v>51</v>
      </c>
      <c r="G412" s="68">
        <v>7</v>
      </c>
      <c r="H412" s="76">
        <v>4515</v>
      </c>
      <c r="I412" s="68">
        <v>786.06150000000002</v>
      </c>
    </row>
    <row r="413" spans="2:9">
      <c r="B413" s="69">
        <v>40942</v>
      </c>
      <c r="C413" s="67">
        <v>1869</v>
      </c>
      <c r="D413" s="68" t="s">
        <v>49</v>
      </c>
      <c r="E413" s="68" t="s">
        <v>53</v>
      </c>
      <c r="F413" s="68" t="s">
        <v>50</v>
      </c>
      <c r="G413" s="68">
        <v>9</v>
      </c>
      <c r="H413" s="76">
        <v>5143.5</v>
      </c>
      <c r="I413" s="68">
        <v>733.80600000000004</v>
      </c>
    </row>
    <row r="414" spans="2:9">
      <c r="B414" s="69">
        <v>40943</v>
      </c>
      <c r="C414" s="67">
        <v>1504</v>
      </c>
      <c r="D414" s="68" t="s">
        <v>45</v>
      </c>
      <c r="E414" s="68" t="s">
        <v>53</v>
      </c>
      <c r="F414" s="68" t="s">
        <v>51</v>
      </c>
      <c r="G414" s="68">
        <v>9</v>
      </c>
      <c r="H414" s="76">
        <v>12195</v>
      </c>
      <c r="I414" s="68">
        <v>3248.0163000000002</v>
      </c>
    </row>
    <row r="415" spans="2:9">
      <c r="B415" s="69">
        <v>40944</v>
      </c>
      <c r="C415" s="67">
        <v>1870</v>
      </c>
      <c r="D415" s="68" t="s">
        <v>45</v>
      </c>
      <c r="E415" s="68" t="s">
        <v>53</v>
      </c>
      <c r="F415" s="68" t="s">
        <v>50</v>
      </c>
      <c r="G415" s="68">
        <v>10</v>
      </c>
      <c r="H415" s="76">
        <v>10560</v>
      </c>
      <c r="I415" s="68">
        <v>5089.92</v>
      </c>
    </row>
    <row r="416" spans="2:9">
      <c r="B416" s="69">
        <v>40945</v>
      </c>
      <c r="C416" s="67">
        <v>1505</v>
      </c>
      <c r="D416" s="68" t="s">
        <v>48</v>
      </c>
      <c r="E416" s="68" t="s">
        <v>53</v>
      </c>
      <c r="F416" s="68" t="s">
        <v>51</v>
      </c>
      <c r="G416" s="68">
        <v>9</v>
      </c>
      <c r="H416" s="76">
        <v>11475</v>
      </c>
      <c r="I416" s="68">
        <v>1964.0609999999999</v>
      </c>
    </row>
    <row r="417" spans="2:9">
      <c r="B417" s="69">
        <v>40946</v>
      </c>
      <c r="C417" s="67">
        <v>1871</v>
      </c>
      <c r="D417" s="68" t="s">
        <v>48</v>
      </c>
      <c r="E417" s="68" t="s">
        <v>53</v>
      </c>
      <c r="F417" s="68" t="s">
        <v>50</v>
      </c>
      <c r="G417" s="68">
        <v>9</v>
      </c>
      <c r="H417" s="76">
        <v>2146.5</v>
      </c>
      <c r="I417" s="68">
        <v>4819.9657500000003</v>
      </c>
    </row>
    <row r="418" spans="2:9">
      <c r="B418" s="69">
        <v>40947</v>
      </c>
      <c r="C418" s="67">
        <v>1506</v>
      </c>
      <c r="D418" s="68" t="s">
        <v>49</v>
      </c>
      <c r="E418" s="68" t="s">
        <v>53</v>
      </c>
      <c r="F418" s="68" t="s">
        <v>47</v>
      </c>
      <c r="G418" s="68">
        <v>7</v>
      </c>
      <c r="H418" s="76">
        <v>7014</v>
      </c>
      <c r="I418" s="68">
        <v>2304.8004000000001</v>
      </c>
    </row>
    <row r="419" spans="2:9">
      <c r="B419" s="69">
        <v>40948</v>
      </c>
      <c r="C419" s="67">
        <v>1872</v>
      </c>
      <c r="D419" s="68" t="s">
        <v>49</v>
      </c>
      <c r="E419" s="68" t="s">
        <v>53</v>
      </c>
      <c r="F419" s="68" t="s">
        <v>51</v>
      </c>
      <c r="G419" s="68">
        <v>7</v>
      </c>
      <c r="H419" s="76">
        <v>5386.5</v>
      </c>
      <c r="I419" s="68">
        <v>3228.3090000000002</v>
      </c>
    </row>
    <row r="420" spans="2:9">
      <c r="B420" s="69">
        <v>40949</v>
      </c>
      <c r="C420" s="67">
        <v>1507</v>
      </c>
      <c r="D420" s="68" t="s">
        <v>45</v>
      </c>
      <c r="E420" s="68" t="s">
        <v>53</v>
      </c>
      <c r="F420" s="68" t="s">
        <v>47</v>
      </c>
      <c r="G420" s="68">
        <v>9</v>
      </c>
      <c r="H420" s="76">
        <v>1809</v>
      </c>
      <c r="I420" s="68">
        <v>672.22439999999995</v>
      </c>
    </row>
    <row r="421" spans="2:9">
      <c r="B421" s="69">
        <v>40950</v>
      </c>
      <c r="C421" s="67">
        <v>1873</v>
      </c>
      <c r="D421" s="68" t="s">
        <v>45</v>
      </c>
      <c r="E421" s="68" t="s">
        <v>53</v>
      </c>
      <c r="F421" s="68" t="s">
        <v>51</v>
      </c>
      <c r="G421" s="68">
        <v>6</v>
      </c>
      <c r="H421" s="76">
        <v>7344</v>
      </c>
      <c r="I421" s="68">
        <v>1633.7952</v>
      </c>
    </row>
    <row r="422" spans="2:9">
      <c r="B422" s="69">
        <v>40951</v>
      </c>
      <c r="C422" s="67">
        <v>1508</v>
      </c>
      <c r="D422" s="68" t="s">
        <v>48</v>
      </c>
      <c r="E422" s="68" t="s">
        <v>53</v>
      </c>
      <c r="F422" s="68" t="s">
        <v>47</v>
      </c>
      <c r="G422" s="68">
        <v>7</v>
      </c>
      <c r="H422" s="76">
        <v>8426.25</v>
      </c>
      <c r="I422" s="68">
        <v>1156.0815000000002</v>
      </c>
    </row>
    <row r="423" spans="2:9">
      <c r="B423" s="69">
        <v>40952</v>
      </c>
      <c r="C423" s="67">
        <v>1874</v>
      </c>
      <c r="D423" s="68" t="s">
        <v>48</v>
      </c>
      <c r="E423" s="68" t="s">
        <v>53</v>
      </c>
      <c r="F423" s="68" t="s">
        <v>51</v>
      </c>
      <c r="G423" s="68">
        <v>6</v>
      </c>
      <c r="H423" s="76">
        <v>7533</v>
      </c>
      <c r="I423" s="68">
        <v>4375.4174999999996</v>
      </c>
    </row>
    <row r="424" spans="2:9">
      <c r="B424" s="69">
        <v>40953</v>
      </c>
      <c r="C424" s="67">
        <v>1509</v>
      </c>
      <c r="D424" s="68" t="s">
        <v>49</v>
      </c>
      <c r="E424" s="68" t="s">
        <v>53</v>
      </c>
      <c r="F424" s="68" t="s">
        <v>50</v>
      </c>
      <c r="G424" s="68">
        <v>9</v>
      </c>
      <c r="H424" s="76">
        <v>7695</v>
      </c>
      <c r="I424" s="68">
        <v>1579.0140000000001</v>
      </c>
    </row>
    <row r="425" spans="2:9">
      <c r="B425" s="69">
        <v>40954</v>
      </c>
      <c r="C425" s="67">
        <v>1510</v>
      </c>
      <c r="D425" s="68" t="s">
        <v>45</v>
      </c>
      <c r="E425" s="68" t="s">
        <v>53</v>
      </c>
      <c r="F425" s="68" t="s">
        <v>50</v>
      </c>
      <c r="G425" s="68">
        <v>9</v>
      </c>
      <c r="H425" s="76">
        <v>5886</v>
      </c>
      <c r="I425" s="68">
        <v>2674.3041000000003</v>
      </c>
    </row>
    <row r="426" spans="2:9">
      <c r="B426" s="69">
        <v>40955</v>
      </c>
      <c r="C426" s="67">
        <v>1511</v>
      </c>
      <c r="D426" s="68" t="s">
        <v>48</v>
      </c>
      <c r="E426" s="68" t="s">
        <v>53</v>
      </c>
      <c r="F426" s="68" t="s">
        <v>50</v>
      </c>
      <c r="G426" s="68">
        <v>7</v>
      </c>
      <c r="H426" s="76">
        <v>9345</v>
      </c>
      <c r="I426" s="68">
        <v>3895.9304999999999</v>
      </c>
    </row>
    <row r="427" spans="2:9">
      <c r="B427" s="69">
        <v>40956</v>
      </c>
      <c r="C427" s="67">
        <v>1512</v>
      </c>
      <c r="D427" s="68" t="s">
        <v>49</v>
      </c>
      <c r="E427" s="68" t="s">
        <v>53</v>
      </c>
      <c r="F427" s="68" t="s">
        <v>51</v>
      </c>
      <c r="G427" s="68">
        <v>8</v>
      </c>
      <c r="H427" s="76">
        <v>8256</v>
      </c>
      <c r="I427" s="68">
        <v>3389.0880000000006</v>
      </c>
    </row>
    <row r="428" spans="2:9">
      <c r="B428" s="69">
        <v>40957</v>
      </c>
      <c r="C428" s="67">
        <v>1513</v>
      </c>
      <c r="D428" s="68" t="s">
        <v>45</v>
      </c>
      <c r="E428" s="68" t="s">
        <v>53</v>
      </c>
      <c r="F428" s="68" t="s">
        <v>51</v>
      </c>
      <c r="G428" s="68">
        <v>8</v>
      </c>
      <c r="H428" s="76">
        <v>4356</v>
      </c>
      <c r="I428" s="68">
        <v>3644.8829999999998</v>
      </c>
    </row>
    <row r="429" spans="2:9">
      <c r="B429" s="69">
        <v>40958</v>
      </c>
      <c r="C429" s="67">
        <v>1514</v>
      </c>
      <c r="D429" s="68" t="s">
        <v>48</v>
      </c>
      <c r="E429" s="68" t="s">
        <v>53</v>
      </c>
      <c r="F429" s="68" t="s">
        <v>51</v>
      </c>
      <c r="G429" s="68">
        <v>8</v>
      </c>
      <c r="H429" s="76">
        <v>14880</v>
      </c>
      <c r="I429" s="68">
        <v>5200.5599999999995</v>
      </c>
    </row>
    <row r="430" spans="2:9">
      <c r="B430" s="69">
        <v>40959</v>
      </c>
      <c r="C430" s="67">
        <v>1884</v>
      </c>
      <c r="D430" s="68" t="s">
        <v>49</v>
      </c>
      <c r="E430" s="68" t="s">
        <v>53</v>
      </c>
      <c r="F430" s="68" t="s">
        <v>47</v>
      </c>
      <c r="G430" s="68">
        <v>6</v>
      </c>
      <c r="H430" s="76">
        <v>1674</v>
      </c>
      <c r="I430" s="68">
        <v>576.86040000000003</v>
      </c>
    </row>
    <row r="431" spans="2:9">
      <c r="B431" s="69">
        <v>40960</v>
      </c>
      <c r="C431" s="67">
        <v>1885</v>
      </c>
      <c r="D431" s="68" t="s">
        <v>45</v>
      </c>
      <c r="E431" s="68" t="s">
        <v>53</v>
      </c>
      <c r="F431" s="68" t="s">
        <v>47</v>
      </c>
      <c r="G431" s="68">
        <v>10</v>
      </c>
      <c r="H431" s="76">
        <v>13050</v>
      </c>
      <c r="I431" s="68">
        <v>877.221</v>
      </c>
    </row>
    <row r="432" spans="2:9">
      <c r="B432" s="69">
        <v>40961</v>
      </c>
      <c r="C432" s="67">
        <v>1886</v>
      </c>
      <c r="D432" s="68" t="s">
        <v>48</v>
      </c>
      <c r="E432" s="68" t="s">
        <v>53</v>
      </c>
      <c r="F432" s="68" t="s">
        <v>47</v>
      </c>
      <c r="G432" s="68">
        <v>7</v>
      </c>
      <c r="H432" s="76">
        <v>11214</v>
      </c>
      <c r="I432" s="68">
        <v>3310.3728000000006</v>
      </c>
    </row>
    <row r="433" spans="2:9">
      <c r="B433" s="69">
        <v>40962</v>
      </c>
      <c r="C433" s="67">
        <v>1887</v>
      </c>
      <c r="D433" s="68" t="s">
        <v>49</v>
      </c>
      <c r="E433" s="68" t="s">
        <v>53</v>
      </c>
      <c r="F433" s="68" t="s">
        <v>50</v>
      </c>
      <c r="G433" s="68">
        <v>8</v>
      </c>
      <c r="H433" s="76">
        <v>3168</v>
      </c>
      <c r="I433" s="68">
        <v>2676.3263999999999</v>
      </c>
    </row>
    <row r="434" spans="2:9">
      <c r="B434" s="69">
        <v>40963</v>
      </c>
      <c r="C434" s="67">
        <v>1888</v>
      </c>
      <c r="D434" s="68" t="s">
        <v>45</v>
      </c>
      <c r="E434" s="68" t="s">
        <v>53</v>
      </c>
      <c r="F434" s="68" t="s">
        <v>50</v>
      </c>
      <c r="G434" s="68">
        <v>7</v>
      </c>
      <c r="H434" s="76">
        <v>13860</v>
      </c>
      <c r="I434" s="68">
        <v>1744.6968000000002</v>
      </c>
    </row>
    <row r="435" spans="2:9">
      <c r="B435" s="69">
        <v>40964</v>
      </c>
      <c r="C435" s="67">
        <v>1889</v>
      </c>
      <c r="D435" s="68" t="s">
        <v>48</v>
      </c>
      <c r="E435" s="68" t="s">
        <v>53</v>
      </c>
      <c r="F435" s="68" t="s">
        <v>50</v>
      </c>
      <c r="G435" s="68">
        <v>6</v>
      </c>
      <c r="H435" s="76">
        <v>1728</v>
      </c>
      <c r="I435" s="68">
        <v>2136.8447999999999</v>
      </c>
    </row>
    <row r="436" spans="2:9">
      <c r="B436" s="69">
        <v>40965</v>
      </c>
      <c r="C436" s="67">
        <v>1524</v>
      </c>
      <c r="D436" s="68" t="s">
        <v>49</v>
      </c>
      <c r="E436" s="68" t="s">
        <v>53</v>
      </c>
      <c r="F436" s="68" t="s">
        <v>47</v>
      </c>
      <c r="G436" s="68">
        <v>6</v>
      </c>
      <c r="H436" s="76">
        <v>6507</v>
      </c>
      <c r="I436" s="68">
        <v>2487.6260999999995</v>
      </c>
    </row>
    <row r="437" spans="2:9">
      <c r="B437" s="69">
        <v>40966</v>
      </c>
      <c r="C437" s="67">
        <v>1890</v>
      </c>
      <c r="D437" s="68" t="s">
        <v>49</v>
      </c>
      <c r="E437" s="68" t="s">
        <v>53</v>
      </c>
      <c r="F437" s="68" t="s">
        <v>51</v>
      </c>
      <c r="G437" s="68">
        <v>10</v>
      </c>
      <c r="H437" s="76">
        <v>2505</v>
      </c>
      <c r="I437" s="68">
        <v>919.58550000000002</v>
      </c>
    </row>
    <row r="438" spans="2:9">
      <c r="B438" s="69">
        <v>40967</v>
      </c>
      <c r="C438" s="67">
        <v>1525</v>
      </c>
      <c r="D438" s="68" t="s">
        <v>45</v>
      </c>
      <c r="E438" s="68" t="s">
        <v>53</v>
      </c>
      <c r="F438" s="68" t="s">
        <v>47</v>
      </c>
      <c r="G438" s="68">
        <v>10</v>
      </c>
      <c r="H438" s="76">
        <v>11700</v>
      </c>
      <c r="I438" s="68">
        <v>898.09199999999998</v>
      </c>
    </row>
    <row r="439" spans="2:9">
      <c r="B439" s="69">
        <v>40969</v>
      </c>
      <c r="C439" s="67">
        <v>1891</v>
      </c>
      <c r="D439" s="68" t="s">
        <v>45</v>
      </c>
      <c r="E439" s="68" t="s">
        <v>53</v>
      </c>
      <c r="F439" s="68" t="s">
        <v>51</v>
      </c>
      <c r="G439" s="68">
        <v>6</v>
      </c>
      <c r="H439" s="76">
        <v>10710</v>
      </c>
      <c r="I439" s="68">
        <v>3991.6170000000002</v>
      </c>
    </row>
    <row r="440" spans="2:9">
      <c r="B440" s="69">
        <v>40970</v>
      </c>
      <c r="C440" s="67">
        <v>1526</v>
      </c>
      <c r="D440" s="68" t="s">
        <v>48</v>
      </c>
      <c r="E440" s="68" t="s">
        <v>53</v>
      </c>
      <c r="F440" s="68" t="s">
        <v>47</v>
      </c>
      <c r="G440" s="68">
        <v>6</v>
      </c>
      <c r="H440" s="76">
        <v>7290</v>
      </c>
      <c r="I440" s="68">
        <v>3225.0960000000005</v>
      </c>
    </row>
    <row r="441" spans="2:9">
      <c r="B441" s="69">
        <v>40971</v>
      </c>
      <c r="C441" s="67">
        <v>1892</v>
      </c>
      <c r="D441" s="68" t="s">
        <v>48</v>
      </c>
      <c r="E441" s="68" t="s">
        <v>53</v>
      </c>
      <c r="F441" s="68" t="s">
        <v>51</v>
      </c>
      <c r="G441" s="68">
        <v>9</v>
      </c>
      <c r="H441" s="76">
        <v>2085.75</v>
      </c>
      <c r="I441" s="68">
        <v>839.30579999999998</v>
      </c>
    </row>
    <row r="442" spans="2:9">
      <c r="B442" s="69">
        <v>40972</v>
      </c>
      <c r="C442" s="67">
        <v>1527</v>
      </c>
      <c r="D442" s="68" t="s">
        <v>49</v>
      </c>
      <c r="E442" s="68" t="s">
        <v>53</v>
      </c>
      <c r="F442" s="68" t="s">
        <v>50</v>
      </c>
      <c r="G442" s="68">
        <v>9</v>
      </c>
      <c r="H442" s="76">
        <v>2358</v>
      </c>
      <c r="I442" s="68">
        <v>970.08119999999997</v>
      </c>
    </row>
    <row r="443" spans="2:9">
      <c r="B443" s="69">
        <v>40973</v>
      </c>
      <c r="C443" s="67">
        <v>1893</v>
      </c>
      <c r="D443" s="68" t="s">
        <v>49</v>
      </c>
      <c r="E443" s="68" t="s">
        <v>53</v>
      </c>
      <c r="F443" s="68" t="s">
        <v>47</v>
      </c>
      <c r="G443" s="68">
        <v>9</v>
      </c>
      <c r="H443" s="76">
        <v>8829</v>
      </c>
      <c r="I443" s="68">
        <v>833.8990500000001</v>
      </c>
    </row>
    <row r="444" spans="2:9">
      <c r="B444" s="69">
        <v>41339</v>
      </c>
      <c r="C444" s="67">
        <v>1528</v>
      </c>
      <c r="D444" s="68" t="s">
        <v>45</v>
      </c>
      <c r="E444" s="68" t="s">
        <v>53</v>
      </c>
      <c r="F444" s="68" t="s">
        <v>50</v>
      </c>
      <c r="G444" s="68">
        <v>8</v>
      </c>
      <c r="H444" s="76">
        <v>4288</v>
      </c>
      <c r="I444" s="68">
        <v>4340.5280000000002</v>
      </c>
    </row>
    <row r="445" spans="2:9">
      <c r="B445" s="69">
        <v>41340</v>
      </c>
      <c r="C445" s="67">
        <v>1902</v>
      </c>
      <c r="D445" s="68" t="s">
        <v>49</v>
      </c>
      <c r="E445" s="68" t="s">
        <v>53</v>
      </c>
      <c r="F445" s="68" t="s">
        <v>47</v>
      </c>
      <c r="G445" s="68">
        <v>9</v>
      </c>
      <c r="H445" s="76">
        <v>8977.5</v>
      </c>
      <c r="I445" s="68">
        <v>1609.1271000000002</v>
      </c>
    </row>
    <row r="446" spans="2:9">
      <c r="B446" s="69">
        <v>41341</v>
      </c>
      <c r="C446" s="67">
        <v>1903</v>
      </c>
      <c r="D446" s="68" t="s">
        <v>45</v>
      </c>
      <c r="E446" s="68" t="s">
        <v>53</v>
      </c>
      <c r="F446" s="68" t="s">
        <v>47</v>
      </c>
      <c r="G446" s="68">
        <v>6</v>
      </c>
      <c r="H446" s="76">
        <v>2232</v>
      </c>
      <c r="I446" s="68">
        <v>2974.8096</v>
      </c>
    </row>
    <row r="447" spans="2:9">
      <c r="B447" s="69">
        <v>41342</v>
      </c>
      <c r="C447" s="67">
        <v>1904</v>
      </c>
      <c r="D447" s="68" t="s">
        <v>48</v>
      </c>
      <c r="E447" s="68" t="s">
        <v>53</v>
      </c>
      <c r="F447" s="68" t="s">
        <v>47</v>
      </c>
      <c r="G447" s="68">
        <v>9</v>
      </c>
      <c r="H447" s="76">
        <v>13365</v>
      </c>
      <c r="I447" s="68">
        <v>5565.1859999999997</v>
      </c>
    </row>
    <row r="448" spans="2:9">
      <c r="B448" s="69">
        <v>41343</v>
      </c>
      <c r="C448" s="67">
        <v>1905</v>
      </c>
      <c r="D448" s="68" t="s">
        <v>49</v>
      </c>
      <c r="E448" s="68" t="s">
        <v>53</v>
      </c>
      <c r="F448" s="68" t="s">
        <v>50</v>
      </c>
      <c r="G448" s="68">
        <v>7</v>
      </c>
      <c r="H448" s="76">
        <v>2220.75</v>
      </c>
      <c r="I448" s="68">
        <v>982.68187499999999</v>
      </c>
    </row>
    <row r="449" spans="2:9">
      <c r="B449" s="69">
        <v>41344</v>
      </c>
      <c r="C449" s="67">
        <v>1906</v>
      </c>
      <c r="D449" s="68" t="s">
        <v>45</v>
      </c>
      <c r="E449" s="68" t="s">
        <v>53</v>
      </c>
      <c r="F449" s="68" t="s">
        <v>50</v>
      </c>
      <c r="G449" s="68">
        <v>6</v>
      </c>
      <c r="H449" s="76">
        <v>5616</v>
      </c>
      <c r="I449" s="68">
        <v>4112.7840000000006</v>
      </c>
    </row>
    <row r="450" spans="2:9">
      <c r="B450" s="69">
        <v>41345</v>
      </c>
      <c r="C450" s="67">
        <v>1542</v>
      </c>
      <c r="D450" s="68" t="s">
        <v>49</v>
      </c>
      <c r="E450" s="68" t="s">
        <v>53</v>
      </c>
      <c r="F450" s="68" t="s">
        <v>47</v>
      </c>
      <c r="G450" s="68">
        <v>9</v>
      </c>
      <c r="H450" s="76">
        <v>1984.5</v>
      </c>
      <c r="I450" s="68">
        <v>4042.4264999999996</v>
      </c>
    </row>
    <row r="451" spans="2:9">
      <c r="B451" s="69">
        <v>41346</v>
      </c>
      <c r="C451" s="67">
        <v>1907</v>
      </c>
      <c r="D451" s="68" t="s">
        <v>48</v>
      </c>
      <c r="E451" s="68" t="s">
        <v>53</v>
      </c>
      <c r="F451" s="68" t="s">
        <v>50</v>
      </c>
      <c r="G451" s="68">
        <v>6</v>
      </c>
      <c r="H451" s="76">
        <v>7344</v>
      </c>
      <c r="I451" s="68">
        <v>3077.8703999999998</v>
      </c>
    </row>
    <row r="452" spans="2:9">
      <c r="B452" s="69">
        <v>41347</v>
      </c>
      <c r="C452" s="67">
        <v>1543</v>
      </c>
      <c r="D452" s="68" t="s">
        <v>45</v>
      </c>
      <c r="E452" s="68" t="s">
        <v>53</v>
      </c>
      <c r="F452" s="68" t="s">
        <v>47</v>
      </c>
      <c r="G452" s="68">
        <v>9</v>
      </c>
      <c r="H452" s="76">
        <v>7587</v>
      </c>
      <c r="I452" s="68">
        <v>4445.982</v>
      </c>
    </row>
    <row r="453" spans="2:9">
      <c r="B453" s="69">
        <v>41348</v>
      </c>
      <c r="C453" s="67">
        <v>1908</v>
      </c>
      <c r="D453" s="68" t="s">
        <v>49</v>
      </c>
      <c r="E453" s="68" t="s">
        <v>53</v>
      </c>
      <c r="F453" s="68" t="s">
        <v>51</v>
      </c>
      <c r="G453" s="68">
        <v>6</v>
      </c>
      <c r="H453" s="76">
        <v>3834</v>
      </c>
      <c r="I453" s="68">
        <v>3564.6615000000002</v>
      </c>
    </row>
    <row r="454" spans="2:9">
      <c r="B454" s="69">
        <v>41349</v>
      </c>
      <c r="C454" s="67">
        <v>1544</v>
      </c>
      <c r="D454" s="68" t="s">
        <v>48</v>
      </c>
      <c r="E454" s="68" t="s">
        <v>53</v>
      </c>
      <c r="F454" s="68" t="s">
        <v>47</v>
      </c>
      <c r="G454" s="68">
        <v>8</v>
      </c>
      <c r="H454" s="76">
        <v>14940</v>
      </c>
      <c r="I454" s="68">
        <v>1164.7223999999999</v>
      </c>
    </row>
    <row r="455" spans="2:9">
      <c r="B455" s="69">
        <v>41350</v>
      </c>
      <c r="C455" s="67">
        <v>1909</v>
      </c>
      <c r="D455" s="68" t="s">
        <v>45</v>
      </c>
      <c r="E455" s="68" t="s">
        <v>53</v>
      </c>
      <c r="F455" s="68" t="s">
        <v>51</v>
      </c>
      <c r="G455" s="68">
        <v>8</v>
      </c>
      <c r="H455" s="76">
        <v>2280</v>
      </c>
      <c r="I455" s="68">
        <v>737.58</v>
      </c>
    </row>
    <row r="456" spans="2:9">
      <c r="B456" s="69">
        <v>41351</v>
      </c>
      <c r="C456" s="67">
        <v>1545</v>
      </c>
      <c r="D456" s="68" t="s">
        <v>49</v>
      </c>
      <c r="E456" s="68" t="s">
        <v>53</v>
      </c>
      <c r="F456" s="68" t="s">
        <v>50</v>
      </c>
      <c r="G456" s="68">
        <v>10</v>
      </c>
      <c r="H456" s="76">
        <v>13800</v>
      </c>
      <c r="I456" s="68">
        <v>1811.6640000000002</v>
      </c>
    </row>
    <row r="457" spans="2:9">
      <c r="B457" s="69">
        <v>41352</v>
      </c>
      <c r="C457" s="67">
        <v>1910</v>
      </c>
      <c r="D457" s="68" t="s">
        <v>48</v>
      </c>
      <c r="E457" s="68" t="s">
        <v>53</v>
      </c>
      <c r="F457" s="68" t="s">
        <v>51</v>
      </c>
      <c r="G457" s="68">
        <v>8</v>
      </c>
      <c r="H457" s="76">
        <v>4048</v>
      </c>
      <c r="I457" s="68">
        <v>3422.1792</v>
      </c>
    </row>
    <row r="458" spans="2:9">
      <c r="B458" s="69">
        <v>41353</v>
      </c>
      <c r="C458" s="67">
        <v>1546</v>
      </c>
      <c r="D458" s="68" t="s">
        <v>45</v>
      </c>
      <c r="E458" s="68" t="s">
        <v>53</v>
      </c>
      <c r="F458" s="68" t="s">
        <v>50</v>
      </c>
      <c r="G458" s="68">
        <v>8</v>
      </c>
      <c r="H458" s="76">
        <v>2106</v>
      </c>
      <c r="I458" s="68">
        <v>2156.9651999999996</v>
      </c>
    </row>
    <row r="459" spans="2:9">
      <c r="B459" s="69">
        <v>41354</v>
      </c>
      <c r="C459" s="67">
        <v>1547</v>
      </c>
      <c r="D459" s="68" t="s">
        <v>48</v>
      </c>
      <c r="E459" s="68" t="s">
        <v>53</v>
      </c>
      <c r="F459" s="68" t="s">
        <v>50</v>
      </c>
      <c r="G459" s="68">
        <v>8</v>
      </c>
      <c r="H459" s="76">
        <v>7920</v>
      </c>
      <c r="I459" s="68">
        <v>2503.5120000000002</v>
      </c>
    </row>
    <row r="460" spans="2:9">
      <c r="B460" s="69">
        <v>41355</v>
      </c>
      <c r="C460" s="67">
        <v>1548</v>
      </c>
      <c r="D460" s="68" t="s">
        <v>49</v>
      </c>
      <c r="E460" s="68" t="s">
        <v>53</v>
      </c>
      <c r="F460" s="68" t="s">
        <v>51</v>
      </c>
      <c r="G460" s="68">
        <v>9</v>
      </c>
      <c r="H460" s="76">
        <v>10044</v>
      </c>
      <c r="I460" s="68">
        <v>984.81420000000003</v>
      </c>
    </row>
    <row r="461" spans="2:9">
      <c r="B461" s="69">
        <v>41356</v>
      </c>
      <c r="C461" s="67">
        <v>1549</v>
      </c>
      <c r="D461" s="68" t="s">
        <v>45</v>
      </c>
      <c r="E461" s="68" t="s">
        <v>53</v>
      </c>
      <c r="F461" s="68" t="s">
        <v>51</v>
      </c>
      <c r="G461" s="68">
        <v>8</v>
      </c>
      <c r="H461" s="76">
        <v>3144</v>
      </c>
      <c r="I461" s="68">
        <v>3420.6719999999996</v>
      </c>
    </row>
    <row r="462" spans="2:9">
      <c r="B462" s="69">
        <v>41357</v>
      </c>
      <c r="C462" s="67">
        <v>1550</v>
      </c>
      <c r="D462" s="68" t="s">
        <v>48</v>
      </c>
      <c r="E462" s="68" t="s">
        <v>53</v>
      </c>
      <c r="F462" s="68" t="s">
        <v>51</v>
      </c>
      <c r="G462" s="68">
        <v>10</v>
      </c>
      <c r="H462" s="76">
        <v>10020</v>
      </c>
      <c r="I462" s="68">
        <v>3834.6539999999995</v>
      </c>
    </row>
    <row r="463" spans="2:9">
      <c r="B463" s="69">
        <v>41358</v>
      </c>
      <c r="C463" s="67">
        <v>1938</v>
      </c>
      <c r="D463" s="68" t="s">
        <v>49</v>
      </c>
      <c r="E463" s="68" t="s">
        <v>53</v>
      </c>
      <c r="F463" s="68" t="s">
        <v>47</v>
      </c>
      <c r="G463" s="68">
        <v>7</v>
      </c>
      <c r="H463" s="76">
        <v>2016</v>
      </c>
      <c r="I463" s="68">
        <v>1776.096</v>
      </c>
    </row>
    <row r="464" spans="2:9">
      <c r="B464" s="69">
        <v>41359</v>
      </c>
      <c r="C464" s="67">
        <v>1939</v>
      </c>
      <c r="D464" s="68" t="s">
        <v>45</v>
      </c>
      <c r="E464" s="68" t="s">
        <v>53</v>
      </c>
      <c r="F464" s="68" t="s">
        <v>47</v>
      </c>
      <c r="G464" s="68">
        <v>10</v>
      </c>
      <c r="H464" s="76">
        <v>7335</v>
      </c>
      <c r="I464" s="68">
        <v>3707.598</v>
      </c>
    </row>
    <row r="465" spans="2:9">
      <c r="B465" s="69">
        <v>41360</v>
      </c>
      <c r="C465" s="67">
        <v>1940</v>
      </c>
      <c r="D465" s="68" t="s">
        <v>48</v>
      </c>
      <c r="E465" s="68" t="s">
        <v>53</v>
      </c>
      <c r="F465" s="68" t="s">
        <v>47</v>
      </c>
      <c r="G465" s="68">
        <v>10</v>
      </c>
      <c r="H465" s="76">
        <v>5310</v>
      </c>
      <c r="I465" s="68">
        <v>2214.6240000000003</v>
      </c>
    </row>
    <row r="466" spans="2:9">
      <c r="B466" s="69">
        <v>41361</v>
      </c>
      <c r="C466" s="67">
        <v>1941</v>
      </c>
      <c r="D466" s="68" t="s">
        <v>49</v>
      </c>
      <c r="E466" s="68" t="s">
        <v>53</v>
      </c>
      <c r="F466" s="68" t="s">
        <v>50</v>
      </c>
      <c r="G466" s="68">
        <v>6</v>
      </c>
      <c r="H466" s="76">
        <v>7812</v>
      </c>
      <c r="I466" s="68">
        <v>666.16830000000004</v>
      </c>
    </row>
    <row r="467" spans="2:9">
      <c r="B467" s="69">
        <v>41362</v>
      </c>
      <c r="C467" s="67">
        <v>1942</v>
      </c>
      <c r="D467" s="68" t="s">
        <v>45</v>
      </c>
      <c r="E467" s="68" t="s">
        <v>53</v>
      </c>
      <c r="F467" s="68" t="s">
        <v>50</v>
      </c>
      <c r="G467" s="68">
        <v>10</v>
      </c>
      <c r="H467" s="76">
        <v>7785</v>
      </c>
      <c r="I467" s="68">
        <v>4436.4120000000003</v>
      </c>
    </row>
    <row r="468" spans="2:9">
      <c r="B468" s="69">
        <v>41363</v>
      </c>
      <c r="C468" s="67">
        <v>1578</v>
      </c>
      <c r="D468" s="68" t="s">
        <v>49</v>
      </c>
      <c r="E468" s="68" t="s">
        <v>53</v>
      </c>
      <c r="F468" s="68" t="s">
        <v>47</v>
      </c>
      <c r="G468" s="68">
        <v>8</v>
      </c>
      <c r="H468" s="76">
        <v>6876</v>
      </c>
      <c r="I468" s="68">
        <v>1720.8336000000002</v>
      </c>
    </row>
    <row r="469" spans="2:9">
      <c r="B469" s="69">
        <v>41364</v>
      </c>
      <c r="C469" s="67">
        <v>1943</v>
      </c>
      <c r="D469" s="68" t="s">
        <v>48</v>
      </c>
      <c r="E469" s="68" t="s">
        <v>53</v>
      </c>
      <c r="F469" s="68" t="s">
        <v>50</v>
      </c>
      <c r="G469" s="68">
        <v>9</v>
      </c>
      <c r="H469" s="76">
        <v>2646</v>
      </c>
      <c r="I469" s="68">
        <v>1056.8124</v>
      </c>
    </row>
    <row r="470" spans="2:9">
      <c r="B470" s="69">
        <v>41365</v>
      </c>
      <c r="C470" s="67">
        <v>1579</v>
      </c>
      <c r="D470" s="68" t="s">
        <v>45</v>
      </c>
      <c r="E470" s="68" t="s">
        <v>53</v>
      </c>
      <c r="F470" s="68" t="s">
        <v>47</v>
      </c>
      <c r="G470" s="68">
        <v>7</v>
      </c>
      <c r="H470" s="76">
        <v>1533</v>
      </c>
      <c r="I470" s="68">
        <v>2004.2442000000001</v>
      </c>
    </row>
    <row r="471" spans="2:9">
      <c r="B471" s="69">
        <v>41366</v>
      </c>
      <c r="C471" s="67">
        <v>1944</v>
      </c>
      <c r="D471" s="68" t="s">
        <v>49</v>
      </c>
      <c r="E471" s="68" t="s">
        <v>53</v>
      </c>
      <c r="F471" s="68" t="s">
        <v>51</v>
      </c>
      <c r="G471" s="68">
        <v>7</v>
      </c>
      <c r="H471" s="76">
        <v>7140</v>
      </c>
      <c r="I471" s="68">
        <v>1653.0884999999996</v>
      </c>
    </row>
    <row r="472" spans="2:9">
      <c r="B472" s="69">
        <v>41367</v>
      </c>
      <c r="C472" s="67">
        <v>1580</v>
      </c>
      <c r="D472" s="68" t="s">
        <v>48</v>
      </c>
      <c r="E472" s="68" t="s">
        <v>53</v>
      </c>
      <c r="F472" s="68" t="s">
        <v>47</v>
      </c>
      <c r="G472" s="68">
        <v>7</v>
      </c>
      <c r="H472" s="76">
        <v>2030</v>
      </c>
      <c r="I472" s="68">
        <v>771.4</v>
      </c>
    </row>
    <row r="473" spans="2:9">
      <c r="B473" s="69">
        <v>41368</v>
      </c>
      <c r="C473" s="67">
        <v>1945</v>
      </c>
      <c r="D473" s="68" t="s">
        <v>45</v>
      </c>
      <c r="E473" s="68" t="s">
        <v>53</v>
      </c>
      <c r="F473" s="68" t="s">
        <v>51</v>
      </c>
      <c r="G473" s="68">
        <v>10</v>
      </c>
      <c r="H473" s="76">
        <v>2310</v>
      </c>
      <c r="I473" s="68">
        <v>944.09699999999998</v>
      </c>
    </row>
    <row r="474" spans="2:9">
      <c r="B474" s="69">
        <v>41369</v>
      </c>
      <c r="C474" s="67">
        <v>1581</v>
      </c>
      <c r="D474" s="68" t="s">
        <v>49</v>
      </c>
      <c r="E474" s="68" t="s">
        <v>53</v>
      </c>
      <c r="F474" s="68" t="s">
        <v>50</v>
      </c>
      <c r="G474" s="68">
        <v>7</v>
      </c>
      <c r="H474" s="76">
        <v>5386.5</v>
      </c>
      <c r="I474" s="68">
        <v>1577.8854000000001</v>
      </c>
    </row>
    <row r="475" spans="2:9">
      <c r="B475" s="69">
        <v>41370</v>
      </c>
      <c r="C475" s="67">
        <v>1946</v>
      </c>
      <c r="D475" s="68" t="s">
        <v>48</v>
      </c>
      <c r="E475" s="68" t="s">
        <v>53</v>
      </c>
      <c r="F475" s="68" t="s">
        <v>51</v>
      </c>
      <c r="G475" s="68">
        <v>6</v>
      </c>
      <c r="H475" s="76">
        <v>7938</v>
      </c>
      <c r="I475" s="68">
        <v>1496.3130000000001</v>
      </c>
    </row>
    <row r="476" spans="2:9">
      <c r="B476" s="69">
        <v>41371</v>
      </c>
      <c r="C476" s="67">
        <v>1582</v>
      </c>
      <c r="D476" s="68" t="s">
        <v>45</v>
      </c>
      <c r="E476" s="68" t="s">
        <v>53</v>
      </c>
      <c r="F476" s="68" t="s">
        <v>50</v>
      </c>
      <c r="G476" s="68">
        <v>10</v>
      </c>
      <c r="H476" s="76">
        <v>10400</v>
      </c>
      <c r="I476" s="68">
        <v>2102.88</v>
      </c>
    </row>
    <row r="477" spans="2:9">
      <c r="B477" s="69">
        <v>41372</v>
      </c>
      <c r="C477" s="67">
        <v>1583</v>
      </c>
      <c r="D477" s="68" t="s">
        <v>48</v>
      </c>
      <c r="E477" s="68" t="s">
        <v>53</v>
      </c>
      <c r="F477" s="68" t="s">
        <v>50</v>
      </c>
      <c r="G477" s="68">
        <v>10</v>
      </c>
      <c r="H477" s="76">
        <v>2295</v>
      </c>
      <c r="I477" s="68">
        <v>937.9665</v>
      </c>
    </row>
    <row r="478" spans="2:9">
      <c r="B478" s="69">
        <v>41373</v>
      </c>
      <c r="C478" s="67">
        <v>1584</v>
      </c>
      <c r="D478" s="68" t="s">
        <v>49</v>
      </c>
      <c r="E478" s="68" t="s">
        <v>53</v>
      </c>
      <c r="F478" s="68" t="s">
        <v>51</v>
      </c>
      <c r="G478" s="68">
        <v>10</v>
      </c>
      <c r="H478" s="76">
        <v>6120</v>
      </c>
      <c r="I478" s="68">
        <v>1800.9119999999998</v>
      </c>
    </row>
    <row r="479" spans="2:9">
      <c r="B479" s="69">
        <v>41374</v>
      </c>
      <c r="C479" s="67">
        <v>1585</v>
      </c>
      <c r="D479" s="68" t="s">
        <v>45</v>
      </c>
      <c r="E479" s="68" t="s">
        <v>53</v>
      </c>
      <c r="F479" s="68" t="s">
        <v>51</v>
      </c>
      <c r="G479" s="68">
        <v>6</v>
      </c>
      <c r="H479" s="76">
        <v>10395</v>
      </c>
      <c r="I479" s="68">
        <v>1761.7446</v>
      </c>
    </row>
    <row r="480" spans="2:9">
      <c r="B480" s="69">
        <v>41375</v>
      </c>
      <c r="C480" s="67">
        <v>1586</v>
      </c>
      <c r="D480" s="68" t="s">
        <v>48</v>
      </c>
      <c r="E480" s="68" t="s">
        <v>53</v>
      </c>
      <c r="F480" s="68" t="s">
        <v>51</v>
      </c>
      <c r="G480" s="68">
        <v>6</v>
      </c>
      <c r="H480" s="76">
        <v>13365</v>
      </c>
      <c r="I480" s="68">
        <v>3555.09</v>
      </c>
    </row>
    <row r="481" spans="2:9">
      <c r="B481" s="69">
        <v>41376</v>
      </c>
      <c r="C481" s="67">
        <v>1973</v>
      </c>
      <c r="D481" s="68" t="s">
        <v>48</v>
      </c>
      <c r="E481" s="68" t="s">
        <v>53</v>
      </c>
      <c r="F481" s="68" t="s">
        <v>51</v>
      </c>
      <c r="G481" s="68">
        <v>9</v>
      </c>
      <c r="H481" s="76">
        <v>14647.5</v>
      </c>
      <c r="I481" s="68">
        <v>1078.3489499999998</v>
      </c>
    </row>
    <row r="482" spans="2:9">
      <c r="B482" s="69">
        <v>41377</v>
      </c>
      <c r="C482" s="67">
        <v>1609</v>
      </c>
      <c r="D482" s="68" t="s">
        <v>45</v>
      </c>
      <c r="E482" s="68" t="s">
        <v>53</v>
      </c>
      <c r="F482" s="68" t="s">
        <v>50</v>
      </c>
      <c r="G482" s="68">
        <v>6</v>
      </c>
      <c r="H482" s="76">
        <v>8820</v>
      </c>
      <c r="I482" s="68">
        <v>2244.5136000000002</v>
      </c>
    </row>
    <row r="483" spans="2:9">
      <c r="B483" s="69">
        <v>41378</v>
      </c>
      <c r="C483" s="67">
        <v>1974</v>
      </c>
      <c r="D483" s="68" t="s">
        <v>49</v>
      </c>
      <c r="E483" s="68" t="s">
        <v>53</v>
      </c>
      <c r="F483" s="68" t="s">
        <v>47</v>
      </c>
      <c r="G483" s="68">
        <v>10</v>
      </c>
      <c r="H483" s="76">
        <v>7020</v>
      </c>
      <c r="I483" s="68">
        <v>1829.4120000000003</v>
      </c>
    </row>
    <row r="484" spans="2:9">
      <c r="B484" s="69">
        <v>41379</v>
      </c>
      <c r="C484" s="67">
        <v>1610</v>
      </c>
      <c r="D484" s="68" t="s">
        <v>48</v>
      </c>
      <c r="E484" s="68" t="s">
        <v>53</v>
      </c>
      <c r="F484" s="68" t="s">
        <v>50</v>
      </c>
      <c r="G484" s="68">
        <v>6</v>
      </c>
      <c r="H484" s="76">
        <v>3645</v>
      </c>
      <c r="I484" s="68">
        <v>747.58950000000004</v>
      </c>
    </row>
    <row r="485" spans="2:9">
      <c r="B485" s="69">
        <v>41380</v>
      </c>
      <c r="C485" s="67">
        <v>1975</v>
      </c>
      <c r="D485" s="68" t="s">
        <v>45</v>
      </c>
      <c r="E485" s="68" t="s">
        <v>53</v>
      </c>
      <c r="F485" s="68" t="s">
        <v>47</v>
      </c>
      <c r="G485" s="68">
        <v>9</v>
      </c>
      <c r="H485" s="76">
        <v>2439</v>
      </c>
      <c r="I485" s="68">
        <v>2932.6535999999996</v>
      </c>
    </row>
    <row r="486" spans="2:9">
      <c r="B486" s="69">
        <v>41381</v>
      </c>
      <c r="C486" s="67">
        <v>1611</v>
      </c>
      <c r="D486" s="68" t="s">
        <v>49</v>
      </c>
      <c r="E486" s="68" t="s">
        <v>53</v>
      </c>
      <c r="F486" s="68" t="s">
        <v>51</v>
      </c>
      <c r="G486" s="68">
        <v>6</v>
      </c>
      <c r="H486" s="76">
        <v>7560</v>
      </c>
      <c r="I486" s="68">
        <v>2169.7200000000003</v>
      </c>
    </row>
    <row r="487" spans="2:9">
      <c r="B487" s="69">
        <v>41382</v>
      </c>
      <c r="C487" s="67">
        <v>1976</v>
      </c>
      <c r="D487" s="68" t="s">
        <v>48</v>
      </c>
      <c r="E487" s="68" t="s">
        <v>53</v>
      </c>
      <c r="F487" s="68" t="s">
        <v>47</v>
      </c>
      <c r="G487" s="68">
        <v>7</v>
      </c>
      <c r="H487" s="76">
        <v>7308</v>
      </c>
      <c r="I487" s="68">
        <v>1176.2226000000001</v>
      </c>
    </row>
    <row r="488" spans="2:9">
      <c r="B488" s="69">
        <v>41383</v>
      </c>
      <c r="C488" s="67">
        <v>1612</v>
      </c>
      <c r="D488" s="68" t="s">
        <v>45</v>
      </c>
      <c r="E488" s="68" t="s">
        <v>53</v>
      </c>
      <c r="F488" s="68" t="s">
        <v>51</v>
      </c>
      <c r="G488" s="68">
        <v>6</v>
      </c>
      <c r="H488" s="76">
        <v>1741.5</v>
      </c>
      <c r="I488" s="68">
        <v>1614.3705</v>
      </c>
    </row>
    <row r="489" spans="2:9">
      <c r="B489" s="69">
        <v>41384</v>
      </c>
      <c r="C489" s="67">
        <v>1977</v>
      </c>
      <c r="D489" s="68" t="s">
        <v>49</v>
      </c>
      <c r="E489" s="68" t="s">
        <v>53</v>
      </c>
      <c r="F489" s="68" t="s">
        <v>50</v>
      </c>
      <c r="G489" s="68">
        <v>6</v>
      </c>
      <c r="H489" s="76">
        <v>3492</v>
      </c>
      <c r="I489" s="68">
        <v>2941.1369999999997</v>
      </c>
    </row>
    <row r="490" spans="2:9">
      <c r="B490" s="69">
        <v>41385</v>
      </c>
      <c r="C490" s="67">
        <v>1613</v>
      </c>
      <c r="D490" s="68" t="s">
        <v>48</v>
      </c>
      <c r="E490" s="68" t="s">
        <v>53</v>
      </c>
      <c r="F490" s="68" t="s">
        <v>51</v>
      </c>
      <c r="G490" s="68">
        <v>10</v>
      </c>
      <c r="H490" s="76">
        <v>2850</v>
      </c>
      <c r="I490" s="68">
        <v>3530.2949999999996</v>
      </c>
    </row>
    <row r="491" spans="2:9">
      <c r="B491" s="69">
        <v>41386</v>
      </c>
      <c r="C491" s="67">
        <v>1978</v>
      </c>
      <c r="D491" s="68" t="s">
        <v>45</v>
      </c>
      <c r="E491" s="68" t="s">
        <v>53</v>
      </c>
      <c r="F491" s="68" t="s">
        <v>50</v>
      </c>
      <c r="G491" s="68">
        <v>8</v>
      </c>
      <c r="H491" s="76">
        <v>2520</v>
      </c>
      <c r="I491" s="68">
        <v>3844.2599999999998</v>
      </c>
    </row>
    <row r="492" spans="2:9">
      <c r="B492" s="69">
        <v>41387</v>
      </c>
      <c r="C492" s="67">
        <v>1614</v>
      </c>
      <c r="D492" s="68" t="s">
        <v>49</v>
      </c>
      <c r="E492" s="68" t="s">
        <v>53</v>
      </c>
      <c r="F492" s="68" t="s">
        <v>47</v>
      </c>
      <c r="G492" s="68">
        <v>8</v>
      </c>
      <c r="H492" s="76">
        <v>3408</v>
      </c>
      <c r="I492" s="68">
        <v>1704.3407999999997</v>
      </c>
    </row>
    <row r="493" spans="2:9">
      <c r="B493" s="69">
        <v>41388</v>
      </c>
      <c r="C493" s="67">
        <v>1979</v>
      </c>
      <c r="D493" s="68" t="s">
        <v>48</v>
      </c>
      <c r="E493" s="68" t="s">
        <v>53</v>
      </c>
      <c r="F493" s="68" t="s">
        <v>50</v>
      </c>
      <c r="G493" s="68">
        <v>7</v>
      </c>
      <c r="H493" s="76">
        <v>7812</v>
      </c>
      <c r="I493" s="68">
        <v>2902.9391999999998</v>
      </c>
    </row>
    <row r="494" spans="2:9">
      <c r="B494" s="69">
        <v>41389</v>
      </c>
      <c r="C494" s="67">
        <v>1615</v>
      </c>
      <c r="D494" s="68" t="s">
        <v>45</v>
      </c>
      <c r="E494" s="68" t="s">
        <v>53</v>
      </c>
      <c r="F494" s="68" t="s">
        <v>47</v>
      </c>
      <c r="G494" s="68">
        <v>10</v>
      </c>
      <c r="H494" s="76">
        <v>9600</v>
      </c>
      <c r="I494" s="68">
        <v>1070.1600000000001</v>
      </c>
    </row>
    <row r="495" spans="2:9">
      <c r="B495" s="69">
        <v>41390</v>
      </c>
      <c r="C495" s="67">
        <v>1980</v>
      </c>
      <c r="D495" s="68" t="s">
        <v>49</v>
      </c>
      <c r="E495" s="68" t="s">
        <v>53</v>
      </c>
      <c r="F495" s="68" t="s">
        <v>51</v>
      </c>
      <c r="G495" s="68">
        <v>6</v>
      </c>
      <c r="H495" s="76">
        <v>4950</v>
      </c>
      <c r="I495" s="68">
        <v>4145.13</v>
      </c>
    </row>
    <row r="496" spans="2:9">
      <c r="B496" s="69">
        <v>41391</v>
      </c>
      <c r="C496" s="67">
        <v>1616</v>
      </c>
      <c r="D496" s="68" t="s">
        <v>48</v>
      </c>
      <c r="E496" s="68" t="s">
        <v>53</v>
      </c>
      <c r="F496" s="68" t="s">
        <v>47</v>
      </c>
      <c r="G496" s="68">
        <v>9</v>
      </c>
      <c r="H496" s="76">
        <v>6075</v>
      </c>
      <c r="I496" s="68">
        <v>850.09500000000003</v>
      </c>
    </row>
    <row r="497" spans="2:9">
      <c r="B497" s="69">
        <v>41392</v>
      </c>
      <c r="C497" s="67">
        <v>1981</v>
      </c>
      <c r="D497" s="68" t="s">
        <v>45</v>
      </c>
      <c r="E497" s="68" t="s">
        <v>53</v>
      </c>
      <c r="F497" s="68" t="s">
        <v>51</v>
      </c>
      <c r="G497" s="68">
        <v>10</v>
      </c>
      <c r="H497" s="76">
        <v>11880</v>
      </c>
      <c r="I497" s="68">
        <v>3659.04</v>
      </c>
    </row>
    <row r="498" spans="2:9">
      <c r="B498" s="69">
        <v>41393</v>
      </c>
      <c r="C498" s="67">
        <v>1617</v>
      </c>
      <c r="D498" s="68" t="s">
        <v>49</v>
      </c>
      <c r="E498" s="68" t="s">
        <v>53</v>
      </c>
      <c r="F498" s="68" t="s">
        <v>50</v>
      </c>
      <c r="G498" s="68">
        <v>8</v>
      </c>
      <c r="H498" s="76">
        <v>2964</v>
      </c>
      <c r="I498" s="68">
        <v>889.49639999999988</v>
      </c>
    </row>
    <row r="499" spans="2:9">
      <c r="B499" s="69">
        <v>41394</v>
      </c>
      <c r="C499" s="67">
        <v>1982</v>
      </c>
      <c r="D499" s="68" t="s">
        <v>48</v>
      </c>
      <c r="E499" s="68" t="s">
        <v>53</v>
      </c>
      <c r="F499" s="68" t="s">
        <v>51</v>
      </c>
      <c r="G499" s="68">
        <v>10</v>
      </c>
      <c r="H499" s="76">
        <v>13275</v>
      </c>
      <c r="I499" s="68">
        <v>1865.9339999999997</v>
      </c>
    </row>
    <row r="500" spans="2:9">
      <c r="B500" s="69">
        <v>41395</v>
      </c>
      <c r="C500" s="67">
        <v>1618</v>
      </c>
      <c r="D500" s="68" t="s">
        <v>45</v>
      </c>
      <c r="E500" s="68" t="s">
        <v>53</v>
      </c>
      <c r="F500" s="68" t="s">
        <v>50</v>
      </c>
      <c r="G500" s="68">
        <v>10</v>
      </c>
      <c r="H500" s="76">
        <v>11760</v>
      </c>
      <c r="I500" s="68">
        <v>3227.2380000000003</v>
      </c>
    </row>
    <row r="501" spans="2:9">
      <c r="B501" s="69">
        <v>41396</v>
      </c>
      <c r="C501" s="67">
        <v>1619</v>
      </c>
      <c r="D501" s="68" t="s">
        <v>48</v>
      </c>
      <c r="E501" s="68" t="s">
        <v>53</v>
      </c>
      <c r="F501" s="68" t="s">
        <v>50</v>
      </c>
      <c r="G501" s="68">
        <v>8</v>
      </c>
      <c r="H501" s="76">
        <v>9216</v>
      </c>
      <c r="I501" s="68">
        <v>806.39999999999986</v>
      </c>
    </row>
    <row r="502" spans="2:9">
      <c r="B502" s="69">
        <v>41397</v>
      </c>
      <c r="C502" s="67">
        <v>1620</v>
      </c>
      <c r="D502" s="68" t="s">
        <v>49</v>
      </c>
      <c r="E502" s="68" t="s">
        <v>53</v>
      </c>
      <c r="F502" s="68" t="s">
        <v>51</v>
      </c>
      <c r="G502" s="68">
        <v>6</v>
      </c>
      <c r="H502" s="76">
        <v>3888</v>
      </c>
      <c r="I502" s="68">
        <v>1395.0144</v>
      </c>
    </row>
    <row r="503" spans="2:9">
      <c r="B503" s="69">
        <v>41398</v>
      </c>
      <c r="C503" s="67">
        <v>1621</v>
      </c>
      <c r="D503" s="68" t="s">
        <v>45</v>
      </c>
      <c r="E503" s="68" t="s">
        <v>53</v>
      </c>
      <c r="F503" s="68" t="s">
        <v>51</v>
      </c>
      <c r="G503" s="68">
        <v>10</v>
      </c>
      <c r="H503" s="76">
        <v>5000</v>
      </c>
      <c r="I503" s="68">
        <v>4843.75</v>
      </c>
    </row>
    <row r="504" spans="2:9">
      <c r="B504" s="69">
        <v>41399</v>
      </c>
      <c r="C504" s="67">
        <v>1622</v>
      </c>
      <c r="D504" s="68" t="s">
        <v>48</v>
      </c>
      <c r="E504" s="68" t="s">
        <v>53</v>
      </c>
      <c r="F504" s="68" t="s">
        <v>51</v>
      </c>
      <c r="G504" s="68">
        <v>6</v>
      </c>
      <c r="H504" s="76">
        <v>7128</v>
      </c>
      <c r="I504" s="68">
        <v>783.54539999999986</v>
      </c>
    </row>
    <row r="505" spans="2:9">
      <c r="B505" s="69">
        <v>41400</v>
      </c>
      <c r="C505" s="67">
        <v>1992</v>
      </c>
      <c r="D505" s="68" t="s">
        <v>49</v>
      </c>
      <c r="E505" s="68" t="s">
        <v>53</v>
      </c>
      <c r="F505" s="68" t="s">
        <v>47</v>
      </c>
      <c r="G505" s="68">
        <v>6</v>
      </c>
      <c r="H505" s="76">
        <v>3726</v>
      </c>
      <c r="I505" s="68">
        <v>745.01369999999997</v>
      </c>
    </row>
    <row r="506" spans="2:9">
      <c r="B506" s="69">
        <v>41401</v>
      </c>
      <c r="C506" s="67">
        <v>1993</v>
      </c>
      <c r="D506" s="68" t="s">
        <v>45</v>
      </c>
      <c r="E506" s="68" t="s">
        <v>53</v>
      </c>
      <c r="F506" s="68" t="s">
        <v>47</v>
      </c>
      <c r="G506" s="68">
        <v>8</v>
      </c>
      <c r="H506" s="76">
        <v>6144</v>
      </c>
      <c r="I506" s="68">
        <v>1320.6528000000001</v>
      </c>
    </row>
    <row r="507" spans="2:9">
      <c r="B507" s="69">
        <v>41767</v>
      </c>
      <c r="C507" s="67">
        <v>1994</v>
      </c>
      <c r="D507" s="68" t="s">
        <v>48</v>
      </c>
      <c r="E507" s="68" t="s">
        <v>53</v>
      </c>
      <c r="F507" s="68" t="s">
        <v>47</v>
      </c>
      <c r="G507" s="68">
        <v>8</v>
      </c>
      <c r="H507" s="76">
        <v>2232</v>
      </c>
      <c r="I507" s="68">
        <v>869.14080000000001</v>
      </c>
    </row>
    <row r="508" spans="2:9">
      <c r="B508" s="69">
        <v>41768</v>
      </c>
      <c r="C508" s="67">
        <v>1995</v>
      </c>
      <c r="D508" s="68" t="s">
        <v>49</v>
      </c>
      <c r="E508" s="68" t="s">
        <v>53</v>
      </c>
      <c r="F508" s="68" t="s">
        <v>50</v>
      </c>
      <c r="G508" s="68">
        <v>8</v>
      </c>
      <c r="H508" s="76">
        <v>7860</v>
      </c>
      <c r="I508" s="68">
        <v>1054.1831999999999</v>
      </c>
    </row>
    <row r="509" spans="2:9">
      <c r="B509" s="69">
        <v>41769</v>
      </c>
      <c r="C509" s="67">
        <v>1996</v>
      </c>
      <c r="D509" s="68" t="s">
        <v>45</v>
      </c>
      <c r="E509" s="68" t="s">
        <v>53</v>
      </c>
      <c r="F509" s="68" t="s">
        <v>50</v>
      </c>
      <c r="G509" s="68">
        <v>10</v>
      </c>
      <c r="H509" s="76">
        <v>3330</v>
      </c>
      <c r="I509" s="68">
        <v>1313.3519999999999</v>
      </c>
    </row>
    <row r="510" spans="2:9">
      <c r="B510" s="69">
        <v>41770</v>
      </c>
      <c r="C510" s="67">
        <v>1632</v>
      </c>
      <c r="D510" s="68" t="s">
        <v>49</v>
      </c>
      <c r="E510" s="68" t="s">
        <v>53</v>
      </c>
      <c r="F510" s="68" t="s">
        <v>47</v>
      </c>
      <c r="G510" s="68">
        <v>6</v>
      </c>
      <c r="H510" s="76">
        <v>4725</v>
      </c>
      <c r="I510" s="68">
        <v>651.73500000000001</v>
      </c>
    </row>
    <row r="511" spans="2:9">
      <c r="B511" s="69">
        <v>41771</v>
      </c>
      <c r="C511" s="67">
        <v>1997</v>
      </c>
      <c r="D511" s="68" t="s">
        <v>48</v>
      </c>
      <c r="E511" s="68" t="s">
        <v>53</v>
      </c>
      <c r="F511" s="68" t="s">
        <v>50</v>
      </c>
      <c r="G511" s="68">
        <v>8</v>
      </c>
      <c r="H511" s="76">
        <v>3408</v>
      </c>
      <c r="I511" s="68">
        <v>2123.8656000000001</v>
      </c>
    </row>
    <row r="512" spans="2:9">
      <c r="B512" s="69">
        <v>41772</v>
      </c>
      <c r="C512" s="67">
        <v>1633</v>
      </c>
      <c r="D512" s="68" t="s">
        <v>45</v>
      </c>
      <c r="E512" s="68" t="s">
        <v>53</v>
      </c>
      <c r="F512" s="68" t="s">
        <v>47</v>
      </c>
      <c r="G512" s="68">
        <v>10</v>
      </c>
      <c r="H512" s="76">
        <v>11560</v>
      </c>
      <c r="I512" s="68">
        <v>4369.68</v>
      </c>
    </row>
    <row r="513" spans="2:9">
      <c r="B513" s="69">
        <v>41773</v>
      </c>
      <c r="C513" s="67">
        <v>1998</v>
      </c>
      <c r="D513" s="68" t="s">
        <v>49</v>
      </c>
      <c r="E513" s="68" t="s">
        <v>53</v>
      </c>
      <c r="F513" s="68" t="s">
        <v>51</v>
      </c>
      <c r="G513" s="68">
        <v>10</v>
      </c>
      <c r="H513" s="76">
        <v>7320</v>
      </c>
      <c r="I513" s="68">
        <v>798.61199999999997</v>
      </c>
    </row>
    <row r="514" spans="2:9">
      <c r="B514" s="69">
        <v>41774</v>
      </c>
      <c r="C514" s="67">
        <v>1634</v>
      </c>
      <c r="D514" s="68" t="s">
        <v>48</v>
      </c>
      <c r="E514" s="68" t="s">
        <v>53</v>
      </c>
      <c r="F514" s="68" t="s">
        <v>47</v>
      </c>
      <c r="G514" s="68">
        <v>10</v>
      </c>
      <c r="H514" s="76">
        <v>5130</v>
      </c>
      <c r="I514" s="68">
        <v>1311.57</v>
      </c>
    </row>
    <row r="515" spans="2:9">
      <c r="B515" s="69">
        <v>41775</v>
      </c>
      <c r="C515" s="67">
        <v>1999</v>
      </c>
      <c r="D515" s="68" t="s">
        <v>45</v>
      </c>
      <c r="E515" s="68" t="s">
        <v>53</v>
      </c>
      <c r="F515" s="68" t="s">
        <v>51</v>
      </c>
      <c r="G515" s="68">
        <v>8</v>
      </c>
      <c r="H515" s="76">
        <v>8864</v>
      </c>
      <c r="I515" s="68">
        <v>723.30240000000003</v>
      </c>
    </row>
    <row r="516" spans="2:9">
      <c r="B516" s="69">
        <v>41776</v>
      </c>
      <c r="C516" s="67">
        <v>1635</v>
      </c>
      <c r="D516" s="68" t="s">
        <v>49</v>
      </c>
      <c r="E516" s="68" t="s">
        <v>53</v>
      </c>
      <c r="F516" s="68" t="s">
        <v>50</v>
      </c>
      <c r="G516" s="68">
        <v>8</v>
      </c>
      <c r="H516" s="76">
        <v>2064</v>
      </c>
      <c r="I516" s="68">
        <v>817.55039999999997</v>
      </c>
    </row>
    <row r="517" spans="2:9">
      <c r="B517" s="69">
        <v>41777</v>
      </c>
      <c r="C517" s="67">
        <v>2000</v>
      </c>
      <c r="D517" s="68" t="s">
        <v>48</v>
      </c>
      <c r="E517" s="68" t="s">
        <v>53</v>
      </c>
      <c r="F517" s="68" t="s">
        <v>51</v>
      </c>
      <c r="G517" s="68">
        <v>7</v>
      </c>
      <c r="H517" s="76">
        <v>2226</v>
      </c>
      <c r="I517" s="68">
        <v>2221.7705999999998</v>
      </c>
    </row>
    <row r="518" spans="2:9">
      <c r="B518" s="69">
        <v>41778</v>
      </c>
      <c r="C518" s="67">
        <v>1636</v>
      </c>
      <c r="D518" s="68" t="s">
        <v>45</v>
      </c>
      <c r="E518" s="68" t="s">
        <v>53</v>
      </c>
      <c r="F518" s="68" t="s">
        <v>50</v>
      </c>
      <c r="G518" s="68">
        <v>6</v>
      </c>
      <c r="H518" s="76">
        <v>5319</v>
      </c>
      <c r="I518" s="68">
        <v>586.33109999999999</v>
      </c>
    </row>
    <row r="519" spans="2:9">
      <c r="B519" s="69">
        <v>41779</v>
      </c>
      <c r="C519" s="67">
        <v>2001</v>
      </c>
      <c r="D519" s="68" t="s">
        <v>49</v>
      </c>
      <c r="E519" s="68" t="s">
        <v>53</v>
      </c>
      <c r="F519" s="68" t="s">
        <v>47</v>
      </c>
      <c r="G519" s="68">
        <v>6</v>
      </c>
      <c r="H519" s="76">
        <v>3096</v>
      </c>
      <c r="I519" s="68">
        <v>655.42319999999995</v>
      </c>
    </row>
    <row r="520" spans="2:9">
      <c r="B520" s="69">
        <v>41780</v>
      </c>
      <c r="C520" s="67">
        <v>1637</v>
      </c>
      <c r="D520" s="68" t="s">
        <v>48</v>
      </c>
      <c r="E520" s="68" t="s">
        <v>53</v>
      </c>
      <c r="F520" s="68" t="s">
        <v>50</v>
      </c>
      <c r="G520" s="68">
        <v>7</v>
      </c>
      <c r="H520" s="76">
        <v>5481</v>
      </c>
      <c r="I520" s="68">
        <v>2782.5209999999997</v>
      </c>
    </row>
    <row r="521" spans="2:9">
      <c r="B521" s="69">
        <v>41781</v>
      </c>
      <c r="C521" s="67">
        <v>2002</v>
      </c>
      <c r="D521" s="68" t="s">
        <v>45</v>
      </c>
      <c r="E521" s="68" t="s">
        <v>53</v>
      </c>
      <c r="F521" s="68" t="s">
        <v>47</v>
      </c>
      <c r="G521" s="68">
        <v>7</v>
      </c>
      <c r="H521" s="76">
        <v>5460</v>
      </c>
      <c r="I521" s="68">
        <v>894.62099999999998</v>
      </c>
    </row>
    <row r="522" spans="2:9">
      <c r="B522" s="69">
        <v>41782</v>
      </c>
      <c r="C522" s="67">
        <v>1638</v>
      </c>
      <c r="D522" s="68" t="s">
        <v>49</v>
      </c>
      <c r="E522" s="68" t="s">
        <v>53</v>
      </c>
      <c r="F522" s="68" t="s">
        <v>51</v>
      </c>
      <c r="G522" s="68">
        <v>9</v>
      </c>
      <c r="H522" s="76">
        <v>4657.5</v>
      </c>
      <c r="I522" s="68">
        <v>2321.9190000000003</v>
      </c>
    </row>
    <row r="523" spans="2:9">
      <c r="B523" s="69">
        <v>41783</v>
      </c>
      <c r="C523" s="67">
        <v>2003</v>
      </c>
      <c r="D523" s="68" t="s">
        <v>48</v>
      </c>
      <c r="E523" s="68" t="s">
        <v>53</v>
      </c>
      <c r="F523" s="68" t="s">
        <v>47</v>
      </c>
      <c r="G523" s="68">
        <v>6</v>
      </c>
      <c r="H523" s="76">
        <v>7020</v>
      </c>
      <c r="I523" s="68">
        <v>3597.0479999999998</v>
      </c>
    </row>
    <row r="524" spans="2:9">
      <c r="B524" s="69">
        <v>41784</v>
      </c>
      <c r="C524" s="67">
        <v>1639</v>
      </c>
      <c r="D524" s="68" t="s">
        <v>45</v>
      </c>
      <c r="E524" s="68" t="s">
        <v>53</v>
      </c>
      <c r="F524" s="68" t="s">
        <v>51</v>
      </c>
      <c r="G524" s="68">
        <v>7</v>
      </c>
      <c r="H524" s="76">
        <v>2635.5</v>
      </c>
      <c r="I524" s="68">
        <v>3538.1587500000001</v>
      </c>
    </row>
    <row r="525" spans="2:9">
      <c r="B525" s="69">
        <v>41785</v>
      </c>
      <c r="C525" s="67">
        <v>2004</v>
      </c>
      <c r="D525" s="68" t="s">
        <v>49</v>
      </c>
      <c r="E525" s="68" t="s">
        <v>53</v>
      </c>
      <c r="F525" s="68" t="s">
        <v>50</v>
      </c>
      <c r="G525" s="68">
        <v>8</v>
      </c>
      <c r="H525" s="76">
        <v>4080</v>
      </c>
      <c r="I525" s="68">
        <v>2063.0519999999997</v>
      </c>
    </row>
    <row r="526" spans="2:9">
      <c r="B526" s="69">
        <v>41786</v>
      </c>
      <c r="C526" s="67">
        <v>1640</v>
      </c>
      <c r="D526" s="68" t="s">
        <v>48</v>
      </c>
      <c r="E526" s="68" t="s">
        <v>53</v>
      </c>
      <c r="F526" s="68" t="s">
        <v>51</v>
      </c>
      <c r="G526" s="68">
        <v>9</v>
      </c>
      <c r="H526" s="76">
        <v>4900.5</v>
      </c>
      <c r="I526" s="68">
        <v>992.51460000000009</v>
      </c>
    </row>
    <row r="527" spans="2:9">
      <c r="B527" s="69">
        <v>41787</v>
      </c>
      <c r="C527" s="67">
        <v>2005</v>
      </c>
      <c r="D527" s="68" t="s">
        <v>45</v>
      </c>
      <c r="E527" s="68" t="s">
        <v>53</v>
      </c>
      <c r="F527" s="68" t="s">
        <v>50</v>
      </c>
      <c r="G527" s="68">
        <v>6</v>
      </c>
      <c r="H527" s="76">
        <v>2610</v>
      </c>
      <c r="I527" s="68">
        <v>3297.9960000000001</v>
      </c>
    </row>
    <row r="528" spans="2:9">
      <c r="B528" s="69">
        <v>41788</v>
      </c>
      <c r="C528" s="67">
        <v>1641</v>
      </c>
      <c r="D528" s="68" t="s">
        <v>49</v>
      </c>
      <c r="E528" s="68" t="s">
        <v>53</v>
      </c>
      <c r="F528" s="68" t="s">
        <v>47</v>
      </c>
      <c r="G528" s="68">
        <v>9</v>
      </c>
      <c r="H528" s="76">
        <v>1593</v>
      </c>
      <c r="I528" s="68">
        <v>2850.8328000000001</v>
      </c>
    </row>
    <row r="529" spans="2:9">
      <c r="B529" s="69">
        <v>41789</v>
      </c>
      <c r="C529" s="67">
        <v>2006</v>
      </c>
      <c r="D529" s="68" t="s">
        <v>48</v>
      </c>
      <c r="E529" s="68" t="s">
        <v>53</v>
      </c>
      <c r="F529" s="68" t="s">
        <v>50</v>
      </c>
      <c r="G529" s="68">
        <v>6</v>
      </c>
      <c r="H529" s="76">
        <v>5724</v>
      </c>
      <c r="I529" s="68">
        <v>2687.4180000000001</v>
      </c>
    </row>
    <row r="530" spans="2:9">
      <c r="B530" s="69">
        <v>41790</v>
      </c>
      <c r="C530" s="67">
        <v>1642</v>
      </c>
      <c r="D530" s="68" t="s">
        <v>45</v>
      </c>
      <c r="E530" s="68" t="s">
        <v>53</v>
      </c>
      <c r="F530" s="68" t="s">
        <v>47</v>
      </c>
      <c r="G530" s="68">
        <v>10</v>
      </c>
      <c r="H530" s="76">
        <v>6930</v>
      </c>
      <c r="I530" s="68">
        <v>3246.9359999999997</v>
      </c>
    </row>
    <row r="531" spans="2:9">
      <c r="B531" s="69">
        <v>41791</v>
      </c>
      <c r="C531" s="67">
        <v>2007</v>
      </c>
      <c r="D531" s="68" t="s">
        <v>49</v>
      </c>
      <c r="E531" s="68" t="s">
        <v>53</v>
      </c>
      <c r="F531" s="68" t="s">
        <v>51</v>
      </c>
      <c r="G531" s="68">
        <v>9</v>
      </c>
      <c r="H531" s="76">
        <v>11790</v>
      </c>
      <c r="I531" s="68">
        <v>4036.8959999999997</v>
      </c>
    </row>
    <row r="532" spans="2:9">
      <c r="B532" s="69">
        <v>41792</v>
      </c>
      <c r="C532" s="67">
        <v>1643</v>
      </c>
      <c r="D532" s="68" t="s">
        <v>48</v>
      </c>
      <c r="E532" s="68" t="s">
        <v>53</v>
      </c>
      <c r="F532" s="68" t="s">
        <v>47</v>
      </c>
      <c r="G532" s="68">
        <v>6</v>
      </c>
      <c r="H532" s="76">
        <v>2556</v>
      </c>
      <c r="I532" s="68">
        <v>3082.5360000000005</v>
      </c>
    </row>
    <row r="533" spans="2:9">
      <c r="B533" s="69">
        <v>41793</v>
      </c>
      <c r="C533" s="67">
        <v>2008</v>
      </c>
      <c r="D533" s="68" t="s">
        <v>45</v>
      </c>
      <c r="E533" s="68" t="s">
        <v>53</v>
      </c>
      <c r="F533" s="68" t="s">
        <v>51</v>
      </c>
      <c r="G533" s="68">
        <v>6</v>
      </c>
      <c r="H533" s="76">
        <v>4410</v>
      </c>
      <c r="I533" s="68">
        <v>876.92849999999999</v>
      </c>
    </row>
    <row r="534" spans="2:9">
      <c r="B534" s="69">
        <v>41794</v>
      </c>
      <c r="C534" s="67">
        <v>1644</v>
      </c>
      <c r="D534" s="68" t="s">
        <v>49</v>
      </c>
      <c r="E534" s="68" t="s">
        <v>53</v>
      </c>
      <c r="F534" s="68" t="s">
        <v>50</v>
      </c>
      <c r="G534" s="68">
        <v>7</v>
      </c>
      <c r="H534" s="76">
        <v>2856</v>
      </c>
      <c r="I534" s="68">
        <v>3148.74</v>
      </c>
    </row>
    <row r="535" spans="2:9">
      <c r="B535" s="69">
        <v>41795</v>
      </c>
      <c r="C535" s="67">
        <v>2009</v>
      </c>
      <c r="D535" s="68" t="s">
        <v>48</v>
      </c>
      <c r="E535" s="68" t="s">
        <v>53</v>
      </c>
      <c r="F535" s="68" t="s">
        <v>51</v>
      </c>
      <c r="G535" s="68">
        <v>9</v>
      </c>
      <c r="H535" s="76">
        <v>6318</v>
      </c>
      <c r="I535" s="68">
        <v>2062.1951999999997</v>
      </c>
    </row>
    <row r="536" spans="2:9">
      <c r="B536" s="69">
        <v>41796</v>
      </c>
      <c r="C536" s="67">
        <v>1645</v>
      </c>
      <c r="D536" s="68" t="s">
        <v>45</v>
      </c>
      <c r="E536" s="68" t="s">
        <v>53</v>
      </c>
      <c r="F536" s="68" t="s">
        <v>50</v>
      </c>
      <c r="G536" s="68">
        <v>7</v>
      </c>
      <c r="H536" s="76">
        <v>4186</v>
      </c>
      <c r="I536" s="68">
        <v>2015.5590000000002</v>
      </c>
    </row>
    <row r="537" spans="2:9">
      <c r="B537" s="69">
        <v>41797</v>
      </c>
      <c r="C537" s="67">
        <v>2010</v>
      </c>
      <c r="D537" s="68" t="s">
        <v>49</v>
      </c>
      <c r="E537" s="68" t="s">
        <v>53</v>
      </c>
      <c r="F537" s="68" t="s">
        <v>47</v>
      </c>
      <c r="G537" s="68">
        <v>6</v>
      </c>
      <c r="H537" s="76">
        <v>9000</v>
      </c>
      <c r="I537" s="68">
        <v>1546.56</v>
      </c>
    </row>
    <row r="538" spans="2:9">
      <c r="B538" s="69">
        <v>41798</v>
      </c>
      <c r="C538" s="67">
        <v>1646</v>
      </c>
      <c r="D538" s="68" t="s">
        <v>48</v>
      </c>
      <c r="E538" s="68" t="s">
        <v>53</v>
      </c>
      <c r="F538" s="68" t="s">
        <v>50</v>
      </c>
      <c r="G538" s="68">
        <v>9</v>
      </c>
      <c r="H538" s="76">
        <v>11448</v>
      </c>
      <c r="I538" s="68">
        <v>5098.6530000000002</v>
      </c>
    </row>
    <row r="539" spans="2:9">
      <c r="B539" s="69">
        <v>41799</v>
      </c>
      <c r="C539" s="67">
        <v>2011</v>
      </c>
      <c r="D539" s="68" t="s">
        <v>45</v>
      </c>
      <c r="E539" s="68" t="s">
        <v>53</v>
      </c>
      <c r="F539" s="68" t="s">
        <v>47</v>
      </c>
      <c r="G539" s="68">
        <v>9</v>
      </c>
      <c r="H539" s="76">
        <v>14850</v>
      </c>
      <c r="I539" s="68">
        <v>923.07600000000002</v>
      </c>
    </row>
    <row r="540" spans="2:9">
      <c r="B540" s="69">
        <v>41800</v>
      </c>
      <c r="C540" s="67">
        <v>1647</v>
      </c>
      <c r="D540" s="68" t="s">
        <v>49</v>
      </c>
      <c r="E540" s="68" t="s">
        <v>53</v>
      </c>
      <c r="F540" s="68" t="s">
        <v>51</v>
      </c>
      <c r="G540" s="68">
        <v>9</v>
      </c>
      <c r="H540" s="76">
        <v>4941</v>
      </c>
      <c r="I540" s="68">
        <v>998.74080000000004</v>
      </c>
    </row>
    <row r="541" spans="2:9">
      <c r="B541" s="69">
        <v>41801</v>
      </c>
      <c r="C541" s="67">
        <v>2012</v>
      </c>
      <c r="D541" s="68" t="s">
        <v>48</v>
      </c>
      <c r="E541" s="68" t="s">
        <v>53</v>
      </c>
      <c r="F541" s="68" t="s">
        <v>47</v>
      </c>
      <c r="G541" s="68">
        <v>9</v>
      </c>
      <c r="H541" s="76">
        <v>9288</v>
      </c>
      <c r="I541" s="68">
        <v>4353.75</v>
      </c>
    </row>
    <row r="542" spans="2:9">
      <c r="B542" s="69">
        <v>41802</v>
      </c>
      <c r="C542" s="67">
        <v>1648</v>
      </c>
      <c r="D542" s="68" t="s">
        <v>45</v>
      </c>
      <c r="E542" s="68" t="s">
        <v>53</v>
      </c>
      <c r="F542" s="68" t="s">
        <v>51</v>
      </c>
      <c r="G542" s="68">
        <v>7</v>
      </c>
      <c r="H542" s="76">
        <v>8064</v>
      </c>
      <c r="I542" s="68">
        <v>2388.96</v>
      </c>
    </row>
    <row r="543" spans="2:9">
      <c r="B543" s="69">
        <v>41803</v>
      </c>
      <c r="C543" s="67">
        <v>2013</v>
      </c>
      <c r="D543" s="68" t="s">
        <v>49</v>
      </c>
      <c r="E543" s="68" t="s">
        <v>53</v>
      </c>
      <c r="F543" s="68" t="s">
        <v>50</v>
      </c>
      <c r="G543" s="68">
        <v>9</v>
      </c>
      <c r="H543" s="76">
        <v>5751</v>
      </c>
      <c r="I543" s="68">
        <v>718.49160000000006</v>
      </c>
    </row>
    <row r="544" spans="2:9">
      <c r="B544" s="69">
        <v>41804</v>
      </c>
      <c r="C544" s="67">
        <v>1649</v>
      </c>
      <c r="D544" s="68" t="s">
        <v>48</v>
      </c>
      <c r="E544" s="68" t="s">
        <v>53</v>
      </c>
      <c r="F544" s="68" t="s">
        <v>51</v>
      </c>
      <c r="G544" s="68">
        <v>7</v>
      </c>
      <c r="H544" s="76">
        <v>3360</v>
      </c>
      <c r="I544" s="68">
        <v>3539.76</v>
      </c>
    </row>
    <row r="545" spans="2:9">
      <c r="B545" s="69">
        <v>41805</v>
      </c>
      <c r="C545" s="67">
        <v>2014</v>
      </c>
      <c r="D545" s="68" t="s">
        <v>45</v>
      </c>
      <c r="E545" s="68" t="s">
        <v>53</v>
      </c>
      <c r="F545" s="68" t="s">
        <v>50</v>
      </c>
      <c r="G545" s="68">
        <v>7</v>
      </c>
      <c r="H545" s="76">
        <v>5229</v>
      </c>
      <c r="I545" s="68">
        <v>2625.8295000000003</v>
      </c>
    </row>
    <row r="546" spans="2:9">
      <c r="B546" s="69">
        <v>41806</v>
      </c>
      <c r="C546" s="67">
        <v>1650</v>
      </c>
      <c r="D546" s="68" t="s">
        <v>49</v>
      </c>
      <c r="E546" s="68" t="s">
        <v>53</v>
      </c>
      <c r="F546" s="68" t="s">
        <v>47</v>
      </c>
      <c r="G546" s="68">
        <v>7</v>
      </c>
      <c r="H546" s="76">
        <v>1732.5</v>
      </c>
      <c r="I546" s="68">
        <v>690.40125000000012</v>
      </c>
    </row>
    <row r="547" spans="2:9">
      <c r="B547" s="69">
        <v>41807</v>
      </c>
      <c r="C547" s="67">
        <v>2015</v>
      </c>
      <c r="D547" s="68" t="s">
        <v>48</v>
      </c>
      <c r="E547" s="68" t="s">
        <v>53</v>
      </c>
      <c r="F547" s="68" t="s">
        <v>50</v>
      </c>
      <c r="G547" s="68">
        <v>7</v>
      </c>
      <c r="H547" s="76">
        <v>9828</v>
      </c>
      <c r="I547" s="68">
        <v>1585.7477999999999</v>
      </c>
    </row>
    <row r="548" spans="2:9">
      <c r="B548" s="69">
        <v>41808</v>
      </c>
      <c r="C548" s="67">
        <v>1651</v>
      </c>
      <c r="D548" s="68" t="s">
        <v>45</v>
      </c>
      <c r="E548" s="68" t="s">
        <v>53</v>
      </c>
      <c r="F548" s="68" t="s">
        <v>47</v>
      </c>
      <c r="G548" s="68">
        <v>10</v>
      </c>
      <c r="H548" s="76">
        <v>9375</v>
      </c>
      <c r="I548" s="68">
        <v>647.25</v>
      </c>
    </row>
    <row r="549" spans="2:9">
      <c r="B549" s="69">
        <v>41809</v>
      </c>
      <c r="C549" s="67">
        <v>2016</v>
      </c>
      <c r="D549" s="68" t="s">
        <v>49</v>
      </c>
      <c r="E549" s="68" t="s">
        <v>53</v>
      </c>
      <c r="F549" s="68" t="s">
        <v>51</v>
      </c>
      <c r="G549" s="68">
        <v>10</v>
      </c>
      <c r="H549" s="76">
        <v>8560</v>
      </c>
      <c r="I549" s="68">
        <v>2731.0680000000002</v>
      </c>
    </row>
    <row r="550" spans="2:9">
      <c r="B550" s="69">
        <v>41810</v>
      </c>
      <c r="C550" s="67">
        <v>1652</v>
      </c>
      <c r="D550" s="68" t="s">
        <v>48</v>
      </c>
      <c r="E550" s="68" t="s">
        <v>53</v>
      </c>
      <c r="F550" s="68" t="s">
        <v>47</v>
      </c>
      <c r="G550" s="68">
        <v>9</v>
      </c>
      <c r="H550" s="76">
        <v>2331</v>
      </c>
      <c r="I550" s="68">
        <v>3305.3579999999997</v>
      </c>
    </row>
    <row r="551" spans="2:9">
      <c r="B551" s="69">
        <v>41811</v>
      </c>
      <c r="C551" s="67">
        <v>2017</v>
      </c>
      <c r="D551" s="68" t="s">
        <v>45</v>
      </c>
      <c r="E551" s="68" t="s">
        <v>53</v>
      </c>
      <c r="F551" s="68" t="s">
        <v>51</v>
      </c>
      <c r="G551" s="68">
        <v>7</v>
      </c>
      <c r="H551" s="76">
        <v>10878</v>
      </c>
      <c r="I551" s="68">
        <v>3198.9478499999996</v>
      </c>
    </row>
    <row r="552" spans="2:9">
      <c r="B552" s="69">
        <v>41812</v>
      </c>
      <c r="C552" s="67">
        <v>2028</v>
      </c>
      <c r="D552" s="68" t="s">
        <v>49</v>
      </c>
      <c r="E552" s="68" t="s">
        <v>53</v>
      </c>
      <c r="F552" s="68" t="s">
        <v>47</v>
      </c>
      <c r="G552" s="68">
        <v>8</v>
      </c>
      <c r="H552" s="76">
        <v>2832</v>
      </c>
      <c r="I552" s="68">
        <v>5053.7039999999997</v>
      </c>
    </row>
    <row r="553" spans="2:9">
      <c r="B553" s="69">
        <v>41813</v>
      </c>
      <c r="C553" s="67">
        <v>1664</v>
      </c>
      <c r="D553" s="68" t="s">
        <v>48</v>
      </c>
      <c r="E553" s="68" t="s">
        <v>53</v>
      </c>
      <c r="F553" s="68" t="s">
        <v>50</v>
      </c>
      <c r="G553" s="68">
        <v>7</v>
      </c>
      <c r="H553" s="76">
        <v>2425.5</v>
      </c>
      <c r="I553" s="68">
        <v>952.97894999999994</v>
      </c>
    </row>
    <row r="554" spans="2:9">
      <c r="B554" s="69">
        <v>41814</v>
      </c>
      <c r="C554" s="67">
        <v>2029</v>
      </c>
      <c r="D554" s="68" t="s">
        <v>45</v>
      </c>
      <c r="E554" s="68" t="s">
        <v>53</v>
      </c>
      <c r="F554" s="68" t="s">
        <v>47</v>
      </c>
      <c r="G554" s="68">
        <v>7</v>
      </c>
      <c r="H554" s="76">
        <v>2100</v>
      </c>
      <c r="I554" s="68">
        <v>4363.8</v>
      </c>
    </row>
    <row r="555" spans="2:9">
      <c r="B555" s="69">
        <v>41815</v>
      </c>
      <c r="C555" s="67">
        <v>1665</v>
      </c>
      <c r="D555" s="68" t="s">
        <v>49</v>
      </c>
      <c r="E555" s="68" t="s">
        <v>53</v>
      </c>
      <c r="F555" s="68" t="s">
        <v>51</v>
      </c>
      <c r="G555" s="68">
        <v>10</v>
      </c>
      <c r="H555" s="76">
        <v>2740</v>
      </c>
      <c r="I555" s="68">
        <v>1167.5139999999999</v>
      </c>
    </row>
    <row r="556" spans="2:9">
      <c r="B556" s="69">
        <v>41816</v>
      </c>
      <c r="C556" s="67">
        <v>2030</v>
      </c>
      <c r="D556" s="68" t="s">
        <v>48</v>
      </c>
      <c r="E556" s="68" t="s">
        <v>53</v>
      </c>
      <c r="F556" s="68" t="s">
        <v>47</v>
      </c>
      <c r="G556" s="68">
        <v>10</v>
      </c>
      <c r="H556" s="76">
        <v>7470</v>
      </c>
      <c r="I556" s="68">
        <v>4834.335</v>
      </c>
    </row>
    <row r="557" spans="2:9">
      <c r="B557" s="69">
        <v>41817</v>
      </c>
      <c r="C557" s="67">
        <v>1666</v>
      </c>
      <c r="D557" s="68" t="s">
        <v>45</v>
      </c>
      <c r="E557" s="68" t="s">
        <v>53</v>
      </c>
      <c r="F557" s="68" t="s">
        <v>51</v>
      </c>
      <c r="G557" s="68">
        <v>7</v>
      </c>
      <c r="H557" s="76">
        <v>2184</v>
      </c>
      <c r="I557" s="68">
        <v>3318.5880000000002</v>
      </c>
    </row>
    <row r="558" spans="2:9">
      <c r="B558" s="69">
        <v>41818</v>
      </c>
      <c r="C558" s="67">
        <v>2031</v>
      </c>
      <c r="D558" s="68" t="s">
        <v>49</v>
      </c>
      <c r="E558" s="68" t="s">
        <v>53</v>
      </c>
      <c r="F558" s="68" t="s">
        <v>50</v>
      </c>
      <c r="G558" s="68">
        <v>9</v>
      </c>
      <c r="H558" s="76">
        <v>5386.5</v>
      </c>
      <c r="I558" s="68">
        <v>3093.6464999999998</v>
      </c>
    </row>
    <row r="559" spans="2:9">
      <c r="B559" s="69">
        <v>41819</v>
      </c>
      <c r="C559" s="67">
        <v>1667</v>
      </c>
      <c r="D559" s="68" t="s">
        <v>48</v>
      </c>
      <c r="E559" s="68" t="s">
        <v>53</v>
      </c>
      <c r="F559" s="68" t="s">
        <v>51</v>
      </c>
      <c r="G559" s="68">
        <v>6</v>
      </c>
      <c r="H559" s="76">
        <v>11295</v>
      </c>
      <c r="I559" s="68">
        <v>2857.1831999999995</v>
      </c>
    </row>
    <row r="560" spans="2:9">
      <c r="B560" s="69">
        <v>41820</v>
      </c>
      <c r="C560" s="67">
        <v>2032</v>
      </c>
      <c r="D560" s="68" t="s">
        <v>45</v>
      </c>
      <c r="E560" s="68" t="s">
        <v>53</v>
      </c>
      <c r="F560" s="68" t="s">
        <v>50</v>
      </c>
      <c r="G560" s="68">
        <v>10</v>
      </c>
      <c r="H560" s="76">
        <v>10125</v>
      </c>
      <c r="I560" s="68">
        <v>4255.5374999999995</v>
      </c>
    </row>
    <row r="561" spans="2:9">
      <c r="B561" s="69">
        <v>41821</v>
      </c>
      <c r="C561" s="67">
        <v>1668</v>
      </c>
      <c r="D561" s="68" t="s">
        <v>49</v>
      </c>
      <c r="E561" s="68" t="s">
        <v>53</v>
      </c>
      <c r="F561" s="68" t="s">
        <v>47</v>
      </c>
      <c r="G561" s="68">
        <v>7</v>
      </c>
      <c r="H561" s="76">
        <v>1669.5</v>
      </c>
      <c r="I561" s="68">
        <v>3289.7497500000004</v>
      </c>
    </row>
    <row r="562" spans="2:9">
      <c r="B562" s="69">
        <v>41822</v>
      </c>
      <c r="C562" s="67">
        <v>2033</v>
      </c>
      <c r="D562" s="68" t="s">
        <v>48</v>
      </c>
      <c r="E562" s="68" t="s">
        <v>53</v>
      </c>
      <c r="F562" s="68" t="s">
        <v>50</v>
      </c>
      <c r="G562" s="68">
        <v>8</v>
      </c>
      <c r="H562" s="76">
        <v>6888</v>
      </c>
      <c r="I562" s="68">
        <v>784.77279999999996</v>
      </c>
    </row>
    <row r="563" spans="2:9">
      <c r="B563" s="69">
        <v>41823</v>
      </c>
      <c r="C563" s="67">
        <v>1669</v>
      </c>
      <c r="D563" s="68" t="s">
        <v>45</v>
      </c>
      <c r="E563" s="68" t="s">
        <v>53</v>
      </c>
      <c r="F563" s="68" t="s">
        <v>47</v>
      </c>
      <c r="G563" s="68">
        <v>8</v>
      </c>
      <c r="H563" s="76">
        <v>1872</v>
      </c>
      <c r="I563" s="68">
        <v>1362.816</v>
      </c>
    </row>
    <row r="564" spans="2:9">
      <c r="B564" s="69">
        <v>41824</v>
      </c>
      <c r="C564" s="67">
        <v>2034</v>
      </c>
      <c r="D564" s="68" t="s">
        <v>49</v>
      </c>
      <c r="E564" s="68" t="s">
        <v>53</v>
      </c>
      <c r="F564" s="68" t="s">
        <v>51</v>
      </c>
      <c r="G564" s="68">
        <v>10</v>
      </c>
      <c r="H564" s="76">
        <v>6615</v>
      </c>
      <c r="I564" s="68">
        <v>3328.4474999999998</v>
      </c>
    </row>
    <row r="565" spans="2:9">
      <c r="B565" s="69">
        <v>41825</v>
      </c>
      <c r="C565" s="67">
        <v>1670</v>
      </c>
      <c r="D565" s="68" t="s">
        <v>48</v>
      </c>
      <c r="E565" s="68" t="s">
        <v>53</v>
      </c>
      <c r="F565" s="68" t="s">
        <v>47</v>
      </c>
      <c r="G565" s="68">
        <v>8</v>
      </c>
      <c r="H565" s="76">
        <v>8960</v>
      </c>
      <c r="I565" s="68">
        <v>3458.56</v>
      </c>
    </row>
    <row r="566" spans="2:9">
      <c r="B566" s="69">
        <v>41826</v>
      </c>
      <c r="C566" s="67">
        <v>2035</v>
      </c>
      <c r="D566" s="68" t="s">
        <v>45</v>
      </c>
      <c r="E566" s="68" t="s">
        <v>53</v>
      </c>
      <c r="F566" s="68" t="s">
        <v>51</v>
      </c>
      <c r="G566" s="68">
        <v>9</v>
      </c>
      <c r="H566" s="76">
        <v>6507</v>
      </c>
      <c r="I566" s="68">
        <v>935.05589999999995</v>
      </c>
    </row>
    <row r="567" spans="2:9">
      <c r="B567" s="69">
        <v>41827</v>
      </c>
      <c r="C567" s="67">
        <v>1671</v>
      </c>
      <c r="D567" s="68" t="s">
        <v>49</v>
      </c>
      <c r="E567" s="68" t="s">
        <v>53</v>
      </c>
      <c r="F567" s="68" t="s">
        <v>50</v>
      </c>
      <c r="G567" s="68">
        <v>6</v>
      </c>
      <c r="H567" s="76">
        <v>1764</v>
      </c>
      <c r="I567" s="68">
        <v>1461.2975999999999</v>
      </c>
    </row>
    <row r="568" spans="2:9">
      <c r="B568" s="69">
        <v>41828</v>
      </c>
      <c r="C568" s="67">
        <v>2036</v>
      </c>
      <c r="D568" s="68" t="s">
        <v>48</v>
      </c>
      <c r="E568" s="68" t="s">
        <v>53</v>
      </c>
      <c r="F568" s="68" t="s">
        <v>51</v>
      </c>
      <c r="G568" s="68">
        <v>9</v>
      </c>
      <c r="H568" s="76">
        <v>1512</v>
      </c>
      <c r="I568" s="68">
        <v>2084.1408000000001</v>
      </c>
    </row>
    <row r="569" spans="2:9">
      <c r="B569" s="69">
        <v>41829</v>
      </c>
      <c r="C569" s="67">
        <v>1672</v>
      </c>
      <c r="D569" s="68" t="s">
        <v>45</v>
      </c>
      <c r="E569" s="68" t="s">
        <v>53</v>
      </c>
      <c r="F569" s="68" t="s">
        <v>50</v>
      </c>
      <c r="G569" s="68">
        <v>6</v>
      </c>
      <c r="H569" s="76">
        <v>12285</v>
      </c>
      <c r="I569" s="68">
        <v>1660.932</v>
      </c>
    </row>
    <row r="570" spans="2:9">
      <c r="B570" s="69">
        <v>40909</v>
      </c>
      <c r="C570" s="67">
        <v>2037</v>
      </c>
      <c r="D570" s="68" t="s">
        <v>49</v>
      </c>
      <c r="E570" s="68" t="s">
        <v>54</v>
      </c>
      <c r="F570" s="68" t="s">
        <v>47</v>
      </c>
      <c r="G570" s="68">
        <v>7</v>
      </c>
      <c r="H570" s="76">
        <v>10552.5</v>
      </c>
      <c r="I570" s="68">
        <v>2600.9802</v>
      </c>
    </row>
    <row r="571" spans="2:9">
      <c r="B571" s="69">
        <v>40910</v>
      </c>
      <c r="C571" s="67">
        <v>1673</v>
      </c>
      <c r="D571" s="68" t="s">
        <v>48</v>
      </c>
      <c r="E571" s="68" t="s">
        <v>54</v>
      </c>
      <c r="F571" s="68" t="s">
        <v>50</v>
      </c>
      <c r="G571" s="68">
        <v>8</v>
      </c>
      <c r="H571" s="76">
        <v>6528</v>
      </c>
      <c r="I571" s="68">
        <v>3850.4320000000002</v>
      </c>
    </row>
    <row r="572" spans="2:9">
      <c r="B572" s="69">
        <v>40911</v>
      </c>
      <c r="C572" s="67">
        <v>2038</v>
      </c>
      <c r="D572" s="68" t="s">
        <v>45</v>
      </c>
      <c r="E572" s="68" t="s">
        <v>54</v>
      </c>
      <c r="F572" s="68" t="s">
        <v>47</v>
      </c>
      <c r="G572" s="68">
        <v>7</v>
      </c>
      <c r="H572" s="76">
        <v>10710</v>
      </c>
      <c r="I572" s="68">
        <v>1105.5397499999999</v>
      </c>
    </row>
    <row r="573" spans="2:9">
      <c r="B573" s="69">
        <v>40913</v>
      </c>
      <c r="C573" s="67">
        <v>1674</v>
      </c>
      <c r="D573" s="68" t="s">
        <v>49</v>
      </c>
      <c r="E573" s="68" t="s">
        <v>54</v>
      </c>
      <c r="F573" s="68" t="s">
        <v>51</v>
      </c>
      <c r="G573" s="68">
        <v>10</v>
      </c>
      <c r="H573" s="76">
        <v>10000</v>
      </c>
      <c r="I573" s="68">
        <v>1871.4</v>
      </c>
    </row>
    <row r="574" spans="2:9">
      <c r="B574" s="69">
        <v>40914</v>
      </c>
      <c r="C574" s="67">
        <v>2039</v>
      </c>
      <c r="D574" s="68" t="s">
        <v>48</v>
      </c>
      <c r="E574" s="68" t="s">
        <v>54</v>
      </c>
      <c r="F574" s="68" t="s">
        <v>47</v>
      </c>
      <c r="G574" s="68">
        <v>9</v>
      </c>
      <c r="H574" s="76">
        <v>9045</v>
      </c>
      <c r="I574" s="68">
        <v>545.95619999999997</v>
      </c>
    </row>
    <row r="575" spans="2:9">
      <c r="B575" s="69">
        <v>40915</v>
      </c>
      <c r="C575" s="67">
        <v>1675</v>
      </c>
      <c r="D575" s="68" t="s">
        <v>45</v>
      </c>
      <c r="E575" s="68" t="s">
        <v>54</v>
      </c>
      <c r="F575" s="68" t="s">
        <v>51</v>
      </c>
      <c r="G575" s="68">
        <v>10</v>
      </c>
      <c r="H575" s="76">
        <v>10800</v>
      </c>
      <c r="I575" s="68">
        <v>5366.25</v>
      </c>
    </row>
    <row r="576" spans="2:9">
      <c r="B576" s="69">
        <v>40916</v>
      </c>
      <c r="C576" s="67">
        <v>2040</v>
      </c>
      <c r="D576" s="68" t="s">
        <v>49</v>
      </c>
      <c r="E576" s="68" t="s">
        <v>54</v>
      </c>
      <c r="F576" s="68" t="s">
        <v>50</v>
      </c>
      <c r="G576" s="68">
        <v>8</v>
      </c>
      <c r="H576" s="76">
        <v>9248</v>
      </c>
      <c r="I576" s="68">
        <v>985.14319999999998</v>
      </c>
    </row>
    <row r="577" spans="2:9">
      <c r="B577" s="69">
        <v>40917</v>
      </c>
      <c r="C577" s="67">
        <v>1676</v>
      </c>
      <c r="D577" s="68" t="s">
        <v>48</v>
      </c>
      <c r="E577" s="68" t="s">
        <v>54</v>
      </c>
      <c r="F577" s="68" t="s">
        <v>51</v>
      </c>
      <c r="G577" s="68">
        <v>8</v>
      </c>
      <c r="H577" s="76">
        <v>4496</v>
      </c>
      <c r="I577" s="68">
        <v>2526.9767999999995</v>
      </c>
    </row>
    <row r="578" spans="2:9">
      <c r="B578" s="69">
        <v>40918</v>
      </c>
      <c r="C578" s="67">
        <v>2041</v>
      </c>
      <c r="D578" s="68" t="s">
        <v>45</v>
      </c>
      <c r="E578" s="68" t="s">
        <v>54</v>
      </c>
      <c r="F578" s="68" t="s">
        <v>50</v>
      </c>
      <c r="G578" s="68">
        <v>9</v>
      </c>
      <c r="H578" s="76">
        <v>7074</v>
      </c>
      <c r="I578" s="68">
        <v>3631.6147499999997</v>
      </c>
    </row>
    <row r="579" spans="2:9">
      <c r="B579" s="69">
        <v>40919</v>
      </c>
      <c r="C579" s="67">
        <v>1677</v>
      </c>
      <c r="D579" s="68" t="s">
        <v>49</v>
      </c>
      <c r="E579" s="68" t="s">
        <v>54</v>
      </c>
      <c r="F579" s="68" t="s">
        <v>47</v>
      </c>
      <c r="G579" s="68">
        <v>6</v>
      </c>
      <c r="H579" s="76">
        <v>2223</v>
      </c>
      <c r="I579" s="68">
        <v>1443.1716000000001</v>
      </c>
    </row>
    <row r="580" spans="2:9">
      <c r="B580" s="69">
        <v>40920</v>
      </c>
      <c r="C580" s="67">
        <v>2042</v>
      </c>
      <c r="D580" s="68" t="s">
        <v>48</v>
      </c>
      <c r="E580" s="68" t="s">
        <v>54</v>
      </c>
      <c r="F580" s="68" t="s">
        <v>50</v>
      </c>
      <c r="G580" s="68">
        <v>10</v>
      </c>
      <c r="H580" s="76">
        <v>1920</v>
      </c>
      <c r="I580" s="68">
        <v>1381.248</v>
      </c>
    </row>
    <row r="581" spans="2:9">
      <c r="B581" s="69">
        <v>40921</v>
      </c>
      <c r="C581" s="67">
        <v>1678</v>
      </c>
      <c r="D581" s="68" t="s">
        <v>45</v>
      </c>
      <c r="E581" s="68" t="s">
        <v>54</v>
      </c>
      <c r="F581" s="68" t="s">
        <v>47</v>
      </c>
      <c r="G581" s="68">
        <v>9</v>
      </c>
      <c r="H581" s="76">
        <v>4428</v>
      </c>
      <c r="I581" s="68">
        <v>2357.2458000000001</v>
      </c>
    </row>
    <row r="582" spans="2:9">
      <c r="B582" s="69">
        <v>40922</v>
      </c>
      <c r="C582" s="67">
        <v>2043</v>
      </c>
      <c r="D582" s="68" t="s">
        <v>49</v>
      </c>
      <c r="E582" s="68" t="s">
        <v>54</v>
      </c>
      <c r="F582" s="68" t="s">
        <v>51</v>
      </c>
      <c r="G582" s="68">
        <v>9</v>
      </c>
      <c r="H582" s="76">
        <v>3834</v>
      </c>
      <c r="I582" s="68">
        <v>2080.7118</v>
      </c>
    </row>
    <row r="583" spans="2:9">
      <c r="B583" s="69">
        <v>40923</v>
      </c>
      <c r="C583" s="67">
        <v>1679</v>
      </c>
      <c r="D583" s="68" t="s">
        <v>48</v>
      </c>
      <c r="E583" s="68" t="s">
        <v>54</v>
      </c>
      <c r="F583" s="68" t="s">
        <v>47</v>
      </c>
      <c r="G583" s="68">
        <v>8</v>
      </c>
      <c r="H583" s="76">
        <v>7704</v>
      </c>
      <c r="I583" s="68">
        <v>1808.5139999999999</v>
      </c>
    </row>
    <row r="584" spans="2:9">
      <c r="B584" s="69">
        <v>40924</v>
      </c>
      <c r="C584" s="67">
        <v>2044</v>
      </c>
      <c r="D584" s="68" t="s">
        <v>45</v>
      </c>
      <c r="E584" s="68" t="s">
        <v>54</v>
      </c>
      <c r="F584" s="68" t="s">
        <v>51</v>
      </c>
      <c r="G584" s="68">
        <v>7</v>
      </c>
      <c r="H584" s="76">
        <v>4788</v>
      </c>
      <c r="I584" s="68">
        <v>3173.6459999999997</v>
      </c>
    </row>
    <row r="585" spans="2:9">
      <c r="B585" s="69">
        <v>40925</v>
      </c>
      <c r="C585" s="67">
        <v>1680</v>
      </c>
      <c r="D585" s="68" t="s">
        <v>49</v>
      </c>
      <c r="E585" s="68" t="s">
        <v>54</v>
      </c>
      <c r="F585" s="68" t="s">
        <v>50</v>
      </c>
      <c r="G585" s="68">
        <v>8</v>
      </c>
      <c r="H585" s="76">
        <v>6696</v>
      </c>
      <c r="I585" s="68">
        <v>1755.2447999999999</v>
      </c>
    </row>
    <row r="586" spans="2:9">
      <c r="B586" s="69">
        <v>40926</v>
      </c>
      <c r="C586" s="67">
        <v>2045</v>
      </c>
      <c r="D586" s="68" t="s">
        <v>48</v>
      </c>
      <c r="E586" s="68" t="s">
        <v>54</v>
      </c>
      <c r="F586" s="68" t="s">
        <v>51</v>
      </c>
      <c r="G586" s="68">
        <v>10</v>
      </c>
      <c r="H586" s="76">
        <v>4500</v>
      </c>
      <c r="I586" s="68">
        <v>1598.4</v>
      </c>
    </row>
    <row r="587" spans="2:9">
      <c r="B587" s="69">
        <v>40927</v>
      </c>
      <c r="C587" s="67">
        <v>1681</v>
      </c>
      <c r="D587" s="68" t="s">
        <v>45</v>
      </c>
      <c r="E587" s="68" t="s">
        <v>54</v>
      </c>
      <c r="F587" s="68" t="s">
        <v>50</v>
      </c>
      <c r="G587" s="68">
        <v>8</v>
      </c>
      <c r="H587" s="76">
        <v>11280</v>
      </c>
      <c r="I587" s="68">
        <v>3959.2799999999997</v>
      </c>
    </row>
    <row r="588" spans="2:9">
      <c r="B588" s="69">
        <v>40928</v>
      </c>
      <c r="C588" s="67">
        <v>1682</v>
      </c>
      <c r="D588" s="68" t="s">
        <v>48</v>
      </c>
      <c r="E588" s="68" t="s">
        <v>54</v>
      </c>
      <c r="F588" s="68" t="s">
        <v>50</v>
      </c>
      <c r="G588" s="68">
        <v>10</v>
      </c>
      <c r="H588" s="76">
        <v>8175</v>
      </c>
      <c r="I588" s="68">
        <v>2451.846</v>
      </c>
    </row>
    <row r="589" spans="2:9">
      <c r="B589" s="69">
        <v>40929</v>
      </c>
      <c r="C589" s="67">
        <v>1683</v>
      </c>
      <c r="D589" s="68" t="s">
        <v>49</v>
      </c>
      <c r="E589" s="68" t="s">
        <v>54</v>
      </c>
      <c r="F589" s="68" t="s">
        <v>51</v>
      </c>
      <c r="G589" s="68">
        <v>8</v>
      </c>
      <c r="H589" s="76">
        <v>6912</v>
      </c>
      <c r="I589" s="68">
        <v>3209.0111999999999</v>
      </c>
    </row>
    <row r="590" spans="2:9">
      <c r="B590" s="69">
        <v>40930</v>
      </c>
      <c r="C590" s="67">
        <v>1684</v>
      </c>
      <c r="D590" s="68" t="s">
        <v>45</v>
      </c>
      <c r="E590" s="68" t="s">
        <v>54</v>
      </c>
      <c r="F590" s="68" t="s">
        <v>51</v>
      </c>
      <c r="G590" s="68">
        <v>10</v>
      </c>
      <c r="H590" s="76">
        <v>9525</v>
      </c>
      <c r="I590" s="68">
        <v>3088.9575000000004</v>
      </c>
    </row>
    <row r="591" spans="2:9">
      <c r="B591" s="69">
        <v>40931</v>
      </c>
      <c r="C591" s="67">
        <v>1685</v>
      </c>
      <c r="D591" s="68" t="s">
        <v>48</v>
      </c>
      <c r="E591" s="68" t="s">
        <v>54</v>
      </c>
      <c r="F591" s="68" t="s">
        <v>51</v>
      </c>
      <c r="G591" s="68">
        <v>10</v>
      </c>
      <c r="H591" s="76">
        <v>8955</v>
      </c>
      <c r="I591" s="68">
        <v>1049.2275</v>
      </c>
    </row>
    <row r="592" spans="2:9">
      <c r="B592" s="69">
        <v>40932</v>
      </c>
      <c r="C592" s="67">
        <v>2055</v>
      </c>
      <c r="D592" s="68" t="s">
        <v>49</v>
      </c>
      <c r="E592" s="68" t="s">
        <v>54</v>
      </c>
      <c r="F592" s="68" t="s">
        <v>47</v>
      </c>
      <c r="G592" s="68">
        <v>10</v>
      </c>
      <c r="H592" s="76">
        <v>10100</v>
      </c>
      <c r="I592" s="68">
        <v>1452.7839999999999</v>
      </c>
    </row>
    <row r="593" spans="2:9">
      <c r="B593" s="69">
        <v>40933</v>
      </c>
      <c r="C593" s="67">
        <v>2056</v>
      </c>
      <c r="D593" s="68" t="s">
        <v>45</v>
      </c>
      <c r="E593" s="68" t="s">
        <v>54</v>
      </c>
      <c r="F593" s="68" t="s">
        <v>47</v>
      </c>
      <c r="G593" s="68">
        <v>10</v>
      </c>
      <c r="H593" s="76">
        <v>8280</v>
      </c>
      <c r="I593" s="68">
        <v>3417.57</v>
      </c>
    </row>
    <row r="594" spans="2:9">
      <c r="B594" s="69">
        <v>40934</v>
      </c>
      <c r="C594" s="67">
        <v>2057</v>
      </c>
      <c r="D594" s="68" t="s">
        <v>48</v>
      </c>
      <c r="E594" s="68" t="s">
        <v>54</v>
      </c>
      <c r="F594" s="68" t="s">
        <v>47</v>
      </c>
      <c r="G594" s="68">
        <v>9</v>
      </c>
      <c r="H594" s="76">
        <v>6831</v>
      </c>
      <c r="I594" s="68">
        <v>4264.8209999999999</v>
      </c>
    </row>
    <row r="595" spans="2:9">
      <c r="B595" s="69">
        <v>40935</v>
      </c>
      <c r="C595" s="67">
        <v>2058</v>
      </c>
      <c r="D595" s="68" t="s">
        <v>49</v>
      </c>
      <c r="E595" s="68" t="s">
        <v>54</v>
      </c>
      <c r="F595" s="68" t="s">
        <v>50</v>
      </c>
      <c r="G595" s="68">
        <v>6</v>
      </c>
      <c r="H595" s="76">
        <v>1444.5</v>
      </c>
      <c r="I595" s="68">
        <v>1412.721</v>
      </c>
    </row>
    <row r="596" spans="2:9">
      <c r="B596" s="69">
        <v>40936</v>
      </c>
      <c r="C596" s="67">
        <v>2059</v>
      </c>
      <c r="D596" s="68" t="s">
        <v>45</v>
      </c>
      <c r="E596" s="68" t="s">
        <v>54</v>
      </c>
      <c r="F596" s="68" t="s">
        <v>50</v>
      </c>
      <c r="G596" s="68">
        <v>8</v>
      </c>
      <c r="H596" s="76">
        <v>8688</v>
      </c>
      <c r="I596" s="68">
        <v>1366.6224</v>
      </c>
    </row>
    <row r="597" spans="2:9">
      <c r="B597" s="69">
        <v>40937</v>
      </c>
      <c r="C597" s="67">
        <v>1695</v>
      </c>
      <c r="D597" s="68" t="s">
        <v>49</v>
      </c>
      <c r="E597" s="68" t="s">
        <v>54</v>
      </c>
      <c r="F597" s="68" t="s">
        <v>47</v>
      </c>
      <c r="G597" s="68">
        <v>10</v>
      </c>
      <c r="H597" s="76">
        <v>4545</v>
      </c>
      <c r="I597" s="68">
        <v>1736.19</v>
      </c>
    </row>
    <row r="598" spans="2:9">
      <c r="B598" s="69">
        <v>40938</v>
      </c>
      <c r="C598" s="67">
        <v>2060</v>
      </c>
      <c r="D598" s="68" t="s">
        <v>48</v>
      </c>
      <c r="E598" s="68" t="s">
        <v>54</v>
      </c>
      <c r="F598" s="68" t="s">
        <v>50</v>
      </c>
      <c r="G598" s="68">
        <v>6</v>
      </c>
      <c r="H598" s="76">
        <v>7605</v>
      </c>
      <c r="I598" s="68">
        <v>948.7998</v>
      </c>
    </row>
    <row r="599" spans="2:9">
      <c r="B599" s="69">
        <v>40939</v>
      </c>
      <c r="C599" s="67">
        <v>1696</v>
      </c>
      <c r="D599" s="68" t="s">
        <v>45</v>
      </c>
      <c r="E599" s="68" t="s">
        <v>54</v>
      </c>
      <c r="F599" s="68" t="s">
        <v>47</v>
      </c>
      <c r="G599" s="68">
        <v>9</v>
      </c>
      <c r="H599" s="76">
        <v>2497.5</v>
      </c>
      <c r="I599" s="68">
        <v>1824.6735000000001</v>
      </c>
    </row>
    <row r="600" spans="2:9">
      <c r="B600" s="69">
        <v>40940</v>
      </c>
      <c r="C600" s="67">
        <v>2061</v>
      </c>
      <c r="D600" s="68" t="s">
        <v>49</v>
      </c>
      <c r="E600" s="68" t="s">
        <v>54</v>
      </c>
      <c r="F600" s="68" t="s">
        <v>51</v>
      </c>
      <c r="G600" s="68">
        <v>9</v>
      </c>
      <c r="H600" s="76">
        <v>12510</v>
      </c>
      <c r="I600" s="68">
        <v>754.35299999999995</v>
      </c>
    </row>
    <row r="601" spans="2:9">
      <c r="B601" s="69">
        <v>40941</v>
      </c>
      <c r="C601" s="67">
        <v>1697</v>
      </c>
      <c r="D601" s="68" t="s">
        <v>48</v>
      </c>
      <c r="E601" s="68" t="s">
        <v>54</v>
      </c>
      <c r="F601" s="68" t="s">
        <v>47</v>
      </c>
      <c r="G601" s="68">
        <v>7</v>
      </c>
      <c r="H601" s="76">
        <v>2404.5</v>
      </c>
      <c r="I601" s="68">
        <v>1045.4766</v>
      </c>
    </row>
    <row r="602" spans="2:9">
      <c r="B602" s="69">
        <v>40942</v>
      </c>
      <c r="C602" s="67">
        <v>2062</v>
      </c>
      <c r="D602" s="68" t="s">
        <v>45</v>
      </c>
      <c r="E602" s="68" t="s">
        <v>54</v>
      </c>
      <c r="F602" s="68" t="s">
        <v>51</v>
      </c>
      <c r="G602" s="68">
        <v>9</v>
      </c>
      <c r="H602" s="76">
        <v>10665</v>
      </c>
      <c r="I602" s="68">
        <v>868.13099999999986</v>
      </c>
    </row>
    <row r="603" spans="2:9">
      <c r="B603" s="69">
        <v>40943</v>
      </c>
      <c r="C603" s="67">
        <v>1698</v>
      </c>
      <c r="D603" s="68" t="s">
        <v>49</v>
      </c>
      <c r="E603" s="68" t="s">
        <v>54</v>
      </c>
      <c r="F603" s="68" t="s">
        <v>50</v>
      </c>
      <c r="G603" s="68">
        <v>7</v>
      </c>
      <c r="H603" s="76">
        <v>1685.25</v>
      </c>
      <c r="I603" s="68">
        <v>1372.4675999999999</v>
      </c>
    </row>
    <row r="604" spans="2:9">
      <c r="B604" s="69">
        <v>40944</v>
      </c>
      <c r="C604" s="67">
        <v>2063</v>
      </c>
      <c r="D604" s="68" t="s">
        <v>48</v>
      </c>
      <c r="E604" s="68" t="s">
        <v>54</v>
      </c>
      <c r="F604" s="68" t="s">
        <v>51</v>
      </c>
      <c r="G604" s="68">
        <v>9</v>
      </c>
      <c r="H604" s="76">
        <v>10692</v>
      </c>
      <c r="I604" s="68">
        <v>2301.453</v>
      </c>
    </row>
    <row r="605" spans="2:9">
      <c r="B605" s="69">
        <v>40945</v>
      </c>
      <c r="C605" s="67">
        <v>1699</v>
      </c>
      <c r="D605" s="68" t="s">
        <v>45</v>
      </c>
      <c r="E605" s="68" t="s">
        <v>54</v>
      </c>
      <c r="F605" s="68" t="s">
        <v>50</v>
      </c>
      <c r="G605" s="68">
        <v>8</v>
      </c>
      <c r="H605" s="76">
        <v>1512</v>
      </c>
      <c r="I605" s="68">
        <v>1312.4159999999999</v>
      </c>
    </row>
    <row r="606" spans="2:9">
      <c r="B606" s="69">
        <v>40946</v>
      </c>
      <c r="C606" s="67">
        <v>2064</v>
      </c>
      <c r="D606" s="68" t="s">
        <v>49</v>
      </c>
      <c r="E606" s="68" t="s">
        <v>54</v>
      </c>
      <c r="F606" s="68" t="s">
        <v>47</v>
      </c>
      <c r="G606" s="68">
        <v>8</v>
      </c>
      <c r="H606" s="76">
        <v>4428</v>
      </c>
      <c r="I606" s="68">
        <v>3605.4989999999998</v>
      </c>
    </row>
    <row r="607" spans="2:9">
      <c r="B607" s="69">
        <v>40947</v>
      </c>
      <c r="C607" s="67">
        <v>1700</v>
      </c>
      <c r="D607" s="68" t="s">
        <v>48</v>
      </c>
      <c r="E607" s="68" t="s">
        <v>54</v>
      </c>
      <c r="F607" s="68" t="s">
        <v>50</v>
      </c>
      <c r="G607" s="68">
        <v>10</v>
      </c>
      <c r="H607" s="76">
        <v>2580</v>
      </c>
      <c r="I607" s="68">
        <v>2085.1559999999999</v>
      </c>
    </row>
    <row r="608" spans="2:9">
      <c r="B608" s="69">
        <v>40948</v>
      </c>
      <c r="C608" s="67">
        <v>2065</v>
      </c>
      <c r="D608" s="68" t="s">
        <v>45</v>
      </c>
      <c r="E608" s="68" t="s">
        <v>54</v>
      </c>
      <c r="F608" s="68" t="s">
        <v>47</v>
      </c>
      <c r="G608" s="68">
        <v>7</v>
      </c>
      <c r="H608" s="76">
        <v>5712</v>
      </c>
      <c r="I608" s="68">
        <v>1753.0128000000002</v>
      </c>
    </row>
    <row r="609" spans="2:9">
      <c r="B609" s="69">
        <v>40949</v>
      </c>
      <c r="C609" s="67">
        <v>1701</v>
      </c>
      <c r="D609" s="68" t="s">
        <v>49</v>
      </c>
      <c r="E609" s="68" t="s">
        <v>54</v>
      </c>
      <c r="F609" s="68" t="s">
        <v>51</v>
      </c>
      <c r="G609" s="68">
        <v>7</v>
      </c>
      <c r="H609" s="76">
        <v>8379</v>
      </c>
      <c r="I609" s="68">
        <v>4282.2275999999993</v>
      </c>
    </row>
    <row r="610" spans="2:9">
      <c r="B610" s="69">
        <v>40950</v>
      </c>
      <c r="C610" s="67">
        <v>2066</v>
      </c>
      <c r="D610" s="68" t="s">
        <v>48</v>
      </c>
      <c r="E610" s="68" t="s">
        <v>54</v>
      </c>
      <c r="F610" s="68" t="s">
        <v>47</v>
      </c>
      <c r="G610" s="68">
        <v>7</v>
      </c>
      <c r="H610" s="76">
        <v>8662.5</v>
      </c>
      <c r="I610" s="68">
        <v>5223.4875000000002</v>
      </c>
    </row>
    <row r="611" spans="2:9">
      <c r="B611" s="69">
        <v>40951</v>
      </c>
      <c r="C611" s="67">
        <v>1702</v>
      </c>
      <c r="D611" s="68" t="s">
        <v>45</v>
      </c>
      <c r="E611" s="68" t="s">
        <v>54</v>
      </c>
      <c r="F611" s="68" t="s">
        <v>51</v>
      </c>
      <c r="G611" s="68">
        <v>6</v>
      </c>
      <c r="H611" s="76">
        <v>12285</v>
      </c>
      <c r="I611" s="68">
        <v>4660.9290000000001</v>
      </c>
    </row>
    <row r="612" spans="2:9">
      <c r="B612" s="69">
        <v>40952</v>
      </c>
      <c r="C612" s="67">
        <v>2067</v>
      </c>
      <c r="D612" s="68" t="s">
        <v>49</v>
      </c>
      <c r="E612" s="68" t="s">
        <v>54</v>
      </c>
      <c r="F612" s="68" t="s">
        <v>50</v>
      </c>
      <c r="G612" s="68">
        <v>8</v>
      </c>
      <c r="H612" s="76">
        <v>9600</v>
      </c>
      <c r="I612" s="68">
        <v>739.92000000000007</v>
      </c>
    </row>
    <row r="613" spans="2:9">
      <c r="B613" s="69">
        <v>40953</v>
      </c>
      <c r="C613" s="67">
        <v>1703</v>
      </c>
      <c r="D613" s="68" t="s">
        <v>48</v>
      </c>
      <c r="E613" s="68" t="s">
        <v>54</v>
      </c>
      <c r="F613" s="68" t="s">
        <v>51</v>
      </c>
      <c r="G613" s="68">
        <v>10</v>
      </c>
      <c r="H613" s="76">
        <v>12825</v>
      </c>
      <c r="I613" s="68">
        <v>2907.9405000000002</v>
      </c>
    </row>
    <row r="614" spans="2:9">
      <c r="B614" s="69">
        <v>40954</v>
      </c>
      <c r="C614" s="67">
        <v>2068</v>
      </c>
      <c r="D614" s="68" t="s">
        <v>45</v>
      </c>
      <c r="E614" s="68" t="s">
        <v>54</v>
      </c>
      <c r="F614" s="68" t="s">
        <v>50</v>
      </c>
      <c r="G614" s="68">
        <v>10</v>
      </c>
      <c r="H614" s="76">
        <v>6780</v>
      </c>
      <c r="I614" s="68">
        <v>2981.8440000000001</v>
      </c>
    </row>
    <row r="615" spans="2:9">
      <c r="B615" s="69">
        <v>40955</v>
      </c>
      <c r="C615" s="67">
        <v>1704</v>
      </c>
      <c r="D615" s="68" t="s">
        <v>49</v>
      </c>
      <c r="E615" s="68" t="s">
        <v>54</v>
      </c>
      <c r="F615" s="68" t="s">
        <v>47</v>
      </c>
      <c r="G615" s="68">
        <v>10</v>
      </c>
      <c r="H615" s="76">
        <v>4420</v>
      </c>
      <c r="I615" s="68">
        <v>1985.9059999999999</v>
      </c>
    </row>
    <row r="616" spans="2:9">
      <c r="B616" s="69">
        <v>40956</v>
      </c>
      <c r="C616" s="67">
        <v>2069</v>
      </c>
      <c r="D616" s="68" t="s">
        <v>48</v>
      </c>
      <c r="E616" s="68" t="s">
        <v>54</v>
      </c>
      <c r="F616" s="68" t="s">
        <v>50</v>
      </c>
      <c r="G616" s="68">
        <v>7</v>
      </c>
      <c r="H616" s="76">
        <v>8925</v>
      </c>
      <c r="I616" s="68">
        <v>3200.5050000000001</v>
      </c>
    </row>
    <row r="617" spans="2:9">
      <c r="B617" s="69">
        <v>40957</v>
      </c>
      <c r="C617" s="67">
        <v>1705</v>
      </c>
      <c r="D617" s="68" t="s">
        <v>45</v>
      </c>
      <c r="E617" s="68" t="s">
        <v>54</v>
      </c>
      <c r="F617" s="68" t="s">
        <v>47</v>
      </c>
      <c r="G617" s="68">
        <v>6</v>
      </c>
      <c r="H617" s="76">
        <v>5643</v>
      </c>
      <c r="I617" s="68">
        <v>3086.3447999999999</v>
      </c>
    </row>
    <row r="618" spans="2:9">
      <c r="B618" s="69">
        <v>40958</v>
      </c>
      <c r="C618" s="67">
        <v>2070</v>
      </c>
      <c r="D618" s="68" t="s">
        <v>49</v>
      </c>
      <c r="E618" s="68" t="s">
        <v>54</v>
      </c>
      <c r="F618" s="68" t="s">
        <v>51</v>
      </c>
      <c r="G618" s="68">
        <v>6</v>
      </c>
      <c r="H618" s="76">
        <v>3132</v>
      </c>
      <c r="I618" s="68">
        <v>1762.2197999999999</v>
      </c>
    </row>
    <row r="619" spans="2:9">
      <c r="B619" s="69">
        <v>40959</v>
      </c>
      <c r="C619" s="67">
        <v>1706</v>
      </c>
      <c r="D619" s="68" t="s">
        <v>48</v>
      </c>
      <c r="E619" s="68" t="s">
        <v>54</v>
      </c>
      <c r="F619" s="68" t="s">
        <v>47</v>
      </c>
      <c r="G619" s="68">
        <v>10</v>
      </c>
      <c r="H619" s="76">
        <v>1830</v>
      </c>
      <c r="I619" s="68">
        <v>2663.0160000000001</v>
      </c>
    </row>
    <row r="620" spans="2:9">
      <c r="B620" s="69">
        <v>40960</v>
      </c>
      <c r="C620" s="67">
        <v>2071</v>
      </c>
      <c r="D620" s="68" t="s">
        <v>45</v>
      </c>
      <c r="E620" s="68" t="s">
        <v>54</v>
      </c>
      <c r="F620" s="68" t="s">
        <v>51</v>
      </c>
      <c r="G620" s="68">
        <v>8</v>
      </c>
      <c r="H620" s="76">
        <v>1608</v>
      </c>
      <c r="I620" s="68">
        <v>1651.2552000000001</v>
      </c>
    </row>
    <row r="621" spans="2:9">
      <c r="B621" s="69">
        <v>40961</v>
      </c>
      <c r="C621" s="67">
        <v>1707</v>
      </c>
      <c r="D621" s="68" t="s">
        <v>49</v>
      </c>
      <c r="E621" s="68" t="s">
        <v>54</v>
      </c>
      <c r="F621" s="68" t="s">
        <v>50</v>
      </c>
      <c r="G621" s="68">
        <v>10</v>
      </c>
      <c r="H621" s="76">
        <v>4160</v>
      </c>
      <c r="I621" s="68">
        <v>1432.288</v>
      </c>
    </row>
    <row r="622" spans="2:9">
      <c r="B622" s="69">
        <v>40962</v>
      </c>
      <c r="C622" s="67">
        <v>2072</v>
      </c>
      <c r="D622" s="68" t="s">
        <v>48</v>
      </c>
      <c r="E622" s="68" t="s">
        <v>54</v>
      </c>
      <c r="F622" s="68" t="s">
        <v>51</v>
      </c>
      <c r="G622" s="68">
        <v>10</v>
      </c>
      <c r="H622" s="76">
        <v>8240</v>
      </c>
      <c r="I622" s="68">
        <v>1837.52</v>
      </c>
    </row>
    <row r="623" spans="2:9">
      <c r="B623" s="69">
        <v>40963</v>
      </c>
      <c r="C623" s="67">
        <v>1708</v>
      </c>
      <c r="D623" s="68" t="s">
        <v>45</v>
      </c>
      <c r="E623" s="68" t="s">
        <v>54</v>
      </c>
      <c r="F623" s="68" t="s">
        <v>50</v>
      </c>
      <c r="G623" s="68">
        <v>8</v>
      </c>
      <c r="H623" s="76">
        <v>11040</v>
      </c>
      <c r="I623" s="68">
        <v>2812.1088</v>
      </c>
    </row>
    <row r="624" spans="2:9">
      <c r="B624" s="69">
        <v>40964</v>
      </c>
      <c r="C624" s="67">
        <v>2073</v>
      </c>
      <c r="D624" s="68" t="s">
        <v>49</v>
      </c>
      <c r="E624" s="68" t="s">
        <v>54</v>
      </c>
      <c r="F624" s="68" t="s">
        <v>47</v>
      </c>
      <c r="G624" s="68">
        <v>6</v>
      </c>
      <c r="H624" s="76">
        <v>10890</v>
      </c>
      <c r="I624" s="68">
        <v>4779.621000000001</v>
      </c>
    </row>
    <row r="625" spans="2:9">
      <c r="B625" s="69">
        <v>40965</v>
      </c>
      <c r="C625" s="67">
        <v>1709</v>
      </c>
      <c r="D625" s="68" t="s">
        <v>48</v>
      </c>
      <c r="E625" s="68" t="s">
        <v>54</v>
      </c>
      <c r="F625" s="68" t="s">
        <v>50</v>
      </c>
      <c r="G625" s="68">
        <v>8</v>
      </c>
      <c r="H625" s="76">
        <v>12480</v>
      </c>
      <c r="I625" s="68">
        <v>2013.2736</v>
      </c>
    </row>
    <row r="626" spans="2:9">
      <c r="B626" s="69">
        <v>40966</v>
      </c>
      <c r="C626" s="67">
        <v>2074</v>
      </c>
      <c r="D626" s="68" t="s">
        <v>45</v>
      </c>
      <c r="E626" s="68" t="s">
        <v>54</v>
      </c>
      <c r="F626" s="68" t="s">
        <v>47</v>
      </c>
      <c r="G626" s="68">
        <v>6</v>
      </c>
      <c r="H626" s="76">
        <v>2196</v>
      </c>
      <c r="I626" s="68">
        <v>927.37080000000003</v>
      </c>
    </row>
    <row r="627" spans="2:9">
      <c r="B627" s="69">
        <v>40967</v>
      </c>
      <c r="C627" s="67">
        <v>1710</v>
      </c>
      <c r="D627" s="68" t="s">
        <v>49</v>
      </c>
      <c r="E627" s="68" t="s">
        <v>54</v>
      </c>
      <c r="F627" s="68" t="s">
        <v>51</v>
      </c>
      <c r="G627" s="68">
        <v>9</v>
      </c>
      <c r="H627" s="76">
        <v>11655</v>
      </c>
      <c r="I627" s="68">
        <v>2583.2142000000003</v>
      </c>
    </row>
    <row r="628" spans="2:9">
      <c r="B628" s="69">
        <v>40969</v>
      </c>
      <c r="C628" s="67">
        <v>2075</v>
      </c>
      <c r="D628" s="68" t="s">
        <v>48</v>
      </c>
      <c r="E628" s="68" t="s">
        <v>54</v>
      </c>
      <c r="F628" s="68" t="s">
        <v>47</v>
      </c>
      <c r="G628" s="68">
        <v>10</v>
      </c>
      <c r="H628" s="76">
        <v>8520</v>
      </c>
      <c r="I628" s="68">
        <v>2055.0239999999999</v>
      </c>
    </row>
    <row r="629" spans="2:9">
      <c r="B629" s="69">
        <v>40970</v>
      </c>
      <c r="C629" s="67">
        <v>1711</v>
      </c>
      <c r="D629" s="68" t="s">
        <v>45</v>
      </c>
      <c r="E629" s="68" t="s">
        <v>54</v>
      </c>
      <c r="F629" s="68" t="s">
        <v>51</v>
      </c>
      <c r="G629" s="68">
        <v>8</v>
      </c>
      <c r="H629" s="76">
        <v>7680</v>
      </c>
      <c r="I629" s="68">
        <v>713.08799999999997</v>
      </c>
    </row>
    <row r="630" spans="2:9">
      <c r="B630" s="69">
        <v>40971</v>
      </c>
      <c r="C630" s="67">
        <v>2076</v>
      </c>
      <c r="D630" s="68" t="s">
        <v>49</v>
      </c>
      <c r="E630" s="68" t="s">
        <v>54</v>
      </c>
      <c r="F630" s="68" t="s">
        <v>50</v>
      </c>
      <c r="G630" s="68">
        <v>9</v>
      </c>
      <c r="H630" s="76">
        <v>13050</v>
      </c>
      <c r="I630" s="68">
        <v>2082.7800000000002</v>
      </c>
    </row>
    <row r="631" spans="2:9">
      <c r="B631" s="69">
        <v>40972</v>
      </c>
      <c r="C631" s="67">
        <v>1712</v>
      </c>
      <c r="D631" s="68" t="s">
        <v>48</v>
      </c>
      <c r="E631" s="68" t="s">
        <v>54</v>
      </c>
      <c r="F631" s="68" t="s">
        <v>51</v>
      </c>
      <c r="G631" s="68">
        <v>9</v>
      </c>
      <c r="H631" s="76">
        <v>11745</v>
      </c>
      <c r="I631" s="68">
        <v>871.24409999999989</v>
      </c>
    </row>
    <row r="632" spans="2:9">
      <c r="B632" s="69">
        <v>40973</v>
      </c>
      <c r="C632" s="67">
        <v>2077</v>
      </c>
      <c r="D632" s="68" t="s">
        <v>45</v>
      </c>
      <c r="E632" s="68" t="s">
        <v>54</v>
      </c>
      <c r="F632" s="68" t="s">
        <v>50</v>
      </c>
      <c r="G632" s="68">
        <v>6</v>
      </c>
      <c r="H632" s="76">
        <v>13005</v>
      </c>
      <c r="I632" s="68">
        <v>2521.9295999999999</v>
      </c>
    </row>
    <row r="633" spans="2:9">
      <c r="B633" s="69">
        <v>41339</v>
      </c>
      <c r="C633" s="67">
        <v>1713</v>
      </c>
      <c r="D633" s="68" t="s">
        <v>49</v>
      </c>
      <c r="E633" s="68" t="s">
        <v>54</v>
      </c>
      <c r="F633" s="68" t="s">
        <v>47</v>
      </c>
      <c r="G633" s="68">
        <v>10</v>
      </c>
      <c r="H633" s="76">
        <v>10640</v>
      </c>
      <c r="I633" s="68">
        <v>2523.2759999999998</v>
      </c>
    </row>
    <row r="634" spans="2:9">
      <c r="B634" s="69">
        <v>41340</v>
      </c>
      <c r="C634" s="67">
        <v>2078</v>
      </c>
      <c r="D634" s="68" t="s">
        <v>48</v>
      </c>
      <c r="E634" s="68" t="s">
        <v>54</v>
      </c>
      <c r="F634" s="68" t="s">
        <v>50</v>
      </c>
      <c r="G634" s="68">
        <v>9</v>
      </c>
      <c r="H634" s="76">
        <v>12375</v>
      </c>
      <c r="I634" s="68">
        <v>2340.36</v>
      </c>
    </row>
    <row r="635" spans="2:9">
      <c r="B635" s="69">
        <v>41341</v>
      </c>
      <c r="C635" s="67">
        <v>1714</v>
      </c>
      <c r="D635" s="68" t="s">
        <v>45</v>
      </c>
      <c r="E635" s="68" t="s">
        <v>54</v>
      </c>
      <c r="F635" s="68" t="s">
        <v>47</v>
      </c>
      <c r="G635" s="68">
        <v>10</v>
      </c>
      <c r="H635" s="76">
        <v>11280</v>
      </c>
      <c r="I635" s="68">
        <v>5097.1500000000005</v>
      </c>
    </row>
    <row r="636" spans="2:9">
      <c r="B636" s="69">
        <v>41342</v>
      </c>
      <c r="C636" s="67">
        <v>2079</v>
      </c>
      <c r="D636" s="68" t="s">
        <v>49</v>
      </c>
      <c r="E636" s="68" t="s">
        <v>54</v>
      </c>
      <c r="F636" s="68" t="s">
        <v>51</v>
      </c>
      <c r="G636" s="68">
        <v>10</v>
      </c>
      <c r="H636" s="76">
        <v>5220</v>
      </c>
      <c r="I636" s="68">
        <v>2862.6480000000001</v>
      </c>
    </row>
    <row r="637" spans="2:9">
      <c r="B637" s="69">
        <v>41343</v>
      </c>
      <c r="C637" s="67">
        <v>1715</v>
      </c>
      <c r="D637" s="68" t="s">
        <v>48</v>
      </c>
      <c r="E637" s="68" t="s">
        <v>54</v>
      </c>
      <c r="F637" s="68" t="s">
        <v>47</v>
      </c>
      <c r="G637" s="68">
        <v>9</v>
      </c>
      <c r="H637" s="76">
        <v>9108</v>
      </c>
      <c r="I637" s="68">
        <v>4848.8715000000002</v>
      </c>
    </row>
    <row r="638" spans="2:9">
      <c r="B638" s="69">
        <v>41344</v>
      </c>
      <c r="C638" s="67">
        <v>2080</v>
      </c>
      <c r="D638" s="68" t="s">
        <v>45</v>
      </c>
      <c r="E638" s="68" t="s">
        <v>54</v>
      </c>
      <c r="F638" s="68" t="s">
        <v>51</v>
      </c>
      <c r="G638" s="68">
        <v>8</v>
      </c>
      <c r="H638" s="76">
        <v>7176</v>
      </c>
      <c r="I638" s="68">
        <v>834.80799999999999</v>
      </c>
    </row>
    <row r="639" spans="2:9">
      <c r="B639" s="69">
        <v>41345</v>
      </c>
      <c r="C639" s="67">
        <v>1716</v>
      </c>
      <c r="D639" s="68" t="s">
        <v>49</v>
      </c>
      <c r="E639" s="68" t="s">
        <v>54</v>
      </c>
      <c r="F639" s="68" t="s">
        <v>50</v>
      </c>
      <c r="G639" s="68">
        <v>9</v>
      </c>
      <c r="H639" s="76">
        <v>2605.5</v>
      </c>
      <c r="I639" s="68">
        <v>794.93804999999998</v>
      </c>
    </row>
    <row r="640" spans="2:9">
      <c r="B640" s="69">
        <v>41346</v>
      </c>
      <c r="C640" s="67">
        <v>2081</v>
      </c>
      <c r="D640" s="68" t="s">
        <v>48</v>
      </c>
      <c r="E640" s="68" t="s">
        <v>54</v>
      </c>
      <c r="F640" s="68" t="s">
        <v>51</v>
      </c>
      <c r="G640" s="68">
        <v>10</v>
      </c>
      <c r="H640" s="76">
        <v>10600</v>
      </c>
      <c r="I640" s="68">
        <v>4454.12</v>
      </c>
    </row>
    <row r="641" spans="2:9">
      <c r="B641" s="69">
        <v>41347</v>
      </c>
      <c r="C641" s="67">
        <v>1717</v>
      </c>
      <c r="D641" s="68" t="s">
        <v>45</v>
      </c>
      <c r="E641" s="68" t="s">
        <v>54</v>
      </c>
      <c r="F641" s="68" t="s">
        <v>50</v>
      </c>
      <c r="G641" s="68">
        <v>7</v>
      </c>
      <c r="H641" s="76">
        <v>2415</v>
      </c>
      <c r="I641" s="68">
        <v>724.74149999999986</v>
      </c>
    </row>
    <row r="642" spans="2:9">
      <c r="B642" s="69">
        <v>41348</v>
      </c>
      <c r="C642" s="67">
        <v>1718</v>
      </c>
      <c r="D642" s="68" t="s">
        <v>48</v>
      </c>
      <c r="E642" s="68" t="s">
        <v>54</v>
      </c>
      <c r="F642" s="68" t="s">
        <v>50</v>
      </c>
      <c r="G642" s="68">
        <v>9</v>
      </c>
      <c r="H642" s="76">
        <v>6588</v>
      </c>
      <c r="I642" s="68">
        <v>2554.8263999999999</v>
      </c>
    </row>
    <row r="643" spans="2:9">
      <c r="B643" s="69">
        <v>41349</v>
      </c>
      <c r="C643" s="67">
        <v>1719</v>
      </c>
      <c r="D643" s="68" t="s">
        <v>49</v>
      </c>
      <c r="E643" s="68" t="s">
        <v>54</v>
      </c>
      <c r="F643" s="68" t="s">
        <v>51</v>
      </c>
      <c r="G643" s="68">
        <v>7</v>
      </c>
      <c r="H643" s="76">
        <v>4063.5</v>
      </c>
      <c r="I643" s="68">
        <v>1466.1108000000002</v>
      </c>
    </row>
    <row r="644" spans="2:9">
      <c r="B644" s="69">
        <v>41350</v>
      </c>
      <c r="C644" s="67">
        <v>1720</v>
      </c>
      <c r="D644" s="68" t="s">
        <v>45</v>
      </c>
      <c r="E644" s="68" t="s">
        <v>54</v>
      </c>
      <c r="F644" s="68" t="s">
        <v>51</v>
      </c>
      <c r="G644" s="68">
        <v>10</v>
      </c>
      <c r="H644" s="76">
        <v>14850</v>
      </c>
      <c r="I644" s="68">
        <v>5103.9450000000006</v>
      </c>
    </row>
    <row r="645" spans="2:9">
      <c r="B645" s="69">
        <v>41351</v>
      </c>
      <c r="C645" s="67">
        <v>1721</v>
      </c>
      <c r="D645" s="68" t="s">
        <v>48</v>
      </c>
      <c r="E645" s="68" t="s">
        <v>54</v>
      </c>
      <c r="F645" s="68" t="s">
        <v>51</v>
      </c>
      <c r="G645" s="68">
        <v>10</v>
      </c>
      <c r="H645" s="76">
        <v>4560</v>
      </c>
      <c r="I645" s="68">
        <v>2971.2960000000003</v>
      </c>
    </row>
    <row r="646" spans="2:9">
      <c r="B646" s="69">
        <v>41352</v>
      </c>
      <c r="C646" s="67">
        <v>2091</v>
      </c>
      <c r="D646" s="68" t="s">
        <v>49</v>
      </c>
      <c r="E646" s="68" t="s">
        <v>54</v>
      </c>
      <c r="F646" s="68" t="s">
        <v>47</v>
      </c>
      <c r="G646" s="68">
        <v>6</v>
      </c>
      <c r="H646" s="76">
        <v>6642</v>
      </c>
      <c r="I646" s="68">
        <v>3599.9639999999995</v>
      </c>
    </row>
    <row r="647" spans="2:9">
      <c r="B647" s="69">
        <v>41353</v>
      </c>
      <c r="C647" s="67">
        <v>2092</v>
      </c>
      <c r="D647" s="68" t="s">
        <v>45</v>
      </c>
      <c r="E647" s="68" t="s">
        <v>54</v>
      </c>
      <c r="F647" s="68" t="s">
        <v>47</v>
      </c>
      <c r="G647" s="68">
        <v>6</v>
      </c>
      <c r="H647" s="76">
        <v>4428</v>
      </c>
      <c r="I647" s="68">
        <v>973.93860000000006</v>
      </c>
    </row>
    <row r="648" spans="2:9">
      <c r="B648" s="69">
        <v>41354</v>
      </c>
      <c r="C648" s="67">
        <v>2093</v>
      </c>
      <c r="D648" s="68" t="s">
        <v>48</v>
      </c>
      <c r="E648" s="68" t="s">
        <v>54</v>
      </c>
      <c r="F648" s="68" t="s">
        <v>47</v>
      </c>
      <c r="G648" s="68">
        <v>8</v>
      </c>
      <c r="H648" s="76">
        <v>1812</v>
      </c>
      <c r="I648" s="68">
        <v>578.75280000000009</v>
      </c>
    </row>
    <row r="649" spans="2:9">
      <c r="B649" s="69">
        <v>41355</v>
      </c>
      <c r="C649" s="67">
        <v>2094</v>
      </c>
      <c r="D649" s="68" t="s">
        <v>49</v>
      </c>
      <c r="E649" s="68" t="s">
        <v>54</v>
      </c>
      <c r="F649" s="68" t="s">
        <v>50</v>
      </c>
      <c r="G649" s="68">
        <v>7</v>
      </c>
      <c r="H649" s="76">
        <v>5544</v>
      </c>
      <c r="I649" s="68">
        <v>1490.2271999999998</v>
      </c>
    </row>
    <row r="650" spans="2:9">
      <c r="B650" s="69">
        <v>41356</v>
      </c>
      <c r="C650" s="67">
        <v>2095</v>
      </c>
      <c r="D650" s="68" t="s">
        <v>45</v>
      </c>
      <c r="E650" s="68" t="s">
        <v>54</v>
      </c>
      <c r="F650" s="68" t="s">
        <v>50</v>
      </c>
      <c r="G650" s="68">
        <v>8</v>
      </c>
      <c r="H650" s="76">
        <v>4688</v>
      </c>
      <c r="I650" s="68">
        <v>2016.7776000000001</v>
      </c>
    </row>
    <row r="651" spans="2:9">
      <c r="B651" s="69">
        <v>41357</v>
      </c>
      <c r="C651" s="67">
        <v>1731</v>
      </c>
      <c r="D651" s="68" t="s">
        <v>49</v>
      </c>
      <c r="E651" s="68" t="s">
        <v>54</v>
      </c>
      <c r="F651" s="68" t="s">
        <v>47</v>
      </c>
      <c r="G651" s="68">
        <v>9</v>
      </c>
      <c r="H651" s="76">
        <v>7128</v>
      </c>
      <c r="I651" s="68">
        <v>1762.5168000000001</v>
      </c>
    </row>
    <row r="652" spans="2:9">
      <c r="B652" s="69">
        <v>41358</v>
      </c>
      <c r="C652" s="67">
        <v>2096</v>
      </c>
      <c r="D652" s="68" t="s">
        <v>48</v>
      </c>
      <c r="E652" s="68" t="s">
        <v>54</v>
      </c>
      <c r="F652" s="68" t="s">
        <v>50</v>
      </c>
      <c r="G652" s="68">
        <v>6</v>
      </c>
      <c r="H652" s="76">
        <v>7344</v>
      </c>
      <c r="I652" s="68">
        <v>2931.174</v>
      </c>
    </row>
    <row r="653" spans="2:9">
      <c r="B653" s="69">
        <v>41359</v>
      </c>
      <c r="C653" s="67">
        <v>1732</v>
      </c>
      <c r="D653" s="68" t="s">
        <v>45</v>
      </c>
      <c r="E653" s="68" t="s">
        <v>54</v>
      </c>
      <c r="F653" s="68" t="s">
        <v>47</v>
      </c>
      <c r="G653" s="68">
        <v>6</v>
      </c>
      <c r="H653" s="76">
        <v>4698</v>
      </c>
      <c r="I653" s="68">
        <v>676.19880000000012</v>
      </c>
    </row>
    <row r="654" spans="2:9">
      <c r="B654" s="69">
        <v>41360</v>
      </c>
      <c r="C654" s="67">
        <v>2097</v>
      </c>
      <c r="D654" s="68" t="s">
        <v>49</v>
      </c>
      <c r="E654" s="68" t="s">
        <v>54</v>
      </c>
      <c r="F654" s="68" t="s">
        <v>51</v>
      </c>
      <c r="G654" s="68">
        <v>9</v>
      </c>
      <c r="H654" s="76">
        <v>3294</v>
      </c>
      <c r="I654" s="68">
        <v>3128.4764999999998</v>
      </c>
    </row>
    <row r="655" spans="2:9">
      <c r="B655" s="69">
        <v>41361</v>
      </c>
      <c r="C655" s="67">
        <v>1733</v>
      </c>
      <c r="D655" s="68" t="s">
        <v>48</v>
      </c>
      <c r="E655" s="68" t="s">
        <v>54</v>
      </c>
      <c r="F655" s="68" t="s">
        <v>47</v>
      </c>
      <c r="G655" s="68">
        <v>9</v>
      </c>
      <c r="H655" s="76">
        <v>5832</v>
      </c>
      <c r="I655" s="68">
        <v>3346.7903999999999</v>
      </c>
    </row>
    <row r="656" spans="2:9">
      <c r="B656" s="69">
        <v>41362</v>
      </c>
      <c r="C656" s="67">
        <v>2098</v>
      </c>
      <c r="D656" s="68" t="s">
        <v>45</v>
      </c>
      <c r="E656" s="68" t="s">
        <v>54</v>
      </c>
      <c r="F656" s="68" t="s">
        <v>51</v>
      </c>
      <c r="G656" s="68">
        <v>8</v>
      </c>
      <c r="H656" s="76">
        <v>2508</v>
      </c>
      <c r="I656" s="68">
        <v>3452.0111999999999</v>
      </c>
    </row>
    <row r="657" spans="2:9">
      <c r="B657" s="69">
        <v>41363</v>
      </c>
      <c r="C657" s="67">
        <v>1734</v>
      </c>
      <c r="D657" s="68" t="s">
        <v>49</v>
      </c>
      <c r="E657" s="68" t="s">
        <v>54</v>
      </c>
      <c r="F657" s="68" t="s">
        <v>50</v>
      </c>
      <c r="G657" s="68">
        <v>6</v>
      </c>
      <c r="H657" s="76">
        <v>5265</v>
      </c>
      <c r="I657" s="68">
        <v>544.92750000000001</v>
      </c>
    </row>
    <row r="658" spans="2:9">
      <c r="B658" s="69">
        <v>41364</v>
      </c>
      <c r="C658" s="67">
        <v>2099</v>
      </c>
      <c r="D658" s="68" t="s">
        <v>48</v>
      </c>
      <c r="E658" s="68" t="s">
        <v>54</v>
      </c>
      <c r="F658" s="68" t="s">
        <v>51</v>
      </c>
      <c r="G658" s="68">
        <v>7</v>
      </c>
      <c r="H658" s="76">
        <v>1533</v>
      </c>
      <c r="I658" s="68">
        <v>673.75350000000003</v>
      </c>
    </row>
    <row r="659" spans="2:9">
      <c r="B659" s="69">
        <v>41365</v>
      </c>
      <c r="C659" s="67">
        <v>1735</v>
      </c>
      <c r="D659" s="68" t="s">
        <v>45</v>
      </c>
      <c r="E659" s="68" t="s">
        <v>54</v>
      </c>
      <c r="F659" s="68" t="s">
        <v>50</v>
      </c>
      <c r="G659" s="68">
        <v>7</v>
      </c>
      <c r="H659" s="76">
        <v>7770</v>
      </c>
      <c r="I659" s="68">
        <v>2367.1305000000002</v>
      </c>
    </row>
    <row r="660" spans="2:9">
      <c r="B660" s="69">
        <v>41366</v>
      </c>
      <c r="C660" s="67">
        <v>2100</v>
      </c>
      <c r="D660" s="68" t="s">
        <v>49</v>
      </c>
      <c r="E660" s="68" t="s">
        <v>54</v>
      </c>
      <c r="F660" s="68" t="s">
        <v>47</v>
      </c>
      <c r="G660" s="68">
        <v>6</v>
      </c>
      <c r="H660" s="76">
        <v>1719</v>
      </c>
      <c r="I660" s="68">
        <v>1526.8158000000001</v>
      </c>
    </row>
    <row r="661" spans="2:9">
      <c r="B661" s="69">
        <v>41367</v>
      </c>
      <c r="C661" s="67">
        <v>1736</v>
      </c>
      <c r="D661" s="68" t="s">
        <v>48</v>
      </c>
      <c r="E661" s="68" t="s">
        <v>54</v>
      </c>
      <c r="F661" s="68" t="s">
        <v>50</v>
      </c>
      <c r="G661" s="68">
        <v>7</v>
      </c>
      <c r="H661" s="76">
        <v>4018</v>
      </c>
      <c r="I661" s="68">
        <v>772.8623</v>
      </c>
    </row>
    <row r="662" spans="2:9">
      <c r="B662" s="69">
        <v>41368</v>
      </c>
      <c r="C662" s="67">
        <v>2101</v>
      </c>
      <c r="D662" s="68" t="s">
        <v>45</v>
      </c>
      <c r="E662" s="68" t="s">
        <v>54</v>
      </c>
      <c r="F662" s="68" t="s">
        <v>47</v>
      </c>
      <c r="G662" s="68">
        <v>9</v>
      </c>
      <c r="H662" s="76">
        <v>10395</v>
      </c>
      <c r="I662" s="68">
        <v>922.66019999999992</v>
      </c>
    </row>
    <row r="663" spans="2:9">
      <c r="B663" s="69">
        <v>41369</v>
      </c>
      <c r="C663" s="67">
        <v>1737</v>
      </c>
      <c r="D663" s="68" t="s">
        <v>49</v>
      </c>
      <c r="E663" s="68" t="s">
        <v>54</v>
      </c>
      <c r="F663" s="68" t="s">
        <v>51</v>
      </c>
      <c r="G663" s="68">
        <v>10</v>
      </c>
      <c r="H663" s="76">
        <v>11100</v>
      </c>
      <c r="I663" s="68">
        <v>4928.3999999999996</v>
      </c>
    </row>
    <row r="664" spans="2:9">
      <c r="B664" s="69">
        <v>41370</v>
      </c>
      <c r="C664" s="67">
        <v>2102</v>
      </c>
      <c r="D664" s="68" t="s">
        <v>48</v>
      </c>
      <c r="E664" s="68" t="s">
        <v>54</v>
      </c>
      <c r="F664" s="68" t="s">
        <v>47</v>
      </c>
      <c r="G664" s="68">
        <v>9</v>
      </c>
      <c r="H664" s="76">
        <v>5940</v>
      </c>
      <c r="I664" s="68">
        <v>1273.8330000000001</v>
      </c>
    </row>
    <row r="665" spans="2:9">
      <c r="B665" s="69">
        <v>41371</v>
      </c>
      <c r="C665" s="67">
        <v>1738</v>
      </c>
      <c r="D665" s="68" t="s">
        <v>45</v>
      </c>
      <c r="E665" s="68" t="s">
        <v>54</v>
      </c>
      <c r="F665" s="68" t="s">
        <v>51</v>
      </c>
      <c r="G665" s="68">
        <v>7</v>
      </c>
      <c r="H665" s="76">
        <v>12442.5</v>
      </c>
      <c r="I665" s="68">
        <v>4404.6449999999995</v>
      </c>
    </row>
    <row r="666" spans="2:9">
      <c r="B666" s="69">
        <v>41372</v>
      </c>
      <c r="C666" s="67">
        <v>2103</v>
      </c>
      <c r="D666" s="68" t="s">
        <v>49</v>
      </c>
      <c r="E666" s="68" t="s">
        <v>54</v>
      </c>
      <c r="F666" s="68" t="s">
        <v>50</v>
      </c>
      <c r="G666" s="68">
        <v>7</v>
      </c>
      <c r="H666" s="76">
        <v>6132</v>
      </c>
      <c r="I666" s="68">
        <v>3357.2700000000004</v>
      </c>
    </row>
    <row r="667" spans="2:9">
      <c r="B667" s="69">
        <v>41373</v>
      </c>
      <c r="C667" s="67">
        <v>1739</v>
      </c>
      <c r="D667" s="68" t="s">
        <v>48</v>
      </c>
      <c r="E667" s="68" t="s">
        <v>54</v>
      </c>
      <c r="F667" s="68" t="s">
        <v>51</v>
      </c>
      <c r="G667" s="68">
        <v>7</v>
      </c>
      <c r="H667" s="76">
        <v>10500</v>
      </c>
      <c r="I667" s="68">
        <v>1850.1</v>
      </c>
    </row>
    <row r="668" spans="2:9">
      <c r="B668" s="69">
        <v>41374</v>
      </c>
      <c r="C668" s="67">
        <v>2104</v>
      </c>
      <c r="D668" s="68" t="s">
        <v>45</v>
      </c>
      <c r="E668" s="68" t="s">
        <v>54</v>
      </c>
      <c r="F668" s="68" t="s">
        <v>50</v>
      </c>
      <c r="G668" s="68">
        <v>10</v>
      </c>
      <c r="H668" s="76">
        <v>14650</v>
      </c>
      <c r="I668" s="68">
        <v>5070.3650000000007</v>
      </c>
    </row>
    <row r="669" spans="2:9">
      <c r="B669" s="69">
        <v>41375</v>
      </c>
      <c r="C669" s="67">
        <v>1740</v>
      </c>
      <c r="D669" s="68" t="s">
        <v>49</v>
      </c>
      <c r="E669" s="68" t="s">
        <v>54</v>
      </c>
      <c r="F669" s="68" t="s">
        <v>47</v>
      </c>
      <c r="G669" s="68">
        <v>9</v>
      </c>
      <c r="H669" s="76">
        <v>14985</v>
      </c>
      <c r="I669" s="68">
        <v>4501.4940000000006</v>
      </c>
    </row>
    <row r="670" spans="2:9">
      <c r="B670" s="69">
        <v>41376</v>
      </c>
      <c r="C670" s="67">
        <v>2105</v>
      </c>
      <c r="D670" s="68" t="s">
        <v>48</v>
      </c>
      <c r="E670" s="68" t="s">
        <v>54</v>
      </c>
      <c r="F670" s="68" t="s">
        <v>50</v>
      </c>
      <c r="G670" s="68">
        <v>8</v>
      </c>
      <c r="H670" s="76">
        <v>2214</v>
      </c>
      <c r="I670" s="68">
        <v>4702.5359999999991</v>
      </c>
    </row>
    <row r="671" spans="2:9">
      <c r="B671" s="69">
        <v>41377</v>
      </c>
      <c r="C671" s="67">
        <v>1741</v>
      </c>
      <c r="D671" s="68" t="s">
        <v>45</v>
      </c>
      <c r="E671" s="68" t="s">
        <v>54</v>
      </c>
      <c r="F671" s="68" t="s">
        <v>47</v>
      </c>
      <c r="G671" s="68">
        <v>10</v>
      </c>
      <c r="H671" s="76">
        <v>8370</v>
      </c>
      <c r="I671" s="68">
        <v>1086.9839999999999</v>
      </c>
    </row>
    <row r="672" spans="2:9">
      <c r="B672" s="69">
        <v>41378</v>
      </c>
      <c r="C672" s="67">
        <v>2106</v>
      </c>
      <c r="D672" s="68" t="s">
        <v>49</v>
      </c>
      <c r="E672" s="68" t="s">
        <v>54</v>
      </c>
      <c r="F672" s="68" t="s">
        <v>51</v>
      </c>
      <c r="G672" s="68">
        <v>6</v>
      </c>
      <c r="H672" s="76">
        <v>7560</v>
      </c>
      <c r="I672" s="68">
        <v>4897.619999999999</v>
      </c>
    </row>
    <row r="673" spans="2:9">
      <c r="B673" s="69">
        <v>41379</v>
      </c>
      <c r="C673" s="67">
        <v>1742</v>
      </c>
      <c r="D673" s="68" t="s">
        <v>48</v>
      </c>
      <c r="E673" s="68" t="s">
        <v>54</v>
      </c>
      <c r="F673" s="68" t="s">
        <v>47</v>
      </c>
      <c r="G673" s="68">
        <v>6</v>
      </c>
      <c r="H673" s="76">
        <v>1512</v>
      </c>
      <c r="I673" s="68">
        <v>1825.2864</v>
      </c>
    </row>
    <row r="674" spans="2:9">
      <c r="B674" s="69">
        <v>41380</v>
      </c>
      <c r="C674" s="67">
        <v>2107</v>
      </c>
      <c r="D674" s="68" t="s">
        <v>45</v>
      </c>
      <c r="E674" s="68" t="s">
        <v>54</v>
      </c>
      <c r="F674" s="68" t="s">
        <v>51</v>
      </c>
      <c r="G674" s="68">
        <v>8</v>
      </c>
      <c r="H674" s="76">
        <v>1812</v>
      </c>
      <c r="I674" s="68">
        <v>2564.3424</v>
      </c>
    </row>
    <row r="675" spans="2:9">
      <c r="B675" s="69">
        <v>41381</v>
      </c>
      <c r="C675" s="67">
        <v>1743</v>
      </c>
      <c r="D675" s="68" t="s">
        <v>49</v>
      </c>
      <c r="E675" s="68" t="s">
        <v>54</v>
      </c>
      <c r="F675" s="68" t="s">
        <v>50</v>
      </c>
      <c r="G675" s="68">
        <v>10</v>
      </c>
      <c r="H675" s="76">
        <v>11220</v>
      </c>
      <c r="I675" s="68">
        <v>924.24750000000017</v>
      </c>
    </row>
    <row r="676" spans="2:9">
      <c r="B676" s="69">
        <v>41382</v>
      </c>
      <c r="C676" s="67">
        <v>2108</v>
      </c>
      <c r="D676" s="68" t="s">
        <v>48</v>
      </c>
      <c r="E676" s="68" t="s">
        <v>54</v>
      </c>
      <c r="F676" s="68" t="s">
        <v>51</v>
      </c>
      <c r="G676" s="68">
        <v>8</v>
      </c>
      <c r="H676" s="76">
        <v>6768</v>
      </c>
      <c r="I676" s="68">
        <v>983.61599999999999</v>
      </c>
    </row>
    <row r="677" spans="2:9">
      <c r="B677" s="69">
        <v>41383</v>
      </c>
      <c r="C677" s="67">
        <v>1744</v>
      </c>
      <c r="D677" s="68" t="s">
        <v>45</v>
      </c>
      <c r="E677" s="68" t="s">
        <v>54</v>
      </c>
      <c r="F677" s="68" t="s">
        <v>50</v>
      </c>
      <c r="G677" s="68">
        <v>6</v>
      </c>
      <c r="H677" s="76">
        <v>11002.5</v>
      </c>
      <c r="I677" s="68">
        <v>1825.0947000000001</v>
      </c>
    </row>
    <row r="678" spans="2:9">
      <c r="B678" s="69">
        <v>41384</v>
      </c>
      <c r="C678" s="67">
        <v>2109</v>
      </c>
      <c r="D678" s="68" t="s">
        <v>49</v>
      </c>
      <c r="E678" s="68" t="s">
        <v>54</v>
      </c>
      <c r="F678" s="68" t="s">
        <v>47</v>
      </c>
      <c r="G678" s="68">
        <v>10</v>
      </c>
      <c r="H678" s="76">
        <v>4120</v>
      </c>
      <c r="I678" s="68">
        <v>1626.9879999999998</v>
      </c>
    </row>
    <row r="679" spans="2:9">
      <c r="B679" s="69">
        <v>41385</v>
      </c>
      <c r="C679" s="67">
        <v>1745</v>
      </c>
      <c r="D679" s="68" t="s">
        <v>48</v>
      </c>
      <c r="E679" s="68" t="s">
        <v>54</v>
      </c>
      <c r="F679" s="68" t="s">
        <v>50</v>
      </c>
      <c r="G679" s="68">
        <v>8</v>
      </c>
      <c r="H679" s="76">
        <v>14580</v>
      </c>
      <c r="I679" s="68">
        <v>6256.2780000000002</v>
      </c>
    </row>
    <row r="680" spans="2:9">
      <c r="B680" s="69">
        <v>41386</v>
      </c>
      <c r="C680" s="67">
        <v>2110</v>
      </c>
      <c r="D680" s="68" t="s">
        <v>45</v>
      </c>
      <c r="E680" s="68" t="s">
        <v>54</v>
      </c>
      <c r="F680" s="68" t="s">
        <v>47</v>
      </c>
      <c r="G680" s="68">
        <v>7</v>
      </c>
      <c r="H680" s="76">
        <v>10867.5</v>
      </c>
      <c r="I680" s="68">
        <v>4205.7224999999999</v>
      </c>
    </row>
    <row r="681" spans="2:9">
      <c r="B681" s="69">
        <v>41387</v>
      </c>
      <c r="C681" s="67">
        <v>1746</v>
      </c>
      <c r="D681" s="68" t="s">
        <v>49</v>
      </c>
      <c r="E681" s="68" t="s">
        <v>54</v>
      </c>
      <c r="F681" s="68" t="s">
        <v>51</v>
      </c>
      <c r="G681" s="68">
        <v>6</v>
      </c>
      <c r="H681" s="76">
        <v>7092</v>
      </c>
      <c r="I681" s="68">
        <v>2235.5757000000003</v>
      </c>
    </row>
    <row r="682" spans="2:9">
      <c r="B682" s="69">
        <v>41388</v>
      </c>
      <c r="C682" s="67">
        <v>2111</v>
      </c>
      <c r="D682" s="68" t="s">
        <v>48</v>
      </c>
      <c r="E682" s="68" t="s">
        <v>54</v>
      </c>
      <c r="F682" s="68" t="s">
        <v>47</v>
      </c>
      <c r="G682" s="68">
        <v>6</v>
      </c>
      <c r="H682" s="76">
        <v>10732.5</v>
      </c>
      <c r="I682" s="68">
        <v>3605.2613999999999</v>
      </c>
    </row>
    <row r="683" spans="2:9">
      <c r="B683" s="69">
        <v>41389</v>
      </c>
      <c r="C683" s="67">
        <v>1747</v>
      </c>
      <c r="D683" s="68" t="s">
        <v>45</v>
      </c>
      <c r="E683" s="68" t="s">
        <v>54</v>
      </c>
      <c r="F683" s="68" t="s">
        <v>51</v>
      </c>
      <c r="G683" s="68">
        <v>10</v>
      </c>
      <c r="H683" s="76">
        <v>8580</v>
      </c>
      <c r="I683" s="68">
        <v>1138.8520000000001</v>
      </c>
    </row>
    <row r="684" spans="2:9">
      <c r="B684" s="69">
        <v>41390</v>
      </c>
      <c r="C684" s="67">
        <v>2112</v>
      </c>
      <c r="D684" s="68" t="s">
        <v>49</v>
      </c>
      <c r="E684" s="68" t="s">
        <v>54</v>
      </c>
      <c r="F684" s="68" t="s">
        <v>50</v>
      </c>
      <c r="G684" s="68">
        <v>8</v>
      </c>
      <c r="H684" s="76">
        <v>4824</v>
      </c>
      <c r="I684" s="68">
        <v>2411.0352000000003</v>
      </c>
    </row>
    <row r="685" spans="2:9">
      <c r="B685" s="69">
        <v>41391</v>
      </c>
      <c r="C685" s="67">
        <v>1748</v>
      </c>
      <c r="D685" s="68" t="s">
        <v>48</v>
      </c>
      <c r="E685" s="68" t="s">
        <v>54</v>
      </c>
      <c r="F685" s="68" t="s">
        <v>51</v>
      </c>
      <c r="G685" s="68">
        <v>9</v>
      </c>
      <c r="H685" s="76">
        <v>8208</v>
      </c>
      <c r="I685" s="68">
        <v>1264.4423999999999</v>
      </c>
    </row>
    <row r="686" spans="2:9">
      <c r="B686" s="69">
        <v>41392</v>
      </c>
      <c r="C686" s="67">
        <v>2113</v>
      </c>
      <c r="D686" s="68" t="s">
        <v>45</v>
      </c>
      <c r="E686" s="68" t="s">
        <v>54</v>
      </c>
      <c r="F686" s="68" t="s">
        <v>50</v>
      </c>
      <c r="G686" s="68">
        <v>8</v>
      </c>
      <c r="H686" s="76">
        <v>4256</v>
      </c>
      <c r="I686" s="68">
        <v>2694.0480000000002</v>
      </c>
    </row>
    <row r="687" spans="2:9">
      <c r="B687" s="69">
        <v>41393</v>
      </c>
      <c r="C687" s="67">
        <v>1749</v>
      </c>
      <c r="D687" s="68" t="s">
        <v>49</v>
      </c>
      <c r="E687" s="68" t="s">
        <v>54</v>
      </c>
      <c r="F687" s="68" t="s">
        <v>47</v>
      </c>
      <c r="G687" s="68">
        <v>6</v>
      </c>
      <c r="H687" s="76">
        <v>7308</v>
      </c>
      <c r="I687" s="68">
        <v>1987.4105999999999</v>
      </c>
    </row>
    <row r="688" spans="2:9">
      <c r="B688" s="69">
        <v>41394</v>
      </c>
      <c r="C688" s="67">
        <v>2114</v>
      </c>
      <c r="D688" s="68" t="s">
        <v>48</v>
      </c>
      <c r="E688" s="68" t="s">
        <v>54</v>
      </c>
      <c r="F688" s="68" t="s">
        <v>50</v>
      </c>
      <c r="G688" s="68">
        <v>8</v>
      </c>
      <c r="H688" s="76">
        <v>9300</v>
      </c>
      <c r="I688" s="68">
        <v>2842.08</v>
      </c>
    </row>
    <row r="689" spans="2:9">
      <c r="B689" s="69">
        <v>41395</v>
      </c>
      <c r="C689" s="67">
        <v>1750</v>
      </c>
      <c r="D689" s="68" t="s">
        <v>45</v>
      </c>
      <c r="E689" s="68" t="s">
        <v>54</v>
      </c>
      <c r="F689" s="68" t="s">
        <v>47</v>
      </c>
      <c r="G689" s="68">
        <v>10</v>
      </c>
      <c r="H689" s="76">
        <v>9840</v>
      </c>
      <c r="I689" s="68">
        <v>1549.8</v>
      </c>
    </row>
    <row r="690" spans="2:9">
      <c r="B690" s="69">
        <v>41396</v>
      </c>
      <c r="C690" s="67">
        <v>2115</v>
      </c>
      <c r="D690" s="68" t="s">
        <v>49</v>
      </c>
      <c r="E690" s="68" t="s">
        <v>54</v>
      </c>
      <c r="F690" s="68" t="s">
        <v>51</v>
      </c>
      <c r="G690" s="68">
        <v>6</v>
      </c>
      <c r="H690" s="76">
        <v>5346</v>
      </c>
      <c r="I690" s="68">
        <v>2876.8608000000004</v>
      </c>
    </row>
    <row r="691" spans="2:9">
      <c r="B691" s="69">
        <v>41397</v>
      </c>
      <c r="C691" s="67">
        <v>1751</v>
      </c>
      <c r="D691" s="68" t="s">
        <v>48</v>
      </c>
      <c r="E691" s="68" t="s">
        <v>54</v>
      </c>
      <c r="F691" s="68" t="s">
        <v>47</v>
      </c>
      <c r="G691" s="68">
        <v>9</v>
      </c>
      <c r="H691" s="76">
        <v>10440</v>
      </c>
      <c r="I691" s="68">
        <v>1611.4139999999998</v>
      </c>
    </row>
    <row r="692" spans="2:9">
      <c r="B692" s="69">
        <v>41398</v>
      </c>
      <c r="C692" s="67">
        <v>2116</v>
      </c>
      <c r="D692" s="68" t="s">
        <v>45</v>
      </c>
      <c r="E692" s="68" t="s">
        <v>54</v>
      </c>
      <c r="F692" s="68" t="s">
        <v>51</v>
      </c>
      <c r="G692" s="68">
        <v>6</v>
      </c>
      <c r="H692" s="76">
        <v>12060</v>
      </c>
      <c r="I692" s="68">
        <v>3905.5104000000001</v>
      </c>
    </row>
    <row r="693" spans="2:9">
      <c r="B693" s="69">
        <v>41399</v>
      </c>
      <c r="C693" s="67">
        <v>1752</v>
      </c>
      <c r="D693" s="68" t="s">
        <v>49</v>
      </c>
      <c r="E693" s="68" t="s">
        <v>54</v>
      </c>
      <c r="F693" s="68" t="s">
        <v>50</v>
      </c>
      <c r="G693" s="68">
        <v>9</v>
      </c>
      <c r="H693" s="76">
        <v>8383.5</v>
      </c>
      <c r="I693" s="68">
        <v>3595.6831499999998</v>
      </c>
    </row>
    <row r="694" spans="2:9">
      <c r="B694" s="69">
        <v>41400</v>
      </c>
      <c r="C694" s="67">
        <v>2117</v>
      </c>
      <c r="D694" s="68" t="s">
        <v>48</v>
      </c>
      <c r="E694" s="68" t="s">
        <v>54</v>
      </c>
      <c r="F694" s="68" t="s">
        <v>51</v>
      </c>
      <c r="G694" s="68">
        <v>8</v>
      </c>
      <c r="H694" s="76">
        <v>2988</v>
      </c>
      <c r="I694" s="68">
        <v>5837.0579999999991</v>
      </c>
    </row>
    <row r="695" spans="2:9">
      <c r="B695" s="69">
        <v>41401</v>
      </c>
      <c r="C695" s="67">
        <v>1753</v>
      </c>
      <c r="D695" s="68" t="s">
        <v>45</v>
      </c>
      <c r="E695" s="68" t="s">
        <v>54</v>
      </c>
      <c r="F695" s="68" t="s">
        <v>50</v>
      </c>
      <c r="G695" s="68">
        <v>7</v>
      </c>
      <c r="H695" s="76">
        <v>12075</v>
      </c>
      <c r="I695" s="68">
        <v>1492.47</v>
      </c>
    </row>
    <row r="696" spans="2:9">
      <c r="B696" s="69">
        <v>41767</v>
      </c>
      <c r="C696" s="67">
        <v>1754</v>
      </c>
      <c r="D696" s="68" t="s">
        <v>48</v>
      </c>
      <c r="E696" s="68" t="s">
        <v>54</v>
      </c>
      <c r="F696" s="68" t="s">
        <v>50</v>
      </c>
      <c r="G696" s="68">
        <v>6</v>
      </c>
      <c r="H696" s="76">
        <v>6885</v>
      </c>
      <c r="I696" s="68">
        <v>2666.5604999999996</v>
      </c>
    </row>
    <row r="697" spans="2:9">
      <c r="B697" s="69">
        <v>41768</v>
      </c>
      <c r="C697" s="67">
        <v>1755</v>
      </c>
      <c r="D697" s="68" t="s">
        <v>49</v>
      </c>
      <c r="E697" s="68" t="s">
        <v>54</v>
      </c>
      <c r="F697" s="68" t="s">
        <v>51</v>
      </c>
      <c r="G697" s="68">
        <v>7</v>
      </c>
      <c r="H697" s="76">
        <v>12075</v>
      </c>
      <c r="I697" s="68">
        <v>3560.6760000000004</v>
      </c>
    </row>
    <row r="698" spans="2:9">
      <c r="B698" s="69">
        <v>41769</v>
      </c>
      <c r="C698" s="67">
        <v>1756</v>
      </c>
      <c r="D698" s="68" t="s">
        <v>45</v>
      </c>
      <c r="E698" s="68" t="s">
        <v>54</v>
      </c>
      <c r="F698" s="68" t="s">
        <v>51</v>
      </c>
      <c r="G698" s="68">
        <v>8</v>
      </c>
      <c r="H698" s="76">
        <v>9312</v>
      </c>
      <c r="I698" s="68">
        <v>2769.1560000000004</v>
      </c>
    </row>
    <row r="699" spans="2:9">
      <c r="B699" s="69">
        <v>41770</v>
      </c>
      <c r="C699" s="67">
        <v>1757</v>
      </c>
      <c r="D699" s="68" t="s">
        <v>48</v>
      </c>
      <c r="E699" s="68" t="s">
        <v>54</v>
      </c>
      <c r="F699" s="68" t="s">
        <v>51</v>
      </c>
      <c r="G699" s="68">
        <v>10</v>
      </c>
      <c r="H699" s="76">
        <v>1515</v>
      </c>
      <c r="I699" s="68">
        <v>1805.2740000000001</v>
      </c>
    </row>
    <row r="700" spans="2:9">
      <c r="B700" s="69">
        <v>41771</v>
      </c>
      <c r="C700" s="67">
        <v>2127</v>
      </c>
      <c r="D700" s="68" t="s">
        <v>49</v>
      </c>
      <c r="E700" s="68" t="s">
        <v>54</v>
      </c>
      <c r="F700" s="68" t="s">
        <v>47</v>
      </c>
      <c r="G700" s="68">
        <v>9</v>
      </c>
      <c r="H700" s="76">
        <v>9247.5</v>
      </c>
      <c r="I700" s="68">
        <v>3758.1840000000002</v>
      </c>
    </row>
    <row r="701" spans="2:9">
      <c r="B701" s="69">
        <v>41772</v>
      </c>
      <c r="C701" s="67">
        <v>2128</v>
      </c>
      <c r="D701" s="68" t="s">
        <v>45</v>
      </c>
      <c r="E701" s="68" t="s">
        <v>54</v>
      </c>
      <c r="F701" s="68" t="s">
        <v>47</v>
      </c>
      <c r="G701" s="68">
        <v>7</v>
      </c>
      <c r="H701" s="76">
        <v>6237</v>
      </c>
      <c r="I701" s="68">
        <v>2046.9834000000001</v>
      </c>
    </row>
    <row r="702" spans="2:9">
      <c r="B702" s="69">
        <v>41773</v>
      </c>
      <c r="C702" s="67">
        <v>2129</v>
      </c>
      <c r="D702" s="68" t="s">
        <v>48</v>
      </c>
      <c r="E702" s="68" t="s">
        <v>54</v>
      </c>
      <c r="F702" s="68" t="s">
        <v>47</v>
      </c>
      <c r="G702" s="68">
        <v>8</v>
      </c>
      <c r="H702" s="76">
        <v>7056</v>
      </c>
      <c r="I702" s="68">
        <v>617.57640000000004</v>
      </c>
    </row>
    <row r="703" spans="2:9">
      <c r="B703" s="69">
        <v>41774</v>
      </c>
      <c r="C703" s="67">
        <v>2130</v>
      </c>
      <c r="D703" s="68" t="s">
        <v>49</v>
      </c>
      <c r="E703" s="68" t="s">
        <v>54</v>
      </c>
      <c r="F703" s="68" t="s">
        <v>50</v>
      </c>
      <c r="G703" s="68">
        <v>8</v>
      </c>
      <c r="H703" s="76">
        <v>7152</v>
      </c>
      <c r="I703" s="68">
        <v>3874.5960000000005</v>
      </c>
    </row>
    <row r="704" spans="2:9">
      <c r="B704" s="69">
        <v>41775</v>
      </c>
      <c r="C704" s="67">
        <v>2131</v>
      </c>
      <c r="D704" s="68" t="s">
        <v>45</v>
      </c>
      <c r="E704" s="68" t="s">
        <v>54</v>
      </c>
      <c r="F704" s="68" t="s">
        <v>50</v>
      </c>
      <c r="G704" s="68">
        <v>8</v>
      </c>
      <c r="H704" s="76">
        <v>2844</v>
      </c>
      <c r="I704" s="68">
        <v>2884.6691999999998</v>
      </c>
    </row>
    <row r="705" spans="2:9">
      <c r="B705" s="69">
        <v>41776</v>
      </c>
      <c r="C705" s="67">
        <v>1767</v>
      </c>
      <c r="D705" s="68" t="s">
        <v>49</v>
      </c>
      <c r="E705" s="68" t="s">
        <v>54</v>
      </c>
      <c r="F705" s="68" t="s">
        <v>47</v>
      </c>
      <c r="G705" s="68">
        <v>9</v>
      </c>
      <c r="H705" s="76">
        <v>4347</v>
      </c>
      <c r="I705" s="68">
        <v>4315.4842500000004</v>
      </c>
    </row>
    <row r="706" spans="2:9">
      <c r="B706" s="69">
        <v>41777</v>
      </c>
      <c r="C706" s="67">
        <v>2132</v>
      </c>
      <c r="D706" s="68" t="s">
        <v>48</v>
      </c>
      <c r="E706" s="68" t="s">
        <v>54</v>
      </c>
      <c r="F706" s="68" t="s">
        <v>50</v>
      </c>
      <c r="G706" s="68">
        <v>9</v>
      </c>
      <c r="H706" s="76">
        <v>10764</v>
      </c>
      <c r="I706" s="68">
        <v>3164.616</v>
      </c>
    </row>
    <row r="707" spans="2:9">
      <c r="B707" s="69">
        <v>41778</v>
      </c>
      <c r="C707" s="67">
        <v>1768</v>
      </c>
      <c r="D707" s="68" t="s">
        <v>45</v>
      </c>
      <c r="E707" s="68" t="s">
        <v>54</v>
      </c>
      <c r="F707" s="68" t="s">
        <v>47</v>
      </c>
      <c r="G707" s="68">
        <v>9</v>
      </c>
      <c r="H707" s="76">
        <v>1755</v>
      </c>
      <c r="I707" s="68">
        <v>1889.0819999999999</v>
      </c>
    </row>
    <row r="708" spans="2:9">
      <c r="B708" s="69">
        <v>41779</v>
      </c>
      <c r="C708" s="67">
        <v>2133</v>
      </c>
      <c r="D708" s="68" t="s">
        <v>49</v>
      </c>
      <c r="E708" s="68" t="s">
        <v>54</v>
      </c>
      <c r="F708" s="68" t="s">
        <v>51</v>
      </c>
      <c r="G708" s="68">
        <v>7</v>
      </c>
      <c r="H708" s="76">
        <v>1701</v>
      </c>
      <c r="I708" s="68">
        <v>1430.8811999999998</v>
      </c>
    </row>
    <row r="709" spans="2:9">
      <c r="B709" s="69">
        <v>41780</v>
      </c>
      <c r="C709" s="67">
        <v>1769</v>
      </c>
      <c r="D709" s="68" t="s">
        <v>48</v>
      </c>
      <c r="E709" s="68" t="s">
        <v>54</v>
      </c>
      <c r="F709" s="68" t="s">
        <v>47</v>
      </c>
      <c r="G709" s="68">
        <v>8</v>
      </c>
      <c r="H709" s="76">
        <v>6240</v>
      </c>
      <c r="I709" s="68">
        <v>1462.5</v>
      </c>
    </row>
    <row r="710" spans="2:9">
      <c r="B710" s="69">
        <v>41781</v>
      </c>
      <c r="C710" s="67">
        <v>2134</v>
      </c>
      <c r="D710" s="68" t="s">
        <v>45</v>
      </c>
      <c r="E710" s="68" t="s">
        <v>54</v>
      </c>
      <c r="F710" s="68" t="s">
        <v>51</v>
      </c>
      <c r="G710" s="68">
        <v>9</v>
      </c>
      <c r="H710" s="76">
        <v>7533</v>
      </c>
      <c r="I710" s="68">
        <v>3037.3056000000001</v>
      </c>
    </row>
    <row r="711" spans="2:9">
      <c r="B711" s="69">
        <v>41782</v>
      </c>
      <c r="C711" s="67">
        <v>1770</v>
      </c>
      <c r="D711" s="68" t="s">
        <v>49</v>
      </c>
      <c r="E711" s="68" t="s">
        <v>54</v>
      </c>
      <c r="F711" s="68" t="s">
        <v>50</v>
      </c>
      <c r="G711" s="68">
        <v>8</v>
      </c>
      <c r="H711" s="76">
        <v>2604</v>
      </c>
      <c r="I711" s="68">
        <v>1796.7599999999998</v>
      </c>
    </row>
    <row r="712" spans="2:9">
      <c r="B712" s="69">
        <v>41783</v>
      </c>
      <c r="C712" s="67">
        <v>2135</v>
      </c>
      <c r="D712" s="68" t="s">
        <v>48</v>
      </c>
      <c r="E712" s="68" t="s">
        <v>54</v>
      </c>
      <c r="F712" s="68" t="s">
        <v>51</v>
      </c>
      <c r="G712" s="68">
        <v>6</v>
      </c>
      <c r="H712" s="76">
        <v>9216</v>
      </c>
      <c r="I712" s="68">
        <v>3578.5727999999995</v>
      </c>
    </row>
    <row r="713" spans="2:9">
      <c r="B713" s="69">
        <v>41784</v>
      </c>
      <c r="C713" s="67">
        <v>1771</v>
      </c>
      <c r="D713" s="68" t="s">
        <v>45</v>
      </c>
      <c r="E713" s="68" t="s">
        <v>54</v>
      </c>
      <c r="F713" s="68" t="s">
        <v>50</v>
      </c>
      <c r="G713" s="68">
        <v>7</v>
      </c>
      <c r="H713" s="76">
        <v>8400</v>
      </c>
      <c r="I713" s="68">
        <v>1267.98</v>
      </c>
    </row>
    <row r="714" spans="2:9">
      <c r="B714" s="69">
        <v>41785</v>
      </c>
      <c r="C714" s="67">
        <v>2136</v>
      </c>
      <c r="D714" s="68" t="s">
        <v>49</v>
      </c>
      <c r="E714" s="68" t="s">
        <v>54</v>
      </c>
      <c r="F714" s="68" t="s">
        <v>47</v>
      </c>
      <c r="G714" s="68">
        <v>8</v>
      </c>
      <c r="H714" s="76">
        <v>9900</v>
      </c>
      <c r="I714" s="68">
        <v>2138.9940000000001</v>
      </c>
    </row>
    <row r="715" spans="2:9">
      <c r="B715" s="69">
        <v>41786</v>
      </c>
      <c r="C715" s="67">
        <v>1772</v>
      </c>
      <c r="D715" s="68" t="s">
        <v>48</v>
      </c>
      <c r="E715" s="68" t="s">
        <v>54</v>
      </c>
      <c r="F715" s="68" t="s">
        <v>50</v>
      </c>
      <c r="G715" s="68">
        <v>10</v>
      </c>
      <c r="H715" s="76">
        <v>7980</v>
      </c>
      <c r="I715" s="68">
        <v>2863.2240000000002</v>
      </c>
    </row>
    <row r="716" spans="2:9">
      <c r="B716" s="69">
        <v>41787</v>
      </c>
      <c r="C716" s="67">
        <v>2137</v>
      </c>
      <c r="D716" s="68" t="s">
        <v>45</v>
      </c>
      <c r="E716" s="68" t="s">
        <v>54</v>
      </c>
      <c r="F716" s="68" t="s">
        <v>47</v>
      </c>
      <c r="G716" s="68">
        <v>6</v>
      </c>
      <c r="H716" s="76">
        <v>5292</v>
      </c>
      <c r="I716" s="68">
        <v>1144.1303999999998</v>
      </c>
    </row>
    <row r="717" spans="2:9">
      <c r="B717" s="69">
        <v>41788</v>
      </c>
      <c r="C717" s="67">
        <v>1773</v>
      </c>
      <c r="D717" s="68" t="s">
        <v>49</v>
      </c>
      <c r="E717" s="68" t="s">
        <v>54</v>
      </c>
      <c r="F717" s="68" t="s">
        <v>51</v>
      </c>
      <c r="G717" s="68">
        <v>6</v>
      </c>
      <c r="H717" s="76">
        <v>8280</v>
      </c>
      <c r="I717" s="68">
        <v>2036.88</v>
      </c>
    </row>
    <row r="718" spans="2:9">
      <c r="B718" s="69">
        <v>41789</v>
      </c>
      <c r="C718" s="67">
        <v>2138</v>
      </c>
      <c r="D718" s="68" t="s">
        <v>48</v>
      </c>
      <c r="E718" s="68" t="s">
        <v>54</v>
      </c>
      <c r="F718" s="68" t="s">
        <v>47</v>
      </c>
      <c r="G718" s="68">
        <v>6</v>
      </c>
      <c r="H718" s="76">
        <v>2583</v>
      </c>
      <c r="I718" s="68">
        <v>4184.4600000000009</v>
      </c>
    </row>
    <row r="719" spans="2:9">
      <c r="B719" s="69">
        <v>41790</v>
      </c>
      <c r="C719" s="67">
        <v>1774</v>
      </c>
      <c r="D719" s="68" t="s">
        <v>45</v>
      </c>
      <c r="E719" s="68" t="s">
        <v>54</v>
      </c>
      <c r="F719" s="68" t="s">
        <v>51</v>
      </c>
      <c r="G719" s="68">
        <v>9</v>
      </c>
      <c r="H719" s="76">
        <v>11790</v>
      </c>
      <c r="I719" s="68">
        <v>2415.0635999999995</v>
      </c>
    </row>
    <row r="720" spans="2:9">
      <c r="B720" s="69">
        <v>41791</v>
      </c>
      <c r="C720" s="67">
        <v>2139</v>
      </c>
      <c r="D720" s="68" t="s">
        <v>49</v>
      </c>
      <c r="E720" s="68" t="s">
        <v>54</v>
      </c>
      <c r="F720" s="68" t="s">
        <v>50</v>
      </c>
      <c r="G720" s="68">
        <v>8</v>
      </c>
      <c r="H720" s="76">
        <v>7632</v>
      </c>
      <c r="I720" s="68">
        <v>1537.5936000000002</v>
      </c>
    </row>
    <row r="721" spans="2:9">
      <c r="B721" s="69">
        <v>41792</v>
      </c>
      <c r="C721" s="67">
        <v>1775</v>
      </c>
      <c r="D721" s="68" t="s">
        <v>48</v>
      </c>
      <c r="E721" s="68" t="s">
        <v>54</v>
      </c>
      <c r="F721" s="68" t="s">
        <v>51</v>
      </c>
      <c r="G721" s="68">
        <v>6</v>
      </c>
      <c r="H721" s="76">
        <v>9585</v>
      </c>
      <c r="I721" s="68">
        <v>3308.7420000000002</v>
      </c>
    </row>
    <row r="722" spans="2:9">
      <c r="B722" s="69">
        <v>41793</v>
      </c>
      <c r="C722" s="67">
        <v>2140</v>
      </c>
      <c r="D722" s="68" t="s">
        <v>45</v>
      </c>
      <c r="E722" s="68" t="s">
        <v>54</v>
      </c>
      <c r="F722" s="68" t="s">
        <v>50</v>
      </c>
      <c r="G722" s="68">
        <v>8</v>
      </c>
      <c r="H722" s="76">
        <v>8340</v>
      </c>
      <c r="I722" s="68">
        <v>3338.5019999999995</v>
      </c>
    </row>
    <row r="723" spans="2:9">
      <c r="B723" s="69">
        <v>41794</v>
      </c>
      <c r="C723" s="67">
        <v>1776</v>
      </c>
      <c r="D723" s="68" t="s">
        <v>49</v>
      </c>
      <c r="E723" s="68" t="s">
        <v>54</v>
      </c>
      <c r="F723" s="68" t="s">
        <v>47</v>
      </c>
      <c r="G723" s="68">
        <v>9</v>
      </c>
      <c r="H723" s="76">
        <v>7398</v>
      </c>
      <c r="I723" s="68">
        <v>2918.511</v>
      </c>
    </row>
    <row r="724" spans="2:9">
      <c r="B724" s="69">
        <v>41795</v>
      </c>
      <c r="C724" s="67">
        <v>2141</v>
      </c>
      <c r="D724" s="68" t="s">
        <v>48</v>
      </c>
      <c r="E724" s="68" t="s">
        <v>54</v>
      </c>
      <c r="F724" s="68" t="s">
        <v>50</v>
      </c>
      <c r="G724" s="68">
        <v>8</v>
      </c>
      <c r="H724" s="76">
        <v>5232</v>
      </c>
      <c r="I724" s="68">
        <v>4387.5551999999998</v>
      </c>
    </row>
    <row r="725" spans="2:9">
      <c r="B725" s="69">
        <v>41796</v>
      </c>
      <c r="C725" s="67">
        <v>1777</v>
      </c>
      <c r="D725" s="68" t="s">
        <v>45</v>
      </c>
      <c r="E725" s="68" t="s">
        <v>54</v>
      </c>
      <c r="F725" s="68" t="s">
        <v>47</v>
      </c>
      <c r="G725" s="68">
        <v>7</v>
      </c>
      <c r="H725" s="76">
        <v>2063.25</v>
      </c>
      <c r="I725" s="68">
        <v>2027.7620999999997</v>
      </c>
    </row>
    <row r="726" spans="2:9">
      <c r="B726" s="69">
        <v>41797</v>
      </c>
      <c r="C726" s="67">
        <v>2142</v>
      </c>
      <c r="D726" s="68" t="s">
        <v>49</v>
      </c>
      <c r="E726" s="68" t="s">
        <v>54</v>
      </c>
      <c r="F726" s="68" t="s">
        <v>51</v>
      </c>
      <c r="G726" s="68">
        <v>8</v>
      </c>
      <c r="H726" s="76">
        <v>4096</v>
      </c>
      <c r="I726" s="68">
        <v>846.4384</v>
      </c>
    </row>
    <row r="727" spans="2:9">
      <c r="B727" s="69">
        <v>41798</v>
      </c>
      <c r="C727" s="67">
        <v>1778</v>
      </c>
      <c r="D727" s="68" t="s">
        <v>48</v>
      </c>
      <c r="E727" s="68" t="s">
        <v>54</v>
      </c>
      <c r="F727" s="68" t="s">
        <v>47</v>
      </c>
      <c r="G727" s="68">
        <v>6</v>
      </c>
      <c r="H727" s="76">
        <v>1764</v>
      </c>
      <c r="I727" s="68">
        <v>2071.2888000000003</v>
      </c>
    </row>
    <row r="728" spans="2:9">
      <c r="B728" s="69">
        <v>41799</v>
      </c>
      <c r="C728" s="67">
        <v>2143</v>
      </c>
      <c r="D728" s="68" t="s">
        <v>45</v>
      </c>
      <c r="E728" s="68" t="s">
        <v>54</v>
      </c>
      <c r="F728" s="68" t="s">
        <v>51</v>
      </c>
      <c r="G728" s="68">
        <v>8</v>
      </c>
      <c r="H728" s="76">
        <v>4224</v>
      </c>
      <c r="I728" s="68">
        <v>1311.9744000000001</v>
      </c>
    </row>
    <row r="729" spans="2:9">
      <c r="B729" s="69">
        <v>41800</v>
      </c>
      <c r="C729" s="67">
        <v>1779</v>
      </c>
      <c r="D729" s="68" t="s">
        <v>49</v>
      </c>
      <c r="E729" s="68" t="s">
        <v>54</v>
      </c>
      <c r="F729" s="68" t="s">
        <v>50</v>
      </c>
      <c r="G729" s="68">
        <v>8</v>
      </c>
      <c r="H729" s="76">
        <v>9720</v>
      </c>
      <c r="I729" s="68">
        <v>1168.7327999999998</v>
      </c>
    </row>
    <row r="730" spans="2:9">
      <c r="B730" s="69">
        <v>41801</v>
      </c>
      <c r="C730" s="67">
        <v>2144</v>
      </c>
      <c r="D730" s="68" t="s">
        <v>48</v>
      </c>
      <c r="E730" s="68" t="s">
        <v>54</v>
      </c>
      <c r="F730" s="68" t="s">
        <v>51</v>
      </c>
      <c r="G730" s="68">
        <v>7</v>
      </c>
      <c r="H730" s="76">
        <v>1984.5</v>
      </c>
      <c r="I730" s="68">
        <v>887.26994999999988</v>
      </c>
    </row>
    <row r="731" spans="2:9">
      <c r="B731" s="69">
        <v>41802</v>
      </c>
      <c r="C731" s="67">
        <v>1780</v>
      </c>
      <c r="D731" s="68" t="s">
        <v>45</v>
      </c>
      <c r="E731" s="68" t="s">
        <v>54</v>
      </c>
      <c r="F731" s="68" t="s">
        <v>50</v>
      </c>
      <c r="G731" s="68">
        <v>8</v>
      </c>
      <c r="H731" s="76">
        <v>1848</v>
      </c>
      <c r="I731" s="68">
        <v>2184.3360000000002</v>
      </c>
    </row>
    <row r="732" spans="2:9">
      <c r="B732" s="69">
        <v>41803</v>
      </c>
      <c r="C732" s="67">
        <v>2145</v>
      </c>
      <c r="D732" s="68" t="s">
        <v>49</v>
      </c>
      <c r="E732" s="68" t="s">
        <v>54</v>
      </c>
      <c r="F732" s="68" t="s">
        <v>47</v>
      </c>
      <c r="G732" s="68">
        <v>9</v>
      </c>
      <c r="H732" s="76">
        <v>12330</v>
      </c>
      <c r="I732" s="68">
        <v>2632.9481999999998</v>
      </c>
    </row>
    <row r="733" spans="2:9">
      <c r="B733" s="69">
        <v>41804</v>
      </c>
      <c r="C733" s="67">
        <v>1781</v>
      </c>
      <c r="D733" s="68" t="s">
        <v>48</v>
      </c>
      <c r="E733" s="68" t="s">
        <v>54</v>
      </c>
      <c r="F733" s="68" t="s">
        <v>50</v>
      </c>
      <c r="G733" s="68">
        <v>9</v>
      </c>
      <c r="H733" s="76">
        <v>5751</v>
      </c>
      <c r="I733" s="68">
        <v>3659.9363999999996</v>
      </c>
    </row>
    <row r="734" spans="2:9">
      <c r="B734" s="69">
        <v>41805</v>
      </c>
      <c r="C734" s="67">
        <v>2146</v>
      </c>
      <c r="D734" s="68" t="s">
        <v>45</v>
      </c>
      <c r="E734" s="68" t="s">
        <v>54</v>
      </c>
      <c r="F734" s="68" t="s">
        <v>47</v>
      </c>
      <c r="G734" s="68">
        <v>9</v>
      </c>
      <c r="H734" s="76">
        <v>4770</v>
      </c>
      <c r="I734" s="68">
        <v>3885.1649999999995</v>
      </c>
    </row>
    <row r="735" spans="2:9">
      <c r="B735" s="69">
        <v>41806</v>
      </c>
      <c r="C735" s="67">
        <v>1782</v>
      </c>
      <c r="D735" s="68" t="s">
        <v>49</v>
      </c>
      <c r="E735" s="68" t="s">
        <v>54</v>
      </c>
      <c r="F735" s="68" t="s">
        <v>51</v>
      </c>
      <c r="G735" s="68">
        <v>10</v>
      </c>
      <c r="H735" s="76">
        <v>2280</v>
      </c>
      <c r="I735" s="68">
        <v>2545.1639999999998</v>
      </c>
    </row>
    <row r="736" spans="2:9">
      <c r="B736" s="69">
        <v>41807</v>
      </c>
      <c r="C736" s="67">
        <v>2147</v>
      </c>
      <c r="D736" s="68" t="s">
        <v>48</v>
      </c>
      <c r="E736" s="68" t="s">
        <v>54</v>
      </c>
      <c r="F736" s="68" t="s">
        <v>47</v>
      </c>
      <c r="G736" s="68">
        <v>7</v>
      </c>
      <c r="H736" s="76">
        <v>13702.5</v>
      </c>
      <c r="I736" s="68">
        <v>2810.1086999999998</v>
      </c>
    </row>
    <row r="737" spans="2:9">
      <c r="B737" s="69">
        <v>41808</v>
      </c>
      <c r="C737" s="67">
        <v>1783</v>
      </c>
      <c r="D737" s="68" t="s">
        <v>45</v>
      </c>
      <c r="E737" s="68" t="s">
        <v>54</v>
      </c>
      <c r="F737" s="68" t="s">
        <v>51</v>
      </c>
      <c r="G737" s="68">
        <v>10</v>
      </c>
      <c r="H737" s="76">
        <v>7740</v>
      </c>
      <c r="I737" s="68">
        <v>819.279</v>
      </c>
    </row>
    <row r="738" spans="2:9">
      <c r="B738" s="69">
        <v>41809</v>
      </c>
      <c r="C738" s="67">
        <v>2148</v>
      </c>
      <c r="D738" s="68" t="s">
        <v>49</v>
      </c>
      <c r="E738" s="68" t="s">
        <v>54</v>
      </c>
      <c r="F738" s="68" t="s">
        <v>50</v>
      </c>
      <c r="G738" s="68">
        <v>6</v>
      </c>
      <c r="H738" s="76">
        <v>5040</v>
      </c>
      <c r="I738" s="68">
        <v>2804.7599999999998</v>
      </c>
    </row>
    <row r="739" spans="2:9">
      <c r="B739" s="69">
        <v>41810</v>
      </c>
      <c r="C739" s="67">
        <v>1784</v>
      </c>
      <c r="D739" s="68" t="s">
        <v>48</v>
      </c>
      <c r="E739" s="68" t="s">
        <v>54</v>
      </c>
      <c r="F739" s="68" t="s">
        <v>51</v>
      </c>
      <c r="G739" s="68">
        <v>8</v>
      </c>
      <c r="H739" s="76">
        <v>6372</v>
      </c>
      <c r="I739" s="68">
        <v>3767.9759999999997</v>
      </c>
    </row>
    <row r="740" spans="2:9">
      <c r="B740" s="69">
        <v>41811</v>
      </c>
      <c r="C740" s="67">
        <v>2149</v>
      </c>
      <c r="D740" s="68" t="s">
        <v>45</v>
      </c>
      <c r="E740" s="68" t="s">
        <v>54</v>
      </c>
      <c r="F740" s="68" t="s">
        <v>50</v>
      </c>
      <c r="G740" s="68">
        <v>9</v>
      </c>
      <c r="H740" s="76">
        <v>2160</v>
      </c>
      <c r="I740" s="68">
        <v>4688.28</v>
      </c>
    </row>
    <row r="741" spans="2:9">
      <c r="B741" s="69">
        <v>41812</v>
      </c>
      <c r="C741" s="67">
        <v>1785</v>
      </c>
      <c r="D741" s="68" t="s">
        <v>49</v>
      </c>
      <c r="E741" s="68" t="s">
        <v>54</v>
      </c>
      <c r="F741" s="68" t="s">
        <v>47</v>
      </c>
      <c r="G741" s="68">
        <v>10</v>
      </c>
      <c r="H741" s="76">
        <v>7680</v>
      </c>
      <c r="I741" s="68">
        <v>3141.6320000000001</v>
      </c>
    </row>
    <row r="742" spans="2:9">
      <c r="B742" s="69">
        <v>41813</v>
      </c>
      <c r="C742" s="67">
        <v>2150</v>
      </c>
      <c r="D742" s="68" t="s">
        <v>48</v>
      </c>
      <c r="E742" s="68" t="s">
        <v>54</v>
      </c>
      <c r="F742" s="68" t="s">
        <v>50</v>
      </c>
      <c r="G742" s="68">
        <v>10</v>
      </c>
      <c r="H742" s="76">
        <v>4320</v>
      </c>
      <c r="I742" s="68">
        <v>3841.3440000000001</v>
      </c>
    </row>
    <row r="743" spans="2:9">
      <c r="B743" s="69">
        <v>41814</v>
      </c>
      <c r="C743" s="67">
        <v>1786</v>
      </c>
      <c r="D743" s="68" t="s">
        <v>45</v>
      </c>
      <c r="E743" s="68" t="s">
        <v>54</v>
      </c>
      <c r="F743" s="68" t="s">
        <v>47</v>
      </c>
      <c r="G743" s="68">
        <v>10</v>
      </c>
      <c r="H743" s="76">
        <v>11700</v>
      </c>
      <c r="I743" s="68">
        <v>2947.4639999999999</v>
      </c>
    </row>
    <row r="744" spans="2:9">
      <c r="B744" s="69">
        <v>41815</v>
      </c>
      <c r="C744" s="67">
        <v>2151</v>
      </c>
      <c r="D744" s="68" t="s">
        <v>49</v>
      </c>
      <c r="E744" s="68" t="s">
        <v>54</v>
      </c>
      <c r="F744" s="68" t="s">
        <v>51</v>
      </c>
      <c r="G744" s="68">
        <v>6</v>
      </c>
      <c r="H744" s="76">
        <v>4428</v>
      </c>
      <c r="I744" s="68">
        <v>1409.8752000000002</v>
      </c>
    </row>
    <row r="745" spans="2:9">
      <c r="B745" s="69">
        <v>41816</v>
      </c>
      <c r="C745" s="67">
        <v>1787</v>
      </c>
      <c r="D745" s="68" t="s">
        <v>48</v>
      </c>
      <c r="E745" s="68" t="s">
        <v>54</v>
      </c>
      <c r="F745" s="68" t="s">
        <v>47</v>
      </c>
      <c r="G745" s="68">
        <v>8</v>
      </c>
      <c r="H745" s="76">
        <v>11280</v>
      </c>
      <c r="I745" s="68">
        <v>819.37920000000008</v>
      </c>
    </row>
    <row r="746" spans="2:9">
      <c r="B746" s="69">
        <v>41817</v>
      </c>
      <c r="C746" s="67">
        <v>2152</v>
      </c>
      <c r="D746" s="68" t="s">
        <v>45</v>
      </c>
      <c r="E746" s="68" t="s">
        <v>54</v>
      </c>
      <c r="F746" s="68" t="s">
        <v>51</v>
      </c>
      <c r="G746" s="68">
        <v>6</v>
      </c>
      <c r="H746" s="76">
        <v>4333.5</v>
      </c>
      <c r="I746" s="68">
        <v>2646.3240000000001</v>
      </c>
    </row>
    <row r="747" spans="2:9">
      <c r="B747" s="69">
        <v>41818</v>
      </c>
      <c r="C747" s="67">
        <v>1788</v>
      </c>
      <c r="D747" s="68" t="s">
        <v>49</v>
      </c>
      <c r="E747" s="68" t="s">
        <v>54</v>
      </c>
      <c r="F747" s="68" t="s">
        <v>50</v>
      </c>
      <c r="G747" s="68">
        <v>10</v>
      </c>
      <c r="H747" s="76">
        <v>6360</v>
      </c>
      <c r="I747" s="68">
        <v>937.88800000000003</v>
      </c>
    </row>
    <row r="748" spans="2:9">
      <c r="B748" s="69">
        <v>41819</v>
      </c>
      <c r="C748" s="67">
        <v>2153</v>
      </c>
      <c r="D748" s="68" t="s">
        <v>48</v>
      </c>
      <c r="E748" s="68" t="s">
        <v>54</v>
      </c>
      <c r="F748" s="68" t="s">
        <v>51</v>
      </c>
      <c r="G748" s="68">
        <v>6</v>
      </c>
      <c r="H748" s="76">
        <v>4932</v>
      </c>
      <c r="I748" s="68">
        <v>2954.0214000000001</v>
      </c>
    </row>
    <row r="749" spans="2:9">
      <c r="B749" s="69">
        <v>41820</v>
      </c>
      <c r="C749" s="67">
        <v>1789</v>
      </c>
      <c r="D749" s="68" t="s">
        <v>45</v>
      </c>
      <c r="E749" s="68" t="s">
        <v>54</v>
      </c>
      <c r="F749" s="68" t="s">
        <v>50</v>
      </c>
      <c r="G749" s="68">
        <v>10</v>
      </c>
      <c r="H749" s="76">
        <v>5220</v>
      </c>
      <c r="I749" s="68">
        <v>1821.258</v>
      </c>
    </row>
    <row r="750" spans="2:9">
      <c r="B750" s="69">
        <v>41821</v>
      </c>
      <c r="C750" s="67">
        <v>1790</v>
      </c>
      <c r="D750" s="68" t="s">
        <v>48</v>
      </c>
      <c r="E750" s="68" t="s">
        <v>54</v>
      </c>
      <c r="F750" s="68" t="s">
        <v>50</v>
      </c>
      <c r="G750" s="68">
        <v>7</v>
      </c>
      <c r="H750" s="76">
        <v>6709.5</v>
      </c>
      <c r="I750" s="68">
        <v>3329.7012</v>
      </c>
    </row>
    <row r="751" spans="2:9">
      <c r="B751" s="69">
        <v>41822</v>
      </c>
      <c r="C751" s="67">
        <v>1791</v>
      </c>
      <c r="D751" s="68" t="s">
        <v>49</v>
      </c>
      <c r="E751" s="68" t="s">
        <v>54</v>
      </c>
      <c r="F751" s="68" t="s">
        <v>51</v>
      </c>
      <c r="G751" s="68">
        <v>9</v>
      </c>
      <c r="H751" s="76">
        <v>10170</v>
      </c>
      <c r="I751" s="68">
        <v>2013.0498000000002</v>
      </c>
    </row>
    <row r="752" spans="2:9">
      <c r="B752" s="69">
        <v>41823</v>
      </c>
      <c r="C752" s="67">
        <v>1792</v>
      </c>
      <c r="D752" s="68" t="s">
        <v>45</v>
      </c>
      <c r="E752" s="68" t="s">
        <v>54</v>
      </c>
      <c r="F752" s="68" t="s">
        <v>51</v>
      </c>
      <c r="G752" s="68">
        <v>6</v>
      </c>
      <c r="H752" s="76">
        <v>5004</v>
      </c>
      <c r="I752" s="68">
        <v>3896.1143999999999</v>
      </c>
    </row>
    <row r="753" spans="2:9">
      <c r="B753" s="69">
        <v>41824</v>
      </c>
      <c r="C753" s="67">
        <v>1793</v>
      </c>
      <c r="D753" s="68" t="s">
        <v>48</v>
      </c>
      <c r="E753" s="68" t="s">
        <v>54</v>
      </c>
      <c r="F753" s="68" t="s">
        <v>51</v>
      </c>
      <c r="G753" s="68">
        <v>6</v>
      </c>
      <c r="H753" s="76">
        <v>8955</v>
      </c>
      <c r="I753" s="68">
        <v>543.74760000000003</v>
      </c>
    </row>
    <row r="754" spans="2:9">
      <c r="B754" s="69">
        <v>41825</v>
      </c>
      <c r="C754" s="67">
        <v>1794</v>
      </c>
      <c r="D754" s="68" t="s">
        <v>49</v>
      </c>
      <c r="E754" s="68" t="s">
        <v>54</v>
      </c>
      <c r="F754" s="68" t="s">
        <v>47</v>
      </c>
      <c r="G754" s="68">
        <v>8</v>
      </c>
      <c r="H754" s="76">
        <v>6840</v>
      </c>
      <c r="I754" s="68">
        <v>957.82799999999986</v>
      </c>
    </row>
    <row r="755" spans="2:9">
      <c r="B755" s="69">
        <v>41826</v>
      </c>
      <c r="C755" s="67">
        <v>2159</v>
      </c>
      <c r="D755" s="68" t="s">
        <v>48</v>
      </c>
      <c r="E755" s="68" t="s">
        <v>54</v>
      </c>
      <c r="F755" s="68" t="s">
        <v>50</v>
      </c>
      <c r="G755" s="68">
        <v>6</v>
      </c>
      <c r="H755" s="76">
        <v>1530</v>
      </c>
      <c r="I755" s="68">
        <v>2558.7720000000004</v>
      </c>
    </row>
    <row r="756" spans="2:9">
      <c r="B756" s="69">
        <v>41827</v>
      </c>
      <c r="C756" s="67">
        <v>1795</v>
      </c>
      <c r="D756" s="68" t="s">
        <v>45</v>
      </c>
      <c r="E756" s="68" t="s">
        <v>54</v>
      </c>
      <c r="F756" s="68" t="s">
        <v>47</v>
      </c>
      <c r="G756" s="68">
        <v>8</v>
      </c>
      <c r="H756" s="76">
        <v>10080</v>
      </c>
      <c r="I756" s="68">
        <v>1384.992</v>
      </c>
    </row>
    <row r="757" spans="2:9">
      <c r="B757" s="69">
        <v>41828</v>
      </c>
      <c r="C757" s="67">
        <v>2160</v>
      </c>
      <c r="D757" s="68" t="s">
        <v>49</v>
      </c>
      <c r="E757" s="68" t="s">
        <v>54</v>
      </c>
      <c r="F757" s="68" t="s">
        <v>51</v>
      </c>
      <c r="G757" s="68">
        <v>6</v>
      </c>
      <c r="H757" s="76">
        <v>10755</v>
      </c>
      <c r="I757" s="68">
        <v>1669.1760000000002</v>
      </c>
    </row>
    <row r="758" spans="2:9">
      <c r="B758" s="69">
        <v>41829</v>
      </c>
      <c r="C758" s="67">
        <v>1796</v>
      </c>
      <c r="D758" s="68" t="s">
        <v>48</v>
      </c>
      <c r="E758" s="68" t="s">
        <v>54</v>
      </c>
      <c r="F758" s="68" t="s">
        <v>47</v>
      </c>
      <c r="G758" s="68">
        <v>10</v>
      </c>
      <c r="H758" s="76">
        <v>14025</v>
      </c>
      <c r="I758" s="68">
        <v>2904.0164999999997</v>
      </c>
    </row>
    <row r="759" spans="2:9">
      <c r="B759" s="69">
        <v>40909</v>
      </c>
      <c r="C759" s="67">
        <v>2161</v>
      </c>
      <c r="D759" s="68" t="s">
        <v>45</v>
      </c>
      <c r="E759" s="68" t="s">
        <v>55</v>
      </c>
      <c r="F759" s="68" t="s">
        <v>51</v>
      </c>
      <c r="G759" s="68">
        <v>7</v>
      </c>
      <c r="H759" s="76">
        <v>9870</v>
      </c>
      <c r="I759" s="68">
        <v>1342.7148</v>
      </c>
    </row>
    <row r="760" spans="2:9">
      <c r="B760" s="69">
        <v>40910</v>
      </c>
      <c r="C760" s="67">
        <v>1797</v>
      </c>
      <c r="D760" s="68" t="s">
        <v>49</v>
      </c>
      <c r="E760" s="68" t="s">
        <v>55</v>
      </c>
      <c r="F760" s="68" t="s">
        <v>50</v>
      </c>
      <c r="G760" s="68">
        <v>9</v>
      </c>
      <c r="H760" s="76">
        <v>2092.5</v>
      </c>
      <c r="I760" s="68">
        <v>1782.81</v>
      </c>
    </row>
    <row r="761" spans="2:9">
      <c r="B761" s="69">
        <v>40911</v>
      </c>
      <c r="C761" s="67">
        <v>2162</v>
      </c>
      <c r="D761" s="68" t="s">
        <v>48</v>
      </c>
      <c r="E761" s="68" t="s">
        <v>55</v>
      </c>
      <c r="F761" s="68" t="s">
        <v>51</v>
      </c>
      <c r="G761" s="68">
        <v>7</v>
      </c>
      <c r="H761" s="76">
        <v>4158</v>
      </c>
      <c r="I761" s="68">
        <v>816.83910000000003</v>
      </c>
    </row>
    <row r="762" spans="2:9">
      <c r="B762" s="69">
        <v>40913</v>
      </c>
      <c r="C762" s="67">
        <v>1798</v>
      </c>
      <c r="D762" s="68" t="s">
        <v>45</v>
      </c>
      <c r="E762" s="68" t="s">
        <v>55</v>
      </c>
      <c r="F762" s="68" t="s">
        <v>50</v>
      </c>
      <c r="G762" s="68">
        <v>6</v>
      </c>
      <c r="H762" s="76">
        <v>7506</v>
      </c>
      <c r="I762" s="68">
        <v>2502.5003999999999</v>
      </c>
    </row>
    <row r="763" spans="2:9">
      <c r="B763" s="69">
        <v>40914</v>
      </c>
      <c r="C763" s="67">
        <v>2163</v>
      </c>
      <c r="D763" s="68" t="s">
        <v>49</v>
      </c>
      <c r="E763" s="68" t="s">
        <v>55</v>
      </c>
      <c r="F763" s="68" t="s">
        <v>47</v>
      </c>
      <c r="G763" s="68">
        <v>10</v>
      </c>
      <c r="H763" s="76">
        <v>4470</v>
      </c>
      <c r="I763" s="68">
        <v>841.25400000000002</v>
      </c>
    </row>
    <row r="764" spans="2:9">
      <c r="B764" s="69">
        <v>40915</v>
      </c>
      <c r="C764" s="67">
        <v>1799</v>
      </c>
      <c r="D764" s="68" t="s">
        <v>48</v>
      </c>
      <c r="E764" s="68" t="s">
        <v>55</v>
      </c>
      <c r="F764" s="68" t="s">
        <v>50</v>
      </c>
      <c r="G764" s="68">
        <v>8</v>
      </c>
      <c r="H764" s="76">
        <v>8496</v>
      </c>
      <c r="I764" s="68">
        <v>1601.0712000000003</v>
      </c>
    </row>
    <row r="765" spans="2:9">
      <c r="B765" s="69">
        <v>40916</v>
      </c>
      <c r="C765" s="67">
        <v>2164</v>
      </c>
      <c r="D765" s="68" t="s">
        <v>45</v>
      </c>
      <c r="E765" s="68" t="s">
        <v>55</v>
      </c>
      <c r="F765" s="68" t="s">
        <v>47</v>
      </c>
      <c r="G765" s="68">
        <v>10</v>
      </c>
      <c r="H765" s="76">
        <v>5860</v>
      </c>
      <c r="I765" s="68">
        <v>3559.9500000000003</v>
      </c>
    </row>
    <row r="766" spans="2:9">
      <c r="B766" s="69">
        <v>40917</v>
      </c>
      <c r="C766" s="67">
        <v>1800</v>
      </c>
      <c r="D766" s="68" t="s">
        <v>49</v>
      </c>
      <c r="E766" s="68" t="s">
        <v>55</v>
      </c>
      <c r="F766" s="68" t="s">
        <v>51</v>
      </c>
      <c r="G766" s="68">
        <v>9</v>
      </c>
      <c r="H766" s="76">
        <v>14107.5</v>
      </c>
      <c r="I766" s="68">
        <v>5919.5069999999987</v>
      </c>
    </row>
    <row r="767" spans="2:9">
      <c r="B767" s="69">
        <v>40918</v>
      </c>
      <c r="C767" s="67">
        <v>2165</v>
      </c>
      <c r="D767" s="68" t="s">
        <v>48</v>
      </c>
      <c r="E767" s="68" t="s">
        <v>55</v>
      </c>
      <c r="F767" s="68" t="s">
        <v>47</v>
      </c>
      <c r="G767" s="68">
        <v>10</v>
      </c>
      <c r="H767" s="76">
        <v>5670</v>
      </c>
      <c r="I767" s="68">
        <v>3617.46</v>
      </c>
    </row>
    <row r="768" spans="2:9">
      <c r="B768" s="69">
        <v>40919</v>
      </c>
      <c r="C768" s="67">
        <v>1801</v>
      </c>
      <c r="D768" s="68" t="s">
        <v>45</v>
      </c>
      <c r="E768" s="68" t="s">
        <v>55</v>
      </c>
      <c r="F768" s="68" t="s">
        <v>51</v>
      </c>
      <c r="G768" s="68">
        <v>9</v>
      </c>
      <c r="H768" s="76">
        <v>12555</v>
      </c>
      <c r="I768" s="68">
        <v>1511.6219999999998</v>
      </c>
    </row>
    <row r="769" spans="2:9">
      <c r="B769" s="69">
        <v>40920</v>
      </c>
      <c r="C769" s="67">
        <v>2166</v>
      </c>
      <c r="D769" s="68" t="s">
        <v>49</v>
      </c>
      <c r="E769" s="68" t="s">
        <v>55</v>
      </c>
      <c r="F769" s="68" t="s">
        <v>50</v>
      </c>
      <c r="G769" s="68">
        <v>8</v>
      </c>
      <c r="H769" s="76">
        <v>4160</v>
      </c>
      <c r="I769" s="68">
        <v>3684.72</v>
      </c>
    </row>
    <row r="770" spans="2:9">
      <c r="B770" s="69">
        <v>40921</v>
      </c>
      <c r="C770" s="67">
        <v>1802</v>
      </c>
      <c r="D770" s="68" t="s">
        <v>48</v>
      </c>
      <c r="E770" s="68" t="s">
        <v>55</v>
      </c>
      <c r="F770" s="68" t="s">
        <v>51</v>
      </c>
      <c r="G770" s="68">
        <v>7</v>
      </c>
      <c r="H770" s="76">
        <v>1974</v>
      </c>
      <c r="I770" s="68">
        <v>2703.5904</v>
      </c>
    </row>
    <row r="771" spans="2:9">
      <c r="B771" s="69">
        <v>40922</v>
      </c>
      <c r="C771" s="67">
        <v>2167</v>
      </c>
      <c r="D771" s="68" t="s">
        <v>45</v>
      </c>
      <c r="E771" s="68" t="s">
        <v>55</v>
      </c>
      <c r="F771" s="68" t="s">
        <v>50</v>
      </c>
      <c r="G771" s="68">
        <v>9</v>
      </c>
      <c r="H771" s="76">
        <v>4819.5</v>
      </c>
      <c r="I771" s="68">
        <v>1895.9913000000001</v>
      </c>
    </row>
    <row r="772" spans="2:9">
      <c r="B772" s="69">
        <v>40923</v>
      </c>
      <c r="C772" s="67">
        <v>1803</v>
      </c>
      <c r="D772" s="68" t="s">
        <v>49</v>
      </c>
      <c r="E772" s="68" t="s">
        <v>55</v>
      </c>
      <c r="F772" s="68" t="s">
        <v>47</v>
      </c>
      <c r="G772" s="68">
        <v>8</v>
      </c>
      <c r="H772" s="76">
        <v>6912</v>
      </c>
      <c r="I772" s="68">
        <v>1589.2991999999999</v>
      </c>
    </row>
    <row r="773" spans="2:9">
      <c r="B773" s="69">
        <v>40924</v>
      </c>
      <c r="C773" s="67">
        <v>2168</v>
      </c>
      <c r="D773" s="68" t="s">
        <v>48</v>
      </c>
      <c r="E773" s="68" t="s">
        <v>55</v>
      </c>
      <c r="F773" s="68" t="s">
        <v>50</v>
      </c>
      <c r="G773" s="68">
        <v>7</v>
      </c>
      <c r="H773" s="76">
        <v>5811.75</v>
      </c>
      <c r="I773" s="68">
        <v>4338.4713750000001</v>
      </c>
    </row>
    <row r="774" spans="2:9">
      <c r="B774" s="69">
        <v>40925</v>
      </c>
      <c r="C774" s="67">
        <v>1804</v>
      </c>
      <c r="D774" s="68" t="s">
        <v>45</v>
      </c>
      <c r="E774" s="68" t="s">
        <v>55</v>
      </c>
      <c r="F774" s="68" t="s">
        <v>47</v>
      </c>
      <c r="G774" s="68">
        <v>7</v>
      </c>
      <c r="H774" s="76">
        <v>9502.5</v>
      </c>
      <c r="I774" s="68">
        <v>634.5769499999999</v>
      </c>
    </row>
    <row r="775" spans="2:9">
      <c r="B775" s="69">
        <v>40926</v>
      </c>
      <c r="C775" s="67">
        <v>2169</v>
      </c>
      <c r="D775" s="68" t="s">
        <v>49</v>
      </c>
      <c r="E775" s="68" t="s">
        <v>55</v>
      </c>
      <c r="F775" s="68" t="s">
        <v>51</v>
      </c>
      <c r="G775" s="68">
        <v>8</v>
      </c>
      <c r="H775" s="76">
        <v>9720</v>
      </c>
      <c r="I775" s="68">
        <v>1332.0288</v>
      </c>
    </row>
    <row r="776" spans="2:9">
      <c r="B776" s="69">
        <v>40927</v>
      </c>
      <c r="C776" s="67">
        <v>1805</v>
      </c>
      <c r="D776" s="68" t="s">
        <v>48</v>
      </c>
      <c r="E776" s="68" t="s">
        <v>55</v>
      </c>
      <c r="F776" s="68" t="s">
        <v>47</v>
      </c>
      <c r="G776" s="68">
        <v>10</v>
      </c>
      <c r="H776" s="76">
        <v>5400</v>
      </c>
      <c r="I776" s="68">
        <v>3489.3</v>
      </c>
    </row>
    <row r="777" spans="2:9">
      <c r="B777" s="69">
        <v>40928</v>
      </c>
      <c r="C777" s="67">
        <v>2170</v>
      </c>
      <c r="D777" s="68" t="s">
        <v>45</v>
      </c>
      <c r="E777" s="68" t="s">
        <v>55</v>
      </c>
      <c r="F777" s="68" t="s">
        <v>51</v>
      </c>
      <c r="G777" s="68">
        <v>6</v>
      </c>
      <c r="H777" s="76">
        <v>8032.5</v>
      </c>
      <c r="I777" s="68">
        <v>2061.4607999999998</v>
      </c>
    </row>
    <row r="778" spans="2:9">
      <c r="B778" s="69">
        <v>40929</v>
      </c>
      <c r="C778" s="67">
        <v>1806</v>
      </c>
      <c r="D778" s="68" t="s">
        <v>49</v>
      </c>
      <c r="E778" s="68" t="s">
        <v>55</v>
      </c>
      <c r="F778" s="68" t="s">
        <v>50</v>
      </c>
      <c r="G778" s="68">
        <v>6</v>
      </c>
      <c r="H778" s="76">
        <v>2133</v>
      </c>
      <c r="I778" s="68">
        <v>4209.4754999999996</v>
      </c>
    </row>
    <row r="779" spans="2:9">
      <c r="B779" s="69">
        <v>40930</v>
      </c>
      <c r="C779" s="67">
        <v>2171</v>
      </c>
      <c r="D779" s="68" t="s">
        <v>48</v>
      </c>
      <c r="E779" s="68" t="s">
        <v>55</v>
      </c>
      <c r="F779" s="68" t="s">
        <v>51</v>
      </c>
      <c r="G779" s="68">
        <v>10</v>
      </c>
      <c r="H779" s="76">
        <v>4980</v>
      </c>
      <c r="I779" s="68">
        <v>1633.44</v>
      </c>
    </row>
    <row r="780" spans="2:9">
      <c r="B780" s="69">
        <v>40931</v>
      </c>
      <c r="C780" s="67">
        <v>1807</v>
      </c>
      <c r="D780" s="68" t="s">
        <v>45</v>
      </c>
      <c r="E780" s="68" t="s">
        <v>55</v>
      </c>
      <c r="F780" s="68" t="s">
        <v>50</v>
      </c>
      <c r="G780" s="68">
        <v>6</v>
      </c>
      <c r="H780" s="76">
        <v>3582</v>
      </c>
      <c r="I780" s="68">
        <v>765.65250000000003</v>
      </c>
    </row>
    <row r="781" spans="2:9">
      <c r="B781" s="69">
        <v>40932</v>
      </c>
      <c r="C781" s="67">
        <v>2172</v>
      </c>
      <c r="D781" s="68" t="s">
        <v>49</v>
      </c>
      <c r="E781" s="68" t="s">
        <v>55</v>
      </c>
      <c r="F781" s="68" t="s">
        <v>47</v>
      </c>
      <c r="G781" s="68">
        <v>8</v>
      </c>
      <c r="H781" s="76">
        <v>12540</v>
      </c>
      <c r="I781" s="68">
        <v>1075.6812</v>
      </c>
    </row>
    <row r="782" spans="2:9">
      <c r="B782" s="69">
        <v>40933</v>
      </c>
      <c r="C782" s="67">
        <v>1808</v>
      </c>
      <c r="D782" s="68" t="s">
        <v>48</v>
      </c>
      <c r="E782" s="68" t="s">
        <v>55</v>
      </c>
      <c r="F782" s="68" t="s">
        <v>50</v>
      </c>
      <c r="G782" s="68">
        <v>10</v>
      </c>
      <c r="H782" s="76">
        <v>7335</v>
      </c>
      <c r="I782" s="68">
        <v>2410.2810000000004</v>
      </c>
    </row>
    <row r="783" spans="2:9">
      <c r="B783" s="69">
        <v>40934</v>
      </c>
      <c r="C783" s="67">
        <v>2173</v>
      </c>
      <c r="D783" s="68" t="s">
        <v>45</v>
      </c>
      <c r="E783" s="68" t="s">
        <v>55</v>
      </c>
      <c r="F783" s="68" t="s">
        <v>47</v>
      </c>
      <c r="G783" s="68">
        <v>10</v>
      </c>
      <c r="H783" s="76">
        <v>2265</v>
      </c>
      <c r="I783" s="68">
        <v>4442.7974999999988</v>
      </c>
    </row>
    <row r="784" spans="2:9">
      <c r="B784" s="69">
        <v>40935</v>
      </c>
      <c r="C784" s="67">
        <v>1809</v>
      </c>
      <c r="D784" s="68" t="s">
        <v>49</v>
      </c>
      <c r="E784" s="68" t="s">
        <v>55</v>
      </c>
      <c r="F784" s="68" t="s">
        <v>51</v>
      </c>
      <c r="G784" s="68">
        <v>7</v>
      </c>
      <c r="H784" s="76">
        <v>7812</v>
      </c>
      <c r="I784" s="68">
        <v>2996.6831999999999</v>
      </c>
    </row>
    <row r="785" spans="2:9">
      <c r="B785" s="69">
        <v>40936</v>
      </c>
      <c r="C785" s="67">
        <v>2174</v>
      </c>
      <c r="D785" s="68" t="s">
        <v>48</v>
      </c>
      <c r="E785" s="68" t="s">
        <v>55</v>
      </c>
      <c r="F785" s="68" t="s">
        <v>47</v>
      </c>
      <c r="G785" s="68">
        <v>8</v>
      </c>
      <c r="H785" s="76">
        <v>2484</v>
      </c>
      <c r="I785" s="68">
        <v>874.11959999999999</v>
      </c>
    </row>
    <row r="786" spans="2:9">
      <c r="B786" s="69">
        <v>40937</v>
      </c>
      <c r="C786" s="67">
        <v>1810</v>
      </c>
      <c r="D786" s="68" t="s">
        <v>45</v>
      </c>
      <c r="E786" s="68" t="s">
        <v>55</v>
      </c>
      <c r="F786" s="68" t="s">
        <v>51</v>
      </c>
      <c r="G786" s="68">
        <v>6</v>
      </c>
      <c r="H786" s="76">
        <v>6156</v>
      </c>
      <c r="I786" s="68">
        <v>757.39319999999998</v>
      </c>
    </row>
    <row r="787" spans="2:9">
      <c r="B787" s="69">
        <v>40938</v>
      </c>
      <c r="C787" s="67">
        <v>2175</v>
      </c>
      <c r="D787" s="68" t="s">
        <v>49</v>
      </c>
      <c r="E787" s="68" t="s">
        <v>55</v>
      </c>
      <c r="F787" s="68" t="s">
        <v>50</v>
      </c>
      <c r="G787" s="68">
        <v>8</v>
      </c>
      <c r="H787" s="76">
        <v>9936</v>
      </c>
      <c r="I787" s="68">
        <v>910.13760000000002</v>
      </c>
    </row>
    <row r="788" spans="2:9">
      <c r="B788" s="69">
        <v>40939</v>
      </c>
      <c r="C788" s="67">
        <v>1811</v>
      </c>
      <c r="D788" s="68" t="s">
        <v>48</v>
      </c>
      <c r="E788" s="68" t="s">
        <v>55</v>
      </c>
      <c r="F788" s="68" t="s">
        <v>51</v>
      </c>
      <c r="G788" s="68">
        <v>6</v>
      </c>
      <c r="H788" s="76">
        <v>1620</v>
      </c>
      <c r="I788" s="68">
        <v>2450.7359999999999</v>
      </c>
    </row>
    <row r="789" spans="2:9">
      <c r="B789" s="69">
        <v>40940</v>
      </c>
      <c r="C789" s="67">
        <v>2176</v>
      </c>
      <c r="D789" s="68" t="s">
        <v>45</v>
      </c>
      <c r="E789" s="68" t="s">
        <v>55</v>
      </c>
      <c r="F789" s="68" t="s">
        <v>50</v>
      </c>
      <c r="G789" s="68">
        <v>8</v>
      </c>
      <c r="H789" s="76">
        <v>4176</v>
      </c>
      <c r="I789" s="68">
        <v>4690.692</v>
      </c>
    </row>
    <row r="790" spans="2:9">
      <c r="B790" s="69">
        <v>40941</v>
      </c>
      <c r="C790" s="67">
        <v>1812</v>
      </c>
      <c r="D790" s="68" t="s">
        <v>49</v>
      </c>
      <c r="E790" s="68" t="s">
        <v>55</v>
      </c>
      <c r="F790" s="68" t="s">
        <v>47</v>
      </c>
      <c r="G790" s="68">
        <v>6</v>
      </c>
      <c r="H790" s="76">
        <v>5548.5</v>
      </c>
      <c r="I790" s="68">
        <v>2380.3065000000001</v>
      </c>
    </row>
    <row r="791" spans="2:9">
      <c r="B791" s="69">
        <v>40942</v>
      </c>
      <c r="C791" s="67">
        <v>2177</v>
      </c>
      <c r="D791" s="68" t="s">
        <v>48</v>
      </c>
      <c r="E791" s="68" t="s">
        <v>55</v>
      </c>
      <c r="F791" s="68" t="s">
        <v>50</v>
      </c>
      <c r="G791" s="68">
        <v>6</v>
      </c>
      <c r="H791" s="76">
        <v>7641</v>
      </c>
      <c r="I791" s="68">
        <v>1739.6010000000001</v>
      </c>
    </row>
    <row r="792" spans="2:9">
      <c r="B792" s="69">
        <v>40943</v>
      </c>
      <c r="C792" s="67">
        <v>1813</v>
      </c>
      <c r="D792" s="68" t="s">
        <v>45</v>
      </c>
      <c r="E792" s="68" t="s">
        <v>55</v>
      </c>
      <c r="F792" s="68" t="s">
        <v>47</v>
      </c>
      <c r="G792" s="68">
        <v>8</v>
      </c>
      <c r="H792" s="76">
        <v>9696</v>
      </c>
      <c r="I792" s="68">
        <v>3047.4528</v>
      </c>
    </row>
    <row r="793" spans="2:9">
      <c r="B793" s="69">
        <v>40944</v>
      </c>
      <c r="C793" s="67">
        <v>2178</v>
      </c>
      <c r="D793" s="68" t="s">
        <v>49</v>
      </c>
      <c r="E793" s="68" t="s">
        <v>55</v>
      </c>
      <c r="F793" s="68" t="s">
        <v>51</v>
      </c>
      <c r="G793" s="68">
        <v>7</v>
      </c>
      <c r="H793" s="76">
        <v>7087.5</v>
      </c>
      <c r="I793" s="68">
        <v>2957.8500000000004</v>
      </c>
    </row>
    <row r="794" spans="2:9">
      <c r="B794" s="69">
        <v>40945</v>
      </c>
      <c r="C794" s="67">
        <v>1814</v>
      </c>
      <c r="D794" s="68" t="s">
        <v>48</v>
      </c>
      <c r="E794" s="68" t="s">
        <v>55</v>
      </c>
      <c r="F794" s="68" t="s">
        <v>47</v>
      </c>
      <c r="G794" s="68">
        <v>6</v>
      </c>
      <c r="H794" s="76">
        <v>1539</v>
      </c>
      <c r="I794" s="68">
        <v>1813.5575999999999</v>
      </c>
    </row>
    <row r="795" spans="2:9">
      <c r="B795" s="69">
        <v>40946</v>
      </c>
      <c r="C795" s="67">
        <v>2179</v>
      </c>
      <c r="D795" s="68" t="s">
        <v>45</v>
      </c>
      <c r="E795" s="68" t="s">
        <v>55</v>
      </c>
      <c r="F795" s="68" t="s">
        <v>51</v>
      </c>
      <c r="G795" s="68">
        <v>7</v>
      </c>
      <c r="H795" s="76">
        <v>4998</v>
      </c>
      <c r="I795" s="68">
        <v>2040.1835999999998</v>
      </c>
    </row>
    <row r="796" spans="2:9">
      <c r="B796" s="69">
        <v>40947</v>
      </c>
      <c r="C796" s="67">
        <v>1815</v>
      </c>
      <c r="D796" s="68" t="s">
        <v>49</v>
      </c>
      <c r="E796" s="68" t="s">
        <v>55</v>
      </c>
      <c r="F796" s="68" t="s">
        <v>50</v>
      </c>
      <c r="G796" s="68">
        <v>7</v>
      </c>
      <c r="H796" s="76">
        <v>4410</v>
      </c>
      <c r="I796" s="68">
        <v>3461.8500000000004</v>
      </c>
    </row>
    <row r="797" spans="2:9">
      <c r="B797" s="69">
        <v>40948</v>
      </c>
      <c r="C797" s="67">
        <v>2180</v>
      </c>
      <c r="D797" s="68" t="s">
        <v>48</v>
      </c>
      <c r="E797" s="68" t="s">
        <v>55</v>
      </c>
      <c r="F797" s="68" t="s">
        <v>51</v>
      </c>
      <c r="G797" s="68">
        <v>9</v>
      </c>
      <c r="H797" s="76">
        <v>7249.5</v>
      </c>
      <c r="I797" s="68">
        <v>3633.2077500000005</v>
      </c>
    </row>
    <row r="798" spans="2:9">
      <c r="B798" s="69">
        <v>40949</v>
      </c>
      <c r="C798" s="67">
        <v>1816</v>
      </c>
      <c r="D798" s="68" t="s">
        <v>45</v>
      </c>
      <c r="E798" s="68" t="s">
        <v>55</v>
      </c>
      <c r="F798" s="68" t="s">
        <v>50</v>
      </c>
      <c r="G798" s="68">
        <v>10</v>
      </c>
      <c r="H798" s="76">
        <v>1635</v>
      </c>
      <c r="I798" s="68">
        <v>3072.165</v>
      </c>
    </row>
    <row r="799" spans="2:9">
      <c r="B799" s="69">
        <v>40950</v>
      </c>
      <c r="C799" s="67">
        <v>2181</v>
      </c>
      <c r="D799" s="68" t="s">
        <v>49</v>
      </c>
      <c r="E799" s="68" t="s">
        <v>55</v>
      </c>
      <c r="F799" s="68" t="s">
        <v>47</v>
      </c>
      <c r="G799" s="68">
        <v>8</v>
      </c>
      <c r="H799" s="76">
        <v>2376</v>
      </c>
      <c r="I799" s="68">
        <v>1641.3407999999999</v>
      </c>
    </row>
    <row r="800" spans="2:9">
      <c r="B800" s="69">
        <v>40951</v>
      </c>
      <c r="C800" s="67">
        <v>1817</v>
      </c>
      <c r="D800" s="68" t="s">
        <v>48</v>
      </c>
      <c r="E800" s="68" t="s">
        <v>55</v>
      </c>
      <c r="F800" s="68" t="s">
        <v>50</v>
      </c>
      <c r="G800" s="68">
        <v>10</v>
      </c>
      <c r="H800" s="76">
        <v>8175</v>
      </c>
      <c r="I800" s="68">
        <v>1896.2730000000001</v>
      </c>
    </row>
    <row r="801" spans="2:9">
      <c r="B801" s="69">
        <v>40952</v>
      </c>
      <c r="C801" s="67">
        <v>2182</v>
      </c>
      <c r="D801" s="68" t="s">
        <v>45</v>
      </c>
      <c r="E801" s="68" t="s">
        <v>55</v>
      </c>
      <c r="F801" s="68" t="s">
        <v>47</v>
      </c>
      <c r="G801" s="68">
        <v>9</v>
      </c>
      <c r="H801" s="76">
        <v>13140</v>
      </c>
      <c r="I801" s="68">
        <v>4216.3631999999998</v>
      </c>
    </row>
    <row r="802" spans="2:9">
      <c r="B802" s="69">
        <v>40953</v>
      </c>
      <c r="C802" s="67">
        <v>1818</v>
      </c>
      <c r="D802" s="68" t="s">
        <v>49</v>
      </c>
      <c r="E802" s="68" t="s">
        <v>55</v>
      </c>
      <c r="F802" s="68" t="s">
        <v>51</v>
      </c>
      <c r="G802" s="68">
        <v>7</v>
      </c>
      <c r="H802" s="76">
        <v>5811.75</v>
      </c>
      <c r="I802" s="68">
        <v>3467.6774999999998</v>
      </c>
    </row>
    <row r="803" spans="2:9">
      <c r="B803" s="69">
        <v>40954</v>
      </c>
      <c r="C803" s="67">
        <v>2183</v>
      </c>
      <c r="D803" s="68" t="s">
        <v>48</v>
      </c>
      <c r="E803" s="68" t="s">
        <v>55</v>
      </c>
      <c r="F803" s="68" t="s">
        <v>47</v>
      </c>
      <c r="G803" s="68">
        <v>8</v>
      </c>
      <c r="H803" s="76">
        <v>2400</v>
      </c>
      <c r="I803" s="68">
        <v>976.8</v>
      </c>
    </row>
    <row r="804" spans="2:9">
      <c r="B804" s="69">
        <v>40955</v>
      </c>
      <c r="C804" s="67">
        <v>1819</v>
      </c>
      <c r="D804" s="68" t="s">
        <v>45</v>
      </c>
      <c r="E804" s="68" t="s">
        <v>55</v>
      </c>
      <c r="F804" s="68" t="s">
        <v>51</v>
      </c>
      <c r="G804" s="68">
        <v>9</v>
      </c>
      <c r="H804" s="76">
        <v>6237</v>
      </c>
      <c r="I804" s="68">
        <v>919.1259</v>
      </c>
    </row>
    <row r="805" spans="2:9">
      <c r="B805" s="69">
        <v>40956</v>
      </c>
      <c r="C805" s="67">
        <v>2184</v>
      </c>
      <c r="D805" s="68" t="s">
        <v>49</v>
      </c>
      <c r="E805" s="68" t="s">
        <v>55</v>
      </c>
      <c r="F805" s="68" t="s">
        <v>50</v>
      </c>
      <c r="G805" s="68">
        <v>7</v>
      </c>
      <c r="H805" s="76">
        <v>2268</v>
      </c>
      <c r="I805" s="68">
        <v>827.81999999999994</v>
      </c>
    </row>
    <row r="806" spans="2:9">
      <c r="B806" s="69">
        <v>40957</v>
      </c>
      <c r="C806" s="67">
        <v>1820</v>
      </c>
      <c r="D806" s="68" t="s">
        <v>48</v>
      </c>
      <c r="E806" s="68" t="s">
        <v>55</v>
      </c>
      <c r="F806" s="68" t="s">
        <v>51</v>
      </c>
      <c r="G806" s="68">
        <v>10</v>
      </c>
      <c r="H806" s="76">
        <v>8880</v>
      </c>
      <c r="I806" s="68">
        <v>4449.99</v>
      </c>
    </row>
    <row r="807" spans="2:9">
      <c r="B807" s="69">
        <v>40958</v>
      </c>
      <c r="C807" s="67">
        <v>2185</v>
      </c>
      <c r="D807" s="68" t="s">
        <v>45</v>
      </c>
      <c r="E807" s="68" t="s">
        <v>55</v>
      </c>
      <c r="F807" s="68" t="s">
        <v>50</v>
      </c>
      <c r="G807" s="68">
        <v>6</v>
      </c>
      <c r="H807" s="76">
        <v>4770</v>
      </c>
      <c r="I807" s="68">
        <v>976.4190000000001</v>
      </c>
    </row>
    <row r="808" spans="2:9">
      <c r="B808" s="69">
        <v>40959</v>
      </c>
      <c r="C808" s="67">
        <v>2190</v>
      </c>
      <c r="D808" s="68" t="s">
        <v>45</v>
      </c>
      <c r="E808" s="68" t="s">
        <v>55</v>
      </c>
      <c r="F808" s="68" t="s">
        <v>50</v>
      </c>
      <c r="G808" s="68">
        <v>6</v>
      </c>
      <c r="H808" s="76">
        <v>11925</v>
      </c>
      <c r="I808" s="68">
        <v>3905.6760000000004</v>
      </c>
    </row>
    <row r="809" spans="2:9">
      <c r="B809" s="69">
        <v>40960</v>
      </c>
      <c r="C809" s="67">
        <v>1821</v>
      </c>
      <c r="D809" s="68" t="s">
        <v>49</v>
      </c>
      <c r="E809" s="68" t="s">
        <v>55</v>
      </c>
      <c r="F809" s="68" t="s">
        <v>47</v>
      </c>
      <c r="G809" s="68">
        <v>8</v>
      </c>
      <c r="H809" s="76">
        <v>3072</v>
      </c>
      <c r="I809" s="68">
        <v>2750.6687999999999</v>
      </c>
    </row>
    <row r="810" spans="2:9">
      <c r="B810" s="69">
        <v>40961</v>
      </c>
      <c r="C810" s="67">
        <v>2186</v>
      </c>
      <c r="D810" s="68" t="s">
        <v>48</v>
      </c>
      <c r="E810" s="68" t="s">
        <v>55</v>
      </c>
      <c r="F810" s="68" t="s">
        <v>50</v>
      </c>
      <c r="G810" s="68">
        <v>10</v>
      </c>
      <c r="H810" s="76">
        <v>2660</v>
      </c>
      <c r="I810" s="68">
        <v>5040.7</v>
      </c>
    </row>
    <row r="811" spans="2:9">
      <c r="B811" s="69">
        <v>40962</v>
      </c>
      <c r="C811" s="67">
        <v>2191</v>
      </c>
      <c r="D811" s="68" t="s">
        <v>48</v>
      </c>
      <c r="E811" s="68" t="s">
        <v>55</v>
      </c>
      <c r="F811" s="68" t="s">
        <v>50</v>
      </c>
      <c r="G811" s="68">
        <v>10</v>
      </c>
      <c r="H811" s="76">
        <v>2660</v>
      </c>
      <c r="I811" s="68">
        <v>4032.56</v>
      </c>
    </row>
    <row r="812" spans="2:9">
      <c r="B812" s="69">
        <v>40963</v>
      </c>
      <c r="C812" s="67">
        <v>1822</v>
      </c>
      <c r="D812" s="68" t="s">
        <v>45</v>
      </c>
      <c r="E812" s="68" t="s">
        <v>55</v>
      </c>
      <c r="F812" s="68" t="s">
        <v>47</v>
      </c>
      <c r="G812" s="68">
        <v>10</v>
      </c>
      <c r="H812" s="76">
        <v>2475</v>
      </c>
      <c r="I812" s="68">
        <v>1058.8050000000001</v>
      </c>
    </row>
    <row r="813" spans="2:9">
      <c r="B813" s="69">
        <v>40964</v>
      </c>
      <c r="C813" s="67">
        <v>2187</v>
      </c>
      <c r="D813" s="68" t="s">
        <v>49</v>
      </c>
      <c r="E813" s="68" t="s">
        <v>55</v>
      </c>
      <c r="F813" s="68" t="s">
        <v>51</v>
      </c>
      <c r="G813" s="68">
        <v>9</v>
      </c>
      <c r="H813" s="76">
        <v>2097</v>
      </c>
      <c r="I813" s="68">
        <v>867.94830000000002</v>
      </c>
    </row>
    <row r="814" spans="2:9">
      <c r="B814" s="69">
        <v>40965</v>
      </c>
      <c r="C814" s="67">
        <v>2192</v>
      </c>
      <c r="D814" s="68" t="s">
        <v>49</v>
      </c>
      <c r="E814" s="68" t="s">
        <v>55</v>
      </c>
      <c r="F814" s="68" t="s">
        <v>51</v>
      </c>
      <c r="G814" s="68">
        <v>9</v>
      </c>
      <c r="H814" s="76">
        <v>2097</v>
      </c>
      <c r="I814" s="68">
        <v>3471.7932000000001</v>
      </c>
    </row>
    <row r="815" spans="2:9">
      <c r="B815" s="69">
        <v>40966</v>
      </c>
      <c r="C815" s="67">
        <v>1823</v>
      </c>
      <c r="D815" s="68" t="s">
        <v>48</v>
      </c>
      <c r="E815" s="68" t="s">
        <v>55</v>
      </c>
      <c r="F815" s="68" t="s">
        <v>47</v>
      </c>
      <c r="G815" s="68">
        <v>6</v>
      </c>
      <c r="H815" s="76">
        <v>7627.5</v>
      </c>
      <c r="I815" s="68">
        <v>1443.8857499999999</v>
      </c>
    </row>
    <row r="816" spans="2:9">
      <c r="B816" s="69">
        <v>40967</v>
      </c>
      <c r="C816" s="67">
        <v>2188</v>
      </c>
      <c r="D816" s="68" t="s">
        <v>45</v>
      </c>
      <c r="E816" s="68" t="s">
        <v>55</v>
      </c>
      <c r="F816" s="68" t="s">
        <v>51</v>
      </c>
      <c r="G816" s="68">
        <v>7</v>
      </c>
      <c r="H816" s="76">
        <v>3045</v>
      </c>
      <c r="I816" s="68">
        <v>2037.7140000000002</v>
      </c>
    </row>
    <row r="817" spans="2:9">
      <c r="B817" s="69">
        <v>40969</v>
      </c>
      <c r="C817" s="67">
        <v>2193</v>
      </c>
      <c r="D817" s="68" t="s">
        <v>45</v>
      </c>
      <c r="E817" s="68" t="s">
        <v>55</v>
      </c>
      <c r="F817" s="68" t="s">
        <v>51</v>
      </c>
      <c r="G817" s="68">
        <v>7</v>
      </c>
      <c r="H817" s="76">
        <v>1522.5</v>
      </c>
      <c r="I817" s="68">
        <v>509.42850000000004</v>
      </c>
    </row>
    <row r="818" spans="2:9">
      <c r="B818" s="69">
        <v>40970</v>
      </c>
      <c r="C818" s="67">
        <v>1824</v>
      </c>
      <c r="D818" s="68" t="s">
        <v>49</v>
      </c>
      <c r="E818" s="68" t="s">
        <v>55</v>
      </c>
      <c r="F818" s="68" t="s">
        <v>50</v>
      </c>
      <c r="G818" s="68">
        <v>6</v>
      </c>
      <c r="H818" s="76">
        <v>13230</v>
      </c>
      <c r="I818" s="68">
        <v>5757.6959999999999</v>
      </c>
    </row>
    <row r="819" spans="2:9">
      <c r="B819" s="69">
        <v>40971</v>
      </c>
      <c r="C819" s="67">
        <v>2189</v>
      </c>
      <c r="D819" s="68" t="s">
        <v>48</v>
      </c>
      <c r="E819" s="68" t="s">
        <v>55</v>
      </c>
      <c r="F819" s="68" t="s">
        <v>51</v>
      </c>
      <c r="G819" s="68">
        <v>9</v>
      </c>
      <c r="H819" s="76">
        <v>6378.75</v>
      </c>
      <c r="I819" s="68">
        <v>2721.6000000000004</v>
      </c>
    </row>
    <row r="820" spans="2:9">
      <c r="B820" s="69">
        <v>40972</v>
      </c>
      <c r="C820" s="67">
        <v>2194</v>
      </c>
      <c r="D820" s="68" t="s">
        <v>48</v>
      </c>
      <c r="E820" s="68" t="s">
        <v>55</v>
      </c>
      <c r="F820" s="68" t="s">
        <v>51</v>
      </c>
      <c r="G820" s="68">
        <v>9</v>
      </c>
      <c r="H820" s="76">
        <v>4252.5</v>
      </c>
      <c r="I820" s="68">
        <v>3402.0000000000005</v>
      </c>
    </row>
    <row r="821" spans="2:9">
      <c r="B821" s="69">
        <v>40973</v>
      </c>
      <c r="C821" s="67">
        <v>2195</v>
      </c>
      <c r="D821" s="68" t="s">
        <v>45</v>
      </c>
      <c r="E821" s="68" t="s">
        <v>55</v>
      </c>
      <c r="F821" s="68" t="s">
        <v>47</v>
      </c>
      <c r="G821" s="68">
        <v>8</v>
      </c>
      <c r="H821" s="76">
        <v>4776</v>
      </c>
      <c r="I821" s="68">
        <v>2532.4739999999997</v>
      </c>
    </row>
    <row r="822" spans="2:9">
      <c r="B822" s="69">
        <v>41339</v>
      </c>
      <c r="C822" s="67">
        <v>1825</v>
      </c>
      <c r="D822" s="68" t="s">
        <v>45</v>
      </c>
      <c r="E822" s="68" t="s">
        <v>55</v>
      </c>
      <c r="F822" s="68" t="s">
        <v>50</v>
      </c>
      <c r="G822" s="68">
        <v>9</v>
      </c>
      <c r="H822" s="76">
        <v>11295</v>
      </c>
      <c r="I822" s="68">
        <v>3438.1979999999999</v>
      </c>
    </row>
    <row r="823" spans="2:9">
      <c r="B823" s="69">
        <v>41340</v>
      </c>
      <c r="C823" s="67">
        <v>1826</v>
      </c>
      <c r="D823" s="68" t="s">
        <v>48</v>
      </c>
      <c r="E823" s="68" t="s">
        <v>55</v>
      </c>
      <c r="F823" s="68" t="s">
        <v>50</v>
      </c>
      <c r="G823" s="68">
        <v>9</v>
      </c>
      <c r="H823" s="76">
        <v>5697</v>
      </c>
      <c r="I823" s="68">
        <v>4106.3976000000002</v>
      </c>
    </row>
    <row r="824" spans="2:9">
      <c r="B824" s="69">
        <v>41341</v>
      </c>
      <c r="C824" s="67">
        <v>1827</v>
      </c>
      <c r="D824" s="68" t="s">
        <v>49</v>
      </c>
      <c r="E824" s="68" t="s">
        <v>55</v>
      </c>
      <c r="F824" s="68" t="s">
        <v>51</v>
      </c>
      <c r="G824" s="68">
        <v>7</v>
      </c>
      <c r="H824" s="76">
        <v>10001.25</v>
      </c>
      <c r="I824" s="68">
        <v>2616.3270000000002</v>
      </c>
    </row>
    <row r="825" spans="2:9">
      <c r="B825" s="69">
        <v>41342</v>
      </c>
      <c r="C825" s="67">
        <v>1828</v>
      </c>
      <c r="D825" s="68" t="s">
        <v>45</v>
      </c>
      <c r="E825" s="68" t="s">
        <v>55</v>
      </c>
      <c r="F825" s="68" t="s">
        <v>51</v>
      </c>
      <c r="G825" s="68">
        <v>6</v>
      </c>
      <c r="H825" s="76">
        <v>9045</v>
      </c>
      <c r="I825" s="68">
        <v>2658.5064000000002</v>
      </c>
    </row>
    <row r="826" spans="2:9">
      <c r="B826" s="69">
        <v>41343</v>
      </c>
      <c r="C826" s="67">
        <v>1829</v>
      </c>
      <c r="D826" s="68" t="s">
        <v>48</v>
      </c>
      <c r="E826" s="68" t="s">
        <v>55</v>
      </c>
      <c r="F826" s="68" t="s">
        <v>51</v>
      </c>
      <c r="G826" s="68">
        <v>7</v>
      </c>
      <c r="H826" s="76">
        <v>7980</v>
      </c>
      <c r="I826" s="68">
        <v>1240.4112</v>
      </c>
    </row>
    <row r="827" spans="2:9">
      <c r="B827" s="69">
        <v>41344</v>
      </c>
      <c r="C827" s="67">
        <v>1830</v>
      </c>
      <c r="D827" s="68" t="s">
        <v>49</v>
      </c>
      <c r="E827" s="68" t="s">
        <v>55</v>
      </c>
      <c r="F827" s="68" t="s">
        <v>47</v>
      </c>
      <c r="G827" s="68">
        <v>10</v>
      </c>
      <c r="H827" s="76">
        <v>1725</v>
      </c>
      <c r="I827" s="68">
        <v>1082.6100000000001</v>
      </c>
    </row>
    <row r="828" spans="2:9">
      <c r="B828" s="69">
        <v>41345</v>
      </c>
      <c r="C828" s="67">
        <v>1831</v>
      </c>
      <c r="D828" s="68" t="s">
        <v>45</v>
      </c>
      <c r="E828" s="68" t="s">
        <v>55</v>
      </c>
      <c r="F828" s="68" t="s">
        <v>47</v>
      </c>
      <c r="G828" s="68">
        <v>10</v>
      </c>
      <c r="H828" s="76">
        <v>4080</v>
      </c>
      <c r="I828" s="68">
        <v>3821.9399999999996</v>
      </c>
    </row>
    <row r="829" spans="2:9">
      <c r="B829" s="69">
        <v>41346</v>
      </c>
      <c r="C829" s="67">
        <v>1832</v>
      </c>
      <c r="D829" s="68" t="s">
        <v>48</v>
      </c>
      <c r="E829" s="68" t="s">
        <v>55</v>
      </c>
      <c r="F829" s="68" t="s">
        <v>47</v>
      </c>
      <c r="G829" s="68">
        <v>8</v>
      </c>
      <c r="H829" s="76">
        <v>14880</v>
      </c>
      <c r="I829" s="68">
        <v>1169.8656000000001</v>
      </c>
    </row>
    <row r="830" spans="2:9">
      <c r="B830" s="69">
        <v>41347</v>
      </c>
      <c r="C830" s="67">
        <v>1833</v>
      </c>
      <c r="D830" s="68" t="s">
        <v>49</v>
      </c>
      <c r="E830" s="68" t="s">
        <v>55</v>
      </c>
      <c r="F830" s="68" t="s">
        <v>50</v>
      </c>
      <c r="G830" s="68">
        <v>9</v>
      </c>
      <c r="H830" s="76">
        <v>6925.5</v>
      </c>
      <c r="I830" s="68">
        <v>2930.8716000000004</v>
      </c>
    </row>
    <row r="831" spans="2:9">
      <c r="B831" s="69">
        <v>41348</v>
      </c>
      <c r="C831" s="67">
        <v>1834</v>
      </c>
      <c r="D831" s="68" t="s">
        <v>45</v>
      </c>
      <c r="E831" s="68" t="s">
        <v>55</v>
      </c>
      <c r="F831" s="68" t="s">
        <v>50</v>
      </c>
      <c r="G831" s="68">
        <v>9</v>
      </c>
      <c r="H831" s="76">
        <v>6831</v>
      </c>
      <c r="I831" s="68">
        <v>4097.6891999999998</v>
      </c>
    </row>
    <row r="832" spans="2:9">
      <c r="B832" s="69">
        <v>41349</v>
      </c>
      <c r="C832" s="67">
        <v>1835</v>
      </c>
      <c r="D832" s="68" t="s">
        <v>48</v>
      </c>
      <c r="E832" s="68" t="s">
        <v>55</v>
      </c>
      <c r="F832" s="68" t="s">
        <v>50</v>
      </c>
      <c r="G832" s="68">
        <v>9</v>
      </c>
      <c r="H832" s="76">
        <v>1957.5</v>
      </c>
      <c r="I832" s="68">
        <v>1549.9485</v>
      </c>
    </row>
    <row r="833" spans="2:9">
      <c r="B833" s="69">
        <v>41350</v>
      </c>
      <c r="C833" s="67">
        <v>1836</v>
      </c>
      <c r="D833" s="68" t="s">
        <v>49</v>
      </c>
      <c r="E833" s="68" t="s">
        <v>55</v>
      </c>
      <c r="F833" s="68" t="s">
        <v>51</v>
      </c>
      <c r="G833" s="68">
        <v>9</v>
      </c>
      <c r="H833" s="76">
        <v>10260</v>
      </c>
      <c r="I833" s="68">
        <v>3351.942</v>
      </c>
    </row>
    <row r="834" spans="2:9">
      <c r="B834" s="69">
        <v>41351</v>
      </c>
      <c r="C834" s="67">
        <v>1837</v>
      </c>
      <c r="D834" s="68" t="s">
        <v>45</v>
      </c>
      <c r="E834" s="68" t="s">
        <v>55</v>
      </c>
      <c r="F834" s="68" t="s">
        <v>51</v>
      </c>
      <c r="G834" s="68">
        <v>6</v>
      </c>
      <c r="H834" s="76">
        <v>7668</v>
      </c>
      <c r="I834" s="68">
        <v>1401.7103999999999</v>
      </c>
    </row>
    <row r="835" spans="2:9">
      <c r="B835" s="69">
        <v>41352</v>
      </c>
      <c r="C835" s="67">
        <v>1838</v>
      </c>
      <c r="D835" s="68" t="s">
        <v>48</v>
      </c>
      <c r="E835" s="68" t="s">
        <v>55</v>
      </c>
      <c r="F835" s="68" t="s">
        <v>51</v>
      </c>
      <c r="G835" s="68">
        <v>6</v>
      </c>
      <c r="H835" s="76">
        <v>4482</v>
      </c>
      <c r="I835" s="68">
        <v>1760.9778000000001</v>
      </c>
    </row>
    <row r="836" spans="2:9">
      <c r="B836" s="69">
        <v>41353</v>
      </c>
      <c r="C836" s="67">
        <v>1839</v>
      </c>
      <c r="D836" s="68" t="s">
        <v>49</v>
      </c>
      <c r="E836" s="68" t="s">
        <v>55</v>
      </c>
      <c r="F836" s="68" t="s">
        <v>47</v>
      </c>
      <c r="G836" s="68">
        <v>7</v>
      </c>
      <c r="H836" s="76">
        <v>6048</v>
      </c>
      <c r="I836" s="68">
        <v>503.79839999999996</v>
      </c>
    </row>
    <row r="837" spans="2:9">
      <c r="B837" s="69">
        <v>41354</v>
      </c>
      <c r="C837" s="67">
        <v>1840</v>
      </c>
      <c r="D837" s="68" t="s">
        <v>45</v>
      </c>
      <c r="E837" s="68" t="s">
        <v>55</v>
      </c>
      <c r="F837" s="68" t="s">
        <v>47</v>
      </c>
      <c r="G837" s="68">
        <v>6</v>
      </c>
      <c r="H837" s="76">
        <v>1791</v>
      </c>
      <c r="I837" s="68">
        <v>3220.9344000000001</v>
      </c>
    </row>
    <row r="838" spans="2:9">
      <c r="B838" s="69">
        <v>41355</v>
      </c>
      <c r="C838" s="67">
        <v>1841</v>
      </c>
      <c r="D838" s="68" t="s">
        <v>48</v>
      </c>
      <c r="E838" s="68" t="s">
        <v>55</v>
      </c>
      <c r="F838" s="68" t="s">
        <v>47</v>
      </c>
      <c r="G838" s="68">
        <v>8</v>
      </c>
      <c r="H838" s="76">
        <v>2604</v>
      </c>
      <c r="I838" s="68">
        <v>4309.0992000000006</v>
      </c>
    </row>
    <row r="839" spans="2:9">
      <c r="B839" s="69">
        <v>41356</v>
      </c>
      <c r="C839" s="67">
        <v>2196</v>
      </c>
      <c r="D839" s="68" t="s">
        <v>49</v>
      </c>
      <c r="E839" s="68" t="s">
        <v>55</v>
      </c>
      <c r="F839" s="68" t="s">
        <v>51</v>
      </c>
      <c r="G839" s="68">
        <v>6</v>
      </c>
      <c r="H839" s="76">
        <v>8172</v>
      </c>
      <c r="I839" s="68">
        <v>2018.2797</v>
      </c>
    </row>
    <row r="840" spans="2:9">
      <c r="B840" s="69">
        <v>41357</v>
      </c>
      <c r="C840" s="67">
        <v>2562</v>
      </c>
      <c r="D840" s="68" t="s">
        <v>49</v>
      </c>
      <c r="E840" s="68" t="s">
        <v>55</v>
      </c>
      <c r="F840" s="68" t="s">
        <v>50</v>
      </c>
      <c r="G840" s="68">
        <v>6</v>
      </c>
      <c r="H840" s="76">
        <v>7020</v>
      </c>
      <c r="I840" s="68">
        <v>2369.25</v>
      </c>
    </row>
    <row r="841" spans="2:9">
      <c r="B841" s="69">
        <v>41358</v>
      </c>
      <c r="C841" s="67">
        <v>2197</v>
      </c>
      <c r="D841" s="68" t="s">
        <v>45</v>
      </c>
      <c r="E841" s="68" t="s">
        <v>55</v>
      </c>
      <c r="F841" s="68" t="s">
        <v>51</v>
      </c>
      <c r="G841" s="68">
        <v>6</v>
      </c>
      <c r="H841" s="76">
        <v>3978</v>
      </c>
      <c r="I841" s="68">
        <v>735.53219999999999</v>
      </c>
    </row>
    <row r="842" spans="2:9">
      <c r="B842" s="69">
        <v>41359</v>
      </c>
      <c r="C842" s="67">
        <v>2563</v>
      </c>
      <c r="D842" s="68" t="s">
        <v>45</v>
      </c>
      <c r="E842" s="68" t="s">
        <v>55</v>
      </c>
      <c r="F842" s="68" t="s">
        <v>50</v>
      </c>
      <c r="G842" s="68">
        <v>8</v>
      </c>
      <c r="H842" s="76">
        <v>7920</v>
      </c>
      <c r="I842" s="68">
        <v>3519.45</v>
      </c>
    </row>
    <row r="843" spans="2:9">
      <c r="B843" s="69">
        <v>41360</v>
      </c>
      <c r="C843" s="67">
        <v>2198</v>
      </c>
      <c r="D843" s="68" t="s">
        <v>48</v>
      </c>
      <c r="E843" s="68" t="s">
        <v>55</v>
      </c>
      <c r="F843" s="68" t="s">
        <v>51</v>
      </c>
      <c r="G843" s="68">
        <v>9</v>
      </c>
      <c r="H843" s="76">
        <v>11178</v>
      </c>
      <c r="I843" s="68">
        <v>4783.0661999999993</v>
      </c>
    </row>
    <row r="844" spans="2:9">
      <c r="B844" s="69">
        <v>41361</v>
      </c>
      <c r="C844" s="67">
        <v>2564</v>
      </c>
      <c r="D844" s="68" t="s">
        <v>48</v>
      </c>
      <c r="E844" s="68" t="s">
        <v>55</v>
      </c>
      <c r="F844" s="68" t="s">
        <v>50</v>
      </c>
      <c r="G844" s="68">
        <v>6</v>
      </c>
      <c r="H844" s="76">
        <v>3150</v>
      </c>
      <c r="I844" s="68">
        <v>2264.85</v>
      </c>
    </row>
    <row r="845" spans="2:9">
      <c r="B845" s="69">
        <v>41362</v>
      </c>
      <c r="C845" s="67">
        <v>2199</v>
      </c>
      <c r="D845" s="68" t="s">
        <v>49</v>
      </c>
      <c r="E845" s="68" t="s">
        <v>55</v>
      </c>
      <c r="F845" s="68" t="s">
        <v>47</v>
      </c>
      <c r="G845" s="68">
        <v>8</v>
      </c>
      <c r="H845" s="76">
        <v>6096</v>
      </c>
      <c r="I845" s="68">
        <v>1445.9712</v>
      </c>
    </row>
    <row r="846" spans="2:9">
      <c r="B846" s="69">
        <v>41363</v>
      </c>
      <c r="C846" s="67">
        <v>2565</v>
      </c>
      <c r="D846" s="68" t="s">
        <v>49</v>
      </c>
      <c r="E846" s="68" t="s">
        <v>55</v>
      </c>
      <c r="F846" s="68" t="s">
        <v>51</v>
      </c>
      <c r="G846" s="68">
        <v>9</v>
      </c>
      <c r="H846" s="76">
        <v>6135.75</v>
      </c>
      <c r="I846" s="68">
        <v>1783.8670499999998</v>
      </c>
    </row>
    <row r="847" spans="2:9">
      <c r="B847" s="69">
        <v>41364</v>
      </c>
      <c r="C847" s="67">
        <v>2200</v>
      </c>
      <c r="D847" s="68" t="s">
        <v>45</v>
      </c>
      <c r="E847" s="68" t="s">
        <v>55</v>
      </c>
      <c r="F847" s="68" t="s">
        <v>47</v>
      </c>
      <c r="G847" s="68">
        <v>8</v>
      </c>
      <c r="H847" s="76">
        <v>7248</v>
      </c>
      <c r="I847" s="68">
        <v>3665.6759999999995</v>
      </c>
    </row>
    <row r="848" spans="2:9">
      <c r="B848" s="69">
        <v>41365</v>
      </c>
      <c r="C848" s="67">
        <v>2566</v>
      </c>
      <c r="D848" s="68" t="s">
        <v>45</v>
      </c>
      <c r="E848" s="68" t="s">
        <v>55</v>
      </c>
      <c r="F848" s="68" t="s">
        <v>51</v>
      </c>
      <c r="G848" s="68">
        <v>7</v>
      </c>
      <c r="H848" s="76">
        <v>3108</v>
      </c>
      <c r="I848" s="68">
        <v>605.90460000000007</v>
      </c>
    </row>
    <row r="849" spans="2:9">
      <c r="B849" s="69">
        <v>41366</v>
      </c>
      <c r="C849" s="67">
        <v>2201</v>
      </c>
      <c r="D849" s="68" t="s">
        <v>48</v>
      </c>
      <c r="E849" s="68" t="s">
        <v>55</v>
      </c>
      <c r="F849" s="68" t="s">
        <v>47</v>
      </c>
      <c r="G849" s="68">
        <v>6</v>
      </c>
      <c r="H849" s="76">
        <v>1935</v>
      </c>
      <c r="I849" s="68">
        <v>637.77600000000007</v>
      </c>
    </row>
    <row r="850" spans="2:9">
      <c r="B850" s="69">
        <v>41367</v>
      </c>
      <c r="C850" s="67">
        <v>2567</v>
      </c>
      <c r="D850" s="68" t="s">
        <v>48</v>
      </c>
      <c r="E850" s="68" t="s">
        <v>55</v>
      </c>
      <c r="F850" s="68" t="s">
        <v>51</v>
      </c>
      <c r="G850" s="68">
        <v>9</v>
      </c>
      <c r="H850" s="76">
        <v>7411.5</v>
      </c>
      <c r="I850" s="68">
        <v>4191.9444000000003</v>
      </c>
    </row>
    <row r="851" spans="2:9">
      <c r="B851" s="69">
        <v>41368</v>
      </c>
      <c r="C851" s="67">
        <v>2202</v>
      </c>
      <c r="D851" s="68" t="s">
        <v>49</v>
      </c>
      <c r="E851" s="68" t="s">
        <v>55</v>
      </c>
      <c r="F851" s="68" t="s">
        <v>50</v>
      </c>
      <c r="G851" s="68">
        <v>7</v>
      </c>
      <c r="H851" s="76">
        <v>8568</v>
      </c>
      <c r="I851" s="68">
        <v>5873.3639999999996</v>
      </c>
    </row>
    <row r="852" spans="2:9">
      <c r="B852" s="69">
        <v>41369</v>
      </c>
      <c r="C852" s="67">
        <v>2568</v>
      </c>
      <c r="D852" s="68" t="s">
        <v>49</v>
      </c>
      <c r="E852" s="68" t="s">
        <v>55</v>
      </c>
      <c r="F852" s="68" t="s">
        <v>47</v>
      </c>
      <c r="G852" s="68">
        <v>10</v>
      </c>
      <c r="H852" s="76">
        <v>8880</v>
      </c>
      <c r="I852" s="68">
        <v>4962.8100000000004</v>
      </c>
    </row>
    <row r="853" spans="2:9">
      <c r="B853" s="69">
        <v>41370</v>
      </c>
      <c r="C853" s="67">
        <v>2203</v>
      </c>
      <c r="D853" s="68" t="s">
        <v>45</v>
      </c>
      <c r="E853" s="68" t="s">
        <v>55</v>
      </c>
      <c r="F853" s="68" t="s">
        <v>50</v>
      </c>
      <c r="G853" s="68">
        <v>10</v>
      </c>
      <c r="H853" s="76">
        <v>6255</v>
      </c>
      <c r="I853" s="68">
        <v>3148.35</v>
      </c>
    </row>
    <row r="854" spans="2:9">
      <c r="B854" s="69">
        <v>41371</v>
      </c>
      <c r="C854" s="67">
        <v>2569</v>
      </c>
      <c r="D854" s="68" t="s">
        <v>45</v>
      </c>
      <c r="E854" s="68" t="s">
        <v>55</v>
      </c>
      <c r="F854" s="68" t="s">
        <v>47</v>
      </c>
      <c r="G854" s="68">
        <v>6</v>
      </c>
      <c r="H854" s="76">
        <v>7992</v>
      </c>
      <c r="I854" s="68">
        <v>3956.5727999999999</v>
      </c>
    </row>
    <row r="855" spans="2:9">
      <c r="B855" s="69">
        <v>41372</v>
      </c>
      <c r="C855" s="67">
        <v>2204</v>
      </c>
      <c r="D855" s="68" t="s">
        <v>48</v>
      </c>
      <c r="E855" s="68" t="s">
        <v>55</v>
      </c>
      <c r="F855" s="68" t="s">
        <v>50</v>
      </c>
      <c r="G855" s="68">
        <v>10</v>
      </c>
      <c r="H855" s="76">
        <v>6660</v>
      </c>
      <c r="I855" s="68">
        <v>1922.9639999999999</v>
      </c>
    </row>
    <row r="856" spans="2:9">
      <c r="B856" s="69">
        <v>41373</v>
      </c>
      <c r="C856" s="67">
        <v>2570</v>
      </c>
      <c r="D856" s="68" t="s">
        <v>48</v>
      </c>
      <c r="E856" s="68" t="s">
        <v>55</v>
      </c>
      <c r="F856" s="68" t="s">
        <v>47</v>
      </c>
      <c r="G856" s="68">
        <v>7</v>
      </c>
      <c r="H856" s="76">
        <v>5607</v>
      </c>
      <c r="I856" s="68">
        <v>591.35159999999996</v>
      </c>
    </row>
    <row r="857" spans="2:9">
      <c r="B857" s="69">
        <v>41374</v>
      </c>
      <c r="C857" s="67">
        <v>2205</v>
      </c>
      <c r="D857" s="68" t="s">
        <v>49</v>
      </c>
      <c r="E857" s="68" t="s">
        <v>55</v>
      </c>
      <c r="F857" s="68" t="s">
        <v>51</v>
      </c>
      <c r="G857" s="68">
        <v>9</v>
      </c>
      <c r="H857" s="76">
        <v>13410</v>
      </c>
      <c r="I857" s="68">
        <v>2911.0428000000002</v>
      </c>
    </row>
    <row r="858" spans="2:9">
      <c r="B858" s="69">
        <v>41375</v>
      </c>
      <c r="C858" s="67">
        <v>2571</v>
      </c>
      <c r="D858" s="68" t="s">
        <v>49</v>
      </c>
      <c r="E858" s="68" t="s">
        <v>55</v>
      </c>
      <c r="F858" s="68" t="s">
        <v>50</v>
      </c>
      <c r="G858" s="68">
        <v>10</v>
      </c>
      <c r="H858" s="76">
        <v>4770</v>
      </c>
      <c r="I858" s="68">
        <v>2509.9740000000002</v>
      </c>
    </row>
    <row r="859" spans="2:9">
      <c r="B859" s="69">
        <v>41376</v>
      </c>
      <c r="C859" s="67">
        <v>2206</v>
      </c>
      <c r="D859" s="68" t="s">
        <v>45</v>
      </c>
      <c r="E859" s="68" t="s">
        <v>55</v>
      </c>
      <c r="F859" s="68" t="s">
        <v>51</v>
      </c>
      <c r="G859" s="68">
        <v>6</v>
      </c>
      <c r="H859" s="76">
        <v>2673</v>
      </c>
      <c r="I859" s="68">
        <v>2986.2755999999999</v>
      </c>
    </row>
    <row r="860" spans="2:9">
      <c r="B860" s="69">
        <v>41377</v>
      </c>
      <c r="C860" s="67">
        <v>2572</v>
      </c>
      <c r="D860" s="68" t="s">
        <v>45</v>
      </c>
      <c r="E860" s="68" t="s">
        <v>55</v>
      </c>
      <c r="F860" s="68" t="s">
        <v>50</v>
      </c>
      <c r="G860" s="68">
        <v>9</v>
      </c>
      <c r="H860" s="76">
        <v>6378.75</v>
      </c>
      <c r="I860" s="68">
        <v>702.08774999999991</v>
      </c>
    </row>
    <row r="861" spans="2:9">
      <c r="B861" s="69">
        <v>41378</v>
      </c>
      <c r="C861" s="67">
        <v>2207</v>
      </c>
      <c r="D861" s="68" t="s">
        <v>48</v>
      </c>
      <c r="E861" s="68" t="s">
        <v>55</v>
      </c>
      <c r="F861" s="68" t="s">
        <v>51</v>
      </c>
      <c r="G861" s="68">
        <v>7</v>
      </c>
      <c r="H861" s="76">
        <v>4882.5</v>
      </c>
      <c r="I861" s="68">
        <v>687.94425000000001</v>
      </c>
    </row>
    <row r="862" spans="2:9">
      <c r="B862" s="69">
        <v>41379</v>
      </c>
      <c r="C862" s="67">
        <v>2573</v>
      </c>
      <c r="D862" s="68" t="s">
        <v>48</v>
      </c>
      <c r="E862" s="68" t="s">
        <v>55</v>
      </c>
      <c r="F862" s="68" t="s">
        <v>50</v>
      </c>
      <c r="G862" s="68">
        <v>6</v>
      </c>
      <c r="H862" s="76">
        <v>4401</v>
      </c>
      <c r="I862" s="68">
        <v>2591.7489000000005</v>
      </c>
    </row>
    <row r="863" spans="2:9">
      <c r="B863" s="69">
        <v>41380</v>
      </c>
      <c r="C863" s="67">
        <v>2208</v>
      </c>
      <c r="D863" s="68" t="s">
        <v>49</v>
      </c>
      <c r="E863" s="68" t="s">
        <v>55</v>
      </c>
      <c r="F863" s="68" t="s">
        <v>47</v>
      </c>
      <c r="G863" s="68">
        <v>6</v>
      </c>
      <c r="H863" s="76">
        <v>9720</v>
      </c>
      <c r="I863" s="68">
        <v>3403.5551999999998</v>
      </c>
    </row>
    <row r="864" spans="2:9">
      <c r="B864" s="69">
        <v>41381</v>
      </c>
      <c r="C864" s="67">
        <v>2574</v>
      </c>
      <c r="D864" s="68" t="s">
        <v>49</v>
      </c>
      <c r="E864" s="68" t="s">
        <v>55</v>
      </c>
      <c r="F864" s="68" t="s">
        <v>51</v>
      </c>
      <c r="G864" s="68">
        <v>7</v>
      </c>
      <c r="H864" s="76">
        <v>3990</v>
      </c>
      <c r="I864" s="68">
        <v>1372.9590000000001</v>
      </c>
    </row>
    <row r="865" spans="2:9">
      <c r="B865" s="69">
        <v>41382</v>
      </c>
      <c r="C865" s="67">
        <v>2209</v>
      </c>
      <c r="D865" s="68" t="s">
        <v>45</v>
      </c>
      <c r="E865" s="68" t="s">
        <v>55</v>
      </c>
      <c r="F865" s="68" t="s">
        <v>47</v>
      </c>
      <c r="G865" s="68">
        <v>9</v>
      </c>
      <c r="H865" s="76">
        <v>2349</v>
      </c>
      <c r="I865" s="68">
        <v>3937.8635999999997</v>
      </c>
    </row>
    <row r="866" spans="2:9">
      <c r="B866" s="69">
        <v>41383</v>
      </c>
      <c r="C866" s="67">
        <v>2575</v>
      </c>
      <c r="D866" s="68" t="s">
        <v>45</v>
      </c>
      <c r="E866" s="68" t="s">
        <v>55</v>
      </c>
      <c r="F866" s="68" t="s">
        <v>51</v>
      </c>
      <c r="G866" s="68">
        <v>7</v>
      </c>
      <c r="H866" s="76">
        <v>9292.5</v>
      </c>
      <c r="I866" s="68">
        <v>737.63864999999987</v>
      </c>
    </row>
    <row r="867" spans="2:9">
      <c r="B867" s="69">
        <v>41384</v>
      </c>
      <c r="C867" s="67">
        <v>2210</v>
      </c>
      <c r="D867" s="68" t="s">
        <v>48</v>
      </c>
      <c r="E867" s="68" t="s">
        <v>55</v>
      </c>
      <c r="F867" s="68" t="s">
        <v>47</v>
      </c>
      <c r="G867" s="68">
        <v>9</v>
      </c>
      <c r="H867" s="76">
        <v>13702.5</v>
      </c>
      <c r="I867" s="68">
        <v>919.98585000000003</v>
      </c>
    </row>
    <row r="868" spans="2:9">
      <c r="B868" s="69">
        <v>41385</v>
      </c>
      <c r="C868" s="67">
        <v>2576</v>
      </c>
      <c r="D868" s="68" t="s">
        <v>48</v>
      </c>
      <c r="E868" s="68" t="s">
        <v>55</v>
      </c>
      <c r="F868" s="68" t="s">
        <v>51</v>
      </c>
      <c r="G868" s="68">
        <v>7</v>
      </c>
      <c r="H868" s="76">
        <v>6762</v>
      </c>
      <c r="I868" s="68">
        <v>1316.8995</v>
      </c>
    </row>
    <row r="869" spans="2:9">
      <c r="B869" s="69">
        <v>41386</v>
      </c>
      <c r="C869" s="67">
        <v>2211</v>
      </c>
      <c r="D869" s="68" t="s">
        <v>49</v>
      </c>
      <c r="E869" s="68" t="s">
        <v>55</v>
      </c>
      <c r="F869" s="68" t="s">
        <v>50</v>
      </c>
      <c r="G869" s="68">
        <v>10</v>
      </c>
      <c r="H869" s="76">
        <v>5400</v>
      </c>
      <c r="I869" s="68">
        <v>2108.7000000000003</v>
      </c>
    </row>
    <row r="870" spans="2:9">
      <c r="B870" s="69">
        <v>41387</v>
      </c>
      <c r="C870" s="67">
        <v>2577</v>
      </c>
      <c r="D870" s="68" t="s">
        <v>49</v>
      </c>
      <c r="E870" s="68" t="s">
        <v>55</v>
      </c>
      <c r="F870" s="68" t="s">
        <v>47</v>
      </c>
      <c r="G870" s="68">
        <v>6</v>
      </c>
      <c r="H870" s="76">
        <v>9432</v>
      </c>
      <c r="I870" s="68">
        <v>3295.5407999999998</v>
      </c>
    </row>
    <row r="871" spans="2:9">
      <c r="B871" s="69">
        <v>41388</v>
      </c>
      <c r="C871" s="67">
        <v>2212</v>
      </c>
      <c r="D871" s="68" t="s">
        <v>45</v>
      </c>
      <c r="E871" s="68" t="s">
        <v>55</v>
      </c>
      <c r="F871" s="68" t="s">
        <v>50</v>
      </c>
      <c r="G871" s="68">
        <v>9</v>
      </c>
      <c r="H871" s="76">
        <v>2610</v>
      </c>
      <c r="I871" s="68">
        <v>3854.4479999999999</v>
      </c>
    </row>
    <row r="872" spans="2:9">
      <c r="B872" s="69">
        <v>41389</v>
      </c>
      <c r="C872" s="67">
        <v>2578</v>
      </c>
      <c r="D872" s="68" t="s">
        <v>45</v>
      </c>
      <c r="E872" s="68" t="s">
        <v>55</v>
      </c>
      <c r="F872" s="68" t="s">
        <v>47</v>
      </c>
      <c r="G872" s="68">
        <v>9</v>
      </c>
      <c r="H872" s="76">
        <v>5220</v>
      </c>
      <c r="I872" s="68">
        <v>1099.0709999999999</v>
      </c>
    </row>
    <row r="873" spans="2:9">
      <c r="B873" s="69">
        <v>41390</v>
      </c>
      <c r="C873" s="67">
        <v>2213</v>
      </c>
      <c r="D873" s="68" t="s">
        <v>48</v>
      </c>
      <c r="E873" s="68" t="s">
        <v>55</v>
      </c>
      <c r="F873" s="68" t="s">
        <v>50</v>
      </c>
      <c r="G873" s="68">
        <v>8</v>
      </c>
      <c r="H873" s="76">
        <v>8388</v>
      </c>
      <c r="I873" s="68">
        <v>1038.4344000000001</v>
      </c>
    </row>
    <row r="874" spans="2:9">
      <c r="B874" s="69">
        <v>41391</v>
      </c>
      <c r="C874" s="67">
        <v>2579</v>
      </c>
      <c r="D874" s="68" t="s">
        <v>48</v>
      </c>
      <c r="E874" s="68" t="s">
        <v>55</v>
      </c>
      <c r="F874" s="68" t="s">
        <v>47</v>
      </c>
      <c r="G874" s="68">
        <v>7</v>
      </c>
      <c r="H874" s="76">
        <v>11550</v>
      </c>
      <c r="I874" s="68">
        <v>1974.5880000000002</v>
      </c>
    </row>
    <row r="875" spans="2:9">
      <c r="B875" s="69">
        <v>41392</v>
      </c>
      <c r="C875" s="67">
        <v>2214</v>
      </c>
      <c r="D875" s="68" t="s">
        <v>49</v>
      </c>
      <c r="E875" s="68" t="s">
        <v>55</v>
      </c>
      <c r="F875" s="68" t="s">
        <v>51</v>
      </c>
      <c r="G875" s="68">
        <v>6</v>
      </c>
      <c r="H875" s="76">
        <v>5967</v>
      </c>
      <c r="I875" s="68">
        <v>3592.1340000000005</v>
      </c>
    </row>
    <row r="876" spans="2:9">
      <c r="B876" s="69">
        <v>41393</v>
      </c>
      <c r="C876" s="67">
        <v>2580</v>
      </c>
      <c r="D876" s="68" t="s">
        <v>49</v>
      </c>
      <c r="E876" s="68" t="s">
        <v>55</v>
      </c>
      <c r="F876" s="68" t="s">
        <v>50</v>
      </c>
      <c r="G876" s="68">
        <v>8</v>
      </c>
      <c r="H876" s="76">
        <v>7308</v>
      </c>
      <c r="I876" s="68">
        <v>2817.2339999999999</v>
      </c>
    </row>
    <row r="877" spans="2:9">
      <c r="B877" s="69">
        <v>41394</v>
      </c>
      <c r="C877" s="67">
        <v>2215</v>
      </c>
      <c r="D877" s="68" t="s">
        <v>45</v>
      </c>
      <c r="E877" s="68" t="s">
        <v>55</v>
      </c>
      <c r="F877" s="68" t="s">
        <v>51</v>
      </c>
      <c r="G877" s="68">
        <v>9</v>
      </c>
      <c r="H877" s="76">
        <v>5481</v>
      </c>
      <c r="I877" s="68">
        <v>1679.9265</v>
      </c>
    </row>
    <row r="878" spans="2:9">
      <c r="B878" s="69">
        <v>41395</v>
      </c>
      <c r="C878" s="67">
        <v>2581</v>
      </c>
      <c r="D878" s="68" t="s">
        <v>45</v>
      </c>
      <c r="E878" s="68" t="s">
        <v>55</v>
      </c>
      <c r="F878" s="68" t="s">
        <v>50</v>
      </c>
      <c r="G878" s="68">
        <v>8</v>
      </c>
      <c r="H878" s="76">
        <v>3024</v>
      </c>
      <c r="I878" s="68">
        <v>1639.3103999999998</v>
      </c>
    </row>
    <row r="879" spans="2:9">
      <c r="B879" s="69">
        <v>41396</v>
      </c>
      <c r="C879" s="67">
        <v>2216</v>
      </c>
      <c r="D879" s="68" t="s">
        <v>48</v>
      </c>
      <c r="E879" s="68" t="s">
        <v>55</v>
      </c>
      <c r="F879" s="68" t="s">
        <v>51</v>
      </c>
      <c r="G879" s="68">
        <v>7</v>
      </c>
      <c r="H879" s="76">
        <v>4074</v>
      </c>
      <c r="I879" s="68">
        <v>3602.2308000000003</v>
      </c>
    </row>
    <row r="880" spans="2:9">
      <c r="B880" s="69">
        <v>41397</v>
      </c>
      <c r="C880" s="67">
        <v>2582</v>
      </c>
      <c r="D880" s="68" t="s">
        <v>48</v>
      </c>
      <c r="E880" s="68" t="s">
        <v>55</v>
      </c>
      <c r="F880" s="68" t="s">
        <v>50</v>
      </c>
      <c r="G880" s="68">
        <v>7</v>
      </c>
      <c r="H880" s="76">
        <v>7182</v>
      </c>
      <c r="I880" s="68">
        <v>3080.5991999999997</v>
      </c>
    </row>
    <row r="881" spans="2:9">
      <c r="B881" s="69">
        <v>41398</v>
      </c>
      <c r="C881" s="67">
        <v>2217</v>
      </c>
      <c r="D881" s="68" t="s">
        <v>49</v>
      </c>
      <c r="E881" s="68" t="s">
        <v>55</v>
      </c>
      <c r="F881" s="68" t="s">
        <v>47</v>
      </c>
      <c r="G881" s="68">
        <v>9</v>
      </c>
      <c r="H881" s="76">
        <v>12555</v>
      </c>
      <c r="I881" s="68">
        <v>2253.3714</v>
      </c>
    </row>
    <row r="882" spans="2:9">
      <c r="B882" s="69">
        <v>41399</v>
      </c>
      <c r="C882" s="67">
        <v>2583</v>
      </c>
      <c r="D882" s="68" t="s">
        <v>49</v>
      </c>
      <c r="E882" s="68" t="s">
        <v>55</v>
      </c>
      <c r="F882" s="68" t="s">
        <v>51</v>
      </c>
      <c r="G882" s="68">
        <v>7</v>
      </c>
      <c r="H882" s="76">
        <v>5229</v>
      </c>
      <c r="I882" s="68">
        <v>1091.8152</v>
      </c>
    </row>
    <row r="883" spans="2:9">
      <c r="B883" s="69">
        <v>41400</v>
      </c>
      <c r="C883" s="67">
        <v>2218</v>
      </c>
      <c r="D883" s="68" t="s">
        <v>45</v>
      </c>
      <c r="E883" s="68" t="s">
        <v>55</v>
      </c>
      <c r="F883" s="68" t="s">
        <v>47</v>
      </c>
      <c r="G883" s="68">
        <v>6</v>
      </c>
      <c r="H883" s="76">
        <v>8437.5</v>
      </c>
      <c r="I883" s="68">
        <v>2847.6562500000005</v>
      </c>
    </row>
    <row r="884" spans="2:9">
      <c r="B884" s="69">
        <v>41401</v>
      </c>
      <c r="C884" s="67">
        <v>2584</v>
      </c>
      <c r="D884" s="68" t="s">
        <v>45</v>
      </c>
      <c r="E884" s="68" t="s">
        <v>55</v>
      </c>
      <c r="F884" s="68" t="s">
        <v>51</v>
      </c>
      <c r="G884" s="68">
        <v>8</v>
      </c>
      <c r="H884" s="76">
        <v>10260</v>
      </c>
      <c r="I884" s="68">
        <v>649.0476000000001</v>
      </c>
    </row>
    <row r="885" spans="2:9">
      <c r="B885" s="69">
        <v>41767</v>
      </c>
      <c r="C885" s="67">
        <v>2219</v>
      </c>
      <c r="D885" s="68" t="s">
        <v>48</v>
      </c>
      <c r="E885" s="68" t="s">
        <v>55</v>
      </c>
      <c r="F885" s="68" t="s">
        <v>47</v>
      </c>
      <c r="G885" s="68">
        <v>10</v>
      </c>
      <c r="H885" s="76">
        <v>1755</v>
      </c>
      <c r="I885" s="68">
        <v>682.69499999999994</v>
      </c>
    </row>
    <row r="886" spans="2:9">
      <c r="B886" s="69">
        <v>41768</v>
      </c>
      <c r="C886" s="67">
        <v>2585</v>
      </c>
      <c r="D886" s="68" t="s">
        <v>48</v>
      </c>
      <c r="E886" s="68" t="s">
        <v>55</v>
      </c>
      <c r="F886" s="68" t="s">
        <v>51</v>
      </c>
      <c r="G886" s="68">
        <v>8</v>
      </c>
      <c r="H886" s="76">
        <v>2248</v>
      </c>
      <c r="I886" s="68">
        <v>2456.8392000000003</v>
      </c>
    </row>
    <row r="887" spans="2:9">
      <c r="B887" s="69">
        <v>41769</v>
      </c>
      <c r="C887" s="67">
        <v>2220</v>
      </c>
      <c r="D887" s="68" t="s">
        <v>49</v>
      </c>
      <c r="E887" s="68" t="s">
        <v>55</v>
      </c>
      <c r="F887" s="68" t="s">
        <v>50</v>
      </c>
      <c r="G887" s="68">
        <v>9</v>
      </c>
      <c r="H887" s="76">
        <v>2929.5</v>
      </c>
      <c r="I887" s="68">
        <v>2312.5473000000002</v>
      </c>
    </row>
    <row r="888" spans="2:9">
      <c r="B888" s="69">
        <v>41770</v>
      </c>
      <c r="C888" s="67">
        <v>2586</v>
      </c>
      <c r="D888" s="68" t="s">
        <v>49</v>
      </c>
      <c r="E888" s="68" t="s">
        <v>55</v>
      </c>
      <c r="F888" s="68" t="s">
        <v>47</v>
      </c>
      <c r="G888" s="68">
        <v>10</v>
      </c>
      <c r="H888" s="76">
        <v>2910</v>
      </c>
      <c r="I888" s="68">
        <v>1042.653</v>
      </c>
    </row>
    <row r="889" spans="2:9">
      <c r="B889" s="69">
        <v>41771</v>
      </c>
      <c r="C889" s="67">
        <v>2221</v>
      </c>
      <c r="D889" s="68" t="s">
        <v>45</v>
      </c>
      <c r="E889" s="68" t="s">
        <v>55</v>
      </c>
      <c r="F889" s="68" t="s">
        <v>50</v>
      </c>
      <c r="G889" s="68">
        <v>7</v>
      </c>
      <c r="H889" s="76">
        <v>10395</v>
      </c>
      <c r="I889" s="68">
        <v>861.9534000000001</v>
      </c>
    </row>
    <row r="890" spans="2:9">
      <c r="B890" s="69">
        <v>41772</v>
      </c>
      <c r="C890" s="67">
        <v>2587</v>
      </c>
      <c r="D890" s="68" t="s">
        <v>45</v>
      </c>
      <c r="E890" s="68" t="s">
        <v>55</v>
      </c>
      <c r="F890" s="68" t="s">
        <v>47</v>
      </c>
      <c r="G890" s="68">
        <v>8</v>
      </c>
      <c r="H890" s="76">
        <v>10440</v>
      </c>
      <c r="I890" s="68">
        <v>2196.1584000000003</v>
      </c>
    </row>
    <row r="891" spans="2:9">
      <c r="B891" s="69">
        <v>41773</v>
      </c>
      <c r="C891" s="67">
        <v>2222</v>
      </c>
      <c r="D891" s="68" t="s">
        <v>48</v>
      </c>
      <c r="E891" s="68" t="s">
        <v>55</v>
      </c>
      <c r="F891" s="68" t="s">
        <v>50</v>
      </c>
      <c r="G891" s="68">
        <v>6</v>
      </c>
      <c r="H891" s="76">
        <v>4374</v>
      </c>
      <c r="I891" s="68">
        <v>2795.8608000000004</v>
      </c>
    </row>
    <row r="892" spans="2:9">
      <c r="B892" s="69">
        <v>41774</v>
      </c>
      <c r="C892" s="67">
        <v>2588</v>
      </c>
      <c r="D892" s="68" t="s">
        <v>48</v>
      </c>
      <c r="E892" s="68" t="s">
        <v>55</v>
      </c>
      <c r="F892" s="68" t="s">
        <v>47</v>
      </c>
      <c r="G892" s="68">
        <v>8</v>
      </c>
      <c r="H892" s="76">
        <v>2124</v>
      </c>
      <c r="I892" s="68">
        <v>2627.1755999999996</v>
      </c>
    </row>
    <row r="893" spans="2:9">
      <c r="B893" s="69">
        <v>41775</v>
      </c>
      <c r="C893" s="67">
        <v>2223</v>
      </c>
      <c r="D893" s="68" t="s">
        <v>49</v>
      </c>
      <c r="E893" s="68" t="s">
        <v>55</v>
      </c>
      <c r="F893" s="68" t="s">
        <v>51</v>
      </c>
      <c r="G893" s="68">
        <v>7</v>
      </c>
      <c r="H893" s="76">
        <v>4515</v>
      </c>
      <c r="I893" s="68">
        <v>3930.3074999999999</v>
      </c>
    </row>
    <row r="894" spans="2:9">
      <c r="B894" s="69">
        <v>41776</v>
      </c>
      <c r="C894" s="67">
        <v>2589</v>
      </c>
      <c r="D894" s="68" t="s">
        <v>49</v>
      </c>
      <c r="E894" s="68" t="s">
        <v>55</v>
      </c>
      <c r="F894" s="68" t="s">
        <v>50</v>
      </c>
      <c r="G894" s="68">
        <v>9</v>
      </c>
      <c r="H894" s="76">
        <v>1714.5</v>
      </c>
      <c r="I894" s="68">
        <v>3669.03</v>
      </c>
    </row>
    <row r="895" spans="2:9">
      <c r="B895" s="69">
        <v>41777</v>
      </c>
      <c r="C895" s="67">
        <v>2224</v>
      </c>
      <c r="D895" s="68" t="s">
        <v>45</v>
      </c>
      <c r="E895" s="68" t="s">
        <v>55</v>
      </c>
      <c r="F895" s="68" t="s">
        <v>51</v>
      </c>
      <c r="G895" s="68">
        <v>9</v>
      </c>
      <c r="H895" s="76">
        <v>2439</v>
      </c>
      <c r="I895" s="68">
        <v>5413.3604999999998</v>
      </c>
    </row>
    <row r="896" spans="2:9">
      <c r="B896" s="69">
        <v>41778</v>
      </c>
      <c r="C896" s="67">
        <v>2590</v>
      </c>
      <c r="D896" s="68" t="s">
        <v>45</v>
      </c>
      <c r="E896" s="68" t="s">
        <v>55</v>
      </c>
      <c r="F896" s="68" t="s">
        <v>50</v>
      </c>
      <c r="G896" s="68">
        <v>10</v>
      </c>
      <c r="H896" s="76">
        <v>5280</v>
      </c>
      <c r="I896" s="68">
        <v>1017.9839999999999</v>
      </c>
    </row>
    <row r="897" spans="2:9">
      <c r="B897" s="69">
        <v>41779</v>
      </c>
      <c r="C897" s="67">
        <v>2225</v>
      </c>
      <c r="D897" s="68" t="s">
        <v>48</v>
      </c>
      <c r="E897" s="68" t="s">
        <v>55</v>
      </c>
      <c r="F897" s="68" t="s">
        <v>51</v>
      </c>
      <c r="G897" s="68">
        <v>9</v>
      </c>
      <c r="H897" s="76">
        <v>11475</v>
      </c>
      <c r="I897" s="68">
        <v>1964.0609999999999</v>
      </c>
    </row>
    <row r="898" spans="2:9">
      <c r="B898" s="69">
        <v>41780</v>
      </c>
      <c r="C898" s="67">
        <v>2591</v>
      </c>
      <c r="D898" s="68" t="s">
        <v>48</v>
      </c>
      <c r="E898" s="68" t="s">
        <v>55</v>
      </c>
      <c r="F898" s="68" t="s">
        <v>50</v>
      </c>
      <c r="G898" s="68">
        <v>9</v>
      </c>
      <c r="H898" s="76">
        <v>2146.5</v>
      </c>
      <c r="I898" s="68">
        <v>2891.9794499999998</v>
      </c>
    </row>
    <row r="899" spans="2:9">
      <c r="B899" s="69">
        <v>41781</v>
      </c>
      <c r="C899" s="67">
        <v>2226</v>
      </c>
      <c r="D899" s="68" t="s">
        <v>49</v>
      </c>
      <c r="E899" s="68" t="s">
        <v>55</v>
      </c>
      <c r="F899" s="68" t="s">
        <v>47</v>
      </c>
      <c r="G899" s="68">
        <v>7</v>
      </c>
      <c r="H899" s="76">
        <v>3507</v>
      </c>
      <c r="I899" s="68">
        <v>1728.6003000000001</v>
      </c>
    </row>
    <row r="900" spans="2:9">
      <c r="B900" s="69">
        <v>41782</v>
      </c>
      <c r="C900" s="67">
        <v>2592</v>
      </c>
      <c r="D900" s="68" t="s">
        <v>49</v>
      </c>
      <c r="E900" s="68" t="s">
        <v>55</v>
      </c>
      <c r="F900" s="68" t="s">
        <v>51</v>
      </c>
      <c r="G900" s="68">
        <v>7</v>
      </c>
      <c r="H900" s="76">
        <v>5386.5</v>
      </c>
      <c r="I900" s="68">
        <v>4035.3862500000005</v>
      </c>
    </row>
    <row r="901" spans="2:9">
      <c r="B901" s="69">
        <v>41783</v>
      </c>
      <c r="C901" s="67">
        <v>2227</v>
      </c>
      <c r="D901" s="68" t="s">
        <v>45</v>
      </c>
      <c r="E901" s="68" t="s">
        <v>55</v>
      </c>
      <c r="F901" s="68" t="s">
        <v>47</v>
      </c>
      <c r="G901" s="68">
        <v>9</v>
      </c>
      <c r="H901" s="76">
        <v>1809</v>
      </c>
      <c r="I901" s="68">
        <v>672.22439999999995</v>
      </c>
    </row>
    <row r="902" spans="2:9">
      <c r="B902" s="69">
        <v>41784</v>
      </c>
      <c r="C902" s="67">
        <v>2593</v>
      </c>
      <c r="D902" s="68" t="s">
        <v>45</v>
      </c>
      <c r="E902" s="68" t="s">
        <v>55</v>
      </c>
      <c r="F902" s="68" t="s">
        <v>51</v>
      </c>
      <c r="G902" s="68">
        <v>6</v>
      </c>
      <c r="H902" s="76">
        <v>9792</v>
      </c>
      <c r="I902" s="68">
        <v>2450.6927999999998</v>
      </c>
    </row>
    <row r="903" spans="2:9">
      <c r="B903" s="69">
        <v>41785</v>
      </c>
      <c r="C903" s="67">
        <v>2228</v>
      </c>
      <c r="D903" s="68" t="s">
        <v>48</v>
      </c>
      <c r="E903" s="68" t="s">
        <v>55</v>
      </c>
      <c r="F903" s="68" t="s">
        <v>47</v>
      </c>
      <c r="G903" s="68">
        <v>7</v>
      </c>
      <c r="H903" s="76">
        <v>5055.75</v>
      </c>
      <c r="I903" s="68">
        <v>2312.1630000000005</v>
      </c>
    </row>
    <row r="904" spans="2:9">
      <c r="B904" s="69">
        <v>41786</v>
      </c>
      <c r="C904" s="67">
        <v>2594</v>
      </c>
      <c r="D904" s="68" t="s">
        <v>48</v>
      </c>
      <c r="E904" s="68" t="s">
        <v>55</v>
      </c>
      <c r="F904" s="68" t="s">
        <v>51</v>
      </c>
      <c r="G904" s="68">
        <v>6</v>
      </c>
      <c r="H904" s="76">
        <v>10044</v>
      </c>
      <c r="I904" s="68">
        <v>2625.2505000000001</v>
      </c>
    </row>
    <row r="905" spans="2:9">
      <c r="B905" s="69">
        <v>41787</v>
      </c>
      <c r="C905" s="67">
        <v>2229</v>
      </c>
      <c r="D905" s="68" t="s">
        <v>49</v>
      </c>
      <c r="E905" s="68" t="s">
        <v>55</v>
      </c>
      <c r="F905" s="68" t="s">
        <v>50</v>
      </c>
      <c r="G905" s="68">
        <v>9</v>
      </c>
      <c r="H905" s="76">
        <v>10260</v>
      </c>
      <c r="I905" s="68">
        <v>1579.0140000000001</v>
      </c>
    </row>
    <row r="906" spans="2:9">
      <c r="B906" s="69">
        <v>41788</v>
      </c>
      <c r="C906" s="67">
        <v>2595</v>
      </c>
      <c r="D906" s="68" t="s">
        <v>49</v>
      </c>
      <c r="E906" s="68" t="s">
        <v>55</v>
      </c>
      <c r="F906" s="68" t="s">
        <v>47</v>
      </c>
      <c r="G906" s="68">
        <v>6</v>
      </c>
      <c r="H906" s="76">
        <v>7236</v>
      </c>
      <c r="I906" s="68">
        <v>1536.9264000000001</v>
      </c>
    </row>
    <row r="907" spans="2:9">
      <c r="B907" s="69">
        <v>41789</v>
      </c>
      <c r="C907" s="67">
        <v>2230</v>
      </c>
      <c r="D907" s="68" t="s">
        <v>45</v>
      </c>
      <c r="E907" s="68" t="s">
        <v>55</v>
      </c>
      <c r="F907" s="68" t="s">
        <v>50</v>
      </c>
      <c r="G907" s="68">
        <v>9</v>
      </c>
      <c r="H907" s="76">
        <v>2943</v>
      </c>
      <c r="I907" s="68">
        <v>2674.3041000000003</v>
      </c>
    </row>
    <row r="908" spans="2:9">
      <c r="B908" s="69">
        <v>41790</v>
      </c>
      <c r="C908" s="67">
        <v>2596</v>
      </c>
      <c r="D908" s="68" t="s">
        <v>45</v>
      </c>
      <c r="E908" s="68" t="s">
        <v>55</v>
      </c>
      <c r="F908" s="68" t="s">
        <v>47</v>
      </c>
      <c r="G908" s="68">
        <v>9</v>
      </c>
      <c r="H908" s="76">
        <v>5643</v>
      </c>
      <c r="I908" s="68">
        <v>5301.5985000000001</v>
      </c>
    </row>
    <row r="909" spans="2:9">
      <c r="B909" s="69">
        <v>41791</v>
      </c>
      <c r="C909" s="67">
        <v>2231</v>
      </c>
      <c r="D909" s="68" t="s">
        <v>48</v>
      </c>
      <c r="E909" s="68" t="s">
        <v>55</v>
      </c>
      <c r="F909" s="68" t="s">
        <v>50</v>
      </c>
      <c r="G909" s="68">
        <v>7</v>
      </c>
      <c r="H909" s="76">
        <v>1869</v>
      </c>
      <c r="I909" s="68">
        <v>1558.3722</v>
      </c>
    </row>
    <row r="910" spans="2:9">
      <c r="B910" s="69">
        <v>41792</v>
      </c>
      <c r="C910" s="67">
        <v>2597</v>
      </c>
      <c r="D910" s="68" t="s">
        <v>48</v>
      </c>
      <c r="E910" s="68" t="s">
        <v>55</v>
      </c>
      <c r="F910" s="68" t="s">
        <v>47</v>
      </c>
      <c r="G910" s="68">
        <v>6</v>
      </c>
      <c r="H910" s="76">
        <v>3474</v>
      </c>
      <c r="I910" s="68">
        <v>1250.2926</v>
      </c>
    </row>
    <row r="911" spans="2:9">
      <c r="B911" s="69">
        <v>41793</v>
      </c>
      <c r="C911" s="67">
        <v>2232</v>
      </c>
      <c r="D911" s="68" t="s">
        <v>49</v>
      </c>
      <c r="E911" s="68" t="s">
        <v>55</v>
      </c>
      <c r="F911" s="68" t="s">
        <v>51</v>
      </c>
      <c r="G911" s="68">
        <v>8</v>
      </c>
      <c r="H911" s="76">
        <v>2064</v>
      </c>
      <c r="I911" s="68">
        <v>1355.6352000000002</v>
      </c>
    </row>
    <row r="912" spans="2:9">
      <c r="B912" s="69">
        <v>41794</v>
      </c>
      <c r="C912" s="67">
        <v>2598</v>
      </c>
      <c r="D912" s="68" t="s">
        <v>49</v>
      </c>
      <c r="E912" s="68" t="s">
        <v>55</v>
      </c>
      <c r="F912" s="68" t="s">
        <v>50</v>
      </c>
      <c r="G912" s="68">
        <v>7</v>
      </c>
      <c r="H912" s="76">
        <v>2068.5</v>
      </c>
      <c r="I912" s="68">
        <v>907.86464999999998</v>
      </c>
    </row>
    <row r="913" spans="2:9">
      <c r="B913" s="69">
        <v>41795</v>
      </c>
      <c r="C913" s="67">
        <v>2233</v>
      </c>
      <c r="D913" s="68" t="s">
        <v>45</v>
      </c>
      <c r="E913" s="68" t="s">
        <v>55</v>
      </c>
      <c r="F913" s="68" t="s">
        <v>51</v>
      </c>
      <c r="G913" s="68">
        <v>8</v>
      </c>
      <c r="H913" s="76">
        <v>4356</v>
      </c>
      <c r="I913" s="68">
        <v>1457.9531999999999</v>
      </c>
    </row>
    <row r="914" spans="2:9">
      <c r="B914" s="69">
        <v>41796</v>
      </c>
      <c r="C914" s="67">
        <v>2599</v>
      </c>
      <c r="D914" s="68" t="s">
        <v>45</v>
      </c>
      <c r="E914" s="68" t="s">
        <v>55</v>
      </c>
      <c r="F914" s="68" t="s">
        <v>50</v>
      </c>
      <c r="G914" s="68">
        <v>6</v>
      </c>
      <c r="H914" s="76">
        <v>9900</v>
      </c>
      <c r="I914" s="68">
        <v>2066.13</v>
      </c>
    </row>
    <row r="915" spans="2:9">
      <c r="B915" s="69">
        <v>41797</v>
      </c>
      <c r="C915" s="67">
        <v>2234</v>
      </c>
      <c r="D915" s="68" t="s">
        <v>48</v>
      </c>
      <c r="E915" s="68" t="s">
        <v>55</v>
      </c>
      <c r="F915" s="68" t="s">
        <v>51</v>
      </c>
      <c r="G915" s="68">
        <v>8</v>
      </c>
      <c r="H915" s="76">
        <v>11904</v>
      </c>
      <c r="I915" s="68">
        <v>4160.4479999999994</v>
      </c>
    </row>
    <row r="916" spans="2:9">
      <c r="B916" s="69">
        <v>41798</v>
      </c>
      <c r="C916" s="67">
        <v>2600</v>
      </c>
      <c r="D916" s="68" t="s">
        <v>48</v>
      </c>
      <c r="E916" s="68" t="s">
        <v>55</v>
      </c>
      <c r="F916" s="68" t="s">
        <v>50</v>
      </c>
      <c r="G916" s="68">
        <v>6</v>
      </c>
      <c r="H916" s="76">
        <v>7357.5</v>
      </c>
      <c r="I916" s="68">
        <v>914.6844000000001</v>
      </c>
    </row>
    <row r="917" spans="2:9">
      <c r="B917" s="69">
        <v>41799</v>
      </c>
      <c r="C917" s="67">
        <v>2235</v>
      </c>
      <c r="D917" s="68" t="s">
        <v>49</v>
      </c>
      <c r="E917" s="68" t="s">
        <v>55</v>
      </c>
      <c r="F917" s="68" t="s">
        <v>47</v>
      </c>
      <c r="G917" s="68">
        <v>8</v>
      </c>
      <c r="H917" s="76">
        <v>4728</v>
      </c>
      <c r="I917" s="68">
        <v>4931.3040000000001</v>
      </c>
    </row>
    <row r="918" spans="2:9">
      <c r="B918" s="69">
        <v>41800</v>
      </c>
      <c r="C918" s="67">
        <v>2601</v>
      </c>
      <c r="D918" s="68" t="s">
        <v>49</v>
      </c>
      <c r="E918" s="68" t="s">
        <v>55</v>
      </c>
      <c r="F918" s="68" t="s">
        <v>51</v>
      </c>
      <c r="G918" s="68">
        <v>9</v>
      </c>
      <c r="H918" s="76">
        <v>8869.5</v>
      </c>
      <c r="I918" s="68">
        <v>1227.24315</v>
      </c>
    </row>
    <row r="919" spans="2:9">
      <c r="B919" s="69">
        <v>41801</v>
      </c>
      <c r="C919" s="67">
        <v>2236</v>
      </c>
      <c r="D919" s="68" t="s">
        <v>45</v>
      </c>
      <c r="E919" s="68" t="s">
        <v>55</v>
      </c>
      <c r="F919" s="68" t="s">
        <v>47</v>
      </c>
      <c r="G919" s="68">
        <v>9</v>
      </c>
      <c r="H919" s="76">
        <v>9864</v>
      </c>
      <c r="I919" s="68">
        <v>3500.7336</v>
      </c>
    </row>
    <row r="920" spans="2:9">
      <c r="B920" s="69">
        <v>41802</v>
      </c>
      <c r="C920" s="67">
        <v>2602</v>
      </c>
      <c r="D920" s="68" t="s">
        <v>45</v>
      </c>
      <c r="E920" s="68" t="s">
        <v>55</v>
      </c>
      <c r="F920" s="68" t="s">
        <v>51</v>
      </c>
      <c r="G920" s="68">
        <v>9</v>
      </c>
      <c r="H920" s="76">
        <v>10548</v>
      </c>
      <c r="I920" s="68">
        <v>4387.9679999999998</v>
      </c>
    </row>
    <row r="921" spans="2:9">
      <c r="B921" s="69">
        <v>41803</v>
      </c>
      <c r="C921" s="67">
        <v>2237</v>
      </c>
      <c r="D921" s="68" t="s">
        <v>48</v>
      </c>
      <c r="E921" s="68" t="s">
        <v>55</v>
      </c>
      <c r="F921" s="68" t="s">
        <v>47</v>
      </c>
      <c r="G921" s="68">
        <v>10</v>
      </c>
      <c r="H921" s="76">
        <v>6120</v>
      </c>
      <c r="I921" s="68">
        <v>710.12400000000002</v>
      </c>
    </row>
    <row r="922" spans="2:9">
      <c r="B922" s="69">
        <v>41804</v>
      </c>
      <c r="C922" s="67">
        <v>2603</v>
      </c>
      <c r="D922" s="68" t="s">
        <v>48</v>
      </c>
      <c r="E922" s="68" t="s">
        <v>55</v>
      </c>
      <c r="F922" s="68" t="s">
        <v>51</v>
      </c>
      <c r="G922" s="68">
        <v>6</v>
      </c>
      <c r="H922" s="76">
        <v>1737</v>
      </c>
      <c r="I922" s="68">
        <v>1066.1705999999999</v>
      </c>
    </row>
    <row r="923" spans="2:9">
      <c r="B923" s="69">
        <v>41805</v>
      </c>
      <c r="C923" s="67">
        <v>2238</v>
      </c>
      <c r="D923" s="68" t="s">
        <v>49</v>
      </c>
      <c r="E923" s="68" t="s">
        <v>55</v>
      </c>
      <c r="F923" s="68" t="s">
        <v>50</v>
      </c>
      <c r="G923" s="68">
        <v>6</v>
      </c>
      <c r="H923" s="76">
        <v>2011.5</v>
      </c>
      <c r="I923" s="68">
        <v>1330.0038</v>
      </c>
    </row>
    <row r="924" spans="2:9">
      <c r="B924" s="69">
        <v>41806</v>
      </c>
      <c r="C924" s="67">
        <v>2604</v>
      </c>
      <c r="D924" s="68" t="s">
        <v>49</v>
      </c>
      <c r="E924" s="68" t="s">
        <v>55</v>
      </c>
      <c r="F924" s="68" t="s">
        <v>47</v>
      </c>
      <c r="G924" s="68">
        <v>6</v>
      </c>
      <c r="H924" s="76">
        <v>5022</v>
      </c>
      <c r="I924" s="68">
        <v>1730.5812000000001</v>
      </c>
    </row>
    <row r="925" spans="2:9">
      <c r="B925" s="69">
        <v>41807</v>
      </c>
      <c r="C925" s="67">
        <v>2239</v>
      </c>
      <c r="D925" s="68" t="s">
        <v>45</v>
      </c>
      <c r="E925" s="68" t="s">
        <v>55</v>
      </c>
      <c r="F925" s="68" t="s">
        <v>50</v>
      </c>
      <c r="G925" s="68">
        <v>9</v>
      </c>
      <c r="H925" s="76">
        <v>7627.5</v>
      </c>
      <c r="I925" s="68">
        <v>1917.0958500000002</v>
      </c>
    </row>
    <row r="926" spans="2:9">
      <c r="B926" s="69">
        <v>41808</v>
      </c>
      <c r="C926" s="67">
        <v>2605</v>
      </c>
      <c r="D926" s="68" t="s">
        <v>45</v>
      </c>
      <c r="E926" s="68" t="s">
        <v>55</v>
      </c>
      <c r="F926" s="68" t="s">
        <v>47</v>
      </c>
      <c r="G926" s="68">
        <v>10</v>
      </c>
      <c r="H926" s="76">
        <v>13050</v>
      </c>
      <c r="I926" s="68">
        <v>4386.1049999999996</v>
      </c>
    </row>
    <row r="927" spans="2:9">
      <c r="B927" s="69">
        <v>41809</v>
      </c>
      <c r="C927" s="67">
        <v>2240</v>
      </c>
      <c r="D927" s="68" t="s">
        <v>48</v>
      </c>
      <c r="E927" s="68" t="s">
        <v>55</v>
      </c>
      <c r="F927" s="68" t="s">
        <v>50</v>
      </c>
      <c r="G927" s="68">
        <v>10</v>
      </c>
      <c r="H927" s="76">
        <v>10450</v>
      </c>
      <c r="I927" s="68">
        <v>4504.9949999999999</v>
      </c>
    </row>
    <row r="928" spans="2:9">
      <c r="B928" s="69">
        <v>41810</v>
      </c>
      <c r="C928" s="67">
        <v>2606</v>
      </c>
      <c r="D928" s="68" t="s">
        <v>48</v>
      </c>
      <c r="E928" s="68" t="s">
        <v>55</v>
      </c>
      <c r="F928" s="68" t="s">
        <v>47</v>
      </c>
      <c r="G928" s="68">
        <v>7</v>
      </c>
      <c r="H928" s="76">
        <v>5607</v>
      </c>
      <c r="I928" s="68">
        <v>2206.9152000000004</v>
      </c>
    </row>
    <row r="929" spans="2:9">
      <c r="B929" s="69">
        <v>41811</v>
      </c>
      <c r="C929" s="67">
        <v>2241</v>
      </c>
      <c r="D929" s="68" t="s">
        <v>49</v>
      </c>
      <c r="E929" s="68" t="s">
        <v>55</v>
      </c>
      <c r="F929" s="68" t="s">
        <v>51</v>
      </c>
      <c r="G929" s="68">
        <v>8</v>
      </c>
      <c r="H929" s="76">
        <v>5256</v>
      </c>
      <c r="I929" s="68">
        <v>2346.2784000000001</v>
      </c>
    </row>
    <row r="930" spans="2:9">
      <c r="B930" s="69">
        <v>41812</v>
      </c>
      <c r="C930" s="67">
        <v>2607</v>
      </c>
      <c r="D930" s="68" t="s">
        <v>49</v>
      </c>
      <c r="E930" s="68" t="s">
        <v>55</v>
      </c>
      <c r="F930" s="68" t="s">
        <v>50</v>
      </c>
      <c r="G930" s="68">
        <v>8</v>
      </c>
      <c r="H930" s="76">
        <v>1584</v>
      </c>
      <c r="I930" s="68">
        <v>3345.4079999999999</v>
      </c>
    </row>
    <row r="931" spans="2:9">
      <c r="B931" s="69">
        <v>41813</v>
      </c>
      <c r="C931" s="67">
        <v>2242</v>
      </c>
      <c r="D931" s="68" t="s">
        <v>45</v>
      </c>
      <c r="E931" s="68" t="s">
        <v>55</v>
      </c>
      <c r="F931" s="68" t="s">
        <v>51</v>
      </c>
      <c r="G931" s="68">
        <v>8</v>
      </c>
      <c r="H931" s="76">
        <v>6426</v>
      </c>
      <c r="I931" s="68">
        <v>1597.0751999999998</v>
      </c>
    </row>
    <row r="932" spans="2:9">
      <c r="B932" s="69">
        <v>41814</v>
      </c>
      <c r="C932" s="67">
        <v>2608</v>
      </c>
      <c r="D932" s="68" t="s">
        <v>45</v>
      </c>
      <c r="E932" s="68" t="s">
        <v>55</v>
      </c>
      <c r="F932" s="68" t="s">
        <v>50</v>
      </c>
      <c r="G932" s="68">
        <v>7</v>
      </c>
      <c r="H932" s="76">
        <v>5544</v>
      </c>
      <c r="I932" s="68">
        <v>872.34840000000008</v>
      </c>
    </row>
    <row r="933" spans="2:9">
      <c r="B933" s="69">
        <v>41815</v>
      </c>
      <c r="C933" s="67">
        <v>2243</v>
      </c>
      <c r="D933" s="68" t="s">
        <v>48</v>
      </c>
      <c r="E933" s="68" t="s">
        <v>55</v>
      </c>
      <c r="F933" s="68" t="s">
        <v>51</v>
      </c>
      <c r="G933" s="68">
        <v>8</v>
      </c>
      <c r="H933" s="76">
        <v>9312</v>
      </c>
      <c r="I933" s="68">
        <v>1458.7248000000002</v>
      </c>
    </row>
    <row r="934" spans="2:9">
      <c r="B934" s="69">
        <v>41816</v>
      </c>
      <c r="C934" s="67">
        <v>2609</v>
      </c>
      <c r="D934" s="68" t="s">
        <v>48</v>
      </c>
      <c r="E934" s="68" t="s">
        <v>55</v>
      </c>
      <c r="F934" s="68" t="s">
        <v>50</v>
      </c>
      <c r="G934" s="68">
        <v>6</v>
      </c>
      <c r="H934" s="76">
        <v>6912</v>
      </c>
      <c r="I934" s="68">
        <v>2849.1264000000001</v>
      </c>
    </row>
    <row r="935" spans="2:9">
      <c r="B935" s="69">
        <v>41817</v>
      </c>
      <c r="C935" s="67">
        <v>2244</v>
      </c>
      <c r="D935" s="68" t="s">
        <v>49</v>
      </c>
      <c r="E935" s="68" t="s">
        <v>55</v>
      </c>
      <c r="F935" s="68" t="s">
        <v>47</v>
      </c>
      <c r="G935" s="68">
        <v>6</v>
      </c>
      <c r="H935" s="76">
        <v>8676</v>
      </c>
      <c r="I935" s="68">
        <v>4146.0434999999998</v>
      </c>
    </row>
    <row r="936" spans="2:9">
      <c r="B936" s="69">
        <v>41818</v>
      </c>
      <c r="C936" s="67">
        <v>2610</v>
      </c>
      <c r="D936" s="68" t="s">
        <v>49</v>
      </c>
      <c r="E936" s="68" t="s">
        <v>55</v>
      </c>
      <c r="F936" s="68" t="s">
        <v>51</v>
      </c>
      <c r="G936" s="68">
        <v>10</v>
      </c>
      <c r="H936" s="76">
        <v>10020</v>
      </c>
      <c r="I936" s="68">
        <v>919.58550000000002</v>
      </c>
    </row>
    <row r="937" spans="2:9">
      <c r="B937" s="69">
        <v>41819</v>
      </c>
      <c r="C937" s="67">
        <v>2245</v>
      </c>
      <c r="D937" s="68" t="s">
        <v>45</v>
      </c>
      <c r="E937" s="68" t="s">
        <v>55</v>
      </c>
      <c r="F937" s="68" t="s">
        <v>47</v>
      </c>
      <c r="G937" s="68">
        <v>10</v>
      </c>
      <c r="H937" s="76">
        <v>9360</v>
      </c>
      <c r="I937" s="68">
        <v>2694.2759999999998</v>
      </c>
    </row>
    <row r="938" spans="2:9">
      <c r="B938" s="69">
        <v>41820</v>
      </c>
      <c r="C938" s="67">
        <v>2611</v>
      </c>
      <c r="D938" s="68" t="s">
        <v>45</v>
      </c>
      <c r="E938" s="68" t="s">
        <v>55</v>
      </c>
      <c r="F938" s="68" t="s">
        <v>51</v>
      </c>
      <c r="G938" s="68">
        <v>6</v>
      </c>
      <c r="H938" s="76">
        <v>4284</v>
      </c>
      <c r="I938" s="68">
        <v>3193.2936</v>
      </c>
    </row>
    <row r="939" spans="2:9">
      <c r="B939" s="69">
        <v>41821</v>
      </c>
      <c r="C939" s="67">
        <v>2246</v>
      </c>
      <c r="D939" s="68" t="s">
        <v>48</v>
      </c>
      <c r="E939" s="68" t="s">
        <v>55</v>
      </c>
      <c r="F939" s="68" t="s">
        <v>47</v>
      </c>
      <c r="G939" s="68">
        <v>6</v>
      </c>
      <c r="H939" s="76">
        <v>7290</v>
      </c>
      <c r="I939" s="68">
        <v>645.01920000000007</v>
      </c>
    </row>
    <row r="940" spans="2:9">
      <c r="B940" s="69">
        <v>41822</v>
      </c>
      <c r="C940" s="67">
        <v>2612</v>
      </c>
      <c r="D940" s="68" t="s">
        <v>48</v>
      </c>
      <c r="E940" s="68" t="s">
        <v>55</v>
      </c>
      <c r="F940" s="68" t="s">
        <v>51</v>
      </c>
      <c r="G940" s="68">
        <v>9</v>
      </c>
      <c r="H940" s="76">
        <v>4171.5</v>
      </c>
      <c r="I940" s="68">
        <v>4196.5289999999995</v>
      </c>
    </row>
    <row r="941" spans="2:9">
      <c r="B941" s="69">
        <v>41823</v>
      </c>
      <c r="C941" s="67">
        <v>2247</v>
      </c>
      <c r="D941" s="68" t="s">
        <v>49</v>
      </c>
      <c r="E941" s="68" t="s">
        <v>55</v>
      </c>
      <c r="F941" s="68" t="s">
        <v>50</v>
      </c>
      <c r="G941" s="68">
        <v>9</v>
      </c>
      <c r="H941" s="76">
        <v>9432</v>
      </c>
      <c r="I941" s="68">
        <v>3880.3247999999999</v>
      </c>
    </row>
    <row r="942" spans="2:9">
      <c r="B942" s="69">
        <v>41824</v>
      </c>
      <c r="C942" s="67">
        <v>2613</v>
      </c>
      <c r="D942" s="68" t="s">
        <v>49</v>
      </c>
      <c r="E942" s="68" t="s">
        <v>55</v>
      </c>
      <c r="F942" s="68" t="s">
        <v>47</v>
      </c>
      <c r="G942" s="68">
        <v>9</v>
      </c>
      <c r="H942" s="76">
        <v>2207.25</v>
      </c>
      <c r="I942" s="68">
        <v>1667.7981000000002</v>
      </c>
    </row>
    <row r="943" spans="2:9">
      <c r="B943" s="69">
        <v>41825</v>
      </c>
      <c r="C943" s="67">
        <v>2248</v>
      </c>
      <c r="D943" s="68" t="s">
        <v>45</v>
      </c>
      <c r="E943" s="68" t="s">
        <v>55</v>
      </c>
      <c r="F943" s="68" t="s">
        <v>50</v>
      </c>
      <c r="G943" s="68">
        <v>8</v>
      </c>
      <c r="H943" s="76">
        <v>2144</v>
      </c>
      <c r="I943" s="68">
        <v>868.10559999999998</v>
      </c>
    </row>
    <row r="944" spans="2:9">
      <c r="B944" s="69">
        <v>41826</v>
      </c>
      <c r="C944" s="67">
        <v>2614</v>
      </c>
      <c r="D944" s="68" t="s">
        <v>45</v>
      </c>
      <c r="E944" s="68" t="s">
        <v>55</v>
      </c>
      <c r="F944" s="68" t="s">
        <v>47</v>
      </c>
      <c r="G944" s="68">
        <v>6</v>
      </c>
      <c r="H944" s="76">
        <v>5157</v>
      </c>
      <c r="I944" s="68">
        <v>2928.3165000000004</v>
      </c>
    </row>
    <row r="945" spans="2:9">
      <c r="B945" s="69">
        <v>41827</v>
      </c>
      <c r="C945" s="67">
        <v>2249</v>
      </c>
      <c r="D945" s="68" t="s">
        <v>48</v>
      </c>
      <c r="E945" s="68" t="s">
        <v>55</v>
      </c>
      <c r="F945" s="68" t="s">
        <v>50</v>
      </c>
      <c r="G945" s="68">
        <v>9</v>
      </c>
      <c r="H945" s="76">
        <v>11178</v>
      </c>
      <c r="I945" s="68">
        <v>3189.0834000000004</v>
      </c>
    </row>
    <row r="946" spans="2:9">
      <c r="B946" s="69">
        <v>41828</v>
      </c>
      <c r="C946" s="67">
        <v>2615</v>
      </c>
      <c r="D946" s="68" t="s">
        <v>48</v>
      </c>
      <c r="E946" s="68" t="s">
        <v>55</v>
      </c>
      <c r="F946" s="68" t="s">
        <v>47</v>
      </c>
      <c r="G946" s="68">
        <v>8</v>
      </c>
      <c r="H946" s="76">
        <v>5568</v>
      </c>
      <c r="I946" s="68">
        <v>4292.9279999999999</v>
      </c>
    </row>
    <row r="947" spans="2:9">
      <c r="B947" s="69">
        <v>41829</v>
      </c>
      <c r="C947" s="67">
        <v>2250</v>
      </c>
      <c r="D947" s="68" t="s">
        <v>49</v>
      </c>
      <c r="E947" s="68" t="s">
        <v>55</v>
      </c>
      <c r="F947" s="68" t="s">
        <v>51</v>
      </c>
      <c r="G947" s="68">
        <v>7</v>
      </c>
      <c r="H947" s="76">
        <v>9324</v>
      </c>
      <c r="I947" s="68">
        <v>834.73109999999997</v>
      </c>
    </row>
    <row r="948" spans="2:9">
      <c r="B948" s="69">
        <v>40909</v>
      </c>
      <c r="C948" s="67">
        <v>2461</v>
      </c>
      <c r="D948" s="68" t="s">
        <v>45</v>
      </c>
      <c r="E948" s="68" t="s">
        <v>56</v>
      </c>
      <c r="F948" s="68" t="s">
        <v>47</v>
      </c>
      <c r="G948" s="68">
        <v>10</v>
      </c>
      <c r="H948" s="76">
        <v>8370</v>
      </c>
      <c r="I948" s="68">
        <v>3260.9519999999998</v>
      </c>
    </row>
    <row r="949" spans="2:9">
      <c r="B949" s="69">
        <v>40910</v>
      </c>
      <c r="C949" s="67">
        <v>2826</v>
      </c>
      <c r="D949" s="68" t="s">
        <v>49</v>
      </c>
      <c r="E949" s="68" t="s">
        <v>56</v>
      </c>
      <c r="F949" s="68" t="s">
        <v>51</v>
      </c>
      <c r="G949" s="68">
        <v>6</v>
      </c>
      <c r="H949" s="76">
        <v>10080</v>
      </c>
      <c r="I949" s="68">
        <v>2938.5719999999997</v>
      </c>
    </row>
    <row r="950" spans="2:9">
      <c r="B950" s="69">
        <v>40911</v>
      </c>
      <c r="C950" s="67">
        <v>2462</v>
      </c>
      <c r="D950" s="68" t="s">
        <v>48</v>
      </c>
      <c r="E950" s="68" t="s">
        <v>56</v>
      </c>
      <c r="F950" s="68" t="s">
        <v>47</v>
      </c>
      <c r="G950" s="68">
        <v>6</v>
      </c>
      <c r="H950" s="76">
        <v>7560</v>
      </c>
      <c r="I950" s="68">
        <v>2281.6080000000002</v>
      </c>
    </row>
    <row r="951" spans="2:9">
      <c r="B951" s="69">
        <v>40913</v>
      </c>
      <c r="C951" s="67">
        <v>2827</v>
      </c>
      <c r="D951" s="68" t="s">
        <v>45</v>
      </c>
      <c r="E951" s="68" t="s">
        <v>56</v>
      </c>
      <c r="F951" s="68" t="s">
        <v>51</v>
      </c>
      <c r="G951" s="68">
        <v>8</v>
      </c>
      <c r="H951" s="76">
        <v>7248</v>
      </c>
      <c r="I951" s="68">
        <v>1923.2568000000001</v>
      </c>
    </row>
    <row r="952" spans="2:9">
      <c r="B952" s="69">
        <v>40914</v>
      </c>
      <c r="C952" s="67">
        <v>2463</v>
      </c>
      <c r="D952" s="68" t="s">
        <v>49</v>
      </c>
      <c r="E952" s="68" t="s">
        <v>56</v>
      </c>
      <c r="F952" s="68" t="s">
        <v>50</v>
      </c>
      <c r="G952" s="68">
        <v>10</v>
      </c>
      <c r="H952" s="76">
        <v>14025</v>
      </c>
      <c r="I952" s="68">
        <v>1848.4950000000003</v>
      </c>
    </row>
    <row r="953" spans="2:9">
      <c r="B953" s="69">
        <v>40915</v>
      </c>
      <c r="C953" s="67">
        <v>2828</v>
      </c>
      <c r="D953" s="68" t="s">
        <v>48</v>
      </c>
      <c r="E953" s="68" t="s">
        <v>56</v>
      </c>
      <c r="F953" s="68" t="s">
        <v>51</v>
      </c>
      <c r="G953" s="68">
        <v>8</v>
      </c>
      <c r="H953" s="76">
        <v>2256</v>
      </c>
      <c r="I953" s="68">
        <v>1967.232</v>
      </c>
    </row>
    <row r="954" spans="2:9">
      <c r="B954" s="69">
        <v>40916</v>
      </c>
      <c r="C954" s="67">
        <v>2464</v>
      </c>
      <c r="D954" s="68" t="s">
        <v>45</v>
      </c>
      <c r="E954" s="68" t="s">
        <v>56</v>
      </c>
      <c r="F954" s="68" t="s">
        <v>50</v>
      </c>
      <c r="G954" s="68">
        <v>6</v>
      </c>
      <c r="H954" s="76">
        <v>11002.5</v>
      </c>
      <c r="I954" s="68">
        <v>4562.73675</v>
      </c>
    </row>
    <row r="955" spans="2:9">
      <c r="B955" s="69">
        <v>40917</v>
      </c>
      <c r="C955" s="67">
        <v>2829</v>
      </c>
      <c r="D955" s="68" t="s">
        <v>49</v>
      </c>
      <c r="E955" s="68" t="s">
        <v>56</v>
      </c>
      <c r="F955" s="68" t="s">
        <v>47</v>
      </c>
      <c r="G955" s="68">
        <v>10</v>
      </c>
      <c r="H955" s="76">
        <v>10300</v>
      </c>
      <c r="I955" s="68">
        <v>2440.482</v>
      </c>
    </row>
    <row r="956" spans="2:9">
      <c r="B956" s="69">
        <v>40918</v>
      </c>
      <c r="C956" s="67">
        <v>2465</v>
      </c>
      <c r="D956" s="68" t="s">
        <v>48</v>
      </c>
      <c r="E956" s="68" t="s">
        <v>56</v>
      </c>
      <c r="F956" s="68" t="s">
        <v>50</v>
      </c>
      <c r="G956" s="68">
        <v>8</v>
      </c>
      <c r="H956" s="76">
        <v>5832</v>
      </c>
      <c r="I956" s="68">
        <v>1251.2556</v>
      </c>
    </row>
    <row r="957" spans="2:9">
      <c r="B957" s="69">
        <v>40919</v>
      </c>
      <c r="C957" s="67">
        <v>2830</v>
      </c>
      <c r="D957" s="68" t="s">
        <v>45</v>
      </c>
      <c r="E957" s="68" t="s">
        <v>56</v>
      </c>
      <c r="F957" s="68" t="s">
        <v>47</v>
      </c>
      <c r="G957" s="68">
        <v>7</v>
      </c>
      <c r="H957" s="76">
        <v>2173.5</v>
      </c>
      <c r="I957" s="68">
        <v>3364.5779999999995</v>
      </c>
    </row>
    <row r="958" spans="2:9">
      <c r="B958" s="69">
        <v>40920</v>
      </c>
      <c r="C958" s="67">
        <v>2466</v>
      </c>
      <c r="D958" s="68" t="s">
        <v>49</v>
      </c>
      <c r="E958" s="68" t="s">
        <v>56</v>
      </c>
      <c r="F958" s="68" t="s">
        <v>51</v>
      </c>
      <c r="G958" s="68">
        <v>6</v>
      </c>
      <c r="H958" s="76">
        <v>3546</v>
      </c>
      <c r="I958" s="68">
        <v>2980.7676000000001</v>
      </c>
    </row>
    <row r="959" spans="2:9">
      <c r="B959" s="69">
        <v>40921</v>
      </c>
      <c r="C959" s="67">
        <v>2831</v>
      </c>
      <c r="D959" s="68" t="s">
        <v>48</v>
      </c>
      <c r="E959" s="68" t="s">
        <v>56</v>
      </c>
      <c r="F959" s="68" t="s">
        <v>47</v>
      </c>
      <c r="G959" s="68">
        <v>6</v>
      </c>
      <c r="H959" s="76">
        <v>6439.5</v>
      </c>
      <c r="I959" s="68">
        <v>901.31534999999997</v>
      </c>
    </row>
    <row r="960" spans="2:9">
      <c r="B960" s="69">
        <v>40922</v>
      </c>
      <c r="C960" s="67">
        <v>2467</v>
      </c>
      <c r="D960" s="68" t="s">
        <v>45</v>
      </c>
      <c r="E960" s="68" t="s">
        <v>56</v>
      </c>
      <c r="F960" s="68" t="s">
        <v>51</v>
      </c>
      <c r="G960" s="68">
        <v>10</v>
      </c>
      <c r="H960" s="76">
        <v>14300</v>
      </c>
      <c r="I960" s="68">
        <v>5694.26</v>
      </c>
    </row>
    <row r="961" spans="2:9">
      <c r="B961" s="69">
        <v>40923</v>
      </c>
      <c r="C961" s="67">
        <v>2832</v>
      </c>
      <c r="D961" s="68" t="s">
        <v>49</v>
      </c>
      <c r="E961" s="68" t="s">
        <v>56</v>
      </c>
      <c r="F961" s="68" t="s">
        <v>50</v>
      </c>
      <c r="G961" s="68">
        <v>8</v>
      </c>
      <c r="H961" s="76">
        <v>12060</v>
      </c>
      <c r="I961" s="68">
        <v>2411.0352000000003</v>
      </c>
    </row>
    <row r="962" spans="2:9">
      <c r="B962" s="69">
        <v>40924</v>
      </c>
      <c r="C962" s="67">
        <v>2468</v>
      </c>
      <c r="D962" s="68" t="s">
        <v>48</v>
      </c>
      <c r="E962" s="68" t="s">
        <v>56</v>
      </c>
      <c r="F962" s="68" t="s">
        <v>51</v>
      </c>
      <c r="G962" s="68">
        <v>9</v>
      </c>
      <c r="H962" s="76">
        <v>4104</v>
      </c>
      <c r="I962" s="68">
        <v>632.22119999999995</v>
      </c>
    </row>
    <row r="963" spans="2:9">
      <c r="B963" s="69">
        <v>40925</v>
      </c>
      <c r="C963" s="67">
        <v>2833</v>
      </c>
      <c r="D963" s="68" t="s">
        <v>45</v>
      </c>
      <c r="E963" s="68" t="s">
        <v>56</v>
      </c>
      <c r="F963" s="68" t="s">
        <v>50</v>
      </c>
      <c r="G963" s="68">
        <v>8</v>
      </c>
      <c r="H963" s="76">
        <v>10640</v>
      </c>
      <c r="I963" s="68">
        <v>2694.0480000000002</v>
      </c>
    </row>
    <row r="964" spans="2:9">
      <c r="B964" s="69">
        <v>40926</v>
      </c>
      <c r="C964" s="67">
        <v>2469</v>
      </c>
      <c r="D964" s="68" t="s">
        <v>49</v>
      </c>
      <c r="E964" s="68" t="s">
        <v>56</v>
      </c>
      <c r="F964" s="68" t="s">
        <v>47</v>
      </c>
      <c r="G964" s="68">
        <v>6</v>
      </c>
      <c r="H964" s="76">
        <v>3654</v>
      </c>
      <c r="I964" s="68">
        <v>2649.8807999999999</v>
      </c>
    </row>
    <row r="965" spans="2:9">
      <c r="B965" s="69">
        <v>40927</v>
      </c>
      <c r="C965" s="67">
        <v>2834</v>
      </c>
      <c r="D965" s="68" t="s">
        <v>48</v>
      </c>
      <c r="E965" s="68" t="s">
        <v>56</v>
      </c>
      <c r="F965" s="68" t="s">
        <v>50</v>
      </c>
      <c r="G965" s="68">
        <v>8</v>
      </c>
      <c r="H965" s="76">
        <v>7440</v>
      </c>
      <c r="I965" s="68">
        <v>1705.2479999999998</v>
      </c>
    </row>
    <row r="966" spans="2:9">
      <c r="B966" s="69">
        <v>40928</v>
      </c>
      <c r="C966" s="67">
        <v>2470</v>
      </c>
      <c r="D966" s="68" t="s">
        <v>45</v>
      </c>
      <c r="E966" s="68" t="s">
        <v>56</v>
      </c>
      <c r="F966" s="68" t="s">
        <v>47</v>
      </c>
      <c r="G966" s="68">
        <v>10</v>
      </c>
      <c r="H966" s="76">
        <v>9840</v>
      </c>
      <c r="I966" s="68">
        <v>3874.5</v>
      </c>
    </row>
    <row r="967" spans="2:9">
      <c r="B967" s="69">
        <v>40929</v>
      </c>
      <c r="C967" s="67">
        <v>2835</v>
      </c>
      <c r="D967" s="68" t="s">
        <v>49</v>
      </c>
      <c r="E967" s="68" t="s">
        <v>56</v>
      </c>
      <c r="F967" s="68" t="s">
        <v>51</v>
      </c>
      <c r="G967" s="68">
        <v>6</v>
      </c>
      <c r="H967" s="76">
        <v>7128</v>
      </c>
      <c r="I967" s="68">
        <v>2157.6456000000003</v>
      </c>
    </row>
    <row r="968" spans="2:9">
      <c r="B968" s="69">
        <v>40930</v>
      </c>
      <c r="C968" s="67">
        <v>2471</v>
      </c>
      <c r="D968" s="68" t="s">
        <v>48</v>
      </c>
      <c r="E968" s="68" t="s">
        <v>56</v>
      </c>
      <c r="F968" s="68" t="s">
        <v>47</v>
      </c>
      <c r="G968" s="68">
        <v>9</v>
      </c>
      <c r="H968" s="76">
        <v>10440</v>
      </c>
      <c r="I968" s="68">
        <v>3222.8279999999995</v>
      </c>
    </row>
    <row r="969" spans="2:9">
      <c r="B969" s="69">
        <v>40931</v>
      </c>
      <c r="C969" s="67">
        <v>2836</v>
      </c>
      <c r="D969" s="68" t="s">
        <v>45</v>
      </c>
      <c r="E969" s="68" t="s">
        <v>56</v>
      </c>
      <c r="F969" s="68" t="s">
        <v>51</v>
      </c>
      <c r="G969" s="68">
        <v>6</v>
      </c>
      <c r="H969" s="76">
        <v>2412</v>
      </c>
      <c r="I969" s="68">
        <v>2929.1328000000003</v>
      </c>
    </row>
    <row r="970" spans="2:9">
      <c r="B970" s="69">
        <v>40932</v>
      </c>
      <c r="C970" s="67">
        <v>2472</v>
      </c>
      <c r="D970" s="68" t="s">
        <v>49</v>
      </c>
      <c r="E970" s="68" t="s">
        <v>56</v>
      </c>
      <c r="F970" s="68" t="s">
        <v>50</v>
      </c>
      <c r="G970" s="68">
        <v>9</v>
      </c>
      <c r="H970" s="76">
        <v>2794.5</v>
      </c>
      <c r="I970" s="68">
        <v>5992.8052500000003</v>
      </c>
    </row>
    <row r="971" spans="2:9">
      <c r="B971" s="69">
        <v>40933</v>
      </c>
      <c r="C971" s="67">
        <v>2837</v>
      </c>
      <c r="D971" s="68" t="s">
        <v>48</v>
      </c>
      <c r="E971" s="68" t="s">
        <v>56</v>
      </c>
      <c r="F971" s="68" t="s">
        <v>51</v>
      </c>
      <c r="G971" s="68">
        <v>8</v>
      </c>
      <c r="H971" s="76">
        <v>2988</v>
      </c>
      <c r="I971" s="68">
        <v>1167.4115999999999</v>
      </c>
    </row>
    <row r="972" spans="2:9">
      <c r="B972" s="69">
        <v>40934</v>
      </c>
      <c r="C972" s="67">
        <v>2473</v>
      </c>
      <c r="D972" s="68" t="s">
        <v>45</v>
      </c>
      <c r="E972" s="68" t="s">
        <v>56</v>
      </c>
      <c r="F972" s="68" t="s">
        <v>50</v>
      </c>
      <c r="G972" s="68">
        <v>7</v>
      </c>
      <c r="H972" s="76">
        <v>4830</v>
      </c>
      <c r="I972" s="68">
        <v>3731.1750000000002</v>
      </c>
    </row>
    <row r="973" spans="2:9">
      <c r="B973" s="69">
        <v>40935</v>
      </c>
      <c r="C973" s="67">
        <v>2838</v>
      </c>
      <c r="D973" s="68" t="s">
        <v>49</v>
      </c>
      <c r="E973" s="68" t="s">
        <v>56</v>
      </c>
      <c r="F973" s="68" t="s">
        <v>47</v>
      </c>
      <c r="G973" s="68">
        <v>8</v>
      </c>
      <c r="H973" s="76">
        <v>8760</v>
      </c>
      <c r="I973" s="68">
        <v>1515.8303999999998</v>
      </c>
    </row>
    <row r="974" spans="2:9">
      <c r="B974" s="69">
        <v>40936</v>
      </c>
      <c r="C974" s="67">
        <v>2474</v>
      </c>
      <c r="D974" s="68" t="s">
        <v>48</v>
      </c>
      <c r="E974" s="68" t="s">
        <v>56</v>
      </c>
      <c r="F974" s="68" t="s">
        <v>50</v>
      </c>
      <c r="G974" s="68">
        <v>6</v>
      </c>
      <c r="H974" s="76">
        <v>1377</v>
      </c>
      <c r="I974" s="68">
        <v>533.31209999999987</v>
      </c>
    </row>
    <row r="975" spans="2:9">
      <c r="B975" s="69">
        <v>40937</v>
      </c>
      <c r="C975" s="67">
        <v>2839</v>
      </c>
      <c r="D975" s="68" t="s">
        <v>45</v>
      </c>
      <c r="E975" s="68" t="s">
        <v>56</v>
      </c>
      <c r="F975" s="68" t="s">
        <v>47</v>
      </c>
      <c r="G975" s="68">
        <v>8</v>
      </c>
      <c r="H975" s="76">
        <v>10704</v>
      </c>
      <c r="I975" s="68">
        <v>1048.1891999999998</v>
      </c>
    </row>
    <row r="976" spans="2:9">
      <c r="B976" s="69">
        <v>40938</v>
      </c>
      <c r="C976" s="67">
        <v>2475</v>
      </c>
      <c r="D976" s="68" t="s">
        <v>49</v>
      </c>
      <c r="E976" s="68" t="s">
        <v>56</v>
      </c>
      <c r="F976" s="68" t="s">
        <v>51</v>
      </c>
      <c r="G976" s="68">
        <v>7</v>
      </c>
      <c r="H976" s="76">
        <v>4830</v>
      </c>
      <c r="I976" s="68">
        <v>3560.6760000000004</v>
      </c>
    </row>
    <row r="977" spans="2:9">
      <c r="B977" s="69">
        <v>40939</v>
      </c>
      <c r="C977" s="67">
        <v>2840</v>
      </c>
      <c r="D977" s="68" t="s">
        <v>48</v>
      </c>
      <c r="E977" s="68" t="s">
        <v>56</v>
      </c>
      <c r="F977" s="68" t="s">
        <v>47</v>
      </c>
      <c r="G977" s="68">
        <v>9</v>
      </c>
      <c r="H977" s="76">
        <v>2268</v>
      </c>
      <c r="I977" s="68">
        <v>990.20879999999988</v>
      </c>
    </row>
    <row r="978" spans="2:9">
      <c r="B978" s="69">
        <v>40940</v>
      </c>
      <c r="C978" s="67">
        <v>2476</v>
      </c>
      <c r="D978" s="68" t="s">
        <v>45</v>
      </c>
      <c r="E978" s="68" t="s">
        <v>56</v>
      </c>
      <c r="F978" s="68" t="s">
        <v>51</v>
      </c>
      <c r="G978" s="68">
        <v>8</v>
      </c>
      <c r="H978" s="76">
        <v>4656</v>
      </c>
      <c r="I978" s="68">
        <v>4615.26</v>
      </c>
    </row>
    <row r="979" spans="2:9">
      <c r="B979" s="69">
        <v>40941</v>
      </c>
      <c r="C979" s="67">
        <v>2841</v>
      </c>
      <c r="D979" s="68" t="s">
        <v>49</v>
      </c>
      <c r="E979" s="68" t="s">
        <v>56</v>
      </c>
      <c r="F979" s="68" t="s">
        <v>50</v>
      </c>
      <c r="G979" s="68">
        <v>6</v>
      </c>
      <c r="H979" s="76">
        <v>3510</v>
      </c>
      <c r="I979" s="68">
        <v>591.2595</v>
      </c>
    </row>
    <row r="980" spans="2:9">
      <c r="B980" s="69">
        <v>40942</v>
      </c>
      <c r="C980" s="67">
        <v>2477</v>
      </c>
      <c r="D980" s="68" t="s">
        <v>48</v>
      </c>
      <c r="E980" s="68" t="s">
        <v>56</v>
      </c>
      <c r="F980" s="68" t="s">
        <v>51</v>
      </c>
      <c r="G980" s="68">
        <v>10</v>
      </c>
      <c r="H980" s="76">
        <v>6060</v>
      </c>
      <c r="I980" s="68">
        <v>601.75800000000004</v>
      </c>
    </row>
    <row r="981" spans="2:9">
      <c r="B981" s="69">
        <v>40943</v>
      </c>
      <c r="C981" s="67">
        <v>2842</v>
      </c>
      <c r="D981" s="68" t="s">
        <v>45</v>
      </c>
      <c r="E981" s="68" t="s">
        <v>56</v>
      </c>
      <c r="F981" s="68" t="s">
        <v>50</v>
      </c>
      <c r="G981" s="68">
        <v>10</v>
      </c>
      <c r="H981" s="76">
        <v>2100</v>
      </c>
      <c r="I981" s="68">
        <v>2436.84</v>
      </c>
    </row>
    <row r="982" spans="2:9">
      <c r="B982" s="69">
        <v>40944</v>
      </c>
      <c r="C982" s="67">
        <v>2478</v>
      </c>
      <c r="D982" s="68" t="s">
        <v>49</v>
      </c>
      <c r="E982" s="68" t="s">
        <v>56</v>
      </c>
      <c r="F982" s="68" t="s">
        <v>47</v>
      </c>
      <c r="G982" s="68">
        <v>6</v>
      </c>
      <c r="H982" s="76">
        <v>4302</v>
      </c>
      <c r="I982" s="68">
        <v>921.27329999999995</v>
      </c>
    </row>
    <row r="983" spans="2:9">
      <c r="B983" s="69">
        <v>40945</v>
      </c>
      <c r="C983" s="67">
        <v>2843</v>
      </c>
      <c r="D983" s="68" t="s">
        <v>48</v>
      </c>
      <c r="E983" s="68" t="s">
        <v>56</v>
      </c>
      <c r="F983" s="68" t="s">
        <v>50</v>
      </c>
      <c r="G983" s="68">
        <v>6</v>
      </c>
      <c r="H983" s="76">
        <v>4950</v>
      </c>
      <c r="I983" s="68">
        <v>3771.9</v>
      </c>
    </row>
    <row r="984" spans="2:9">
      <c r="B984" s="69">
        <v>40946</v>
      </c>
      <c r="C984" s="67">
        <v>2479</v>
      </c>
      <c r="D984" s="68" t="s">
        <v>45</v>
      </c>
      <c r="E984" s="68" t="s">
        <v>56</v>
      </c>
      <c r="F984" s="68" t="s">
        <v>47</v>
      </c>
      <c r="G984" s="68">
        <v>9</v>
      </c>
      <c r="H984" s="76">
        <v>8586</v>
      </c>
      <c r="I984" s="68">
        <v>6004.4759999999997</v>
      </c>
    </row>
    <row r="985" spans="2:9">
      <c r="B985" s="69">
        <v>40947</v>
      </c>
      <c r="C985" s="67">
        <v>2844</v>
      </c>
      <c r="D985" s="68" t="s">
        <v>49</v>
      </c>
      <c r="E985" s="68" t="s">
        <v>56</v>
      </c>
      <c r="F985" s="68" t="s">
        <v>51</v>
      </c>
      <c r="G985" s="68">
        <v>8</v>
      </c>
      <c r="H985" s="76">
        <v>4176</v>
      </c>
      <c r="I985" s="68">
        <v>2659.6943999999994</v>
      </c>
    </row>
    <row r="986" spans="2:9">
      <c r="B986" s="69">
        <v>40948</v>
      </c>
      <c r="C986" s="67">
        <v>2480</v>
      </c>
      <c r="D986" s="68" t="s">
        <v>48</v>
      </c>
      <c r="E986" s="68" t="s">
        <v>56</v>
      </c>
      <c r="F986" s="68" t="s">
        <v>47</v>
      </c>
      <c r="G986" s="68">
        <v>7</v>
      </c>
      <c r="H986" s="76">
        <v>6615</v>
      </c>
      <c r="I986" s="68">
        <v>1713.1196250000003</v>
      </c>
    </row>
    <row r="987" spans="2:9">
      <c r="B987" s="69">
        <v>40949</v>
      </c>
      <c r="C987" s="67">
        <v>2845</v>
      </c>
      <c r="D987" s="68" t="s">
        <v>45</v>
      </c>
      <c r="E987" s="68" t="s">
        <v>56</v>
      </c>
      <c r="F987" s="68" t="s">
        <v>51</v>
      </c>
      <c r="G987" s="68">
        <v>8</v>
      </c>
      <c r="H987" s="76">
        <v>7668</v>
      </c>
      <c r="I987" s="68">
        <v>3251.9987999999994</v>
      </c>
    </row>
    <row r="988" spans="2:9">
      <c r="B988" s="69">
        <v>40950</v>
      </c>
      <c r="C988" s="67">
        <v>2481</v>
      </c>
      <c r="D988" s="68" t="s">
        <v>49</v>
      </c>
      <c r="E988" s="68" t="s">
        <v>56</v>
      </c>
      <c r="F988" s="68" t="s">
        <v>50</v>
      </c>
      <c r="G988" s="68">
        <v>9</v>
      </c>
      <c r="H988" s="76">
        <v>4887</v>
      </c>
      <c r="I988" s="68">
        <v>3844.8472500000003</v>
      </c>
    </row>
    <row r="989" spans="2:9">
      <c r="B989" s="69">
        <v>40951</v>
      </c>
      <c r="C989" s="67">
        <v>2846</v>
      </c>
      <c r="D989" s="68" t="s">
        <v>48</v>
      </c>
      <c r="E989" s="68" t="s">
        <v>56</v>
      </c>
      <c r="F989" s="68" t="s">
        <v>51</v>
      </c>
      <c r="G989" s="68">
        <v>9</v>
      </c>
      <c r="H989" s="76">
        <v>3753</v>
      </c>
      <c r="I989" s="68">
        <v>780.24869999999999</v>
      </c>
    </row>
    <row r="990" spans="2:9">
      <c r="B990" s="69">
        <v>40952</v>
      </c>
      <c r="C990" s="67">
        <v>2482</v>
      </c>
      <c r="D990" s="68" t="s">
        <v>45</v>
      </c>
      <c r="E990" s="68" t="s">
        <v>56</v>
      </c>
      <c r="F990" s="68" t="s">
        <v>50</v>
      </c>
      <c r="G990" s="68">
        <v>9</v>
      </c>
      <c r="H990" s="76">
        <v>3861</v>
      </c>
      <c r="I990" s="68">
        <v>3315.6337500000009</v>
      </c>
    </row>
    <row r="991" spans="2:9">
      <c r="B991" s="69">
        <v>40953</v>
      </c>
      <c r="C991" s="67">
        <v>2847</v>
      </c>
      <c r="D991" s="68" t="s">
        <v>49</v>
      </c>
      <c r="E991" s="68" t="s">
        <v>56</v>
      </c>
      <c r="F991" s="68" t="s">
        <v>47</v>
      </c>
      <c r="G991" s="68">
        <v>9</v>
      </c>
      <c r="H991" s="76">
        <v>9247.5</v>
      </c>
      <c r="I991" s="68">
        <v>751.63679999999999</v>
      </c>
    </row>
    <row r="992" spans="2:9">
      <c r="B992" s="69">
        <v>40954</v>
      </c>
      <c r="C992" s="67">
        <v>2483</v>
      </c>
      <c r="D992" s="68" t="s">
        <v>48</v>
      </c>
      <c r="E992" s="68" t="s">
        <v>56</v>
      </c>
      <c r="F992" s="68" t="s">
        <v>50</v>
      </c>
      <c r="G992" s="68">
        <v>8</v>
      </c>
      <c r="H992" s="76">
        <v>8424</v>
      </c>
      <c r="I992" s="68">
        <v>1465.7759999999998</v>
      </c>
    </row>
    <row r="993" spans="2:9">
      <c r="B993" s="69">
        <v>40955</v>
      </c>
      <c r="C993" s="67">
        <v>2848</v>
      </c>
      <c r="D993" s="68" t="s">
        <v>45</v>
      </c>
      <c r="E993" s="68" t="s">
        <v>56</v>
      </c>
      <c r="F993" s="68" t="s">
        <v>47</v>
      </c>
      <c r="G993" s="68">
        <v>7</v>
      </c>
      <c r="H993" s="76">
        <v>4158</v>
      </c>
      <c r="I993" s="68">
        <v>3411.6390000000001</v>
      </c>
    </row>
    <row r="994" spans="2:9">
      <c r="B994" s="69">
        <v>40956</v>
      </c>
      <c r="C994" s="67">
        <v>2484</v>
      </c>
      <c r="D994" s="68" t="s">
        <v>49</v>
      </c>
      <c r="E994" s="68" t="s">
        <v>56</v>
      </c>
      <c r="F994" s="68" t="s">
        <v>51</v>
      </c>
      <c r="G994" s="68">
        <v>9</v>
      </c>
      <c r="H994" s="76">
        <v>4212</v>
      </c>
      <c r="I994" s="68">
        <v>2482.9740000000002</v>
      </c>
    </row>
    <row r="995" spans="2:9">
      <c r="B995" s="69">
        <v>40957</v>
      </c>
      <c r="C995" s="67">
        <v>2849</v>
      </c>
      <c r="D995" s="68" t="s">
        <v>48</v>
      </c>
      <c r="E995" s="68" t="s">
        <v>56</v>
      </c>
      <c r="F995" s="68" t="s">
        <v>47</v>
      </c>
      <c r="G995" s="68">
        <v>8</v>
      </c>
      <c r="H995" s="76">
        <v>8820</v>
      </c>
      <c r="I995" s="68">
        <v>1235.1528000000001</v>
      </c>
    </row>
    <row r="996" spans="2:9">
      <c r="B996" s="69">
        <v>40958</v>
      </c>
      <c r="C996" s="67">
        <v>2485</v>
      </c>
      <c r="D996" s="68" t="s">
        <v>45</v>
      </c>
      <c r="E996" s="68" t="s">
        <v>56</v>
      </c>
      <c r="F996" s="68" t="s">
        <v>51</v>
      </c>
      <c r="G996" s="68">
        <v>8</v>
      </c>
      <c r="H996" s="76">
        <v>2040</v>
      </c>
      <c r="I996" s="68">
        <v>793.35599999999999</v>
      </c>
    </row>
    <row r="997" spans="2:9">
      <c r="B997" s="69">
        <v>40959</v>
      </c>
      <c r="C997" s="67">
        <v>2850</v>
      </c>
      <c r="D997" s="68" t="s">
        <v>49</v>
      </c>
      <c r="E997" s="68" t="s">
        <v>56</v>
      </c>
      <c r="F997" s="68" t="s">
        <v>50</v>
      </c>
      <c r="G997" s="68">
        <v>8</v>
      </c>
      <c r="H997" s="76">
        <v>7152</v>
      </c>
      <c r="I997" s="68">
        <v>774.91920000000005</v>
      </c>
    </row>
    <row r="998" spans="2:9">
      <c r="B998" s="69">
        <v>40960</v>
      </c>
      <c r="C998" s="67">
        <v>2486</v>
      </c>
      <c r="D998" s="68" t="s">
        <v>48</v>
      </c>
      <c r="E998" s="68" t="s">
        <v>56</v>
      </c>
      <c r="F998" s="68" t="s">
        <v>51</v>
      </c>
      <c r="G998" s="68">
        <v>6</v>
      </c>
      <c r="H998" s="76">
        <v>4734</v>
      </c>
      <c r="I998" s="68">
        <v>3942.4751999999999</v>
      </c>
    </row>
    <row r="999" spans="2:9">
      <c r="B999" s="69">
        <v>40961</v>
      </c>
      <c r="C999" s="67">
        <v>2851</v>
      </c>
      <c r="D999" s="68" t="s">
        <v>45</v>
      </c>
      <c r="E999" s="68" t="s">
        <v>56</v>
      </c>
      <c r="F999" s="68" t="s">
        <v>50</v>
      </c>
      <c r="G999" s="68">
        <v>8</v>
      </c>
      <c r="H999" s="76">
        <v>11376</v>
      </c>
      <c r="I999" s="68">
        <v>3846.2255999999998</v>
      </c>
    </row>
    <row r="1000" spans="2:9">
      <c r="B1000" s="69">
        <v>40962</v>
      </c>
      <c r="C1000" s="67">
        <v>2487</v>
      </c>
      <c r="D1000" s="68" t="s">
        <v>49</v>
      </c>
      <c r="E1000" s="68" t="s">
        <v>56</v>
      </c>
      <c r="F1000" s="68" t="s">
        <v>47</v>
      </c>
      <c r="G1000" s="68">
        <v>9</v>
      </c>
      <c r="H1000" s="76">
        <v>2173.5</v>
      </c>
      <c r="I1000" s="68">
        <v>1726.1937000000003</v>
      </c>
    </row>
    <row r="1001" spans="2:9">
      <c r="B1001" s="69">
        <v>40963</v>
      </c>
      <c r="C1001" s="67">
        <v>2852</v>
      </c>
      <c r="D1001" s="68" t="s">
        <v>48</v>
      </c>
      <c r="E1001" s="68" t="s">
        <v>56</v>
      </c>
      <c r="F1001" s="68" t="s">
        <v>50</v>
      </c>
      <c r="G1001" s="68">
        <v>9</v>
      </c>
      <c r="H1001" s="76">
        <v>8073</v>
      </c>
      <c r="I1001" s="68">
        <v>2109.7440000000001</v>
      </c>
    </row>
    <row r="1002" spans="2:9">
      <c r="B1002" s="69">
        <v>40964</v>
      </c>
      <c r="C1002" s="67">
        <v>2488</v>
      </c>
      <c r="D1002" s="68" t="s">
        <v>45</v>
      </c>
      <c r="E1002" s="68" t="s">
        <v>56</v>
      </c>
      <c r="F1002" s="68" t="s">
        <v>47</v>
      </c>
      <c r="G1002" s="68">
        <v>9</v>
      </c>
      <c r="H1002" s="76">
        <v>7020</v>
      </c>
      <c r="I1002" s="68">
        <v>3148.47</v>
      </c>
    </row>
    <row r="1003" spans="2:9">
      <c r="B1003" s="69">
        <v>40965</v>
      </c>
      <c r="C1003" s="67">
        <v>2853</v>
      </c>
      <c r="D1003" s="68" t="s">
        <v>49</v>
      </c>
      <c r="E1003" s="68" t="s">
        <v>56</v>
      </c>
      <c r="F1003" s="68" t="s">
        <v>51</v>
      </c>
      <c r="G1003" s="68">
        <v>7</v>
      </c>
      <c r="H1003" s="76">
        <v>5103</v>
      </c>
      <c r="I1003" s="68">
        <v>715.4405999999999</v>
      </c>
    </row>
    <row r="1004" spans="2:9">
      <c r="B1004" s="69">
        <v>40966</v>
      </c>
      <c r="C1004" s="67">
        <v>2489</v>
      </c>
      <c r="D1004" s="68" t="s">
        <v>48</v>
      </c>
      <c r="E1004" s="68" t="s">
        <v>56</v>
      </c>
      <c r="F1004" s="68" t="s">
        <v>47</v>
      </c>
      <c r="G1004" s="68">
        <v>8</v>
      </c>
      <c r="H1004" s="76">
        <v>7800</v>
      </c>
      <c r="I1004" s="68">
        <v>487.5</v>
      </c>
    </row>
    <row r="1005" spans="2:9">
      <c r="B1005" s="69">
        <v>40967</v>
      </c>
      <c r="C1005" s="67">
        <v>2854</v>
      </c>
      <c r="D1005" s="68" t="s">
        <v>45</v>
      </c>
      <c r="E1005" s="68" t="s">
        <v>56</v>
      </c>
      <c r="F1005" s="68" t="s">
        <v>51</v>
      </c>
      <c r="G1005" s="68">
        <v>9</v>
      </c>
      <c r="H1005" s="76">
        <v>7533</v>
      </c>
      <c r="I1005" s="68">
        <v>1518.6528000000001</v>
      </c>
    </row>
    <row r="1006" spans="2:9">
      <c r="B1006" s="69">
        <v>40969</v>
      </c>
      <c r="C1006" s="67">
        <v>2490</v>
      </c>
      <c r="D1006" s="68" t="s">
        <v>49</v>
      </c>
      <c r="E1006" s="68" t="s">
        <v>56</v>
      </c>
      <c r="F1006" s="68" t="s">
        <v>50</v>
      </c>
      <c r="G1006" s="68">
        <v>8</v>
      </c>
      <c r="H1006" s="76">
        <v>13020</v>
      </c>
      <c r="I1006" s="68">
        <v>898.37999999999988</v>
      </c>
    </row>
    <row r="1007" spans="2:9">
      <c r="B1007" s="69">
        <v>40970</v>
      </c>
      <c r="C1007" s="67">
        <v>2855</v>
      </c>
      <c r="D1007" s="68" t="s">
        <v>48</v>
      </c>
      <c r="E1007" s="68" t="s">
        <v>56</v>
      </c>
      <c r="F1007" s="68" t="s">
        <v>51</v>
      </c>
      <c r="G1007" s="68">
        <v>6</v>
      </c>
      <c r="H1007" s="76">
        <v>11520</v>
      </c>
      <c r="I1007" s="68">
        <v>3578.5727999999995</v>
      </c>
    </row>
    <row r="1008" spans="2:9">
      <c r="B1008" s="69">
        <v>40971</v>
      </c>
      <c r="C1008" s="67">
        <v>2491</v>
      </c>
      <c r="D1008" s="68" t="s">
        <v>45</v>
      </c>
      <c r="E1008" s="68" t="s">
        <v>56</v>
      </c>
      <c r="F1008" s="68" t="s">
        <v>50</v>
      </c>
      <c r="G1008" s="68">
        <v>7</v>
      </c>
      <c r="H1008" s="76">
        <v>8400</v>
      </c>
      <c r="I1008" s="68">
        <v>2535.96</v>
      </c>
    </row>
    <row r="1009" spans="2:9">
      <c r="B1009" s="69">
        <v>40972</v>
      </c>
      <c r="C1009" s="67">
        <v>2856</v>
      </c>
      <c r="D1009" s="68" t="s">
        <v>49</v>
      </c>
      <c r="E1009" s="68" t="s">
        <v>56</v>
      </c>
      <c r="F1009" s="68" t="s">
        <v>47</v>
      </c>
      <c r="G1009" s="68">
        <v>8</v>
      </c>
      <c r="H1009" s="76">
        <v>3960</v>
      </c>
      <c r="I1009" s="68">
        <v>712.99800000000005</v>
      </c>
    </row>
    <row r="1010" spans="2:9">
      <c r="B1010" s="69">
        <v>40973</v>
      </c>
      <c r="C1010" s="67">
        <v>2492</v>
      </c>
      <c r="D1010" s="68" t="s">
        <v>48</v>
      </c>
      <c r="E1010" s="68" t="s">
        <v>56</v>
      </c>
      <c r="F1010" s="68" t="s">
        <v>50</v>
      </c>
      <c r="G1010" s="68">
        <v>10</v>
      </c>
      <c r="H1010" s="76">
        <v>13300</v>
      </c>
      <c r="I1010" s="68">
        <v>1908.816</v>
      </c>
    </row>
    <row r="1011" spans="2:9">
      <c r="B1011" s="69">
        <v>41339</v>
      </c>
      <c r="C1011" s="67">
        <v>2857</v>
      </c>
      <c r="D1011" s="68" t="s">
        <v>45</v>
      </c>
      <c r="E1011" s="68" t="s">
        <v>56</v>
      </c>
      <c r="F1011" s="68" t="s">
        <v>47</v>
      </c>
      <c r="G1011" s="68">
        <v>6</v>
      </c>
      <c r="H1011" s="76">
        <v>8820</v>
      </c>
      <c r="I1011" s="68">
        <v>2288.2607999999996</v>
      </c>
    </row>
    <row r="1012" spans="2:9">
      <c r="B1012" s="69">
        <v>41340</v>
      </c>
      <c r="C1012" s="67">
        <v>2493</v>
      </c>
      <c r="D1012" s="68" t="s">
        <v>49</v>
      </c>
      <c r="E1012" s="68" t="s">
        <v>56</v>
      </c>
      <c r="F1012" s="68" t="s">
        <v>51</v>
      </c>
      <c r="G1012" s="68">
        <v>6</v>
      </c>
      <c r="H1012" s="76">
        <v>6624</v>
      </c>
      <c r="I1012" s="68">
        <v>2715.84</v>
      </c>
    </row>
    <row r="1013" spans="2:9">
      <c r="B1013" s="69">
        <v>41341</v>
      </c>
      <c r="C1013" s="67">
        <v>2858</v>
      </c>
      <c r="D1013" s="68" t="s">
        <v>48</v>
      </c>
      <c r="E1013" s="68" t="s">
        <v>56</v>
      </c>
      <c r="F1013" s="68" t="s">
        <v>47</v>
      </c>
      <c r="G1013" s="68">
        <v>6</v>
      </c>
      <c r="H1013" s="76">
        <v>12915</v>
      </c>
      <c r="I1013" s="68">
        <v>1046.1150000000002</v>
      </c>
    </row>
    <row r="1014" spans="2:9">
      <c r="B1014" s="69">
        <v>41342</v>
      </c>
      <c r="C1014" s="67">
        <v>2494</v>
      </c>
      <c r="D1014" s="68" t="s">
        <v>45</v>
      </c>
      <c r="E1014" s="68" t="s">
        <v>56</v>
      </c>
      <c r="F1014" s="68" t="s">
        <v>51</v>
      </c>
      <c r="G1014" s="68">
        <v>9</v>
      </c>
      <c r="H1014" s="76">
        <v>2358</v>
      </c>
      <c r="I1014" s="68">
        <v>3220.0847999999996</v>
      </c>
    </row>
    <row r="1015" spans="2:9">
      <c r="B1015" s="69">
        <v>41343</v>
      </c>
      <c r="C1015" s="67">
        <v>2859</v>
      </c>
      <c r="D1015" s="68" t="s">
        <v>49</v>
      </c>
      <c r="E1015" s="68" t="s">
        <v>56</v>
      </c>
      <c r="F1015" s="68" t="s">
        <v>50</v>
      </c>
      <c r="G1015" s="68">
        <v>8</v>
      </c>
      <c r="H1015" s="76">
        <v>2544</v>
      </c>
      <c r="I1015" s="68">
        <v>3075.1872000000003</v>
      </c>
    </row>
    <row r="1016" spans="2:9">
      <c r="B1016" s="69">
        <v>41344</v>
      </c>
      <c r="C1016" s="67">
        <v>2495</v>
      </c>
      <c r="D1016" s="68" t="s">
        <v>48</v>
      </c>
      <c r="E1016" s="68" t="s">
        <v>56</v>
      </c>
      <c r="F1016" s="68" t="s">
        <v>51</v>
      </c>
      <c r="G1016" s="68">
        <v>6</v>
      </c>
      <c r="H1016" s="76">
        <v>9585</v>
      </c>
      <c r="I1016" s="68">
        <v>827.18550000000005</v>
      </c>
    </row>
    <row r="1017" spans="2:9">
      <c r="B1017" s="69">
        <v>41345</v>
      </c>
      <c r="C1017" s="67">
        <v>2860</v>
      </c>
      <c r="D1017" s="68" t="s">
        <v>45</v>
      </c>
      <c r="E1017" s="68" t="s">
        <v>56</v>
      </c>
      <c r="F1017" s="68" t="s">
        <v>50</v>
      </c>
      <c r="G1017" s="68">
        <v>8</v>
      </c>
      <c r="H1017" s="76">
        <v>1668</v>
      </c>
      <c r="I1017" s="68">
        <v>3338.5019999999995</v>
      </c>
    </row>
    <row r="1018" spans="2:9">
      <c r="B1018" s="69">
        <v>41346</v>
      </c>
      <c r="C1018" s="67">
        <v>2496</v>
      </c>
      <c r="D1018" s="68" t="s">
        <v>49</v>
      </c>
      <c r="E1018" s="68" t="s">
        <v>56</v>
      </c>
      <c r="F1018" s="68" t="s">
        <v>47</v>
      </c>
      <c r="G1018" s="68">
        <v>9</v>
      </c>
      <c r="H1018" s="76">
        <v>7398</v>
      </c>
      <c r="I1018" s="68">
        <v>729.62774999999999</v>
      </c>
    </row>
    <row r="1019" spans="2:9">
      <c r="B1019" s="69">
        <v>41347</v>
      </c>
      <c r="C1019" s="67">
        <v>2861</v>
      </c>
      <c r="D1019" s="68" t="s">
        <v>48</v>
      </c>
      <c r="E1019" s="68" t="s">
        <v>56</v>
      </c>
      <c r="F1019" s="68" t="s">
        <v>50</v>
      </c>
      <c r="G1019" s="68">
        <v>8</v>
      </c>
      <c r="H1019" s="76">
        <v>7848</v>
      </c>
      <c r="I1019" s="68">
        <v>3290.6664000000001</v>
      </c>
    </row>
    <row r="1020" spans="2:9">
      <c r="B1020" s="69">
        <v>41348</v>
      </c>
      <c r="C1020" s="67">
        <v>2497</v>
      </c>
      <c r="D1020" s="68" t="s">
        <v>45</v>
      </c>
      <c r="E1020" s="68" t="s">
        <v>56</v>
      </c>
      <c r="F1020" s="68" t="s">
        <v>47</v>
      </c>
      <c r="G1020" s="68">
        <v>7</v>
      </c>
      <c r="H1020" s="76">
        <v>2063.25</v>
      </c>
      <c r="I1020" s="68">
        <v>1351.8413999999998</v>
      </c>
    </row>
    <row r="1021" spans="2:9">
      <c r="B1021" s="69">
        <v>41349</v>
      </c>
      <c r="C1021" s="67">
        <v>2862</v>
      </c>
      <c r="D1021" s="68" t="s">
        <v>49</v>
      </c>
      <c r="E1021" s="68" t="s">
        <v>56</v>
      </c>
      <c r="F1021" s="68" t="s">
        <v>51</v>
      </c>
      <c r="G1021" s="68">
        <v>8</v>
      </c>
      <c r="H1021" s="76">
        <v>8192</v>
      </c>
      <c r="I1021" s="68">
        <v>3385.7536</v>
      </c>
    </row>
    <row r="1022" spans="2:9">
      <c r="B1022" s="69">
        <v>41350</v>
      </c>
      <c r="C1022" s="67">
        <v>2498</v>
      </c>
      <c r="D1022" s="68" t="s">
        <v>48</v>
      </c>
      <c r="E1022" s="68" t="s">
        <v>56</v>
      </c>
      <c r="F1022" s="68" t="s">
        <v>47</v>
      </c>
      <c r="G1022" s="68">
        <v>6</v>
      </c>
      <c r="H1022" s="76">
        <v>1764</v>
      </c>
      <c r="I1022" s="68">
        <v>2071.2888000000003</v>
      </c>
    </row>
    <row r="1023" spans="2:9">
      <c r="B1023" s="69">
        <v>41351</v>
      </c>
      <c r="C1023" s="67">
        <v>2863</v>
      </c>
      <c r="D1023" s="68" t="s">
        <v>45</v>
      </c>
      <c r="E1023" s="68" t="s">
        <v>56</v>
      </c>
      <c r="F1023" s="68" t="s">
        <v>51</v>
      </c>
      <c r="G1023" s="68">
        <v>8</v>
      </c>
      <c r="H1023" s="76">
        <v>4224</v>
      </c>
      <c r="I1023" s="68">
        <v>3279.9360000000001</v>
      </c>
    </row>
    <row r="1024" spans="2:9">
      <c r="B1024" s="69">
        <v>41352</v>
      </c>
      <c r="C1024" s="67">
        <v>2499</v>
      </c>
      <c r="D1024" s="68" t="s">
        <v>49</v>
      </c>
      <c r="E1024" s="68" t="s">
        <v>56</v>
      </c>
      <c r="F1024" s="68" t="s">
        <v>50</v>
      </c>
      <c r="G1024" s="68">
        <v>8</v>
      </c>
      <c r="H1024" s="76">
        <v>7776</v>
      </c>
      <c r="I1024" s="68">
        <v>1168.7327999999998</v>
      </c>
    </row>
    <row r="1025" spans="2:9">
      <c r="B1025" s="69">
        <v>41353</v>
      </c>
      <c r="C1025" s="67">
        <v>2864</v>
      </c>
      <c r="D1025" s="68" t="s">
        <v>48</v>
      </c>
      <c r="E1025" s="68" t="s">
        <v>56</v>
      </c>
      <c r="F1025" s="68" t="s">
        <v>51</v>
      </c>
      <c r="G1025" s="68">
        <v>7</v>
      </c>
      <c r="H1025" s="76">
        <v>7938</v>
      </c>
      <c r="I1025" s="68">
        <v>887.26994999999988</v>
      </c>
    </row>
    <row r="1026" spans="2:9">
      <c r="B1026" s="69">
        <v>41354</v>
      </c>
      <c r="C1026" s="67">
        <v>2500</v>
      </c>
      <c r="D1026" s="68" t="s">
        <v>45</v>
      </c>
      <c r="E1026" s="68" t="s">
        <v>56</v>
      </c>
      <c r="F1026" s="68" t="s">
        <v>50</v>
      </c>
      <c r="G1026" s="68">
        <v>8</v>
      </c>
      <c r="H1026" s="76">
        <v>3696</v>
      </c>
      <c r="I1026" s="68">
        <v>1456.2240000000002</v>
      </c>
    </row>
    <row r="1027" spans="2:9">
      <c r="B1027" s="69">
        <v>41355</v>
      </c>
      <c r="C1027" s="67">
        <v>2865</v>
      </c>
      <c r="D1027" s="68" t="s">
        <v>49</v>
      </c>
      <c r="E1027" s="68" t="s">
        <v>56</v>
      </c>
      <c r="F1027" s="68" t="s">
        <v>47</v>
      </c>
      <c r="G1027" s="68">
        <v>9</v>
      </c>
      <c r="H1027" s="76">
        <v>7398</v>
      </c>
      <c r="I1027" s="68">
        <v>3510.5976000000001</v>
      </c>
    </row>
    <row r="1028" spans="2:9">
      <c r="B1028" s="69">
        <v>41356</v>
      </c>
      <c r="C1028" s="67">
        <v>2501</v>
      </c>
      <c r="D1028" s="68" t="s">
        <v>48</v>
      </c>
      <c r="E1028" s="68" t="s">
        <v>56</v>
      </c>
      <c r="F1028" s="68" t="s">
        <v>50</v>
      </c>
      <c r="G1028" s="68">
        <v>9</v>
      </c>
      <c r="H1028" s="76">
        <v>14377.5</v>
      </c>
      <c r="I1028" s="68">
        <v>4574.9204999999993</v>
      </c>
    </row>
    <row r="1029" spans="2:9">
      <c r="B1029" s="69">
        <v>41357</v>
      </c>
      <c r="C1029" s="67">
        <v>2866</v>
      </c>
      <c r="D1029" s="68" t="s">
        <v>45</v>
      </c>
      <c r="E1029" s="68" t="s">
        <v>56</v>
      </c>
      <c r="F1029" s="68" t="s">
        <v>47</v>
      </c>
      <c r="G1029" s="68">
        <v>9</v>
      </c>
      <c r="H1029" s="76">
        <v>4770</v>
      </c>
      <c r="I1029" s="68">
        <v>1554.0659999999998</v>
      </c>
    </row>
    <row r="1030" spans="2:9">
      <c r="B1030" s="69">
        <v>41358</v>
      </c>
      <c r="C1030" s="67">
        <v>2502</v>
      </c>
      <c r="D1030" s="68" t="s">
        <v>49</v>
      </c>
      <c r="E1030" s="68" t="s">
        <v>56</v>
      </c>
      <c r="F1030" s="68" t="s">
        <v>51</v>
      </c>
      <c r="G1030" s="68">
        <v>10</v>
      </c>
      <c r="H1030" s="76">
        <v>11400</v>
      </c>
      <c r="I1030" s="68">
        <v>3393.5519999999997</v>
      </c>
    </row>
    <row r="1031" spans="2:9">
      <c r="B1031" s="69">
        <v>41359</v>
      </c>
      <c r="C1031" s="67">
        <v>2867</v>
      </c>
      <c r="D1031" s="68" t="s">
        <v>48</v>
      </c>
      <c r="E1031" s="68" t="s">
        <v>56</v>
      </c>
      <c r="F1031" s="68" t="s">
        <v>47</v>
      </c>
      <c r="G1031" s="68">
        <v>7</v>
      </c>
      <c r="H1031" s="76">
        <v>10962</v>
      </c>
      <c r="I1031" s="68">
        <v>936.7029</v>
      </c>
    </row>
    <row r="1032" spans="2:9">
      <c r="B1032" s="69">
        <v>41360</v>
      </c>
      <c r="C1032" s="67">
        <v>2503</v>
      </c>
      <c r="D1032" s="68" t="s">
        <v>45</v>
      </c>
      <c r="E1032" s="68" t="s">
        <v>56</v>
      </c>
      <c r="F1032" s="68" t="s">
        <v>51</v>
      </c>
      <c r="G1032" s="68">
        <v>10</v>
      </c>
      <c r="H1032" s="76">
        <v>3870</v>
      </c>
      <c r="I1032" s="68">
        <v>3277.116</v>
      </c>
    </row>
    <row r="1033" spans="2:9">
      <c r="B1033" s="69">
        <v>41361</v>
      </c>
      <c r="C1033" s="67">
        <v>2868</v>
      </c>
      <c r="D1033" s="68" t="s">
        <v>49</v>
      </c>
      <c r="E1033" s="68" t="s">
        <v>56</v>
      </c>
      <c r="F1033" s="68" t="s">
        <v>50</v>
      </c>
      <c r="G1033" s="68">
        <v>6</v>
      </c>
      <c r="H1033" s="76">
        <v>2520</v>
      </c>
      <c r="I1033" s="68">
        <v>2804.7599999999998</v>
      </c>
    </row>
    <row r="1034" spans="2:9">
      <c r="B1034" s="69">
        <v>41362</v>
      </c>
      <c r="C1034" s="67">
        <v>2504</v>
      </c>
      <c r="D1034" s="68" t="s">
        <v>48</v>
      </c>
      <c r="E1034" s="68" t="s">
        <v>56</v>
      </c>
      <c r="F1034" s="68" t="s">
        <v>51</v>
      </c>
      <c r="G1034" s="68">
        <v>8</v>
      </c>
      <c r="H1034" s="76">
        <v>4248</v>
      </c>
      <c r="I1034" s="68">
        <v>4709.9699999999993</v>
      </c>
    </row>
    <row r="1035" spans="2:9">
      <c r="B1035" s="69">
        <v>41363</v>
      </c>
      <c r="C1035" s="67">
        <v>2869</v>
      </c>
      <c r="D1035" s="68" t="s">
        <v>45</v>
      </c>
      <c r="E1035" s="68" t="s">
        <v>56</v>
      </c>
      <c r="F1035" s="68" t="s">
        <v>50</v>
      </c>
      <c r="G1035" s="68">
        <v>9</v>
      </c>
      <c r="H1035" s="76">
        <v>8640</v>
      </c>
      <c r="I1035" s="68">
        <v>1875.3119999999999</v>
      </c>
    </row>
    <row r="1036" spans="2:9">
      <c r="B1036" s="69">
        <v>41364</v>
      </c>
      <c r="C1036" s="67">
        <v>2505</v>
      </c>
      <c r="D1036" s="68" t="s">
        <v>49</v>
      </c>
      <c r="E1036" s="68" t="s">
        <v>56</v>
      </c>
      <c r="F1036" s="68" t="s">
        <v>47</v>
      </c>
      <c r="G1036" s="68">
        <v>10</v>
      </c>
      <c r="H1036" s="76">
        <v>10240</v>
      </c>
      <c r="I1036" s="68">
        <v>3927.04</v>
      </c>
    </row>
    <row r="1037" spans="2:9">
      <c r="B1037" s="69">
        <v>41365</v>
      </c>
      <c r="C1037" s="67">
        <v>2870</v>
      </c>
      <c r="D1037" s="68" t="s">
        <v>48</v>
      </c>
      <c r="E1037" s="68" t="s">
        <v>56</v>
      </c>
      <c r="F1037" s="68" t="s">
        <v>50</v>
      </c>
      <c r="G1037" s="68">
        <v>10</v>
      </c>
      <c r="H1037" s="76">
        <v>8640</v>
      </c>
      <c r="I1037" s="68">
        <v>2881.0079999999998</v>
      </c>
    </row>
    <row r="1038" spans="2:9">
      <c r="B1038" s="69">
        <v>41366</v>
      </c>
      <c r="C1038" s="67">
        <v>2506</v>
      </c>
      <c r="D1038" s="68" t="s">
        <v>45</v>
      </c>
      <c r="E1038" s="68" t="s">
        <v>56</v>
      </c>
      <c r="F1038" s="68" t="s">
        <v>47</v>
      </c>
      <c r="G1038" s="68">
        <v>10</v>
      </c>
      <c r="H1038" s="76">
        <v>2340</v>
      </c>
      <c r="I1038" s="68">
        <v>3684.33</v>
      </c>
    </row>
    <row r="1039" spans="2:9">
      <c r="B1039" s="69">
        <v>41367</v>
      </c>
      <c r="C1039" s="67">
        <v>2871</v>
      </c>
      <c r="D1039" s="68" t="s">
        <v>49</v>
      </c>
      <c r="E1039" s="68" t="s">
        <v>56</v>
      </c>
      <c r="F1039" s="68" t="s">
        <v>51</v>
      </c>
      <c r="G1039" s="68">
        <v>6</v>
      </c>
      <c r="H1039" s="76">
        <v>11070</v>
      </c>
      <c r="I1039" s="68">
        <v>2114.8128000000002</v>
      </c>
    </row>
    <row r="1040" spans="2:9">
      <c r="B1040" s="69">
        <v>41368</v>
      </c>
      <c r="C1040" s="67">
        <v>2507</v>
      </c>
      <c r="D1040" s="68" t="s">
        <v>48</v>
      </c>
      <c r="E1040" s="68" t="s">
        <v>56</v>
      </c>
      <c r="F1040" s="68" t="s">
        <v>47</v>
      </c>
      <c r="G1040" s="68">
        <v>8</v>
      </c>
      <c r="H1040" s="76">
        <v>6768</v>
      </c>
      <c r="I1040" s="68">
        <v>3277.5168000000003</v>
      </c>
    </row>
    <row r="1041" spans="2:9">
      <c r="B1041" s="69">
        <v>41369</v>
      </c>
      <c r="C1041" s="67">
        <v>2872</v>
      </c>
      <c r="D1041" s="68" t="s">
        <v>45</v>
      </c>
      <c r="E1041" s="68" t="s">
        <v>56</v>
      </c>
      <c r="F1041" s="68" t="s">
        <v>51</v>
      </c>
      <c r="G1041" s="68">
        <v>6</v>
      </c>
      <c r="H1041" s="76">
        <v>7222.5</v>
      </c>
      <c r="I1041" s="68">
        <v>529.26480000000004</v>
      </c>
    </row>
    <row r="1042" spans="2:9">
      <c r="B1042" s="69">
        <v>41370</v>
      </c>
      <c r="C1042" s="67">
        <v>2508</v>
      </c>
      <c r="D1042" s="68" t="s">
        <v>49</v>
      </c>
      <c r="E1042" s="68" t="s">
        <v>56</v>
      </c>
      <c r="F1042" s="68" t="s">
        <v>50</v>
      </c>
      <c r="G1042" s="68">
        <v>10</v>
      </c>
      <c r="H1042" s="76">
        <v>4240</v>
      </c>
      <c r="I1042" s="68">
        <v>3751.5520000000001</v>
      </c>
    </row>
    <row r="1043" spans="2:9">
      <c r="B1043" s="69">
        <v>41371</v>
      </c>
      <c r="C1043" s="67">
        <v>2873</v>
      </c>
      <c r="D1043" s="68" t="s">
        <v>48</v>
      </c>
      <c r="E1043" s="68" t="s">
        <v>56</v>
      </c>
      <c r="F1043" s="68" t="s">
        <v>51</v>
      </c>
      <c r="G1043" s="68">
        <v>6</v>
      </c>
      <c r="H1043" s="76">
        <v>12330</v>
      </c>
      <c r="I1043" s="68">
        <v>3938.6952000000001</v>
      </c>
    </row>
    <row r="1044" spans="2:9">
      <c r="B1044" s="69">
        <v>41372</v>
      </c>
      <c r="C1044" s="67">
        <v>2509</v>
      </c>
      <c r="D1044" s="68" t="s">
        <v>45</v>
      </c>
      <c r="E1044" s="68" t="s">
        <v>56</v>
      </c>
      <c r="F1044" s="68" t="s">
        <v>50</v>
      </c>
      <c r="G1044" s="68">
        <v>10</v>
      </c>
      <c r="H1044" s="76">
        <v>6960</v>
      </c>
      <c r="I1044" s="68">
        <v>3035.4300000000003</v>
      </c>
    </row>
    <row r="1045" spans="2:9">
      <c r="B1045" s="69">
        <v>41373</v>
      </c>
      <c r="C1045" s="67">
        <v>2874</v>
      </c>
      <c r="D1045" s="68" t="s">
        <v>49</v>
      </c>
      <c r="E1045" s="68" t="s">
        <v>56</v>
      </c>
      <c r="F1045" s="68" t="s">
        <v>47</v>
      </c>
      <c r="G1045" s="68">
        <v>8</v>
      </c>
      <c r="H1045" s="76">
        <v>2952</v>
      </c>
      <c r="I1045" s="68">
        <v>3958.6320000000005</v>
      </c>
    </row>
    <row r="1046" spans="2:9">
      <c r="B1046" s="69">
        <v>41374</v>
      </c>
      <c r="C1046" s="67">
        <v>2510</v>
      </c>
      <c r="D1046" s="68" t="s">
        <v>48</v>
      </c>
      <c r="E1046" s="68" t="s">
        <v>56</v>
      </c>
      <c r="F1046" s="68" t="s">
        <v>50</v>
      </c>
      <c r="G1046" s="68">
        <v>7</v>
      </c>
      <c r="H1046" s="76">
        <v>2236.5</v>
      </c>
      <c r="I1046" s="68">
        <v>2497.2759000000001</v>
      </c>
    </row>
    <row r="1047" spans="2:9">
      <c r="B1047" s="69">
        <v>41375</v>
      </c>
      <c r="C1047" s="67">
        <v>2875</v>
      </c>
      <c r="D1047" s="68" t="s">
        <v>45</v>
      </c>
      <c r="E1047" s="68" t="s">
        <v>56</v>
      </c>
      <c r="F1047" s="68" t="s">
        <v>47</v>
      </c>
      <c r="G1047" s="68">
        <v>6</v>
      </c>
      <c r="H1047" s="76">
        <v>2160</v>
      </c>
      <c r="I1047" s="68">
        <v>3587.7599999999993</v>
      </c>
    </row>
    <row r="1048" spans="2:9">
      <c r="B1048" s="69">
        <v>41376</v>
      </c>
      <c r="C1048" s="67">
        <v>2511</v>
      </c>
      <c r="D1048" s="68" t="s">
        <v>49</v>
      </c>
      <c r="E1048" s="68" t="s">
        <v>56</v>
      </c>
      <c r="F1048" s="68" t="s">
        <v>51</v>
      </c>
      <c r="G1048" s="68">
        <v>9</v>
      </c>
      <c r="H1048" s="76">
        <v>2034</v>
      </c>
      <c r="I1048" s="68">
        <v>1342.0332000000001</v>
      </c>
    </row>
    <row r="1049" spans="2:9">
      <c r="B1049" s="69">
        <v>41377</v>
      </c>
      <c r="C1049" s="67">
        <v>2876</v>
      </c>
      <c r="D1049" s="68" t="s">
        <v>48</v>
      </c>
      <c r="E1049" s="68" t="s">
        <v>56</v>
      </c>
      <c r="F1049" s="68" t="s">
        <v>47</v>
      </c>
      <c r="G1049" s="68">
        <v>9</v>
      </c>
      <c r="H1049" s="76">
        <v>8437.5</v>
      </c>
      <c r="I1049" s="68">
        <v>3468.65625</v>
      </c>
    </row>
    <row r="1050" spans="2:9">
      <c r="B1050" s="69">
        <v>41378</v>
      </c>
      <c r="C1050" s="67">
        <v>2512</v>
      </c>
      <c r="D1050" s="68" t="s">
        <v>45</v>
      </c>
      <c r="E1050" s="68" t="s">
        <v>56</v>
      </c>
      <c r="F1050" s="68" t="s">
        <v>51</v>
      </c>
      <c r="G1050" s="68">
        <v>6</v>
      </c>
      <c r="H1050" s="76">
        <v>12510</v>
      </c>
      <c r="I1050" s="68">
        <v>4870.143</v>
      </c>
    </row>
    <row r="1051" spans="2:9">
      <c r="B1051" s="69">
        <v>41379</v>
      </c>
      <c r="C1051" s="67">
        <v>2877</v>
      </c>
      <c r="D1051" s="68" t="s">
        <v>49</v>
      </c>
      <c r="E1051" s="68" t="s">
        <v>56</v>
      </c>
      <c r="F1051" s="68" t="s">
        <v>50</v>
      </c>
      <c r="G1051" s="68">
        <v>6</v>
      </c>
      <c r="H1051" s="76">
        <v>7209</v>
      </c>
      <c r="I1051" s="68">
        <v>3840.9552000000003</v>
      </c>
    </row>
    <row r="1052" spans="2:9">
      <c r="B1052" s="69">
        <v>41380</v>
      </c>
      <c r="C1052" s="67">
        <v>2513</v>
      </c>
      <c r="D1052" s="68" t="s">
        <v>48</v>
      </c>
      <c r="E1052" s="68" t="s">
        <v>56</v>
      </c>
      <c r="F1052" s="68" t="s">
        <v>51</v>
      </c>
      <c r="G1052" s="68">
        <v>6</v>
      </c>
      <c r="H1052" s="76">
        <v>1791</v>
      </c>
      <c r="I1052" s="68">
        <v>1631.2428</v>
      </c>
    </row>
    <row r="1053" spans="2:9">
      <c r="B1053" s="69">
        <v>41381</v>
      </c>
      <c r="C1053" s="67">
        <v>2878</v>
      </c>
      <c r="D1053" s="68" t="s">
        <v>45</v>
      </c>
      <c r="E1053" s="68" t="s">
        <v>56</v>
      </c>
      <c r="F1053" s="68" t="s">
        <v>50</v>
      </c>
      <c r="G1053" s="68">
        <v>9</v>
      </c>
      <c r="H1053" s="76">
        <v>6264</v>
      </c>
      <c r="I1053" s="68">
        <v>1817.3951999999999</v>
      </c>
    </row>
    <row r="1054" spans="2:9">
      <c r="B1054" s="69">
        <v>41382</v>
      </c>
      <c r="C1054" s="67">
        <v>2514</v>
      </c>
      <c r="D1054" s="68" t="s">
        <v>49</v>
      </c>
      <c r="E1054" s="68" t="s">
        <v>56</v>
      </c>
      <c r="F1054" s="68" t="s">
        <v>47</v>
      </c>
      <c r="G1054" s="68">
        <v>8</v>
      </c>
      <c r="H1054" s="76">
        <v>2280</v>
      </c>
      <c r="I1054" s="68">
        <v>2873.4839999999995</v>
      </c>
    </row>
    <row r="1055" spans="2:9">
      <c r="B1055" s="69">
        <v>41383</v>
      </c>
      <c r="C1055" s="67">
        <v>2879</v>
      </c>
      <c r="D1055" s="68" t="s">
        <v>48</v>
      </c>
      <c r="E1055" s="68" t="s">
        <v>56</v>
      </c>
      <c r="F1055" s="68" t="s">
        <v>50</v>
      </c>
      <c r="G1055" s="68">
        <v>6</v>
      </c>
      <c r="H1055" s="76">
        <v>1530</v>
      </c>
      <c r="I1055" s="68">
        <v>1919.0790000000002</v>
      </c>
    </row>
    <row r="1056" spans="2:9">
      <c r="B1056" s="69">
        <v>41384</v>
      </c>
      <c r="C1056" s="67">
        <v>2515</v>
      </c>
      <c r="D1056" s="68" t="s">
        <v>45</v>
      </c>
      <c r="E1056" s="68" t="s">
        <v>56</v>
      </c>
      <c r="F1056" s="68" t="s">
        <v>47</v>
      </c>
      <c r="G1056" s="68">
        <v>8</v>
      </c>
      <c r="H1056" s="76">
        <v>2016</v>
      </c>
      <c r="I1056" s="68">
        <v>1384.992</v>
      </c>
    </row>
    <row r="1057" spans="2:9">
      <c r="B1057" s="69">
        <v>41385</v>
      </c>
      <c r="C1057" s="67">
        <v>2880</v>
      </c>
      <c r="D1057" s="68" t="s">
        <v>49</v>
      </c>
      <c r="E1057" s="68" t="s">
        <v>56</v>
      </c>
      <c r="F1057" s="68" t="s">
        <v>51</v>
      </c>
      <c r="G1057" s="68">
        <v>6</v>
      </c>
      <c r="H1057" s="76">
        <v>4302</v>
      </c>
      <c r="I1057" s="68">
        <v>2503.7640000000001</v>
      </c>
    </row>
    <row r="1058" spans="2:9">
      <c r="B1058" s="69">
        <v>41386</v>
      </c>
      <c r="C1058" s="67">
        <v>2516</v>
      </c>
      <c r="D1058" s="68" t="s">
        <v>48</v>
      </c>
      <c r="E1058" s="68" t="s">
        <v>56</v>
      </c>
      <c r="F1058" s="68" t="s">
        <v>47</v>
      </c>
      <c r="G1058" s="68">
        <v>10</v>
      </c>
      <c r="H1058" s="76">
        <v>11220</v>
      </c>
      <c r="I1058" s="68">
        <v>4840.0275000000001</v>
      </c>
    </row>
    <row r="1059" spans="2:9">
      <c r="B1059" s="69">
        <v>41387</v>
      </c>
      <c r="C1059" s="67">
        <v>2881</v>
      </c>
      <c r="D1059" s="68" t="s">
        <v>45</v>
      </c>
      <c r="E1059" s="68" t="s">
        <v>56</v>
      </c>
      <c r="F1059" s="68" t="s">
        <v>51</v>
      </c>
      <c r="G1059" s="68">
        <v>7</v>
      </c>
      <c r="H1059" s="76">
        <v>5922</v>
      </c>
      <c r="I1059" s="68">
        <v>2014.0722000000001</v>
      </c>
    </row>
    <row r="1060" spans="2:9">
      <c r="B1060" s="69">
        <v>41388</v>
      </c>
      <c r="C1060" s="67">
        <v>2517</v>
      </c>
      <c r="D1060" s="68" t="s">
        <v>49</v>
      </c>
      <c r="E1060" s="68" t="s">
        <v>56</v>
      </c>
      <c r="F1060" s="68" t="s">
        <v>50</v>
      </c>
      <c r="G1060" s="68">
        <v>9</v>
      </c>
      <c r="H1060" s="76">
        <v>6277.5</v>
      </c>
      <c r="I1060" s="68">
        <v>4457.0249999999996</v>
      </c>
    </row>
    <row r="1061" spans="2:9">
      <c r="B1061" s="69">
        <v>41389</v>
      </c>
      <c r="C1061" s="67">
        <v>2882</v>
      </c>
      <c r="D1061" s="68" t="s">
        <v>48</v>
      </c>
      <c r="E1061" s="68" t="s">
        <v>56</v>
      </c>
      <c r="F1061" s="68" t="s">
        <v>51</v>
      </c>
      <c r="G1061" s="68">
        <v>7</v>
      </c>
      <c r="H1061" s="76">
        <v>4158</v>
      </c>
      <c r="I1061" s="68">
        <v>1633.6782000000001</v>
      </c>
    </row>
    <row r="1062" spans="2:9">
      <c r="B1062" s="69">
        <v>41390</v>
      </c>
      <c r="C1062" s="67">
        <v>2518</v>
      </c>
      <c r="D1062" s="68" t="s">
        <v>45</v>
      </c>
      <c r="E1062" s="68" t="s">
        <v>56</v>
      </c>
      <c r="F1062" s="68" t="s">
        <v>50</v>
      </c>
      <c r="G1062" s="68">
        <v>6</v>
      </c>
      <c r="H1062" s="76">
        <v>7506</v>
      </c>
      <c r="I1062" s="68">
        <v>3336.6671999999999</v>
      </c>
    </row>
    <row r="1063" spans="2:9">
      <c r="B1063" s="69">
        <v>41391</v>
      </c>
      <c r="C1063" s="67">
        <v>2883</v>
      </c>
      <c r="D1063" s="68" t="s">
        <v>49</v>
      </c>
      <c r="E1063" s="68" t="s">
        <v>56</v>
      </c>
      <c r="F1063" s="68" t="s">
        <v>47</v>
      </c>
      <c r="G1063" s="68">
        <v>10</v>
      </c>
      <c r="H1063" s="76">
        <v>4470</v>
      </c>
      <c r="I1063" s="68">
        <v>841.25400000000002</v>
      </c>
    </row>
    <row r="1064" spans="2:9">
      <c r="B1064" s="69">
        <v>41392</v>
      </c>
      <c r="C1064" s="67">
        <v>2519</v>
      </c>
      <c r="D1064" s="68" t="s">
        <v>48</v>
      </c>
      <c r="E1064" s="68" t="s">
        <v>56</v>
      </c>
      <c r="F1064" s="68" t="s">
        <v>50</v>
      </c>
      <c r="G1064" s="68">
        <v>8</v>
      </c>
      <c r="H1064" s="76">
        <v>8496</v>
      </c>
      <c r="I1064" s="68">
        <v>3202.1424000000006</v>
      </c>
    </row>
    <row r="1065" spans="2:9">
      <c r="B1065" s="69">
        <v>41393</v>
      </c>
      <c r="C1065" s="67">
        <v>2884</v>
      </c>
      <c r="D1065" s="68" t="s">
        <v>45</v>
      </c>
      <c r="E1065" s="68" t="s">
        <v>56</v>
      </c>
      <c r="F1065" s="68" t="s">
        <v>47</v>
      </c>
      <c r="G1065" s="68">
        <v>10</v>
      </c>
      <c r="H1065" s="76">
        <v>5860</v>
      </c>
      <c r="I1065" s="68">
        <v>3559.9500000000003</v>
      </c>
    </row>
    <row r="1066" spans="2:9">
      <c r="B1066" s="69">
        <v>41394</v>
      </c>
      <c r="C1066" s="67">
        <v>2520</v>
      </c>
      <c r="D1066" s="68" t="s">
        <v>49</v>
      </c>
      <c r="E1066" s="68" t="s">
        <v>56</v>
      </c>
      <c r="F1066" s="68" t="s">
        <v>51</v>
      </c>
      <c r="G1066" s="68">
        <v>9</v>
      </c>
      <c r="H1066" s="76">
        <v>2821.5</v>
      </c>
      <c r="I1066" s="68">
        <v>4735.605599999999</v>
      </c>
    </row>
    <row r="1067" spans="2:9">
      <c r="B1067" s="69">
        <v>41395</v>
      </c>
      <c r="C1067" s="67">
        <v>2885</v>
      </c>
      <c r="D1067" s="68" t="s">
        <v>48</v>
      </c>
      <c r="E1067" s="68" t="s">
        <v>56</v>
      </c>
      <c r="F1067" s="68" t="s">
        <v>47</v>
      </c>
      <c r="G1067" s="68">
        <v>10</v>
      </c>
      <c r="H1067" s="76">
        <v>2835</v>
      </c>
      <c r="I1067" s="68">
        <v>904.36500000000001</v>
      </c>
    </row>
    <row r="1068" spans="2:9">
      <c r="B1068" s="69">
        <v>41396</v>
      </c>
      <c r="C1068" s="67">
        <v>2521</v>
      </c>
      <c r="D1068" s="68" t="s">
        <v>45</v>
      </c>
      <c r="E1068" s="68" t="s">
        <v>56</v>
      </c>
      <c r="F1068" s="68" t="s">
        <v>51</v>
      </c>
      <c r="G1068" s="68">
        <v>9</v>
      </c>
      <c r="H1068" s="76">
        <v>7533</v>
      </c>
      <c r="I1068" s="68">
        <v>2267.433</v>
      </c>
    </row>
    <row r="1069" spans="2:9">
      <c r="B1069" s="69">
        <v>41397</v>
      </c>
      <c r="C1069" s="67">
        <v>2886</v>
      </c>
      <c r="D1069" s="68" t="s">
        <v>49</v>
      </c>
      <c r="E1069" s="68" t="s">
        <v>56</v>
      </c>
      <c r="F1069" s="68" t="s">
        <v>50</v>
      </c>
      <c r="G1069" s="68">
        <v>8</v>
      </c>
      <c r="H1069" s="76">
        <v>6240</v>
      </c>
      <c r="I1069" s="68">
        <v>2210.8319999999999</v>
      </c>
    </row>
    <row r="1070" spans="2:9">
      <c r="B1070" s="69">
        <v>41398</v>
      </c>
      <c r="C1070" s="67">
        <v>2522</v>
      </c>
      <c r="D1070" s="68" t="s">
        <v>48</v>
      </c>
      <c r="E1070" s="68" t="s">
        <v>56</v>
      </c>
      <c r="F1070" s="68" t="s">
        <v>51</v>
      </c>
      <c r="G1070" s="68">
        <v>7</v>
      </c>
      <c r="H1070" s="76">
        <v>1974</v>
      </c>
      <c r="I1070" s="68">
        <v>2703.5904</v>
      </c>
    </row>
    <row r="1071" spans="2:9">
      <c r="B1071" s="69">
        <v>41399</v>
      </c>
      <c r="C1071" s="67">
        <v>2887</v>
      </c>
      <c r="D1071" s="68" t="s">
        <v>45</v>
      </c>
      <c r="E1071" s="68" t="s">
        <v>56</v>
      </c>
      <c r="F1071" s="68" t="s">
        <v>50</v>
      </c>
      <c r="G1071" s="68">
        <v>9</v>
      </c>
      <c r="H1071" s="76">
        <v>4819.5</v>
      </c>
      <c r="I1071" s="68">
        <v>3159.9855000000002</v>
      </c>
    </row>
    <row r="1072" spans="2:9">
      <c r="B1072" s="69">
        <v>41400</v>
      </c>
      <c r="C1072" s="67">
        <v>2523</v>
      </c>
      <c r="D1072" s="68" t="s">
        <v>49</v>
      </c>
      <c r="E1072" s="68" t="s">
        <v>56</v>
      </c>
      <c r="F1072" s="68" t="s">
        <v>47</v>
      </c>
      <c r="G1072" s="68">
        <v>8</v>
      </c>
      <c r="H1072" s="76">
        <v>6912</v>
      </c>
      <c r="I1072" s="68">
        <v>1589.2991999999999</v>
      </c>
    </row>
    <row r="1073" spans="2:9">
      <c r="B1073" s="69">
        <v>41401</v>
      </c>
      <c r="C1073" s="67">
        <v>2888</v>
      </c>
      <c r="D1073" s="68" t="s">
        <v>48</v>
      </c>
      <c r="E1073" s="68" t="s">
        <v>56</v>
      </c>
      <c r="F1073" s="68" t="s">
        <v>50</v>
      </c>
      <c r="G1073" s="68">
        <v>7</v>
      </c>
      <c r="H1073" s="76">
        <v>1937.25</v>
      </c>
      <c r="I1073" s="68">
        <v>1735.3885500000001</v>
      </c>
    </row>
    <row r="1074" spans="2:9">
      <c r="B1074" s="69">
        <v>41767</v>
      </c>
      <c r="C1074" s="67">
        <v>2524</v>
      </c>
      <c r="D1074" s="68" t="s">
        <v>45</v>
      </c>
      <c r="E1074" s="68" t="s">
        <v>56</v>
      </c>
      <c r="F1074" s="68" t="s">
        <v>47</v>
      </c>
      <c r="G1074" s="68">
        <v>7</v>
      </c>
      <c r="H1074" s="76">
        <v>5701.5</v>
      </c>
      <c r="I1074" s="68">
        <v>2538.3077999999996</v>
      </c>
    </row>
    <row r="1075" spans="2:9">
      <c r="B1075" s="69">
        <v>41768</v>
      </c>
      <c r="C1075" s="67">
        <v>2889</v>
      </c>
      <c r="D1075" s="68" t="s">
        <v>49</v>
      </c>
      <c r="E1075" s="68" t="s">
        <v>56</v>
      </c>
      <c r="F1075" s="68" t="s">
        <v>51</v>
      </c>
      <c r="G1075" s="68">
        <v>8</v>
      </c>
      <c r="H1075" s="76">
        <v>5832</v>
      </c>
      <c r="I1075" s="68">
        <v>666.01440000000002</v>
      </c>
    </row>
    <row r="1076" spans="2:9">
      <c r="B1076" s="69">
        <v>41769</v>
      </c>
      <c r="C1076" s="67">
        <v>2525</v>
      </c>
      <c r="D1076" s="68" t="s">
        <v>48</v>
      </c>
      <c r="E1076" s="68" t="s">
        <v>56</v>
      </c>
      <c r="F1076" s="68" t="s">
        <v>47</v>
      </c>
      <c r="G1076" s="68">
        <v>10</v>
      </c>
      <c r="H1076" s="76">
        <v>7200</v>
      </c>
      <c r="I1076" s="68">
        <v>2791.44</v>
      </c>
    </row>
    <row r="1077" spans="2:9">
      <c r="B1077" s="69">
        <v>41770</v>
      </c>
      <c r="C1077" s="67">
        <v>2890</v>
      </c>
      <c r="D1077" s="68" t="s">
        <v>45</v>
      </c>
      <c r="E1077" s="68" t="s">
        <v>56</v>
      </c>
      <c r="F1077" s="68" t="s">
        <v>51</v>
      </c>
      <c r="G1077" s="68">
        <v>6</v>
      </c>
      <c r="H1077" s="76">
        <v>4819.5</v>
      </c>
      <c r="I1077" s="68">
        <v>2576.826</v>
      </c>
    </row>
    <row r="1078" spans="2:9">
      <c r="B1078" s="69">
        <v>41771</v>
      </c>
      <c r="C1078" s="67">
        <v>2526</v>
      </c>
      <c r="D1078" s="68" t="s">
        <v>49</v>
      </c>
      <c r="E1078" s="68" t="s">
        <v>56</v>
      </c>
      <c r="F1078" s="68" t="s">
        <v>50</v>
      </c>
      <c r="G1078" s="68">
        <v>6</v>
      </c>
      <c r="H1078" s="76">
        <v>2133</v>
      </c>
      <c r="I1078" s="68">
        <v>3367.5803999999998</v>
      </c>
    </row>
    <row r="1079" spans="2:9">
      <c r="B1079" s="69">
        <v>41772</v>
      </c>
      <c r="C1079" s="67">
        <v>2891</v>
      </c>
      <c r="D1079" s="68" t="s">
        <v>48</v>
      </c>
      <c r="E1079" s="68" t="s">
        <v>56</v>
      </c>
      <c r="F1079" s="68" t="s">
        <v>51</v>
      </c>
      <c r="G1079" s="68">
        <v>10</v>
      </c>
      <c r="H1079" s="76">
        <v>4980</v>
      </c>
      <c r="I1079" s="68">
        <v>816.72</v>
      </c>
    </row>
    <row r="1080" spans="2:9">
      <c r="B1080" s="69">
        <v>41773</v>
      </c>
      <c r="C1080" s="67">
        <v>2527</v>
      </c>
      <c r="D1080" s="68" t="s">
        <v>45</v>
      </c>
      <c r="E1080" s="68" t="s">
        <v>56</v>
      </c>
      <c r="F1080" s="68" t="s">
        <v>50</v>
      </c>
      <c r="G1080" s="68">
        <v>6</v>
      </c>
      <c r="H1080" s="76">
        <v>7164</v>
      </c>
      <c r="I1080" s="68">
        <v>3062.61</v>
      </c>
    </row>
    <row r="1081" spans="2:9">
      <c r="B1081" s="69">
        <v>41774</v>
      </c>
      <c r="C1081" s="67">
        <v>2892</v>
      </c>
      <c r="D1081" s="68" t="s">
        <v>49</v>
      </c>
      <c r="E1081" s="68" t="s">
        <v>56</v>
      </c>
      <c r="F1081" s="68" t="s">
        <v>47</v>
      </c>
      <c r="G1081" s="68">
        <v>8</v>
      </c>
      <c r="H1081" s="76">
        <v>12540</v>
      </c>
      <c r="I1081" s="68">
        <v>2151.3624</v>
      </c>
    </row>
    <row r="1082" spans="2:9">
      <c r="B1082" s="69">
        <v>41775</v>
      </c>
      <c r="C1082" s="67">
        <v>2528</v>
      </c>
      <c r="D1082" s="68" t="s">
        <v>48</v>
      </c>
      <c r="E1082" s="68" t="s">
        <v>56</v>
      </c>
      <c r="F1082" s="68" t="s">
        <v>50</v>
      </c>
      <c r="G1082" s="68">
        <v>10</v>
      </c>
      <c r="H1082" s="76">
        <v>2445</v>
      </c>
      <c r="I1082" s="68">
        <v>1606.8540000000003</v>
      </c>
    </row>
    <row r="1083" spans="2:9">
      <c r="B1083" s="69">
        <v>41776</v>
      </c>
      <c r="C1083" s="67">
        <v>2893</v>
      </c>
      <c r="D1083" s="68" t="s">
        <v>45</v>
      </c>
      <c r="E1083" s="68" t="s">
        <v>56</v>
      </c>
      <c r="F1083" s="68" t="s">
        <v>47</v>
      </c>
      <c r="G1083" s="68">
        <v>10</v>
      </c>
      <c r="H1083" s="76">
        <v>4530</v>
      </c>
      <c r="I1083" s="68">
        <v>2665.6784999999995</v>
      </c>
    </row>
    <row r="1084" spans="2:9">
      <c r="B1084" s="69">
        <v>41777</v>
      </c>
      <c r="C1084" s="67">
        <v>2529</v>
      </c>
      <c r="D1084" s="68" t="s">
        <v>49</v>
      </c>
      <c r="E1084" s="68" t="s">
        <v>56</v>
      </c>
      <c r="F1084" s="68" t="s">
        <v>51</v>
      </c>
      <c r="G1084" s="68">
        <v>7</v>
      </c>
      <c r="H1084" s="76">
        <v>3906</v>
      </c>
      <c r="I1084" s="68">
        <v>2996.6831999999999</v>
      </c>
    </row>
    <row r="1085" spans="2:9">
      <c r="B1085" s="69">
        <v>41778</v>
      </c>
      <c r="C1085" s="67">
        <v>2894</v>
      </c>
      <c r="D1085" s="68" t="s">
        <v>48</v>
      </c>
      <c r="E1085" s="68" t="s">
        <v>56</v>
      </c>
      <c r="F1085" s="68" t="s">
        <v>47</v>
      </c>
      <c r="G1085" s="68">
        <v>8</v>
      </c>
      <c r="H1085" s="76">
        <v>4968</v>
      </c>
      <c r="I1085" s="68">
        <v>874.11959999999999</v>
      </c>
    </row>
    <row r="1086" spans="2:9">
      <c r="B1086" s="69">
        <v>41779</v>
      </c>
      <c r="C1086" s="67">
        <v>2530</v>
      </c>
      <c r="D1086" s="68" t="s">
        <v>45</v>
      </c>
      <c r="E1086" s="68" t="s">
        <v>56</v>
      </c>
      <c r="F1086" s="68" t="s">
        <v>51</v>
      </c>
      <c r="G1086" s="68">
        <v>6</v>
      </c>
      <c r="H1086" s="76">
        <v>4104</v>
      </c>
      <c r="I1086" s="68">
        <v>757.39319999999998</v>
      </c>
    </row>
    <row r="1087" spans="2:9">
      <c r="B1087" s="69">
        <v>41780</v>
      </c>
      <c r="C1087" s="67">
        <v>2895</v>
      </c>
      <c r="D1087" s="68" t="s">
        <v>49</v>
      </c>
      <c r="E1087" s="68" t="s">
        <v>56</v>
      </c>
      <c r="F1087" s="68" t="s">
        <v>50</v>
      </c>
      <c r="G1087" s="68">
        <v>8</v>
      </c>
      <c r="H1087" s="76">
        <v>12420</v>
      </c>
      <c r="I1087" s="68">
        <v>4550.6880000000001</v>
      </c>
    </row>
    <row r="1088" spans="2:9">
      <c r="B1088" s="69">
        <v>41781</v>
      </c>
      <c r="C1088" s="67">
        <v>2531</v>
      </c>
      <c r="D1088" s="68" t="s">
        <v>48</v>
      </c>
      <c r="E1088" s="68" t="s">
        <v>56</v>
      </c>
      <c r="F1088" s="68" t="s">
        <v>51</v>
      </c>
      <c r="G1088" s="68">
        <v>6</v>
      </c>
      <c r="H1088" s="76">
        <v>3240</v>
      </c>
      <c r="I1088" s="68">
        <v>1838.0519999999999</v>
      </c>
    </row>
    <row r="1089" spans="2:9">
      <c r="B1089" s="69">
        <v>41782</v>
      </c>
      <c r="C1089" s="67">
        <v>2896</v>
      </c>
      <c r="D1089" s="68" t="s">
        <v>45</v>
      </c>
      <c r="E1089" s="68" t="s">
        <v>56</v>
      </c>
      <c r="F1089" s="68" t="s">
        <v>50</v>
      </c>
      <c r="G1089" s="68">
        <v>8</v>
      </c>
      <c r="H1089" s="76">
        <v>6264</v>
      </c>
      <c r="I1089" s="68">
        <v>938.13840000000005</v>
      </c>
    </row>
    <row r="1090" spans="2:9">
      <c r="B1090" s="69">
        <v>41783</v>
      </c>
      <c r="C1090" s="67">
        <v>2532</v>
      </c>
      <c r="D1090" s="68" t="s">
        <v>49</v>
      </c>
      <c r="E1090" s="68" t="s">
        <v>56</v>
      </c>
      <c r="F1090" s="68" t="s">
        <v>47</v>
      </c>
      <c r="G1090" s="68">
        <v>6</v>
      </c>
      <c r="H1090" s="76">
        <v>7398</v>
      </c>
      <c r="I1090" s="68">
        <v>2380.3065000000001</v>
      </c>
    </row>
    <row r="1091" spans="2:9">
      <c r="B1091" s="69">
        <v>41784</v>
      </c>
      <c r="C1091" s="67">
        <v>2897</v>
      </c>
      <c r="D1091" s="68" t="s">
        <v>48</v>
      </c>
      <c r="E1091" s="68" t="s">
        <v>56</v>
      </c>
      <c r="F1091" s="68" t="s">
        <v>50</v>
      </c>
      <c r="G1091" s="68">
        <v>6</v>
      </c>
      <c r="H1091" s="76">
        <v>7641</v>
      </c>
      <c r="I1091" s="68">
        <v>4349.0025000000005</v>
      </c>
    </row>
    <row r="1092" spans="2:9">
      <c r="B1092" s="69">
        <v>41785</v>
      </c>
      <c r="C1092" s="67">
        <v>2533</v>
      </c>
      <c r="D1092" s="68" t="s">
        <v>45</v>
      </c>
      <c r="E1092" s="68" t="s">
        <v>56</v>
      </c>
      <c r="F1092" s="68" t="s">
        <v>47</v>
      </c>
      <c r="G1092" s="68">
        <v>8</v>
      </c>
      <c r="H1092" s="76">
        <v>7272</v>
      </c>
      <c r="I1092" s="68">
        <v>2285.5896000000002</v>
      </c>
    </row>
    <row r="1093" spans="2:9">
      <c r="B1093" s="69">
        <v>41786</v>
      </c>
      <c r="C1093" s="67">
        <v>2898</v>
      </c>
      <c r="D1093" s="68" t="s">
        <v>49</v>
      </c>
      <c r="E1093" s="68" t="s">
        <v>56</v>
      </c>
      <c r="F1093" s="68" t="s">
        <v>51</v>
      </c>
      <c r="G1093" s="68">
        <v>7</v>
      </c>
      <c r="H1093" s="76">
        <v>2362.5</v>
      </c>
      <c r="I1093" s="68">
        <v>2218.3875000000003</v>
      </c>
    </row>
    <row r="1094" spans="2:9">
      <c r="B1094" s="69">
        <v>41787</v>
      </c>
      <c r="C1094" s="67">
        <v>2534</v>
      </c>
      <c r="D1094" s="68" t="s">
        <v>48</v>
      </c>
      <c r="E1094" s="68" t="s">
        <v>56</v>
      </c>
      <c r="F1094" s="68" t="s">
        <v>47</v>
      </c>
      <c r="G1094" s="68">
        <v>6</v>
      </c>
      <c r="H1094" s="76">
        <v>1539</v>
      </c>
      <c r="I1094" s="68">
        <v>2418.0767999999998</v>
      </c>
    </row>
    <row r="1095" spans="2:9">
      <c r="B1095" s="69">
        <v>41788</v>
      </c>
      <c r="C1095" s="67">
        <v>2899</v>
      </c>
      <c r="D1095" s="68" t="s">
        <v>45</v>
      </c>
      <c r="E1095" s="68" t="s">
        <v>56</v>
      </c>
      <c r="F1095" s="68" t="s">
        <v>51</v>
      </c>
      <c r="G1095" s="68">
        <v>7</v>
      </c>
      <c r="H1095" s="76">
        <v>2499</v>
      </c>
      <c r="I1095" s="68">
        <v>3060.2753999999995</v>
      </c>
    </row>
    <row r="1096" spans="2:9">
      <c r="B1096" s="69">
        <v>41789</v>
      </c>
      <c r="C1096" s="67">
        <v>2535</v>
      </c>
      <c r="D1096" s="68" t="s">
        <v>49</v>
      </c>
      <c r="E1096" s="68" t="s">
        <v>56</v>
      </c>
      <c r="F1096" s="68" t="s">
        <v>50</v>
      </c>
      <c r="G1096" s="68">
        <v>7</v>
      </c>
      <c r="H1096" s="76">
        <v>2205</v>
      </c>
      <c r="I1096" s="68">
        <v>1384.7400000000002</v>
      </c>
    </row>
    <row r="1097" spans="2:9">
      <c r="B1097" s="69">
        <v>41790</v>
      </c>
      <c r="C1097" s="67">
        <v>2900</v>
      </c>
      <c r="D1097" s="68" t="s">
        <v>48</v>
      </c>
      <c r="E1097" s="68" t="s">
        <v>56</v>
      </c>
      <c r="F1097" s="68" t="s">
        <v>51</v>
      </c>
      <c r="G1097" s="68">
        <v>9</v>
      </c>
      <c r="H1097" s="76">
        <v>7249.5</v>
      </c>
      <c r="I1097" s="68">
        <v>3633.2077500000005</v>
      </c>
    </row>
    <row r="1098" spans="2:9">
      <c r="B1098" s="69">
        <v>41791</v>
      </c>
      <c r="C1098" s="67">
        <v>2536</v>
      </c>
      <c r="D1098" s="68" t="s">
        <v>45</v>
      </c>
      <c r="E1098" s="68" t="s">
        <v>56</v>
      </c>
      <c r="F1098" s="68" t="s">
        <v>50</v>
      </c>
      <c r="G1098" s="68">
        <v>10</v>
      </c>
      <c r="H1098" s="76">
        <v>4905</v>
      </c>
      <c r="I1098" s="68">
        <v>1843.299</v>
      </c>
    </row>
    <row r="1099" spans="2:9">
      <c r="B1099" s="69">
        <v>41792</v>
      </c>
      <c r="C1099" s="67">
        <v>2901</v>
      </c>
      <c r="D1099" s="68" t="s">
        <v>49</v>
      </c>
      <c r="E1099" s="68" t="s">
        <v>56</v>
      </c>
      <c r="F1099" s="68" t="s">
        <v>47</v>
      </c>
      <c r="G1099" s="68">
        <v>8</v>
      </c>
      <c r="H1099" s="76">
        <v>7128</v>
      </c>
      <c r="I1099" s="68">
        <v>3282.6815999999999</v>
      </c>
    </row>
    <row r="1100" spans="2:9">
      <c r="B1100" s="69">
        <v>41793</v>
      </c>
      <c r="C1100" s="67">
        <v>2537</v>
      </c>
      <c r="D1100" s="68" t="s">
        <v>48</v>
      </c>
      <c r="E1100" s="68" t="s">
        <v>56</v>
      </c>
      <c r="F1100" s="68" t="s">
        <v>50</v>
      </c>
      <c r="G1100" s="68">
        <v>10</v>
      </c>
      <c r="H1100" s="76">
        <v>3270</v>
      </c>
      <c r="I1100" s="68">
        <v>632.09100000000001</v>
      </c>
    </row>
    <row r="1101" spans="2:9">
      <c r="B1101" s="69">
        <v>41794</v>
      </c>
      <c r="C1101" s="67">
        <v>2902</v>
      </c>
      <c r="D1101" s="68" t="s">
        <v>45</v>
      </c>
      <c r="E1101" s="68" t="s">
        <v>56</v>
      </c>
      <c r="F1101" s="68" t="s">
        <v>47</v>
      </c>
      <c r="G1101" s="68">
        <v>9</v>
      </c>
      <c r="H1101" s="76">
        <v>7884</v>
      </c>
      <c r="I1101" s="68">
        <v>1054.0907999999999</v>
      </c>
    </row>
    <row r="1102" spans="2:9">
      <c r="B1102" s="69">
        <v>41795</v>
      </c>
      <c r="C1102" s="67">
        <v>2538</v>
      </c>
      <c r="D1102" s="68" t="s">
        <v>49</v>
      </c>
      <c r="E1102" s="68" t="s">
        <v>56</v>
      </c>
      <c r="F1102" s="68" t="s">
        <v>51</v>
      </c>
      <c r="G1102" s="68">
        <v>7</v>
      </c>
      <c r="H1102" s="76">
        <v>3874.5</v>
      </c>
      <c r="I1102" s="68">
        <v>4334.5968749999993</v>
      </c>
    </row>
    <row r="1103" spans="2:9">
      <c r="B1103" s="69">
        <v>41796</v>
      </c>
      <c r="C1103" s="67">
        <v>2903</v>
      </c>
      <c r="D1103" s="68" t="s">
        <v>48</v>
      </c>
      <c r="E1103" s="68" t="s">
        <v>56</v>
      </c>
      <c r="F1103" s="68" t="s">
        <v>47</v>
      </c>
      <c r="G1103" s="68">
        <v>8</v>
      </c>
      <c r="H1103" s="76">
        <v>2400</v>
      </c>
      <c r="I1103" s="68">
        <v>2930.3999999999996</v>
      </c>
    </row>
    <row r="1104" spans="2:9">
      <c r="B1104" s="69">
        <v>41797</v>
      </c>
      <c r="C1104" s="67">
        <v>2539</v>
      </c>
      <c r="D1104" s="68" t="s">
        <v>45</v>
      </c>
      <c r="E1104" s="68" t="s">
        <v>56</v>
      </c>
      <c r="F1104" s="68" t="s">
        <v>51</v>
      </c>
      <c r="G1104" s="68">
        <v>9</v>
      </c>
      <c r="H1104" s="76">
        <v>8316</v>
      </c>
      <c r="I1104" s="68">
        <v>1838.2518</v>
      </c>
    </row>
    <row r="1105" spans="2:9">
      <c r="B1105" s="69">
        <v>41798</v>
      </c>
      <c r="C1105" s="67">
        <v>2904</v>
      </c>
      <c r="D1105" s="68" t="s">
        <v>49</v>
      </c>
      <c r="E1105" s="68" t="s">
        <v>56</v>
      </c>
      <c r="F1105" s="68" t="s">
        <v>50</v>
      </c>
      <c r="G1105" s="68">
        <v>7</v>
      </c>
      <c r="H1105" s="76">
        <v>6804</v>
      </c>
      <c r="I1105" s="68">
        <v>2483.46</v>
      </c>
    </row>
    <row r="1106" spans="2:9">
      <c r="B1106" s="69">
        <v>41799</v>
      </c>
      <c r="C1106" s="67">
        <v>2540</v>
      </c>
      <c r="D1106" s="68" t="s">
        <v>48</v>
      </c>
      <c r="E1106" s="68" t="s">
        <v>56</v>
      </c>
      <c r="F1106" s="68" t="s">
        <v>51</v>
      </c>
      <c r="G1106" s="68">
        <v>10</v>
      </c>
      <c r="H1106" s="76">
        <v>4440</v>
      </c>
      <c r="I1106" s="68">
        <v>1779.9959999999999</v>
      </c>
    </row>
    <row r="1107" spans="2:9">
      <c r="B1107" s="69">
        <v>41800</v>
      </c>
      <c r="C1107" s="67">
        <v>2905</v>
      </c>
      <c r="D1107" s="68" t="s">
        <v>45</v>
      </c>
      <c r="E1107" s="68" t="s">
        <v>56</v>
      </c>
      <c r="F1107" s="68" t="s">
        <v>50</v>
      </c>
      <c r="G1107" s="68">
        <v>6</v>
      </c>
      <c r="H1107" s="76">
        <v>7155</v>
      </c>
      <c r="I1107" s="68">
        <v>1952.8380000000002</v>
      </c>
    </row>
    <row r="1108" spans="2:9">
      <c r="B1108" s="69">
        <v>41801</v>
      </c>
      <c r="C1108" s="67">
        <v>2910</v>
      </c>
      <c r="D1108" s="68" t="s">
        <v>45</v>
      </c>
      <c r="E1108" s="68" t="s">
        <v>56</v>
      </c>
      <c r="F1108" s="68" t="s">
        <v>50</v>
      </c>
      <c r="G1108" s="68">
        <v>6</v>
      </c>
      <c r="H1108" s="76">
        <v>11925</v>
      </c>
      <c r="I1108" s="68">
        <v>976.4190000000001</v>
      </c>
    </row>
    <row r="1109" spans="2:9">
      <c r="B1109" s="69">
        <v>41802</v>
      </c>
      <c r="C1109" s="67">
        <v>2541</v>
      </c>
      <c r="D1109" s="68" t="s">
        <v>49</v>
      </c>
      <c r="E1109" s="68" t="s">
        <v>56</v>
      </c>
      <c r="F1109" s="68" t="s">
        <v>47</v>
      </c>
      <c r="G1109" s="68">
        <v>8</v>
      </c>
      <c r="H1109" s="76">
        <v>6144</v>
      </c>
      <c r="I1109" s="68">
        <v>687.66719999999998</v>
      </c>
    </row>
    <row r="1110" spans="2:9">
      <c r="B1110" s="69">
        <v>41803</v>
      </c>
      <c r="C1110" s="67">
        <v>2906</v>
      </c>
      <c r="D1110" s="68" t="s">
        <v>48</v>
      </c>
      <c r="E1110" s="68" t="s">
        <v>56</v>
      </c>
      <c r="F1110" s="68" t="s">
        <v>50</v>
      </c>
      <c r="G1110" s="68">
        <v>10</v>
      </c>
      <c r="H1110" s="76">
        <v>10640</v>
      </c>
      <c r="I1110" s="68">
        <v>2016.28</v>
      </c>
    </row>
    <row r="1111" spans="2:9">
      <c r="B1111" s="69">
        <v>41804</v>
      </c>
      <c r="C1111" s="67">
        <v>2911</v>
      </c>
      <c r="D1111" s="68" t="s">
        <v>48</v>
      </c>
      <c r="E1111" s="68" t="s">
        <v>56</v>
      </c>
      <c r="F1111" s="68" t="s">
        <v>50</v>
      </c>
      <c r="G1111" s="68">
        <v>10</v>
      </c>
      <c r="H1111" s="76">
        <v>7980</v>
      </c>
      <c r="I1111" s="68">
        <v>4032.56</v>
      </c>
    </row>
    <row r="1112" spans="2:9">
      <c r="B1112" s="69">
        <v>41805</v>
      </c>
      <c r="C1112" s="67">
        <v>2542</v>
      </c>
      <c r="D1112" s="68" t="s">
        <v>45</v>
      </c>
      <c r="E1112" s="68" t="s">
        <v>56</v>
      </c>
      <c r="F1112" s="68" t="s">
        <v>47</v>
      </c>
      <c r="G1112" s="68">
        <v>10</v>
      </c>
      <c r="H1112" s="76">
        <v>9900</v>
      </c>
      <c r="I1112" s="68">
        <v>4235.22</v>
      </c>
    </row>
    <row r="1113" spans="2:9">
      <c r="B1113" s="69">
        <v>41806</v>
      </c>
      <c r="C1113" s="67">
        <v>2907</v>
      </c>
      <c r="D1113" s="68" t="s">
        <v>49</v>
      </c>
      <c r="E1113" s="68" t="s">
        <v>56</v>
      </c>
      <c r="F1113" s="68" t="s">
        <v>51</v>
      </c>
      <c r="G1113" s="68">
        <v>9</v>
      </c>
      <c r="H1113" s="76">
        <v>10485</v>
      </c>
      <c r="I1113" s="68">
        <v>2603.8449000000001</v>
      </c>
    </row>
    <row r="1114" spans="2:9">
      <c r="B1114" s="69">
        <v>41807</v>
      </c>
      <c r="C1114" s="67">
        <v>2912</v>
      </c>
      <c r="D1114" s="68" t="s">
        <v>49</v>
      </c>
      <c r="E1114" s="68" t="s">
        <v>56</v>
      </c>
      <c r="F1114" s="68" t="s">
        <v>51</v>
      </c>
      <c r="G1114" s="68">
        <v>9</v>
      </c>
      <c r="H1114" s="76">
        <v>4194</v>
      </c>
      <c r="I1114" s="68">
        <v>4339.7415000000001</v>
      </c>
    </row>
    <row r="1115" spans="2:9">
      <c r="B1115" s="69">
        <v>41808</v>
      </c>
      <c r="C1115" s="67">
        <v>2543</v>
      </c>
      <c r="D1115" s="68" t="s">
        <v>48</v>
      </c>
      <c r="E1115" s="68" t="s">
        <v>56</v>
      </c>
      <c r="F1115" s="68" t="s">
        <v>47</v>
      </c>
      <c r="G1115" s="68">
        <v>6</v>
      </c>
      <c r="H1115" s="76">
        <v>4576.5</v>
      </c>
      <c r="I1115" s="68">
        <v>2406.4762500000002</v>
      </c>
    </row>
    <row r="1116" spans="2:9">
      <c r="B1116" s="69">
        <v>41809</v>
      </c>
      <c r="C1116" s="67">
        <v>2908</v>
      </c>
      <c r="D1116" s="68" t="s">
        <v>45</v>
      </c>
      <c r="E1116" s="68" t="s">
        <v>56</v>
      </c>
      <c r="F1116" s="68" t="s">
        <v>51</v>
      </c>
      <c r="G1116" s="68">
        <v>7</v>
      </c>
      <c r="H1116" s="76">
        <v>6090</v>
      </c>
      <c r="I1116" s="68">
        <v>2547.1425000000004</v>
      </c>
    </row>
    <row r="1117" spans="2:9">
      <c r="B1117" s="69">
        <v>41810</v>
      </c>
      <c r="C1117" s="67">
        <v>2913</v>
      </c>
      <c r="D1117" s="68" t="s">
        <v>45</v>
      </c>
      <c r="E1117" s="68" t="s">
        <v>56</v>
      </c>
      <c r="F1117" s="68" t="s">
        <v>51</v>
      </c>
      <c r="G1117" s="68">
        <v>7</v>
      </c>
      <c r="H1117" s="76">
        <v>6090</v>
      </c>
      <c r="I1117" s="68">
        <v>2547.1425000000004</v>
      </c>
    </row>
    <row r="1118" spans="2:9">
      <c r="B1118" s="69">
        <v>41811</v>
      </c>
      <c r="C1118" s="67">
        <v>2544</v>
      </c>
      <c r="D1118" s="68" t="s">
        <v>49</v>
      </c>
      <c r="E1118" s="68" t="s">
        <v>56</v>
      </c>
      <c r="F1118" s="68" t="s">
        <v>50</v>
      </c>
      <c r="G1118" s="68">
        <v>6</v>
      </c>
      <c r="H1118" s="76">
        <v>5292</v>
      </c>
      <c r="I1118" s="68">
        <v>3454.6175999999996</v>
      </c>
    </row>
    <row r="1119" spans="2:9">
      <c r="B1119" s="69">
        <v>41812</v>
      </c>
      <c r="C1119" s="67">
        <v>2909</v>
      </c>
      <c r="D1119" s="68" t="s">
        <v>48</v>
      </c>
      <c r="E1119" s="68" t="s">
        <v>56</v>
      </c>
      <c r="F1119" s="68" t="s">
        <v>51</v>
      </c>
      <c r="G1119" s="68">
        <v>9</v>
      </c>
      <c r="H1119" s="76">
        <v>4252.5</v>
      </c>
      <c r="I1119" s="68">
        <v>680.40000000000009</v>
      </c>
    </row>
    <row r="1120" spans="2:9">
      <c r="B1120" s="69">
        <v>41813</v>
      </c>
      <c r="C1120" s="67">
        <v>2914</v>
      </c>
      <c r="D1120" s="68" t="s">
        <v>48</v>
      </c>
      <c r="E1120" s="68" t="s">
        <v>56</v>
      </c>
      <c r="F1120" s="68" t="s">
        <v>51</v>
      </c>
      <c r="G1120" s="68">
        <v>9</v>
      </c>
      <c r="H1120" s="76">
        <v>4252.5</v>
      </c>
      <c r="I1120" s="68">
        <v>2041.2000000000003</v>
      </c>
    </row>
    <row r="1121" spans="2:9">
      <c r="B1121" s="69">
        <v>41814</v>
      </c>
      <c r="C1121" s="67">
        <v>2915</v>
      </c>
      <c r="D1121" s="68" t="s">
        <v>45</v>
      </c>
      <c r="E1121" s="68" t="s">
        <v>56</v>
      </c>
      <c r="F1121" s="68" t="s">
        <v>47</v>
      </c>
      <c r="G1121" s="68">
        <v>8</v>
      </c>
      <c r="H1121" s="76">
        <v>4776</v>
      </c>
      <c r="I1121" s="68">
        <v>2532.4739999999997</v>
      </c>
    </row>
    <row r="1122" spans="2:9">
      <c r="B1122" s="69">
        <v>41815</v>
      </c>
      <c r="C1122" s="67">
        <v>2545</v>
      </c>
      <c r="D1122" s="68" t="s">
        <v>45</v>
      </c>
      <c r="E1122" s="68" t="s">
        <v>56</v>
      </c>
      <c r="F1122" s="68" t="s">
        <v>50</v>
      </c>
      <c r="G1122" s="68">
        <v>9</v>
      </c>
      <c r="H1122" s="76">
        <v>6777</v>
      </c>
      <c r="I1122" s="68">
        <v>2062.9187999999999</v>
      </c>
    </row>
    <row r="1123" spans="2:9">
      <c r="B1123" s="69">
        <v>41816</v>
      </c>
      <c r="C1123" s="67">
        <v>2546</v>
      </c>
      <c r="D1123" s="68" t="s">
        <v>48</v>
      </c>
      <c r="E1123" s="68" t="s">
        <v>56</v>
      </c>
      <c r="F1123" s="68" t="s">
        <v>50</v>
      </c>
      <c r="G1123" s="68">
        <v>9</v>
      </c>
      <c r="H1123" s="76">
        <v>5697</v>
      </c>
      <c r="I1123" s="68">
        <v>1026.5994000000001</v>
      </c>
    </row>
    <row r="1124" spans="2:9">
      <c r="B1124" s="69">
        <v>41817</v>
      </c>
      <c r="C1124" s="67">
        <v>2547</v>
      </c>
      <c r="D1124" s="68" t="s">
        <v>49</v>
      </c>
      <c r="E1124" s="68" t="s">
        <v>56</v>
      </c>
      <c r="F1124" s="68" t="s">
        <v>51</v>
      </c>
      <c r="G1124" s="68">
        <v>7</v>
      </c>
      <c r="H1124" s="76">
        <v>4000.5</v>
      </c>
      <c r="I1124" s="68">
        <v>2616.3270000000002</v>
      </c>
    </row>
    <row r="1125" spans="2:9">
      <c r="B1125" s="69">
        <v>41818</v>
      </c>
      <c r="C1125" s="67">
        <v>2548</v>
      </c>
      <c r="D1125" s="68" t="s">
        <v>45</v>
      </c>
      <c r="E1125" s="68" t="s">
        <v>56</v>
      </c>
      <c r="F1125" s="68" t="s">
        <v>51</v>
      </c>
      <c r="G1125" s="68">
        <v>6</v>
      </c>
      <c r="H1125" s="76">
        <v>5427</v>
      </c>
      <c r="I1125" s="68">
        <v>2658.5064000000002</v>
      </c>
    </row>
    <row r="1126" spans="2:9">
      <c r="B1126" s="69">
        <v>41819</v>
      </c>
      <c r="C1126" s="67">
        <v>2549</v>
      </c>
      <c r="D1126" s="68" t="s">
        <v>48</v>
      </c>
      <c r="E1126" s="68" t="s">
        <v>56</v>
      </c>
      <c r="F1126" s="68" t="s">
        <v>51</v>
      </c>
      <c r="G1126" s="68">
        <v>7</v>
      </c>
      <c r="H1126" s="76">
        <v>3192</v>
      </c>
      <c r="I1126" s="68">
        <v>1860.6168</v>
      </c>
    </row>
    <row r="1127" spans="2:9">
      <c r="B1127" s="69">
        <v>41820</v>
      </c>
      <c r="C1127" s="67">
        <v>2550</v>
      </c>
      <c r="D1127" s="68" t="s">
        <v>49</v>
      </c>
      <c r="E1127" s="68" t="s">
        <v>56</v>
      </c>
      <c r="F1127" s="68" t="s">
        <v>47</v>
      </c>
      <c r="G1127" s="68">
        <v>10</v>
      </c>
      <c r="H1127" s="76">
        <v>5175</v>
      </c>
      <c r="I1127" s="68">
        <v>541.30500000000006</v>
      </c>
    </row>
    <row r="1128" spans="2:9">
      <c r="B1128" s="69">
        <v>41821</v>
      </c>
      <c r="C1128" s="67">
        <v>2551</v>
      </c>
      <c r="D1128" s="68" t="s">
        <v>45</v>
      </c>
      <c r="E1128" s="68" t="s">
        <v>56</v>
      </c>
      <c r="F1128" s="68" t="s">
        <v>47</v>
      </c>
      <c r="G1128" s="68">
        <v>10</v>
      </c>
      <c r="H1128" s="76">
        <v>10200</v>
      </c>
      <c r="I1128" s="68">
        <v>3057.5519999999997</v>
      </c>
    </row>
    <row r="1129" spans="2:9">
      <c r="B1129" s="69">
        <v>41822</v>
      </c>
      <c r="C1129" s="67">
        <v>2552</v>
      </c>
      <c r="D1129" s="68" t="s">
        <v>48</v>
      </c>
      <c r="E1129" s="68" t="s">
        <v>56</v>
      </c>
      <c r="F1129" s="68" t="s">
        <v>47</v>
      </c>
      <c r="G1129" s="68">
        <v>8</v>
      </c>
      <c r="H1129" s="76">
        <v>5952</v>
      </c>
      <c r="I1129" s="68">
        <v>4679.4624000000003</v>
      </c>
    </row>
    <row r="1130" spans="2:9">
      <c r="B1130" s="69">
        <v>41823</v>
      </c>
      <c r="C1130" s="67">
        <v>2553</v>
      </c>
      <c r="D1130" s="68" t="s">
        <v>49</v>
      </c>
      <c r="E1130" s="68" t="s">
        <v>56</v>
      </c>
      <c r="F1130" s="68" t="s">
        <v>50</v>
      </c>
      <c r="G1130" s="68">
        <v>9</v>
      </c>
      <c r="H1130" s="76">
        <v>2308.5</v>
      </c>
      <c r="I1130" s="68">
        <v>4884.7860000000001</v>
      </c>
    </row>
    <row r="1131" spans="2:9">
      <c r="B1131" s="69">
        <v>41824</v>
      </c>
      <c r="C1131" s="67">
        <v>2554</v>
      </c>
      <c r="D1131" s="68" t="s">
        <v>45</v>
      </c>
      <c r="E1131" s="68" t="s">
        <v>56</v>
      </c>
      <c r="F1131" s="68" t="s">
        <v>50</v>
      </c>
      <c r="G1131" s="68">
        <v>9</v>
      </c>
      <c r="H1131" s="76">
        <v>6831</v>
      </c>
      <c r="I1131" s="68">
        <v>5122.1115</v>
      </c>
    </row>
    <row r="1132" spans="2:9">
      <c r="B1132" s="69">
        <v>41825</v>
      </c>
      <c r="C1132" s="67">
        <v>2555</v>
      </c>
      <c r="D1132" s="68" t="s">
        <v>48</v>
      </c>
      <c r="E1132" s="68" t="s">
        <v>56</v>
      </c>
      <c r="F1132" s="68" t="s">
        <v>50</v>
      </c>
      <c r="G1132" s="68">
        <v>9</v>
      </c>
      <c r="H1132" s="76">
        <v>5872.5</v>
      </c>
      <c r="I1132" s="68">
        <v>774.97424999999998</v>
      </c>
    </row>
    <row r="1133" spans="2:9">
      <c r="B1133" s="69">
        <v>41826</v>
      </c>
      <c r="C1133" s="67">
        <v>2556</v>
      </c>
      <c r="D1133" s="68" t="s">
        <v>49</v>
      </c>
      <c r="E1133" s="68" t="s">
        <v>56</v>
      </c>
      <c r="F1133" s="68" t="s">
        <v>51</v>
      </c>
      <c r="G1133" s="68">
        <v>9</v>
      </c>
      <c r="H1133" s="76">
        <v>10260</v>
      </c>
      <c r="I1133" s="68">
        <v>2513.9565000000002</v>
      </c>
    </row>
    <row r="1134" spans="2:9">
      <c r="B1134" s="69">
        <v>41827</v>
      </c>
      <c r="C1134" s="67">
        <v>2557</v>
      </c>
      <c r="D1134" s="68" t="s">
        <v>45</v>
      </c>
      <c r="E1134" s="68" t="s">
        <v>56</v>
      </c>
      <c r="F1134" s="68" t="s">
        <v>51</v>
      </c>
      <c r="G1134" s="68">
        <v>6</v>
      </c>
      <c r="H1134" s="76">
        <v>5751</v>
      </c>
      <c r="I1134" s="68">
        <v>2803.4207999999999</v>
      </c>
    </row>
    <row r="1135" spans="2:9">
      <c r="B1135" s="69">
        <v>41828</v>
      </c>
      <c r="C1135" s="67">
        <v>2558</v>
      </c>
      <c r="D1135" s="68" t="s">
        <v>48</v>
      </c>
      <c r="E1135" s="68" t="s">
        <v>56</v>
      </c>
      <c r="F1135" s="68" t="s">
        <v>51</v>
      </c>
      <c r="G1135" s="68">
        <v>6</v>
      </c>
      <c r="H1135" s="76">
        <v>8964</v>
      </c>
      <c r="I1135" s="68">
        <v>2641.4666999999999</v>
      </c>
    </row>
    <row r="1136" spans="2:9">
      <c r="B1136" s="69">
        <v>41829</v>
      </c>
      <c r="C1136" s="67">
        <v>2559</v>
      </c>
      <c r="D1136" s="68" t="s">
        <v>49</v>
      </c>
      <c r="E1136" s="68" t="s">
        <v>56</v>
      </c>
      <c r="F1136" s="68" t="s">
        <v>47</v>
      </c>
      <c r="G1136" s="68">
        <v>7</v>
      </c>
      <c r="H1136" s="76">
        <v>4536</v>
      </c>
      <c r="I1136" s="68">
        <v>503.79839999999996</v>
      </c>
    </row>
    <row r="1137" spans="2:9">
      <c r="B1137" s="69">
        <v>41828</v>
      </c>
      <c r="C1137" s="67">
        <v>2560</v>
      </c>
      <c r="D1137" s="68" t="s">
        <v>45</v>
      </c>
      <c r="E1137" s="68" t="s">
        <v>56</v>
      </c>
      <c r="F1137" s="68" t="s">
        <v>47</v>
      </c>
      <c r="G1137" s="68">
        <v>6</v>
      </c>
      <c r="H1137" s="76">
        <v>1791</v>
      </c>
      <c r="I1137" s="68">
        <v>805.23360000000002</v>
      </c>
    </row>
    <row r="1138" spans="2:9">
      <c r="B1138" s="69">
        <v>41829</v>
      </c>
      <c r="C1138" s="67">
        <v>2561</v>
      </c>
      <c r="D1138" s="68" t="s">
        <v>48</v>
      </c>
      <c r="E1138" s="68" t="s">
        <v>56</v>
      </c>
      <c r="F1138" s="68" t="s">
        <v>47</v>
      </c>
      <c r="G1138" s="68">
        <v>8</v>
      </c>
      <c r="H1138" s="76">
        <v>13020</v>
      </c>
      <c r="I1138" s="68">
        <v>4309.0992000000006</v>
      </c>
    </row>
    <row r="1139" spans="2:9">
      <c r="B1139" s="69">
        <v>40909</v>
      </c>
      <c r="C1139" s="67">
        <v>2616</v>
      </c>
      <c r="D1139" s="68" t="s">
        <v>49</v>
      </c>
      <c r="E1139" s="68" t="s">
        <v>57</v>
      </c>
      <c r="F1139" s="68" t="s">
        <v>50</v>
      </c>
      <c r="G1139" s="68">
        <v>8</v>
      </c>
      <c r="H1139" s="76">
        <v>9744</v>
      </c>
      <c r="I1139" s="68">
        <v>904.73039999999992</v>
      </c>
    </row>
    <row r="1140" spans="2:9">
      <c r="B1140" s="69">
        <v>40910</v>
      </c>
      <c r="C1140" s="67">
        <v>2251</v>
      </c>
      <c r="D1140" s="68" t="s">
        <v>45</v>
      </c>
      <c r="E1140" s="68" t="s">
        <v>57</v>
      </c>
      <c r="F1140" s="68" t="s">
        <v>51</v>
      </c>
      <c r="G1140" s="68">
        <v>8</v>
      </c>
      <c r="H1140" s="76">
        <v>9600</v>
      </c>
      <c r="I1140" s="68">
        <v>741.12</v>
      </c>
    </row>
    <row r="1141" spans="2:9">
      <c r="B1141" s="69">
        <v>40911</v>
      </c>
      <c r="C1141" s="67">
        <v>2617</v>
      </c>
      <c r="D1141" s="68" t="s">
        <v>45</v>
      </c>
      <c r="E1141" s="68" t="s">
        <v>57</v>
      </c>
      <c r="F1141" s="68" t="s">
        <v>50</v>
      </c>
      <c r="G1141" s="68">
        <v>10</v>
      </c>
      <c r="H1141" s="76">
        <v>14450</v>
      </c>
      <c r="I1141" s="68">
        <v>2875.8389999999999</v>
      </c>
    </row>
    <row r="1142" spans="2:9">
      <c r="B1142" s="69">
        <v>40913</v>
      </c>
      <c r="C1142" s="67">
        <v>2252</v>
      </c>
      <c r="D1142" s="68" t="s">
        <v>48</v>
      </c>
      <c r="E1142" s="68" t="s">
        <v>57</v>
      </c>
      <c r="F1142" s="68" t="s">
        <v>51</v>
      </c>
      <c r="G1142" s="68">
        <v>10</v>
      </c>
      <c r="H1142" s="76">
        <v>10750</v>
      </c>
      <c r="I1142" s="68">
        <v>928.58500000000004</v>
      </c>
    </row>
    <row r="1143" spans="2:9">
      <c r="B1143" s="69">
        <v>40914</v>
      </c>
      <c r="C1143" s="67">
        <v>2618</v>
      </c>
      <c r="D1143" s="68" t="s">
        <v>48</v>
      </c>
      <c r="E1143" s="68" t="s">
        <v>57</v>
      </c>
      <c r="F1143" s="68" t="s">
        <v>50</v>
      </c>
      <c r="G1143" s="68">
        <v>8</v>
      </c>
      <c r="H1143" s="76">
        <v>2520</v>
      </c>
      <c r="I1143" s="68">
        <v>2920.4279999999999</v>
      </c>
    </row>
    <row r="1144" spans="2:9">
      <c r="B1144" s="69">
        <v>40915</v>
      </c>
      <c r="C1144" s="67">
        <v>2253</v>
      </c>
      <c r="D1144" s="68" t="s">
        <v>49</v>
      </c>
      <c r="E1144" s="68" t="s">
        <v>57</v>
      </c>
      <c r="F1144" s="68" t="s">
        <v>47</v>
      </c>
      <c r="G1144" s="68">
        <v>6</v>
      </c>
      <c r="H1144" s="76">
        <v>1674</v>
      </c>
      <c r="I1144" s="68">
        <v>571.16880000000003</v>
      </c>
    </row>
    <row r="1145" spans="2:9">
      <c r="B1145" s="69">
        <v>40916</v>
      </c>
      <c r="C1145" s="67">
        <v>2619</v>
      </c>
      <c r="D1145" s="68" t="s">
        <v>49</v>
      </c>
      <c r="E1145" s="68" t="s">
        <v>57</v>
      </c>
      <c r="F1145" s="68" t="s">
        <v>51</v>
      </c>
      <c r="G1145" s="68">
        <v>8</v>
      </c>
      <c r="H1145" s="76">
        <v>6084</v>
      </c>
      <c r="I1145" s="68">
        <v>4072.2240000000002</v>
      </c>
    </row>
    <row r="1146" spans="2:9">
      <c r="B1146" s="69">
        <v>40917</v>
      </c>
      <c r="C1146" s="67">
        <v>2254</v>
      </c>
      <c r="D1146" s="68" t="s">
        <v>45</v>
      </c>
      <c r="E1146" s="68" t="s">
        <v>57</v>
      </c>
      <c r="F1146" s="68" t="s">
        <v>47</v>
      </c>
      <c r="G1146" s="68">
        <v>7</v>
      </c>
      <c r="H1146" s="76">
        <v>11466</v>
      </c>
      <c r="I1146" s="68">
        <v>5305.8914999999997</v>
      </c>
    </row>
    <row r="1147" spans="2:9">
      <c r="B1147" s="69">
        <v>40918</v>
      </c>
      <c r="C1147" s="67">
        <v>2620</v>
      </c>
      <c r="D1147" s="68" t="s">
        <v>45</v>
      </c>
      <c r="E1147" s="68" t="s">
        <v>57</v>
      </c>
      <c r="F1147" s="68" t="s">
        <v>51</v>
      </c>
      <c r="G1147" s="68">
        <v>9</v>
      </c>
      <c r="H1147" s="76">
        <v>2529</v>
      </c>
      <c r="I1147" s="68">
        <v>1095.3099</v>
      </c>
    </row>
    <row r="1148" spans="2:9">
      <c r="B1148" s="69">
        <v>40919</v>
      </c>
      <c r="C1148" s="67">
        <v>2622</v>
      </c>
      <c r="D1148" s="68" t="s">
        <v>49</v>
      </c>
      <c r="E1148" s="68" t="s">
        <v>57</v>
      </c>
      <c r="F1148" s="68" t="s">
        <v>47</v>
      </c>
      <c r="G1148" s="68">
        <v>9</v>
      </c>
      <c r="H1148" s="76">
        <v>5386.5</v>
      </c>
      <c r="I1148" s="68">
        <v>2413.6906500000005</v>
      </c>
    </row>
    <row r="1149" spans="2:9">
      <c r="B1149" s="69">
        <v>40920</v>
      </c>
      <c r="C1149" s="67">
        <v>2623</v>
      </c>
      <c r="D1149" s="68" t="s">
        <v>45</v>
      </c>
      <c r="E1149" s="68" t="s">
        <v>57</v>
      </c>
      <c r="F1149" s="68" t="s">
        <v>47</v>
      </c>
      <c r="G1149" s="68">
        <v>6</v>
      </c>
      <c r="H1149" s="76">
        <v>8928</v>
      </c>
      <c r="I1149" s="68">
        <v>3718.5120000000002</v>
      </c>
    </row>
    <row r="1150" spans="2:9">
      <c r="B1150" s="69">
        <v>40921</v>
      </c>
      <c r="C1150" s="67">
        <v>2624</v>
      </c>
      <c r="D1150" s="68" t="s">
        <v>48</v>
      </c>
      <c r="E1150" s="68" t="s">
        <v>57</v>
      </c>
      <c r="F1150" s="68" t="s">
        <v>47</v>
      </c>
      <c r="G1150" s="68">
        <v>9</v>
      </c>
      <c r="H1150" s="76">
        <v>5346</v>
      </c>
      <c r="I1150" s="68">
        <v>5565.1859999999997</v>
      </c>
    </row>
    <row r="1151" spans="2:9">
      <c r="B1151" s="69">
        <v>40922</v>
      </c>
      <c r="C1151" s="67">
        <v>2625</v>
      </c>
      <c r="D1151" s="68" t="s">
        <v>49</v>
      </c>
      <c r="E1151" s="68" t="s">
        <v>57</v>
      </c>
      <c r="F1151" s="68" t="s">
        <v>50</v>
      </c>
      <c r="G1151" s="68">
        <v>7</v>
      </c>
      <c r="H1151" s="76">
        <v>11103.75</v>
      </c>
      <c r="I1151" s="68">
        <v>2948.0456249999997</v>
      </c>
    </row>
    <row r="1152" spans="2:9">
      <c r="B1152" s="69">
        <v>40923</v>
      </c>
      <c r="C1152" s="67">
        <v>2626</v>
      </c>
      <c r="D1152" s="68" t="s">
        <v>45</v>
      </c>
      <c r="E1152" s="68" t="s">
        <v>57</v>
      </c>
      <c r="F1152" s="68" t="s">
        <v>50</v>
      </c>
      <c r="G1152" s="68">
        <v>6</v>
      </c>
      <c r="H1152" s="76">
        <v>1872</v>
      </c>
      <c r="I1152" s="68">
        <v>1645.1136000000001</v>
      </c>
    </row>
    <row r="1153" spans="2:9">
      <c r="B1153" s="69">
        <v>40924</v>
      </c>
      <c r="C1153" s="67">
        <v>2262</v>
      </c>
      <c r="D1153" s="68" t="s">
        <v>49</v>
      </c>
      <c r="E1153" s="68" t="s">
        <v>57</v>
      </c>
      <c r="F1153" s="68" t="s">
        <v>47</v>
      </c>
      <c r="G1153" s="68">
        <v>9</v>
      </c>
      <c r="H1153" s="76">
        <v>1984.5</v>
      </c>
      <c r="I1153" s="68">
        <v>1616.9705999999999</v>
      </c>
    </row>
    <row r="1154" spans="2:9">
      <c r="B1154" s="69">
        <v>40925</v>
      </c>
      <c r="C1154" s="67">
        <v>2627</v>
      </c>
      <c r="D1154" s="68" t="s">
        <v>48</v>
      </c>
      <c r="E1154" s="68" t="s">
        <v>57</v>
      </c>
      <c r="F1154" s="68" t="s">
        <v>50</v>
      </c>
      <c r="G1154" s="68">
        <v>6</v>
      </c>
      <c r="H1154" s="76">
        <v>7344</v>
      </c>
      <c r="I1154" s="68">
        <v>5129.7839999999997</v>
      </c>
    </row>
    <row r="1155" spans="2:9">
      <c r="B1155" s="69">
        <v>40926</v>
      </c>
      <c r="C1155" s="67">
        <v>2263</v>
      </c>
      <c r="D1155" s="68" t="s">
        <v>45</v>
      </c>
      <c r="E1155" s="68" t="s">
        <v>57</v>
      </c>
      <c r="F1155" s="68" t="s">
        <v>47</v>
      </c>
      <c r="G1155" s="68">
        <v>9</v>
      </c>
      <c r="H1155" s="76">
        <v>12645</v>
      </c>
      <c r="I1155" s="68">
        <v>2667.5892000000003</v>
      </c>
    </row>
    <row r="1156" spans="2:9">
      <c r="B1156" s="69">
        <v>40927</v>
      </c>
      <c r="C1156" s="67">
        <v>2628</v>
      </c>
      <c r="D1156" s="68" t="s">
        <v>49</v>
      </c>
      <c r="E1156" s="68" t="s">
        <v>57</v>
      </c>
      <c r="F1156" s="68" t="s">
        <v>51</v>
      </c>
      <c r="G1156" s="68">
        <v>6</v>
      </c>
      <c r="H1156" s="76">
        <v>5751</v>
      </c>
      <c r="I1156" s="68">
        <v>3564.6615000000002</v>
      </c>
    </row>
    <row r="1157" spans="2:9">
      <c r="B1157" s="69">
        <v>40928</v>
      </c>
      <c r="C1157" s="67">
        <v>2264</v>
      </c>
      <c r="D1157" s="68" t="s">
        <v>48</v>
      </c>
      <c r="E1157" s="68" t="s">
        <v>57</v>
      </c>
      <c r="F1157" s="68" t="s">
        <v>47</v>
      </c>
      <c r="G1157" s="68">
        <v>8</v>
      </c>
      <c r="H1157" s="76">
        <v>11952</v>
      </c>
      <c r="I1157" s="68">
        <v>2329.4447999999998</v>
      </c>
    </row>
    <row r="1158" spans="2:9">
      <c r="B1158" s="69">
        <v>40929</v>
      </c>
      <c r="C1158" s="67">
        <v>2629</v>
      </c>
      <c r="D1158" s="68" t="s">
        <v>45</v>
      </c>
      <c r="E1158" s="68" t="s">
        <v>57</v>
      </c>
      <c r="F1158" s="68" t="s">
        <v>51</v>
      </c>
      <c r="G1158" s="68">
        <v>8</v>
      </c>
      <c r="H1158" s="76">
        <v>9120</v>
      </c>
      <c r="I1158" s="68">
        <v>1475.16</v>
      </c>
    </row>
    <row r="1159" spans="2:9">
      <c r="B1159" s="69">
        <v>40930</v>
      </c>
      <c r="C1159" s="67">
        <v>2265</v>
      </c>
      <c r="D1159" s="68" t="s">
        <v>49</v>
      </c>
      <c r="E1159" s="68" t="s">
        <v>57</v>
      </c>
      <c r="F1159" s="68" t="s">
        <v>50</v>
      </c>
      <c r="G1159" s="68">
        <v>10</v>
      </c>
      <c r="H1159" s="76">
        <v>5520</v>
      </c>
      <c r="I1159" s="68">
        <v>4529.1600000000008</v>
      </c>
    </row>
    <row r="1160" spans="2:9">
      <c r="B1160" s="69">
        <v>40931</v>
      </c>
      <c r="C1160" s="67">
        <v>2630</v>
      </c>
      <c r="D1160" s="68" t="s">
        <v>48</v>
      </c>
      <c r="E1160" s="68" t="s">
        <v>57</v>
      </c>
      <c r="F1160" s="68" t="s">
        <v>51</v>
      </c>
      <c r="G1160" s="68">
        <v>8</v>
      </c>
      <c r="H1160" s="76">
        <v>4048</v>
      </c>
      <c r="I1160" s="68">
        <v>3422.1792</v>
      </c>
    </row>
    <row r="1161" spans="2:9">
      <c r="B1161" s="69">
        <v>40932</v>
      </c>
      <c r="C1161" s="67">
        <v>2266</v>
      </c>
      <c r="D1161" s="68" t="s">
        <v>45</v>
      </c>
      <c r="E1161" s="68" t="s">
        <v>57</v>
      </c>
      <c r="F1161" s="68" t="s">
        <v>50</v>
      </c>
      <c r="G1161" s="68">
        <v>8</v>
      </c>
      <c r="H1161" s="76">
        <v>2106</v>
      </c>
      <c r="I1161" s="68">
        <v>718.98839999999996</v>
      </c>
    </row>
    <row r="1162" spans="2:9">
      <c r="B1162" s="69">
        <v>40933</v>
      </c>
      <c r="C1162" s="67">
        <v>2631</v>
      </c>
      <c r="D1162" s="68" t="s">
        <v>49</v>
      </c>
      <c r="E1162" s="68" t="s">
        <v>57</v>
      </c>
      <c r="F1162" s="68" t="s">
        <v>47</v>
      </c>
      <c r="G1162" s="68">
        <v>9</v>
      </c>
      <c r="H1162" s="76">
        <v>10215</v>
      </c>
      <c r="I1162" s="68">
        <v>2739.0500999999999</v>
      </c>
    </row>
    <row r="1163" spans="2:9">
      <c r="B1163" s="69">
        <v>40934</v>
      </c>
      <c r="C1163" s="67">
        <v>2267</v>
      </c>
      <c r="D1163" s="68" t="s">
        <v>48</v>
      </c>
      <c r="E1163" s="68" t="s">
        <v>57</v>
      </c>
      <c r="F1163" s="68" t="s">
        <v>50</v>
      </c>
      <c r="G1163" s="68">
        <v>8</v>
      </c>
      <c r="H1163" s="76">
        <v>3960</v>
      </c>
      <c r="I1163" s="68">
        <v>1251.7560000000001</v>
      </c>
    </row>
    <row r="1164" spans="2:9">
      <c r="B1164" s="69">
        <v>40935</v>
      </c>
      <c r="C1164" s="67">
        <v>2632</v>
      </c>
      <c r="D1164" s="68" t="s">
        <v>45</v>
      </c>
      <c r="E1164" s="68" t="s">
        <v>57</v>
      </c>
      <c r="F1164" s="68" t="s">
        <v>47</v>
      </c>
      <c r="G1164" s="68">
        <v>10</v>
      </c>
      <c r="H1164" s="76">
        <v>10200</v>
      </c>
      <c r="I1164" s="68">
        <v>3237.4800000000005</v>
      </c>
    </row>
    <row r="1165" spans="2:9">
      <c r="B1165" s="69">
        <v>40936</v>
      </c>
      <c r="C1165" s="67">
        <v>2268</v>
      </c>
      <c r="D1165" s="68" t="s">
        <v>49</v>
      </c>
      <c r="E1165" s="68" t="s">
        <v>57</v>
      </c>
      <c r="F1165" s="68" t="s">
        <v>51</v>
      </c>
      <c r="G1165" s="68">
        <v>9</v>
      </c>
      <c r="H1165" s="76">
        <v>5022</v>
      </c>
      <c r="I1165" s="68">
        <v>1969.6284000000001</v>
      </c>
    </row>
    <row r="1166" spans="2:9">
      <c r="B1166" s="69">
        <v>40937</v>
      </c>
      <c r="C1166" s="67">
        <v>2633</v>
      </c>
      <c r="D1166" s="68" t="s">
        <v>48</v>
      </c>
      <c r="E1166" s="68" t="s">
        <v>57</v>
      </c>
      <c r="F1166" s="68" t="s">
        <v>47</v>
      </c>
      <c r="G1166" s="68">
        <v>9</v>
      </c>
      <c r="H1166" s="76">
        <v>2349</v>
      </c>
      <c r="I1166" s="68">
        <v>732.88800000000003</v>
      </c>
    </row>
    <row r="1167" spans="2:9">
      <c r="B1167" s="69">
        <v>40938</v>
      </c>
      <c r="C1167" s="67">
        <v>2269</v>
      </c>
      <c r="D1167" s="68" t="s">
        <v>45</v>
      </c>
      <c r="E1167" s="68" t="s">
        <v>57</v>
      </c>
      <c r="F1167" s="68" t="s">
        <v>51</v>
      </c>
      <c r="G1167" s="68">
        <v>8</v>
      </c>
      <c r="H1167" s="76">
        <v>4716</v>
      </c>
      <c r="I1167" s="68">
        <v>3420.6719999999996</v>
      </c>
    </row>
    <row r="1168" spans="2:9">
      <c r="B1168" s="69">
        <v>40939</v>
      </c>
      <c r="C1168" s="67">
        <v>2634</v>
      </c>
      <c r="D1168" s="68" t="s">
        <v>49</v>
      </c>
      <c r="E1168" s="68" t="s">
        <v>57</v>
      </c>
      <c r="F1168" s="68" t="s">
        <v>50</v>
      </c>
      <c r="G1168" s="68">
        <v>10</v>
      </c>
      <c r="H1168" s="76">
        <v>8460</v>
      </c>
      <c r="I1168" s="68">
        <v>4686.84</v>
      </c>
    </row>
    <row r="1169" spans="2:9">
      <c r="B1169" s="69">
        <v>40940</v>
      </c>
      <c r="C1169" s="67">
        <v>2270</v>
      </c>
      <c r="D1169" s="68" t="s">
        <v>48</v>
      </c>
      <c r="E1169" s="68" t="s">
        <v>57</v>
      </c>
      <c r="F1169" s="68" t="s">
        <v>51</v>
      </c>
      <c r="G1169" s="68">
        <v>10</v>
      </c>
      <c r="H1169" s="76">
        <v>7515</v>
      </c>
      <c r="I1169" s="68">
        <v>1917.3269999999998</v>
      </c>
    </row>
    <row r="1170" spans="2:9">
      <c r="B1170" s="69">
        <v>40941</v>
      </c>
      <c r="C1170" s="67">
        <v>2635</v>
      </c>
      <c r="D1170" s="68" t="s">
        <v>45</v>
      </c>
      <c r="E1170" s="68" t="s">
        <v>57</v>
      </c>
      <c r="F1170" s="68" t="s">
        <v>50</v>
      </c>
      <c r="G1170" s="68">
        <v>7</v>
      </c>
      <c r="H1170" s="76">
        <v>4772.25</v>
      </c>
      <c r="I1170" s="68">
        <v>2592.127125</v>
      </c>
    </row>
    <row r="1171" spans="2:9">
      <c r="B1171" s="69">
        <v>40942</v>
      </c>
      <c r="C1171" s="67">
        <v>2271</v>
      </c>
      <c r="D1171" s="68" t="s">
        <v>49</v>
      </c>
      <c r="E1171" s="68" t="s">
        <v>57</v>
      </c>
      <c r="F1171" s="68" t="s">
        <v>47</v>
      </c>
      <c r="G1171" s="68">
        <v>10</v>
      </c>
      <c r="H1171" s="76">
        <v>4140</v>
      </c>
      <c r="I1171" s="68">
        <v>706.077</v>
      </c>
    </row>
    <row r="1172" spans="2:9">
      <c r="B1172" s="69">
        <v>40943</v>
      </c>
      <c r="C1172" s="67">
        <v>2636</v>
      </c>
      <c r="D1172" s="68" t="s">
        <v>48</v>
      </c>
      <c r="E1172" s="68" t="s">
        <v>57</v>
      </c>
      <c r="F1172" s="68" t="s">
        <v>50</v>
      </c>
      <c r="G1172" s="68">
        <v>10</v>
      </c>
      <c r="H1172" s="76">
        <v>5880</v>
      </c>
      <c r="I1172" s="68">
        <v>4880.3999999999996</v>
      </c>
    </row>
    <row r="1173" spans="2:9">
      <c r="B1173" s="69">
        <v>40944</v>
      </c>
      <c r="C1173" s="67">
        <v>2272</v>
      </c>
      <c r="D1173" s="68" t="s">
        <v>45</v>
      </c>
      <c r="E1173" s="68" t="s">
        <v>57</v>
      </c>
      <c r="F1173" s="68" t="s">
        <v>47</v>
      </c>
      <c r="G1173" s="68">
        <v>9</v>
      </c>
      <c r="H1173" s="76">
        <v>8464.5</v>
      </c>
      <c r="I1173" s="68">
        <v>2866.0797000000002</v>
      </c>
    </row>
    <row r="1174" spans="2:9">
      <c r="B1174" s="69">
        <v>40945</v>
      </c>
      <c r="C1174" s="67">
        <v>2637</v>
      </c>
      <c r="D1174" s="68" t="s">
        <v>49</v>
      </c>
      <c r="E1174" s="68" t="s">
        <v>57</v>
      </c>
      <c r="F1174" s="68" t="s">
        <v>51</v>
      </c>
      <c r="G1174" s="68">
        <v>10</v>
      </c>
      <c r="H1174" s="76">
        <v>8360</v>
      </c>
      <c r="I1174" s="68">
        <v>3410.0439999999999</v>
      </c>
    </row>
    <row r="1175" spans="2:9">
      <c r="B1175" s="69">
        <v>40946</v>
      </c>
      <c r="C1175" s="67">
        <v>2273</v>
      </c>
      <c r="D1175" s="68" t="s">
        <v>48</v>
      </c>
      <c r="E1175" s="68" t="s">
        <v>57</v>
      </c>
      <c r="F1175" s="68" t="s">
        <v>47</v>
      </c>
      <c r="G1175" s="68">
        <v>10</v>
      </c>
      <c r="H1175" s="76">
        <v>12300</v>
      </c>
      <c r="I1175" s="68">
        <v>4463.67</v>
      </c>
    </row>
    <row r="1176" spans="2:9">
      <c r="B1176" s="69">
        <v>40947</v>
      </c>
      <c r="C1176" s="67">
        <v>2638</v>
      </c>
      <c r="D1176" s="68" t="s">
        <v>45</v>
      </c>
      <c r="E1176" s="68" t="s">
        <v>57</v>
      </c>
      <c r="F1176" s="68" t="s">
        <v>51</v>
      </c>
      <c r="G1176" s="68">
        <v>9</v>
      </c>
      <c r="H1176" s="76">
        <v>1741.5</v>
      </c>
      <c r="I1176" s="68">
        <v>1337.1237000000001</v>
      </c>
    </row>
    <row r="1177" spans="2:9">
      <c r="B1177" s="69">
        <v>40948</v>
      </c>
      <c r="C1177" s="67">
        <v>2274</v>
      </c>
      <c r="D1177" s="68" t="s">
        <v>49</v>
      </c>
      <c r="E1177" s="68" t="s">
        <v>57</v>
      </c>
      <c r="F1177" s="68" t="s">
        <v>50</v>
      </c>
      <c r="G1177" s="68">
        <v>7</v>
      </c>
      <c r="H1177" s="76">
        <v>1932</v>
      </c>
      <c r="I1177" s="68">
        <v>4193.4059999999999</v>
      </c>
    </row>
    <row r="1178" spans="2:9">
      <c r="B1178" s="69">
        <v>40949</v>
      </c>
      <c r="C1178" s="67">
        <v>2639</v>
      </c>
      <c r="D1178" s="68" t="s">
        <v>48</v>
      </c>
      <c r="E1178" s="68" t="s">
        <v>57</v>
      </c>
      <c r="F1178" s="68" t="s">
        <v>51</v>
      </c>
      <c r="G1178" s="68">
        <v>10</v>
      </c>
      <c r="H1178" s="76">
        <v>2085</v>
      </c>
      <c r="I1178" s="68">
        <v>822.32400000000007</v>
      </c>
    </row>
    <row r="1179" spans="2:9">
      <c r="B1179" s="69">
        <v>40950</v>
      </c>
      <c r="C1179" s="67">
        <v>2275</v>
      </c>
      <c r="D1179" s="68" t="s">
        <v>45</v>
      </c>
      <c r="E1179" s="68" t="s">
        <v>57</v>
      </c>
      <c r="F1179" s="68" t="s">
        <v>50</v>
      </c>
      <c r="G1179" s="68">
        <v>10</v>
      </c>
      <c r="H1179" s="76">
        <v>5640</v>
      </c>
      <c r="I1179" s="68">
        <v>2078.34</v>
      </c>
    </row>
    <row r="1180" spans="2:9">
      <c r="B1180" s="69">
        <v>40951</v>
      </c>
      <c r="C1180" s="67">
        <v>2658</v>
      </c>
      <c r="D1180" s="68" t="s">
        <v>49</v>
      </c>
      <c r="E1180" s="68" t="s">
        <v>57</v>
      </c>
      <c r="F1180" s="68" t="s">
        <v>47</v>
      </c>
      <c r="G1180" s="68">
        <v>7</v>
      </c>
      <c r="H1180" s="76">
        <v>2016</v>
      </c>
      <c r="I1180" s="68">
        <v>1776.096</v>
      </c>
    </row>
    <row r="1181" spans="2:9">
      <c r="B1181" s="69">
        <v>40952</v>
      </c>
      <c r="C1181" s="67">
        <v>2659</v>
      </c>
      <c r="D1181" s="68" t="s">
        <v>45</v>
      </c>
      <c r="E1181" s="68" t="s">
        <v>57</v>
      </c>
      <c r="F1181" s="68" t="s">
        <v>47</v>
      </c>
      <c r="G1181" s="68">
        <v>10</v>
      </c>
      <c r="H1181" s="76">
        <v>4890</v>
      </c>
      <c r="I1181" s="68">
        <v>926.89949999999999</v>
      </c>
    </row>
    <row r="1182" spans="2:9">
      <c r="B1182" s="69">
        <v>40953</v>
      </c>
      <c r="C1182" s="67">
        <v>2660</v>
      </c>
      <c r="D1182" s="68" t="s">
        <v>48</v>
      </c>
      <c r="E1182" s="68" t="s">
        <v>57</v>
      </c>
      <c r="F1182" s="68" t="s">
        <v>47</v>
      </c>
      <c r="G1182" s="68">
        <v>10</v>
      </c>
      <c r="H1182" s="76">
        <v>8850</v>
      </c>
      <c r="I1182" s="68">
        <v>2768.28</v>
      </c>
    </row>
    <row r="1183" spans="2:9">
      <c r="B1183" s="69">
        <v>40954</v>
      </c>
      <c r="C1183" s="67">
        <v>2661</v>
      </c>
      <c r="D1183" s="68" t="s">
        <v>49</v>
      </c>
      <c r="E1183" s="68" t="s">
        <v>57</v>
      </c>
      <c r="F1183" s="68" t="s">
        <v>50</v>
      </c>
      <c r="G1183" s="68">
        <v>6</v>
      </c>
      <c r="H1183" s="76">
        <v>5859</v>
      </c>
      <c r="I1183" s="68">
        <v>3330.8415000000005</v>
      </c>
    </row>
    <row r="1184" spans="2:9">
      <c r="B1184" s="69">
        <v>40955</v>
      </c>
      <c r="C1184" s="67">
        <v>2662</v>
      </c>
      <c r="D1184" s="68" t="s">
        <v>45</v>
      </c>
      <c r="E1184" s="68" t="s">
        <v>57</v>
      </c>
      <c r="F1184" s="68" t="s">
        <v>50</v>
      </c>
      <c r="G1184" s="68">
        <v>10</v>
      </c>
      <c r="H1184" s="76">
        <v>7785</v>
      </c>
      <c r="I1184" s="68">
        <v>1109.1030000000001</v>
      </c>
    </row>
    <row r="1185" spans="2:9">
      <c r="B1185" s="69">
        <v>40956</v>
      </c>
      <c r="C1185" s="67">
        <v>2298</v>
      </c>
      <c r="D1185" s="68" t="s">
        <v>49</v>
      </c>
      <c r="E1185" s="68" t="s">
        <v>57</v>
      </c>
      <c r="F1185" s="68" t="s">
        <v>47</v>
      </c>
      <c r="G1185" s="68">
        <v>8</v>
      </c>
      <c r="H1185" s="76">
        <v>6876</v>
      </c>
      <c r="I1185" s="68">
        <v>4302.0840000000007</v>
      </c>
    </row>
    <row r="1186" spans="2:9">
      <c r="B1186" s="69">
        <v>40957</v>
      </c>
      <c r="C1186" s="67">
        <v>2383</v>
      </c>
      <c r="D1186" s="68" t="s">
        <v>45</v>
      </c>
      <c r="E1186" s="68" t="s">
        <v>57</v>
      </c>
      <c r="F1186" s="68" t="s">
        <v>50</v>
      </c>
      <c r="G1186" s="68">
        <v>10</v>
      </c>
      <c r="H1186" s="76">
        <v>11000</v>
      </c>
      <c r="I1186" s="68">
        <v>811.58</v>
      </c>
    </row>
    <row r="1187" spans="2:9">
      <c r="B1187" s="69">
        <v>40958</v>
      </c>
      <c r="C1187" s="67">
        <v>2748</v>
      </c>
      <c r="D1187" s="68" t="s">
        <v>49</v>
      </c>
      <c r="E1187" s="68" t="s">
        <v>57</v>
      </c>
      <c r="F1187" s="68" t="s">
        <v>47</v>
      </c>
      <c r="G1187" s="68">
        <v>8</v>
      </c>
      <c r="H1187" s="76">
        <v>14160</v>
      </c>
      <c r="I1187" s="68">
        <v>1010.7407999999999</v>
      </c>
    </row>
    <row r="1188" spans="2:9">
      <c r="B1188" s="69">
        <v>40959</v>
      </c>
      <c r="C1188" s="67">
        <v>2384</v>
      </c>
      <c r="D1188" s="68" t="s">
        <v>48</v>
      </c>
      <c r="E1188" s="68" t="s">
        <v>57</v>
      </c>
      <c r="F1188" s="68" t="s">
        <v>50</v>
      </c>
      <c r="G1188" s="68">
        <v>7</v>
      </c>
      <c r="H1188" s="76">
        <v>4851</v>
      </c>
      <c r="I1188" s="68">
        <v>2858.93685</v>
      </c>
    </row>
    <row r="1189" spans="2:9">
      <c r="B1189" s="69">
        <v>40960</v>
      </c>
      <c r="C1189" s="67">
        <v>2749</v>
      </c>
      <c r="D1189" s="68" t="s">
        <v>45</v>
      </c>
      <c r="E1189" s="68" t="s">
        <v>57</v>
      </c>
      <c r="F1189" s="68" t="s">
        <v>47</v>
      </c>
      <c r="G1189" s="68">
        <v>7</v>
      </c>
      <c r="H1189" s="76">
        <v>10500</v>
      </c>
      <c r="I1189" s="68">
        <v>872.7600000000001</v>
      </c>
    </row>
    <row r="1190" spans="2:9">
      <c r="B1190" s="69">
        <v>40961</v>
      </c>
      <c r="C1190" s="67">
        <v>2385</v>
      </c>
      <c r="D1190" s="68" t="s">
        <v>49</v>
      </c>
      <c r="E1190" s="68" t="s">
        <v>57</v>
      </c>
      <c r="F1190" s="68" t="s">
        <v>51</v>
      </c>
      <c r="G1190" s="68">
        <v>10</v>
      </c>
      <c r="H1190" s="76">
        <v>13700</v>
      </c>
      <c r="I1190" s="68">
        <v>2335.0279999999998</v>
      </c>
    </row>
    <row r="1191" spans="2:9">
      <c r="B1191" s="69">
        <v>40962</v>
      </c>
      <c r="C1191" s="67">
        <v>2750</v>
      </c>
      <c r="D1191" s="68" t="s">
        <v>48</v>
      </c>
      <c r="E1191" s="68" t="s">
        <v>57</v>
      </c>
      <c r="F1191" s="68" t="s">
        <v>47</v>
      </c>
      <c r="G1191" s="68">
        <v>10</v>
      </c>
      <c r="H1191" s="76">
        <v>12450</v>
      </c>
      <c r="I1191" s="68">
        <v>4834.335</v>
      </c>
    </row>
    <row r="1192" spans="2:9">
      <c r="B1192" s="69">
        <v>40963</v>
      </c>
      <c r="C1192" s="67">
        <v>2386</v>
      </c>
      <c r="D1192" s="68" t="s">
        <v>45</v>
      </c>
      <c r="E1192" s="68" t="s">
        <v>57</v>
      </c>
      <c r="F1192" s="68" t="s">
        <v>51</v>
      </c>
      <c r="G1192" s="68">
        <v>7</v>
      </c>
      <c r="H1192" s="76">
        <v>4368</v>
      </c>
      <c r="I1192" s="68">
        <v>3318.5880000000002</v>
      </c>
    </row>
    <row r="1193" spans="2:9">
      <c r="B1193" s="69">
        <v>40964</v>
      </c>
      <c r="C1193" s="67">
        <v>2751</v>
      </c>
      <c r="D1193" s="68" t="s">
        <v>49</v>
      </c>
      <c r="E1193" s="68" t="s">
        <v>57</v>
      </c>
      <c r="F1193" s="68" t="s">
        <v>50</v>
      </c>
      <c r="G1193" s="68">
        <v>9</v>
      </c>
      <c r="H1193" s="76">
        <v>1795.5</v>
      </c>
      <c r="I1193" s="68">
        <v>1237.4585999999999</v>
      </c>
    </row>
    <row r="1194" spans="2:9">
      <c r="B1194" s="69">
        <v>40965</v>
      </c>
      <c r="C1194" s="67">
        <v>2387</v>
      </c>
      <c r="D1194" s="68" t="s">
        <v>48</v>
      </c>
      <c r="E1194" s="68" t="s">
        <v>57</v>
      </c>
      <c r="F1194" s="68" t="s">
        <v>51</v>
      </c>
      <c r="G1194" s="68">
        <v>6</v>
      </c>
      <c r="H1194" s="76">
        <v>9036</v>
      </c>
      <c r="I1194" s="68">
        <v>3571.4789999999994</v>
      </c>
    </row>
    <row r="1195" spans="2:9">
      <c r="B1195" s="69">
        <v>40966</v>
      </c>
      <c r="C1195" s="67">
        <v>2752</v>
      </c>
      <c r="D1195" s="68" t="s">
        <v>45</v>
      </c>
      <c r="E1195" s="68" t="s">
        <v>57</v>
      </c>
      <c r="F1195" s="68" t="s">
        <v>50</v>
      </c>
      <c r="G1195" s="68">
        <v>10</v>
      </c>
      <c r="H1195" s="76">
        <v>8100</v>
      </c>
      <c r="I1195" s="68">
        <v>1702.2149999999999</v>
      </c>
    </row>
    <row r="1196" spans="2:9">
      <c r="B1196" s="69">
        <v>40967</v>
      </c>
      <c r="C1196" s="67">
        <v>2388</v>
      </c>
      <c r="D1196" s="68" t="s">
        <v>49</v>
      </c>
      <c r="E1196" s="68" t="s">
        <v>57</v>
      </c>
      <c r="F1196" s="68" t="s">
        <v>47</v>
      </c>
      <c r="G1196" s="68">
        <v>7</v>
      </c>
      <c r="H1196" s="76">
        <v>1669.5</v>
      </c>
      <c r="I1196" s="68">
        <v>3289.7497500000004</v>
      </c>
    </row>
    <row r="1197" spans="2:9">
      <c r="B1197" s="69">
        <v>40969</v>
      </c>
      <c r="C1197" s="67">
        <v>2753</v>
      </c>
      <c r="D1197" s="68" t="s">
        <v>48</v>
      </c>
      <c r="E1197" s="68" t="s">
        <v>57</v>
      </c>
      <c r="F1197" s="68" t="s">
        <v>50</v>
      </c>
      <c r="G1197" s="68">
        <v>8</v>
      </c>
      <c r="H1197" s="76">
        <v>6888</v>
      </c>
      <c r="I1197" s="68">
        <v>1569.5455999999999</v>
      </c>
    </row>
    <row r="1198" spans="2:9">
      <c r="B1198" s="69">
        <v>40970</v>
      </c>
      <c r="C1198" s="67">
        <v>2389</v>
      </c>
      <c r="D1198" s="68" t="s">
        <v>45</v>
      </c>
      <c r="E1198" s="68" t="s">
        <v>57</v>
      </c>
      <c r="F1198" s="68" t="s">
        <v>47</v>
      </c>
      <c r="G1198" s="68">
        <v>8</v>
      </c>
      <c r="H1198" s="76">
        <v>3744</v>
      </c>
      <c r="I1198" s="68">
        <v>681.40800000000002</v>
      </c>
    </row>
    <row r="1199" spans="2:9">
      <c r="B1199" s="69">
        <v>40971</v>
      </c>
      <c r="C1199" s="67">
        <v>2754</v>
      </c>
      <c r="D1199" s="68" t="s">
        <v>49</v>
      </c>
      <c r="E1199" s="68" t="s">
        <v>57</v>
      </c>
      <c r="F1199" s="68" t="s">
        <v>51</v>
      </c>
      <c r="G1199" s="68">
        <v>10</v>
      </c>
      <c r="H1199" s="76">
        <v>2205</v>
      </c>
      <c r="I1199" s="68">
        <v>665.68949999999995</v>
      </c>
    </row>
    <row r="1200" spans="2:9">
      <c r="B1200" s="69">
        <v>40972</v>
      </c>
      <c r="C1200" s="67">
        <v>2390</v>
      </c>
      <c r="D1200" s="68" t="s">
        <v>48</v>
      </c>
      <c r="E1200" s="68" t="s">
        <v>57</v>
      </c>
      <c r="F1200" s="68" t="s">
        <v>47</v>
      </c>
      <c r="G1200" s="68">
        <v>8</v>
      </c>
      <c r="H1200" s="76">
        <v>11200</v>
      </c>
      <c r="I1200" s="68">
        <v>1729.28</v>
      </c>
    </row>
    <row r="1201" spans="2:9">
      <c r="B1201" s="69">
        <v>40973</v>
      </c>
      <c r="C1201" s="67">
        <v>2755</v>
      </c>
      <c r="D1201" s="68" t="s">
        <v>45</v>
      </c>
      <c r="E1201" s="68" t="s">
        <v>57</v>
      </c>
      <c r="F1201" s="68" t="s">
        <v>51</v>
      </c>
      <c r="G1201" s="68">
        <v>9</v>
      </c>
      <c r="H1201" s="76">
        <v>8676</v>
      </c>
      <c r="I1201" s="68">
        <v>2805.1677</v>
      </c>
    </row>
    <row r="1202" spans="2:9">
      <c r="B1202" s="69">
        <v>41339</v>
      </c>
      <c r="C1202" s="67">
        <v>2391</v>
      </c>
      <c r="D1202" s="68" t="s">
        <v>49</v>
      </c>
      <c r="E1202" s="68" t="s">
        <v>57</v>
      </c>
      <c r="F1202" s="68" t="s">
        <v>50</v>
      </c>
      <c r="G1202" s="68">
        <v>6</v>
      </c>
      <c r="H1202" s="76">
        <v>5292</v>
      </c>
      <c r="I1202" s="68">
        <v>3653.2439999999997</v>
      </c>
    </row>
    <row r="1203" spans="2:9">
      <c r="B1203" s="69">
        <v>41340</v>
      </c>
      <c r="C1203" s="67">
        <v>2756</v>
      </c>
      <c r="D1203" s="68" t="s">
        <v>48</v>
      </c>
      <c r="E1203" s="68" t="s">
        <v>57</v>
      </c>
      <c r="F1203" s="68" t="s">
        <v>51</v>
      </c>
      <c r="G1203" s="68">
        <v>9</v>
      </c>
      <c r="H1203" s="76">
        <v>6048</v>
      </c>
      <c r="I1203" s="68">
        <v>1563.1056000000001</v>
      </c>
    </row>
    <row r="1204" spans="2:9">
      <c r="B1204" s="69">
        <v>41341</v>
      </c>
      <c r="C1204" s="67">
        <v>2392</v>
      </c>
      <c r="D1204" s="68" t="s">
        <v>45</v>
      </c>
      <c r="E1204" s="68" t="s">
        <v>57</v>
      </c>
      <c r="F1204" s="68" t="s">
        <v>50</v>
      </c>
      <c r="G1204" s="68">
        <v>6</v>
      </c>
      <c r="H1204" s="76">
        <v>7371</v>
      </c>
      <c r="I1204" s="68">
        <v>2491.3980000000001</v>
      </c>
    </row>
    <row r="1205" spans="2:9">
      <c r="B1205" s="69">
        <v>41342</v>
      </c>
      <c r="C1205" s="67">
        <v>2757</v>
      </c>
      <c r="D1205" s="68" t="s">
        <v>49</v>
      </c>
      <c r="E1205" s="68" t="s">
        <v>57</v>
      </c>
      <c r="F1205" s="68" t="s">
        <v>47</v>
      </c>
      <c r="G1205" s="68">
        <v>7</v>
      </c>
      <c r="H1205" s="76">
        <v>4221</v>
      </c>
      <c r="I1205" s="68">
        <v>4334.9669999999996</v>
      </c>
    </row>
    <row r="1206" spans="2:9">
      <c r="B1206" s="69">
        <v>41343</v>
      </c>
      <c r="C1206" s="67">
        <v>2393</v>
      </c>
      <c r="D1206" s="68" t="s">
        <v>48</v>
      </c>
      <c r="E1206" s="68" t="s">
        <v>57</v>
      </c>
      <c r="F1206" s="68" t="s">
        <v>50</v>
      </c>
      <c r="G1206" s="68">
        <v>8</v>
      </c>
      <c r="H1206" s="76">
        <v>10880</v>
      </c>
      <c r="I1206" s="68">
        <v>2310.2592</v>
      </c>
    </row>
    <row r="1207" spans="2:9">
      <c r="B1207" s="69">
        <v>41344</v>
      </c>
      <c r="C1207" s="67">
        <v>2758</v>
      </c>
      <c r="D1207" s="68" t="s">
        <v>45</v>
      </c>
      <c r="E1207" s="68" t="s">
        <v>57</v>
      </c>
      <c r="F1207" s="68" t="s">
        <v>47</v>
      </c>
      <c r="G1207" s="68">
        <v>7</v>
      </c>
      <c r="H1207" s="76">
        <v>10710</v>
      </c>
      <c r="I1207" s="68">
        <v>5527.6987499999996</v>
      </c>
    </row>
    <row r="1208" spans="2:9">
      <c r="B1208" s="69">
        <v>41345</v>
      </c>
      <c r="C1208" s="67">
        <v>2394</v>
      </c>
      <c r="D1208" s="68" t="s">
        <v>49</v>
      </c>
      <c r="E1208" s="68" t="s">
        <v>57</v>
      </c>
      <c r="F1208" s="68" t="s">
        <v>51</v>
      </c>
      <c r="G1208" s="68">
        <v>10</v>
      </c>
      <c r="H1208" s="76">
        <v>2000</v>
      </c>
      <c r="I1208" s="68">
        <v>623.80000000000007</v>
      </c>
    </row>
    <row r="1209" spans="2:9">
      <c r="B1209" s="69">
        <v>41346</v>
      </c>
      <c r="C1209" s="67">
        <v>2759</v>
      </c>
      <c r="D1209" s="68" t="s">
        <v>48</v>
      </c>
      <c r="E1209" s="68" t="s">
        <v>57</v>
      </c>
      <c r="F1209" s="68" t="s">
        <v>47</v>
      </c>
      <c r="G1209" s="68">
        <v>9</v>
      </c>
      <c r="H1209" s="76">
        <v>9045</v>
      </c>
      <c r="I1209" s="68">
        <v>545.95619999999997</v>
      </c>
    </row>
    <row r="1210" spans="2:9">
      <c r="B1210" s="69">
        <v>41347</v>
      </c>
      <c r="C1210" s="67">
        <v>2395</v>
      </c>
      <c r="D1210" s="68" t="s">
        <v>45</v>
      </c>
      <c r="E1210" s="68" t="s">
        <v>57</v>
      </c>
      <c r="F1210" s="68" t="s">
        <v>51</v>
      </c>
      <c r="G1210" s="68">
        <v>10</v>
      </c>
      <c r="H1210" s="76">
        <v>5400</v>
      </c>
      <c r="I1210" s="68">
        <v>5366.25</v>
      </c>
    </row>
    <row r="1211" spans="2:9">
      <c r="B1211" s="69">
        <v>41348</v>
      </c>
      <c r="C1211" s="67">
        <v>2760</v>
      </c>
      <c r="D1211" s="68" t="s">
        <v>49</v>
      </c>
      <c r="E1211" s="68" t="s">
        <v>57</v>
      </c>
      <c r="F1211" s="68" t="s">
        <v>50</v>
      </c>
      <c r="G1211" s="68">
        <v>8</v>
      </c>
      <c r="H1211" s="76">
        <v>9248</v>
      </c>
      <c r="I1211" s="68">
        <v>985.14319999999998</v>
      </c>
    </row>
    <row r="1212" spans="2:9">
      <c r="B1212" s="69">
        <v>41349</v>
      </c>
      <c r="C1212" s="67">
        <v>2396</v>
      </c>
      <c r="D1212" s="68" t="s">
        <v>48</v>
      </c>
      <c r="E1212" s="68" t="s">
        <v>57</v>
      </c>
      <c r="F1212" s="68" t="s">
        <v>51</v>
      </c>
      <c r="G1212" s="68">
        <v>8</v>
      </c>
      <c r="H1212" s="76">
        <v>4496</v>
      </c>
      <c r="I1212" s="68">
        <v>842.32559999999989</v>
      </c>
    </row>
    <row r="1213" spans="2:9">
      <c r="B1213" s="69">
        <v>41350</v>
      </c>
      <c r="C1213" s="67">
        <v>2761</v>
      </c>
      <c r="D1213" s="68" t="s">
        <v>45</v>
      </c>
      <c r="E1213" s="68" t="s">
        <v>57</v>
      </c>
      <c r="F1213" s="68" t="s">
        <v>50</v>
      </c>
      <c r="G1213" s="68">
        <v>9</v>
      </c>
      <c r="H1213" s="76">
        <v>8842.5</v>
      </c>
      <c r="I1213" s="68">
        <v>1452.6459</v>
      </c>
    </row>
    <row r="1214" spans="2:9">
      <c r="B1214" s="69">
        <v>41351</v>
      </c>
      <c r="C1214" s="67">
        <v>2397</v>
      </c>
      <c r="D1214" s="68" t="s">
        <v>49</v>
      </c>
      <c r="E1214" s="68" t="s">
        <v>57</v>
      </c>
      <c r="F1214" s="68" t="s">
        <v>47</v>
      </c>
      <c r="G1214" s="68">
        <v>6</v>
      </c>
      <c r="H1214" s="76">
        <v>4446</v>
      </c>
      <c r="I1214" s="68">
        <v>2164.7574000000004</v>
      </c>
    </row>
    <row r="1215" spans="2:9">
      <c r="B1215" s="69">
        <v>41352</v>
      </c>
      <c r="C1215" s="67">
        <v>2762</v>
      </c>
      <c r="D1215" s="68" t="s">
        <v>48</v>
      </c>
      <c r="E1215" s="68" t="s">
        <v>57</v>
      </c>
      <c r="F1215" s="68" t="s">
        <v>50</v>
      </c>
      <c r="G1215" s="68">
        <v>10</v>
      </c>
      <c r="H1215" s="76">
        <v>5760</v>
      </c>
      <c r="I1215" s="68">
        <v>2762.4960000000001</v>
      </c>
    </row>
    <row r="1216" spans="2:9">
      <c r="B1216" s="69">
        <v>41353</v>
      </c>
      <c r="C1216" s="67">
        <v>2398</v>
      </c>
      <c r="D1216" s="68" t="s">
        <v>45</v>
      </c>
      <c r="E1216" s="68" t="s">
        <v>57</v>
      </c>
      <c r="F1216" s="68" t="s">
        <v>47</v>
      </c>
      <c r="G1216" s="68">
        <v>9</v>
      </c>
      <c r="H1216" s="76">
        <v>2214</v>
      </c>
      <c r="I1216" s="68">
        <v>3928.7429999999999</v>
      </c>
    </row>
    <row r="1217" spans="2:9">
      <c r="B1217" s="69">
        <v>41354</v>
      </c>
      <c r="C1217" s="67">
        <v>2763</v>
      </c>
      <c r="D1217" s="68" t="s">
        <v>49</v>
      </c>
      <c r="E1217" s="68" t="s">
        <v>57</v>
      </c>
      <c r="F1217" s="68" t="s">
        <v>51</v>
      </c>
      <c r="G1217" s="68">
        <v>9</v>
      </c>
      <c r="H1217" s="76">
        <v>9585</v>
      </c>
      <c r="I1217" s="68">
        <v>1387.1412</v>
      </c>
    </row>
    <row r="1218" spans="2:9">
      <c r="B1218" s="69">
        <v>41355</v>
      </c>
      <c r="C1218" s="67">
        <v>2399</v>
      </c>
      <c r="D1218" s="68" t="s">
        <v>48</v>
      </c>
      <c r="E1218" s="68" t="s">
        <v>57</v>
      </c>
      <c r="F1218" s="68" t="s">
        <v>47</v>
      </c>
      <c r="G1218" s="68">
        <v>8</v>
      </c>
      <c r="H1218" s="76">
        <v>1926</v>
      </c>
      <c r="I1218" s="68">
        <v>1205.6759999999999</v>
      </c>
    </row>
    <row r="1219" spans="2:9">
      <c r="B1219" s="69">
        <v>41356</v>
      </c>
      <c r="C1219" s="67">
        <v>2764</v>
      </c>
      <c r="D1219" s="68" t="s">
        <v>45</v>
      </c>
      <c r="E1219" s="68" t="s">
        <v>57</v>
      </c>
      <c r="F1219" s="68" t="s">
        <v>51</v>
      </c>
      <c r="G1219" s="68">
        <v>7</v>
      </c>
      <c r="H1219" s="76">
        <v>6384</v>
      </c>
      <c r="I1219" s="68">
        <v>3173.6459999999997</v>
      </c>
    </row>
    <row r="1220" spans="2:9">
      <c r="B1220" s="69">
        <v>41357</v>
      </c>
      <c r="C1220" s="67">
        <v>2400</v>
      </c>
      <c r="D1220" s="68" t="s">
        <v>49</v>
      </c>
      <c r="E1220" s="68" t="s">
        <v>57</v>
      </c>
      <c r="F1220" s="68" t="s">
        <v>50</v>
      </c>
      <c r="G1220" s="68">
        <v>8</v>
      </c>
      <c r="H1220" s="76">
        <v>11160</v>
      </c>
      <c r="I1220" s="68">
        <v>4388.1120000000001</v>
      </c>
    </row>
    <row r="1221" spans="2:9">
      <c r="B1221" s="69">
        <v>41358</v>
      </c>
      <c r="C1221" s="67">
        <v>2765</v>
      </c>
      <c r="D1221" s="68" t="s">
        <v>48</v>
      </c>
      <c r="E1221" s="68" t="s">
        <v>57</v>
      </c>
      <c r="F1221" s="68" t="s">
        <v>51</v>
      </c>
      <c r="G1221" s="68">
        <v>10</v>
      </c>
      <c r="H1221" s="76">
        <v>11250</v>
      </c>
      <c r="I1221" s="68">
        <v>2397.6000000000004</v>
      </c>
    </row>
    <row r="1222" spans="2:9">
      <c r="B1222" s="69">
        <v>41359</v>
      </c>
      <c r="C1222" s="67">
        <v>2401</v>
      </c>
      <c r="D1222" s="68" t="s">
        <v>45</v>
      </c>
      <c r="E1222" s="68" t="s">
        <v>57</v>
      </c>
      <c r="F1222" s="68" t="s">
        <v>50</v>
      </c>
      <c r="G1222" s="68">
        <v>8</v>
      </c>
      <c r="H1222" s="76">
        <v>5640</v>
      </c>
      <c r="I1222" s="68">
        <v>2969.46</v>
      </c>
    </row>
    <row r="1223" spans="2:9">
      <c r="B1223" s="69">
        <v>41360</v>
      </c>
      <c r="C1223" s="67">
        <v>2402</v>
      </c>
      <c r="D1223" s="68" t="s">
        <v>48</v>
      </c>
      <c r="E1223" s="68" t="s">
        <v>57</v>
      </c>
      <c r="F1223" s="68" t="s">
        <v>50</v>
      </c>
      <c r="G1223" s="68">
        <v>10</v>
      </c>
      <c r="H1223" s="76">
        <v>1635</v>
      </c>
      <c r="I1223" s="68">
        <v>612.9615</v>
      </c>
    </row>
    <row r="1224" spans="2:9">
      <c r="B1224" s="69">
        <v>41361</v>
      </c>
      <c r="C1224" s="67">
        <v>2403</v>
      </c>
      <c r="D1224" s="68" t="s">
        <v>49</v>
      </c>
      <c r="E1224" s="68" t="s">
        <v>57</v>
      </c>
      <c r="F1224" s="68" t="s">
        <v>51</v>
      </c>
      <c r="G1224" s="68">
        <v>8</v>
      </c>
      <c r="H1224" s="76">
        <v>9216</v>
      </c>
      <c r="I1224" s="68">
        <v>2406.7583999999997</v>
      </c>
    </row>
    <row r="1225" spans="2:9">
      <c r="B1225" s="69">
        <v>41362</v>
      </c>
      <c r="C1225" s="67">
        <v>2404</v>
      </c>
      <c r="D1225" s="68" t="s">
        <v>45</v>
      </c>
      <c r="E1225" s="68" t="s">
        <v>57</v>
      </c>
      <c r="F1225" s="68" t="s">
        <v>51</v>
      </c>
      <c r="G1225" s="68">
        <v>10</v>
      </c>
      <c r="H1225" s="76">
        <v>7620</v>
      </c>
      <c r="I1225" s="68">
        <v>1853.3745000000001</v>
      </c>
    </row>
    <row r="1226" spans="2:9">
      <c r="B1226" s="69">
        <v>41363</v>
      </c>
      <c r="C1226" s="67">
        <v>2405</v>
      </c>
      <c r="D1226" s="68" t="s">
        <v>48</v>
      </c>
      <c r="E1226" s="68" t="s">
        <v>57</v>
      </c>
      <c r="F1226" s="68" t="s">
        <v>51</v>
      </c>
      <c r="G1226" s="68">
        <v>10</v>
      </c>
      <c r="H1226" s="76">
        <v>5970</v>
      </c>
      <c r="I1226" s="68">
        <v>5246.1374999999998</v>
      </c>
    </row>
    <row r="1227" spans="2:9">
      <c r="B1227" s="69">
        <v>41364</v>
      </c>
      <c r="C1227" s="67">
        <v>2775</v>
      </c>
      <c r="D1227" s="68" t="s">
        <v>49</v>
      </c>
      <c r="E1227" s="68" t="s">
        <v>57</v>
      </c>
      <c r="F1227" s="68" t="s">
        <v>47</v>
      </c>
      <c r="G1227" s="68">
        <v>10</v>
      </c>
      <c r="H1227" s="76">
        <v>6060</v>
      </c>
      <c r="I1227" s="68">
        <v>1452.7839999999999</v>
      </c>
    </row>
    <row r="1228" spans="2:9">
      <c r="B1228" s="69">
        <v>41365</v>
      </c>
      <c r="C1228" s="67">
        <v>2411</v>
      </c>
      <c r="D1228" s="68" t="s">
        <v>48</v>
      </c>
      <c r="E1228" s="68" t="s">
        <v>57</v>
      </c>
      <c r="F1228" s="68" t="s">
        <v>50</v>
      </c>
      <c r="G1228" s="68">
        <v>8</v>
      </c>
      <c r="H1228" s="76">
        <v>5724</v>
      </c>
      <c r="I1228" s="68">
        <v>849.44159999999999</v>
      </c>
    </row>
    <row r="1229" spans="2:9">
      <c r="B1229" s="69">
        <v>41366</v>
      </c>
      <c r="C1229" s="67">
        <v>2776</v>
      </c>
      <c r="D1229" s="68" t="s">
        <v>45</v>
      </c>
      <c r="E1229" s="68" t="s">
        <v>57</v>
      </c>
      <c r="F1229" s="68" t="s">
        <v>47</v>
      </c>
      <c r="G1229" s="68">
        <v>10</v>
      </c>
      <c r="H1229" s="76">
        <v>10350</v>
      </c>
      <c r="I1229" s="68">
        <v>683.51400000000001</v>
      </c>
    </row>
    <row r="1230" spans="2:9">
      <c r="B1230" s="69">
        <v>41367</v>
      </c>
      <c r="C1230" s="67">
        <v>2412</v>
      </c>
      <c r="D1230" s="68" t="s">
        <v>49</v>
      </c>
      <c r="E1230" s="68" t="s">
        <v>57</v>
      </c>
      <c r="F1230" s="68" t="s">
        <v>51</v>
      </c>
      <c r="G1230" s="68">
        <v>6</v>
      </c>
      <c r="H1230" s="76">
        <v>11475</v>
      </c>
      <c r="I1230" s="68">
        <v>3490.2359999999999</v>
      </c>
    </row>
    <row r="1231" spans="2:9">
      <c r="B1231" s="69">
        <v>41368</v>
      </c>
      <c r="C1231" s="67">
        <v>2777</v>
      </c>
      <c r="D1231" s="68" t="s">
        <v>48</v>
      </c>
      <c r="E1231" s="68" t="s">
        <v>57</v>
      </c>
      <c r="F1231" s="68" t="s">
        <v>47</v>
      </c>
      <c r="G1231" s="68">
        <v>9</v>
      </c>
      <c r="H1231" s="76">
        <v>6831</v>
      </c>
      <c r="I1231" s="68">
        <v>852.96420000000001</v>
      </c>
    </row>
    <row r="1232" spans="2:9">
      <c r="B1232" s="69">
        <v>41369</v>
      </c>
      <c r="C1232" s="67">
        <v>2413</v>
      </c>
      <c r="D1232" s="68" t="s">
        <v>45</v>
      </c>
      <c r="E1232" s="68" t="s">
        <v>57</v>
      </c>
      <c r="F1232" s="68" t="s">
        <v>51</v>
      </c>
      <c r="G1232" s="68">
        <v>6</v>
      </c>
      <c r="H1232" s="76">
        <v>5062.5</v>
      </c>
      <c r="I1232" s="68">
        <v>1971.84375</v>
      </c>
    </row>
    <row r="1233" spans="2:9">
      <c r="B1233" s="69">
        <v>41370</v>
      </c>
      <c r="C1233" s="67">
        <v>2778</v>
      </c>
      <c r="D1233" s="68" t="s">
        <v>49</v>
      </c>
      <c r="E1233" s="68" t="s">
        <v>57</v>
      </c>
      <c r="F1233" s="68" t="s">
        <v>50</v>
      </c>
      <c r="G1233" s="68">
        <v>6</v>
      </c>
      <c r="H1233" s="76">
        <v>5778</v>
      </c>
      <c r="I1233" s="68">
        <v>2354.5349999999999</v>
      </c>
    </row>
    <row r="1234" spans="2:9">
      <c r="B1234" s="69">
        <v>41371</v>
      </c>
      <c r="C1234" s="67">
        <v>2414</v>
      </c>
      <c r="D1234" s="68" t="s">
        <v>48</v>
      </c>
      <c r="E1234" s="68" t="s">
        <v>57</v>
      </c>
      <c r="F1234" s="68" t="s">
        <v>51</v>
      </c>
      <c r="G1234" s="68">
        <v>9</v>
      </c>
      <c r="H1234" s="76">
        <v>13432.5</v>
      </c>
      <c r="I1234" s="68">
        <v>2267.4059999999999</v>
      </c>
    </row>
    <row r="1235" spans="2:9">
      <c r="B1235" s="69">
        <v>41372</v>
      </c>
      <c r="C1235" s="67">
        <v>2779</v>
      </c>
      <c r="D1235" s="68" t="s">
        <v>45</v>
      </c>
      <c r="E1235" s="68" t="s">
        <v>57</v>
      </c>
      <c r="F1235" s="68" t="s">
        <v>50</v>
      </c>
      <c r="G1235" s="68">
        <v>8</v>
      </c>
      <c r="H1235" s="76">
        <v>6516</v>
      </c>
      <c r="I1235" s="68">
        <v>683.31119999999999</v>
      </c>
    </row>
    <row r="1236" spans="2:9">
      <c r="B1236" s="69">
        <v>41373</v>
      </c>
      <c r="C1236" s="67">
        <v>2415</v>
      </c>
      <c r="D1236" s="68" t="s">
        <v>49</v>
      </c>
      <c r="E1236" s="68" t="s">
        <v>57</v>
      </c>
      <c r="F1236" s="68" t="s">
        <v>47</v>
      </c>
      <c r="G1236" s="68">
        <v>10</v>
      </c>
      <c r="H1236" s="76">
        <v>7575</v>
      </c>
      <c r="I1236" s="68">
        <v>578.73</v>
      </c>
    </row>
    <row r="1237" spans="2:9">
      <c r="B1237" s="69">
        <v>41374</v>
      </c>
      <c r="C1237" s="67">
        <v>2780</v>
      </c>
      <c r="D1237" s="68" t="s">
        <v>48</v>
      </c>
      <c r="E1237" s="68" t="s">
        <v>57</v>
      </c>
      <c r="F1237" s="68" t="s">
        <v>50</v>
      </c>
      <c r="G1237" s="68">
        <v>6</v>
      </c>
      <c r="H1237" s="76">
        <v>6084</v>
      </c>
      <c r="I1237" s="68">
        <v>1423.1997000000001</v>
      </c>
    </row>
    <row r="1238" spans="2:9">
      <c r="B1238" s="69">
        <v>41375</v>
      </c>
      <c r="C1238" s="67">
        <v>2416</v>
      </c>
      <c r="D1238" s="68" t="s">
        <v>45</v>
      </c>
      <c r="E1238" s="68" t="s">
        <v>57</v>
      </c>
      <c r="F1238" s="68" t="s">
        <v>47</v>
      </c>
      <c r="G1238" s="68">
        <v>9</v>
      </c>
      <c r="H1238" s="76">
        <v>12487.5</v>
      </c>
      <c r="I1238" s="68">
        <v>912.33675000000005</v>
      </c>
    </row>
    <row r="1239" spans="2:9">
      <c r="B1239" s="69">
        <v>41376</v>
      </c>
      <c r="C1239" s="67">
        <v>2781</v>
      </c>
      <c r="D1239" s="68" t="s">
        <v>49</v>
      </c>
      <c r="E1239" s="68" t="s">
        <v>57</v>
      </c>
      <c r="F1239" s="68" t="s">
        <v>51</v>
      </c>
      <c r="G1239" s="68">
        <v>9</v>
      </c>
      <c r="H1239" s="76">
        <v>7506</v>
      </c>
      <c r="I1239" s="68">
        <v>754.35299999999995</v>
      </c>
    </row>
    <row r="1240" spans="2:9">
      <c r="B1240" s="69">
        <v>41377</v>
      </c>
      <c r="C1240" s="67">
        <v>2417</v>
      </c>
      <c r="D1240" s="68" t="s">
        <v>48</v>
      </c>
      <c r="E1240" s="68" t="s">
        <v>57</v>
      </c>
      <c r="F1240" s="68" t="s">
        <v>47</v>
      </c>
      <c r="G1240" s="68">
        <v>7</v>
      </c>
      <c r="H1240" s="76">
        <v>12022.5</v>
      </c>
      <c r="I1240" s="68">
        <v>4181.9063999999998</v>
      </c>
    </row>
    <row r="1241" spans="2:9">
      <c r="B1241" s="69">
        <v>41378</v>
      </c>
      <c r="C1241" s="67">
        <v>2782</v>
      </c>
      <c r="D1241" s="68" t="s">
        <v>45</v>
      </c>
      <c r="E1241" s="68" t="s">
        <v>57</v>
      </c>
      <c r="F1241" s="68" t="s">
        <v>51</v>
      </c>
      <c r="G1241" s="68">
        <v>9</v>
      </c>
      <c r="H1241" s="76">
        <v>4266</v>
      </c>
      <c r="I1241" s="68">
        <v>1736.2619999999997</v>
      </c>
    </row>
    <row r="1242" spans="2:9">
      <c r="B1242" s="69">
        <v>41379</v>
      </c>
      <c r="C1242" s="67">
        <v>2418</v>
      </c>
      <c r="D1242" s="68" t="s">
        <v>49</v>
      </c>
      <c r="E1242" s="68" t="s">
        <v>57</v>
      </c>
      <c r="F1242" s="68" t="s">
        <v>50</v>
      </c>
      <c r="G1242" s="68">
        <v>7</v>
      </c>
      <c r="H1242" s="76">
        <v>3370.5</v>
      </c>
      <c r="I1242" s="68">
        <v>2058.7013999999999</v>
      </c>
    </row>
    <row r="1243" spans="2:9">
      <c r="B1243" s="69">
        <v>41380</v>
      </c>
      <c r="C1243" s="67">
        <v>2783</v>
      </c>
      <c r="D1243" s="68" t="s">
        <v>48</v>
      </c>
      <c r="E1243" s="68" t="s">
        <v>57</v>
      </c>
      <c r="F1243" s="68" t="s">
        <v>51</v>
      </c>
      <c r="G1243" s="68">
        <v>9</v>
      </c>
      <c r="H1243" s="76">
        <v>2673</v>
      </c>
      <c r="I1243" s="68">
        <v>4602.9059999999999</v>
      </c>
    </row>
    <row r="1244" spans="2:9">
      <c r="B1244" s="69">
        <v>41381</v>
      </c>
      <c r="C1244" s="67">
        <v>2419</v>
      </c>
      <c r="D1244" s="68" t="s">
        <v>45</v>
      </c>
      <c r="E1244" s="68" t="s">
        <v>57</v>
      </c>
      <c r="F1244" s="68" t="s">
        <v>50</v>
      </c>
      <c r="G1244" s="68">
        <v>8</v>
      </c>
      <c r="H1244" s="76">
        <v>6048</v>
      </c>
      <c r="I1244" s="68">
        <v>3281.04</v>
      </c>
    </row>
    <row r="1245" spans="2:9">
      <c r="B1245" s="69">
        <v>41382</v>
      </c>
      <c r="C1245" s="67">
        <v>2784</v>
      </c>
      <c r="D1245" s="68" t="s">
        <v>49</v>
      </c>
      <c r="E1245" s="68" t="s">
        <v>57</v>
      </c>
      <c r="F1245" s="68" t="s">
        <v>47</v>
      </c>
      <c r="G1245" s="68">
        <v>8</v>
      </c>
      <c r="H1245" s="76">
        <v>4428</v>
      </c>
      <c r="I1245" s="68">
        <v>721.09979999999996</v>
      </c>
    </row>
    <row r="1246" spans="2:9">
      <c r="B1246" s="69">
        <v>41383</v>
      </c>
      <c r="C1246" s="67">
        <v>2420</v>
      </c>
      <c r="D1246" s="68" t="s">
        <v>48</v>
      </c>
      <c r="E1246" s="68" t="s">
        <v>57</v>
      </c>
      <c r="F1246" s="68" t="s">
        <v>50</v>
      </c>
      <c r="G1246" s="68">
        <v>10</v>
      </c>
      <c r="H1246" s="76">
        <v>5160</v>
      </c>
      <c r="I1246" s="68">
        <v>2085.1559999999999</v>
      </c>
    </row>
    <row r="1247" spans="2:9">
      <c r="B1247" s="69">
        <v>41384</v>
      </c>
      <c r="C1247" s="67">
        <v>2785</v>
      </c>
      <c r="D1247" s="68" t="s">
        <v>45</v>
      </c>
      <c r="E1247" s="68" t="s">
        <v>57</v>
      </c>
      <c r="F1247" s="68" t="s">
        <v>47</v>
      </c>
      <c r="G1247" s="68">
        <v>7</v>
      </c>
      <c r="H1247" s="76">
        <v>14280</v>
      </c>
      <c r="I1247" s="68">
        <v>4382.5320000000002</v>
      </c>
    </row>
    <row r="1248" spans="2:9">
      <c r="B1248" s="69">
        <v>41385</v>
      </c>
      <c r="C1248" s="67">
        <v>2421</v>
      </c>
      <c r="D1248" s="68" t="s">
        <v>49</v>
      </c>
      <c r="E1248" s="68" t="s">
        <v>57</v>
      </c>
      <c r="F1248" s="68" t="s">
        <v>51</v>
      </c>
      <c r="G1248" s="68">
        <v>7</v>
      </c>
      <c r="H1248" s="76">
        <v>11172</v>
      </c>
      <c r="I1248" s="68">
        <v>2141.1137999999996</v>
      </c>
    </row>
    <row r="1249" spans="2:9">
      <c r="B1249" s="69">
        <v>41386</v>
      </c>
      <c r="C1249" s="67">
        <v>2786</v>
      </c>
      <c r="D1249" s="68" t="s">
        <v>48</v>
      </c>
      <c r="E1249" s="68" t="s">
        <v>57</v>
      </c>
      <c r="F1249" s="68" t="s">
        <v>47</v>
      </c>
      <c r="G1249" s="68">
        <v>7</v>
      </c>
      <c r="H1249" s="76">
        <v>11550</v>
      </c>
      <c r="I1249" s="68">
        <v>2089.395</v>
      </c>
    </row>
    <row r="1250" spans="2:9">
      <c r="B1250" s="69">
        <v>41387</v>
      </c>
      <c r="C1250" s="67">
        <v>2422</v>
      </c>
      <c r="D1250" s="68" t="s">
        <v>45</v>
      </c>
      <c r="E1250" s="68" t="s">
        <v>57</v>
      </c>
      <c r="F1250" s="68" t="s">
        <v>51</v>
      </c>
      <c r="G1250" s="68">
        <v>6</v>
      </c>
      <c r="H1250" s="76">
        <v>9828</v>
      </c>
      <c r="I1250" s="68">
        <v>4660.9290000000001</v>
      </c>
    </row>
    <row r="1251" spans="2:9">
      <c r="B1251" s="69">
        <v>41388</v>
      </c>
      <c r="C1251" s="67">
        <v>2787</v>
      </c>
      <c r="D1251" s="68" t="s">
        <v>49</v>
      </c>
      <c r="E1251" s="68" t="s">
        <v>57</v>
      </c>
      <c r="F1251" s="68" t="s">
        <v>50</v>
      </c>
      <c r="G1251" s="68">
        <v>8</v>
      </c>
      <c r="H1251" s="76">
        <v>7200</v>
      </c>
      <c r="I1251" s="68">
        <v>2219.7600000000002</v>
      </c>
    </row>
    <row r="1252" spans="2:9">
      <c r="B1252" s="69">
        <v>41389</v>
      </c>
      <c r="C1252" s="67">
        <v>2423</v>
      </c>
      <c r="D1252" s="68" t="s">
        <v>48</v>
      </c>
      <c r="E1252" s="68" t="s">
        <v>57</v>
      </c>
      <c r="F1252" s="68" t="s">
        <v>51</v>
      </c>
      <c r="G1252" s="68">
        <v>10</v>
      </c>
      <c r="H1252" s="76">
        <v>5130</v>
      </c>
      <c r="I1252" s="68">
        <v>969.31350000000009</v>
      </c>
    </row>
    <row r="1253" spans="2:9">
      <c r="B1253" s="69">
        <v>41390</v>
      </c>
      <c r="C1253" s="67">
        <v>2788</v>
      </c>
      <c r="D1253" s="68" t="s">
        <v>45</v>
      </c>
      <c r="E1253" s="68" t="s">
        <v>57</v>
      </c>
      <c r="F1253" s="68" t="s">
        <v>50</v>
      </c>
      <c r="G1253" s="68">
        <v>10</v>
      </c>
      <c r="H1253" s="76">
        <v>6780</v>
      </c>
      <c r="I1253" s="68">
        <v>1490.922</v>
      </c>
    </row>
    <row r="1254" spans="2:9">
      <c r="B1254" s="69">
        <v>41391</v>
      </c>
      <c r="C1254" s="67">
        <v>2424</v>
      </c>
      <c r="D1254" s="68" t="s">
        <v>49</v>
      </c>
      <c r="E1254" s="68" t="s">
        <v>57</v>
      </c>
      <c r="F1254" s="68" t="s">
        <v>47</v>
      </c>
      <c r="G1254" s="68">
        <v>10</v>
      </c>
      <c r="H1254" s="76">
        <v>2210</v>
      </c>
      <c r="I1254" s="68">
        <v>2978.8589999999999</v>
      </c>
    </row>
    <row r="1255" spans="2:9">
      <c r="B1255" s="69">
        <v>41392</v>
      </c>
      <c r="C1255" s="67">
        <v>2789</v>
      </c>
      <c r="D1255" s="68" t="s">
        <v>48</v>
      </c>
      <c r="E1255" s="68" t="s">
        <v>57</v>
      </c>
      <c r="F1255" s="68" t="s">
        <v>50</v>
      </c>
      <c r="G1255" s="68">
        <v>7</v>
      </c>
      <c r="H1255" s="76">
        <v>5355</v>
      </c>
      <c r="I1255" s="68">
        <v>1920.3029999999999</v>
      </c>
    </row>
    <row r="1256" spans="2:9">
      <c r="B1256" s="69">
        <v>41393</v>
      </c>
      <c r="C1256" s="67">
        <v>2425</v>
      </c>
      <c r="D1256" s="68" t="s">
        <v>45</v>
      </c>
      <c r="E1256" s="68" t="s">
        <v>57</v>
      </c>
      <c r="F1256" s="68" t="s">
        <v>47</v>
      </c>
      <c r="G1256" s="68">
        <v>6</v>
      </c>
      <c r="H1256" s="76">
        <v>3762</v>
      </c>
      <c r="I1256" s="68">
        <v>3857.9309999999996</v>
      </c>
    </row>
    <row r="1257" spans="2:9">
      <c r="B1257" s="69">
        <v>41394</v>
      </c>
      <c r="C1257" s="67">
        <v>2790</v>
      </c>
      <c r="D1257" s="68" t="s">
        <v>49</v>
      </c>
      <c r="E1257" s="68" t="s">
        <v>57</v>
      </c>
      <c r="F1257" s="68" t="s">
        <v>51</v>
      </c>
      <c r="G1257" s="68">
        <v>6</v>
      </c>
      <c r="H1257" s="76">
        <v>4698</v>
      </c>
      <c r="I1257" s="68">
        <v>587.40659999999991</v>
      </c>
    </row>
    <row r="1258" spans="2:9">
      <c r="B1258" s="69">
        <v>41395</v>
      </c>
      <c r="C1258" s="67">
        <v>2426</v>
      </c>
      <c r="D1258" s="68" t="s">
        <v>48</v>
      </c>
      <c r="E1258" s="68" t="s">
        <v>57</v>
      </c>
      <c r="F1258" s="68" t="s">
        <v>47</v>
      </c>
      <c r="G1258" s="68">
        <v>10</v>
      </c>
      <c r="H1258" s="76">
        <v>3660</v>
      </c>
      <c r="I1258" s="68">
        <v>2663.0160000000001</v>
      </c>
    </row>
    <row r="1259" spans="2:9">
      <c r="B1259" s="69">
        <v>41396</v>
      </c>
      <c r="C1259" s="67">
        <v>2791</v>
      </c>
      <c r="D1259" s="68" t="s">
        <v>45</v>
      </c>
      <c r="E1259" s="68" t="s">
        <v>57</v>
      </c>
      <c r="F1259" s="68" t="s">
        <v>51</v>
      </c>
      <c r="G1259" s="68">
        <v>8</v>
      </c>
      <c r="H1259" s="76">
        <v>1608</v>
      </c>
      <c r="I1259" s="68">
        <v>1651.2552000000001</v>
      </c>
    </row>
    <row r="1260" spans="2:9">
      <c r="B1260" s="69">
        <v>41397</v>
      </c>
      <c r="C1260" s="67">
        <v>2427</v>
      </c>
      <c r="D1260" s="68" t="s">
        <v>49</v>
      </c>
      <c r="E1260" s="68" t="s">
        <v>57</v>
      </c>
      <c r="F1260" s="68" t="s">
        <v>50</v>
      </c>
      <c r="G1260" s="68">
        <v>10</v>
      </c>
      <c r="H1260" s="76">
        <v>4160</v>
      </c>
      <c r="I1260" s="68">
        <v>3580.7200000000003</v>
      </c>
    </row>
    <row r="1261" spans="2:9">
      <c r="B1261" s="69">
        <v>41398</v>
      </c>
      <c r="C1261" s="67">
        <v>2792</v>
      </c>
      <c r="D1261" s="68" t="s">
        <v>48</v>
      </c>
      <c r="E1261" s="68" t="s">
        <v>57</v>
      </c>
      <c r="F1261" s="68" t="s">
        <v>51</v>
      </c>
      <c r="G1261" s="68">
        <v>10</v>
      </c>
      <c r="H1261" s="76">
        <v>4120</v>
      </c>
      <c r="I1261" s="68">
        <v>1837.52</v>
      </c>
    </row>
    <row r="1262" spans="2:9">
      <c r="B1262" s="69">
        <v>41399</v>
      </c>
      <c r="C1262" s="67">
        <v>2428</v>
      </c>
      <c r="D1262" s="68" t="s">
        <v>45</v>
      </c>
      <c r="E1262" s="68" t="s">
        <v>57</v>
      </c>
      <c r="F1262" s="68" t="s">
        <v>50</v>
      </c>
      <c r="G1262" s="68">
        <v>8</v>
      </c>
      <c r="H1262" s="76">
        <v>4416</v>
      </c>
      <c r="I1262" s="68">
        <v>2109.0816</v>
      </c>
    </row>
    <row r="1263" spans="2:9">
      <c r="B1263" s="69">
        <v>41400</v>
      </c>
      <c r="C1263" s="67">
        <v>2793</v>
      </c>
      <c r="D1263" s="68" t="s">
        <v>49</v>
      </c>
      <c r="E1263" s="68" t="s">
        <v>57</v>
      </c>
      <c r="F1263" s="68" t="s">
        <v>47</v>
      </c>
      <c r="G1263" s="68">
        <v>6</v>
      </c>
      <c r="H1263" s="76">
        <v>2178</v>
      </c>
      <c r="I1263" s="68">
        <v>2867.7726000000002</v>
      </c>
    </row>
    <row r="1264" spans="2:9">
      <c r="B1264" s="69">
        <v>41401</v>
      </c>
      <c r="C1264" s="67">
        <v>2429</v>
      </c>
      <c r="D1264" s="68" t="s">
        <v>48</v>
      </c>
      <c r="E1264" s="68" t="s">
        <v>57</v>
      </c>
      <c r="F1264" s="68" t="s">
        <v>50</v>
      </c>
      <c r="G1264" s="68">
        <v>8</v>
      </c>
      <c r="H1264" s="76">
        <v>2496</v>
      </c>
      <c r="I1264" s="68">
        <v>5033.1840000000002</v>
      </c>
    </row>
    <row r="1265" spans="2:9">
      <c r="B1265" s="69">
        <v>41767</v>
      </c>
      <c r="C1265" s="67">
        <v>2794</v>
      </c>
      <c r="D1265" s="68" t="s">
        <v>45</v>
      </c>
      <c r="E1265" s="68" t="s">
        <v>57</v>
      </c>
      <c r="F1265" s="68" t="s">
        <v>47</v>
      </c>
      <c r="G1265" s="68">
        <v>6</v>
      </c>
      <c r="H1265" s="76">
        <v>8784</v>
      </c>
      <c r="I1265" s="68">
        <v>2782.1124</v>
      </c>
    </row>
    <row r="1266" spans="2:9">
      <c r="B1266" s="69">
        <v>41768</v>
      </c>
      <c r="C1266" s="67">
        <v>2430</v>
      </c>
      <c r="D1266" s="68" t="s">
        <v>49</v>
      </c>
      <c r="E1266" s="68" t="s">
        <v>57</v>
      </c>
      <c r="F1266" s="68" t="s">
        <v>51</v>
      </c>
      <c r="G1266" s="68">
        <v>9</v>
      </c>
      <c r="H1266" s="76">
        <v>9324</v>
      </c>
      <c r="I1266" s="68">
        <v>1722.1428000000001</v>
      </c>
    </row>
    <row r="1267" spans="2:9">
      <c r="B1267" s="69">
        <v>41769</v>
      </c>
      <c r="C1267" s="67">
        <v>2795</v>
      </c>
      <c r="D1267" s="68" t="s">
        <v>48</v>
      </c>
      <c r="E1267" s="68" t="s">
        <v>57</v>
      </c>
      <c r="F1267" s="68" t="s">
        <v>47</v>
      </c>
      <c r="G1267" s="68">
        <v>10</v>
      </c>
      <c r="H1267" s="76">
        <v>4260</v>
      </c>
      <c r="I1267" s="68">
        <v>1370.0159999999998</v>
      </c>
    </row>
    <row r="1268" spans="2:9">
      <c r="B1268" s="69">
        <v>41770</v>
      </c>
      <c r="C1268" s="67">
        <v>2431</v>
      </c>
      <c r="D1268" s="68" t="s">
        <v>45</v>
      </c>
      <c r="E1268" s="68" t="s">
        <v>57</v>
      </c>
      <c r="F1268" s="68" t="s">
        <v>51</v>
      </c>
      <c r="G1268" s="68">
        <v>8</v>
      </c>
      <c r="H1268" s="76">
        <v>5760</v>
      </c>
      <c r="I1268" s="68">
        <v>2139.2640000000001</v>
      </c>
    </row>
    <row r="1269" spans="2:9">
      <c r="B1269" s="69">
        <v>41771</v>
      </c>
      <c r="C1269" s="67">
        <v>2796</v>
      </c>
      <c r="D1269" s="68" t="s">
        <v>49</v>
      </c>
      <c r="E1269" s="68" t="s">
        <v>57</v>
      </c>
      <c r="F1269" s="68" t="s">
        <v>50</v>
      </c>
      <c r="G1269" s="68">
        <v>9</v>
      </c>
      <c r="H1269" s="76">
        <v>10440</v>
      </c>
      <c r="I1269" s="68">
        <v>3124.17</v>
      </c>
    </row>
    <row r="1270" spans="2:9">
      <c r="B1270" s="69">
        <v>41772</v>
      </c>
      <c r="C1270" s="67">
        <v>2432</v>
      </c>
      <c r="D1270" s="68" t="s">
        <v>48</v>
      </c>
      <c r="E1270" s="68" t="s">
        <v>57</v>
      </c>
      <c r="F1270" s="68" t="s">
        <v>51</v>
      </c>
      <c r="G1270" s="68">
        <v>9</v>
      </c>
      <c r="H1270" s="76">
        <v>9396</v>
      </c>
      <c r="I1270" s="68">
        <v>3484.9763999999996</v>
      </c>
    </row>
    <row r="1271" spans="2:9">
      <c r="B1271" s="69">
        <v>41773</v>
      </c>
      <c r="C1271" s="67">
        <v>2797</v>
      </c>
      <c r="D1271" s="68" t="s">
        <v>45</v>
      </c>
      <c r="E1271" s="68" t="s">
        <v>57</v>
      </c>
      <c r="F1271" s="68" t="s">
        <v>50</v>
      </c>
      <c r="G1271" s="68">
        <v>6</v>
      </c>
      <c r="H1271" s="76">
        <v>13005</v>
      </c>
      <c r="I1271" s="68">
        <v>2521.9295999999999</v>
      </c>
    </row>
    <row r="1272" spans="2:9">
      <c r="B1272" s="69">
        <v>41774</v>
      </c>
      <c r="C1272" s="67">
        <v>2433</v>
      </c>
      <c r="D1272" s="68" t="s">
        <v>49</v>
      </c>
      <c r="E1272" s="68" t="s">
        <v>57</v>
      </c>
      <c r="F1272" s="68" t="s">
        <v>47</v>
      </c>
      <c r="G1272" s="68">
        <v>10</v>
      </c>
      <c r="H1272" s="76">
        <v>13300</v>
      </c>
      <c r="I1272" s="68">
        <v>4205.46</v>
      </c>
    </row>
    <row r="1273" spans="2:9">
      <c r="B1273" s="69">
        <v>41775</v>
      </c>
      <c r="C1273" s="67">
        <v>2798</v>
      </c>
      <c r="D1273" s="68" t="s">
        <v>48</v>
      </c>
      <c r="E1273" s="68" t="s">
        <v>57</v>
      </c>
      <c r="F1273" s="68" t="s">
        <v>50</v>
      </c>
      <c r="G1273" s="68">
        <v>9</v>
      </c>
      <c r="H1273" s="76">
        <v>2475</v>
      </c>
      <c r="I1273" s="68">
        <v>780.12</v>
      </c>
    </row>
    <row r="1274" spans="2:9">
      <c r="B1274" s="69">
        <v>41776</v>
      </c>
      <c r="C1274" s="67">
        <v>2434</v>
      </c>
      <c r="D1274" s="68" t="s">
        <v>45</v>
      </c>
      <c r="E1274" s="68" t="s">
        <v>57</v>
      </c>
      <c r="F1274" s="68" t="s">
        <v>47</v>
      </c>
      <c r="G1274" s="68">
        <v>10</v>
      </c>
      <c r="H1274" s="76">
        <v>14100</v>
      </c>
      <c r="I1274" s="68">
        <v>3058.29</v>
      </c>
    </row>
    <row r="1275" spans="2:9">
      <c r="B1275" s="69">
        <v>41777</v>
      </c>
      <c r="C1275" s="67">
        <v>2799</v>
      </c>
      <c r="D1275" s="68" t="s">
        <v>49</v>
      </c>
      <c r="E1275" s="68" t="s">
        <v>57</v>
      </c>
      <c r="F1275" s="68" t="s">
        <v>51</v>
      </c>
      <c r="G1275" s="68">
        <v>10</v>
      </c>
      <c r="H1275" s="76">
        <v>10440</v>
      </c>
      <c r="I1275" s="68">
        <v>1908.432</v>
      </c>
    </row>
    <row r="1276" spans="2:9">
      <c r="B1276" s="69">
        <v>41778</v>
      </c>
      <c r="C1276" s="67">
        <v>2435</v>
      </c>
      <c r="D1276" s="68" t="s">
        <v>48</v>
      </c>
      <c r="E1276" s="68" t="s">
        <v>57</v>
      </c>
      <c r="F1276" s="68" t="s">
        <v>47</v>
      </c>
      <c r="G1276" s="68">
        <v>9</v>
      </c>
      <c r="H1276" s="76">
        <v>9108</v>
      </c>
      <c r="I1276" s="68">
        <v>969.77430000000004</v>
      </c>
    </row>
    <row r="1277" spans="2:9">
      <c r="B1277" s="69">
        <v>41779</v>
      </c>
      <c r="C1277" s="67">
        <v>2800</v>
      </c>
      <c r="D1277" s="68" t="s">
        <v>45</v>
      </c>
      <c r="E1277" s="68" t="s">
        <v>57</v>
      </c>
      <c r="F1277" s="68" t="s">
        <v>51</v>
      </c>
      <c r="G1277" s="68">
        <v>8</v>
      </c>
      <c r="H1277" s="76">
        <v>11960</v>
      </c>
      <c r="I1277" s="68">
        <v>4174.04</v>
      </c>
    </row>
    <row r="1278" spans="2:9">
      <c r="B1278" s="69">
        <v>41780</v>
      </c>
      <c r="C1278" s="67">
        <v>2436</v>
      </c>
      <c r="D1278" s="68" t="s">
        <v>49</v>
      </c>
      <c r="E1278" s="68" t="s">
        <v>57</v>
      </c>
      <c r="F1278" s="68" t="s">
        <v>50</v>
      </c>
      <c r="G1278" s="68">
        <v>9</v>
      </c>
      <c r="H1278" s="76">
        <v>10422</v>
      </c>
      <c r="I1278" s="68">
        <v>2384.8141500000002</v>
      </c>
    </row>
    <row r="1279" spans="2:9">
      <c r="B1279" s="69">
        <v>41781</v>
      </c>
      <c r="C1279" s="67">
        <v>2801</v>
      </c>
      <c r="D1279" s="68" t="s">
        <v>48</v>
      </c>
      <c r="E1279" s="68" t="s">
        <v>57</v>
      </c>
      <c r="F1279" s="68" t="s">
        <v>51</v>
      </c>
      <c r="G1279" s="68">
        <v>10</v>
      </c>
      <c r="H1279" s="76">
        <v>2650</v>
      </c>
      <c r="I1279" s="68">
        <v>3340.59</v>
      </c>
    </row>
    <row r="1280" spans="2:9">
      <c r="B1280" s="69">
        <v>41782</v>
      </c>
      <c r="C1280" s="67">
        <v>2437</v>
      </c>
      <c r="D1280" s="68" t="s">
        <v>45</v>
      </c>
      <c r="E1280" s="68" t="s">
        <v>57</v>
      </c>
      <c r="F1280" s="68" t="s">
        <v>50</v>
      </c>
      <c r="G1280" s="68">
        <v>7</v>
      </c>
      <c r="H1280" s="76">
        <v>9660</v>
      </c>
      <c r="I1280" s="68">
        <v>2898.9659999999994</v>
      </c>
    </row>
    <row r="1281" spans="2:9">
      <c r="B1281" s="69">
        <v>41783</v>
      </c>
      <c r="C1281" s="67">
        <v>2802</v>
      </c>
      <c r="D1281" s="68" t="s">
        <v>49</v>
      </c>
      <c r="E1281" s="68" t="s">
        <v>57</v>
      </c>
      <c r="F1281" s="68" t="s">
        <v>47</v>
      </c>
      <c r="G1281" s="68">
        <v>9</v>
      </c>
      <c r="H1281" s="76">
        <v>9990</v>
      </c>
      <c r="I1281" s="68">
        <v>5395.8487500000001</v>
      </c>
    </row>
    <row r="1282" spans="2:9">
      <c r="B1282" s="69">
        <v>41784</v>
      </c>
      <c r="C1282" s="67">
        <v>2438</v>
      </c>
      <c r="D1282" s="68" t="s">
        <v>48</v>
      </c>
      <c r="E1282" s="68" t="s">
        <v>57</v>
      </c>
      <c r="F1282" s="68" t="s">
        <v>50</v>
      </c>
      <c r="G1282" s="68">
        <v>9</v>
      </c>
      <c r="H1282" s="76">
        <v>10980</v>
      </c>
      <c r="I1282" s="68">
        <v>851.60879999999997</v>
      </c>
    </row>
    <row r="1283" spans="2:9">
      <c r="B1283" s="69">
        <v>41785</v>
      </c>
      <c r="C1283" s="67">
        <v>2803</v>
      </c>
      <c r="D1283" s="68" t="s">
        <v>45</v>
      </c>
      <c r="E1283" s="68" t="s">
        <v>57</v>
      </c>
      <c r="F1283" s="68" t="s">
        <v>47</v>
      </c>
      <c r="G1283" s="68">
        <v>9</v>
      </c>
      <c r="H1283" s="76">
        <v>10935</v>
      </c>
      <c r="I1283" s="68">
        <v>3368.8548000000001</v>
      </c>
    </row>
    <row r="1284" spans="2:9">
      <c r="B1284" s="69">
        <v>41786</v>
      </c>
      <c r="C1284" s="67">
        <v>2439</v>
      </c>
      <c r="D1284" s="68" t="s">
        <v>49</v>
      </c>
      <c r="E1284" s="68" t="s">
        <v>57</v>
      </c>
      <c r="F1284" s="68" t="s">
        <v>51</v>
      </c>
      <c r="G1284" s="68">
        <v>7</v>
      </c>
      <c r="H1284" s="76">
        <v>8127</v>
      </c>
      <c r="I1284" s="68">
        <v>1466.1108000000002</v>
      </c>
    </row>
    <row r="1285" spans="2:9">
      <c r="B1285" s="69">
        <v>41787</v>
      </c>
      <c r="C1285" s="67">
        <v>2804</v>
      </c>
      <c r="D1285" s="68" t="s">
        <v>48</v>
      </c>
      <c r="E1285" s="68" t="s">
        <v>57</v>
      </c>
      <c r="F1285" s="68" t="s">
        <v>47</v>
      </c>
      <c r="G1285" s="68">
        <v>7</v>
      </c>
      <c r="H1285" s="76">
        <v>4914</v>
      </c>
      <c r="I1285" s="68">
        <v>3646.1880000000001</v>
      </c>
    </row>
    <row r="1286" spans="2:9">
      <c r="B1286" s="69">
        <v>41788</v>
      </c>
      <c r="C1286" s="67">
        <v>2440</v>
      </c>
      <c r="D1286" s="68" t="s">
        <v>45</v>
      </c>
      <c r="E1286" s="68" t="s">
        <v>57</v>
      </c>
      <c r="F1286" s="68" t="s">
        <v>51</v>
      </c>
      <c r="G1286" s="68">
        <v>10</v>
      </c>
      <c r="H1286" s="76">
        <v>8910</v>
      </c>
      <c r="I1286" s="68">
        <v>5103.9450000000006</v>
      </c>
    </row>
    <row r="1287" spans="2:9">
      <c r="B1287" s="69">
        <v>41789</v>
      </c>
      <c r="C1287" s="67">
        <v>2805</v>
      </c>
      <c r="D1287" s="68" t="s">
        <v>49</v>
      </c>
      <c r="E1287" s="68" t="s">
        <v>57</v>
      </c>
      <c r="F1287" s="68" t="s">
        <v>50</v>
      </c>
      <c r="G1287" s="68">
        <v>8</v>
      </c>
      <c r="H1287" s="76">
        <v>10560</v>
      </c>
      <c r="I1287" s="68">
        <v>915.76319999999998</v>
      </c>
    </row>
    <row r="1288" spans="2:9">
      <c r="B1288" s="69">
        <v>41790</v>
      </c>
      <c r="C1288" s="67">
        <v>2441</v>
      </c>
      <c r="D1288" s="68" t="s">
        <v>48</v>
      </c>
      <c r="E1288" s="68" t="s">
        <v>57</v>
      </c>
      <c r="F1288" s="68" t="s">
        <v>51</v>
      </c>
      <c r="G1288" s="68">
        <v>10</v>
      </c>
      <c r="H1288" s="76">
        <v>2280</v>
      </c>
      <c r="I1288" s="68">
        <v>3961.7280000000001</v>
      </c>
    </row>
    <row r="1289" spans="2:9">
      <c r="B1289" s="69">
        <v>41791</v>
      </c>
      <c r="C1289" s="67">
        <v>2806</v>
      </c>
      <c r="D1289" s="68" t="s">
        <v>45</v>
      </c>
      <c r="E1289" s="68" t="s">
        <v>57</v>
      </c>
      <c r="F1289" s="68" t="s">
        <v>50</v>
      </c>
      <c r="G1289" s="68">
        <v>7</v>
      </c>
      <c r="H1289" s="76">
        <v>2131.5</v>
      </c>
      <c r="I1289" s="68">
        <v>3615.0239999999994</v>
      </c>
    </row>
    <row r="1290" spans="2:9">
      <c r="B1290" s="69">
        <v>41792</v>
      </c>
      <c r="C1290" s="67">
        <v>2442</v>
      </c>
      <c r="D1290" s="68" t="s">
        <v>49</v>
      </c>
      <c r="E1290" s="68" t="s">
        <v>57</v>
      </c>
      <c r="F1290" s="68" t="s">
        <v>47</v>
      </c>
      <c r="G1290" s="68">
        <v>7</v>
      </c>
      <c r="H1290" s="76">
        <v>4046</v>
      </c>
      <c r="I1290" s="68">
        <v>2198.1918000000005</v>
      </c>
    </row>
    <row r="1291" spans="2:9">
      <c r="B1291" s="69">
        <v>41793</v>
      </c>
      <c r="C1291" s="67">
        <v>2807</v>
      </c>
      <c r="D1291" s="68" t="s">
        <v>48</v>
      </c>
      <c r="E1291" s="68" t="s">
        <v>57</v>
      </c>
      <c r="F1291" s="68" t="s">
        <v>50</v>
      </c>
      <c r="G1291" s="68">
        <v>7</v>
      </c>
      <c r="H1291" s="76">
        <v>7612.5</v>
      </c>
      <c r="I1291" s="68">
        <v>609.60900000000004</v>
      </c>
    </row>
    <row r="1292" spans="2:9">
      <c r="B1292" s="69">
        <v>41794</v>
      </c>
      <c r="C1292" s="67">
        <v>2443</v>
      </c>
      <c r="D1292" s="68" t="s">
        <v>45</v>
      </c>
      <c r="E1292" s="68" t="s">
        <v>57</v>
      </c>
      <c r="F1292" s="68" t="s">
        <v>47</v>
      </c>
      <c r="G1292" s="68">
        <v>10</v>
      </c>
      <c r="H1292" s="76">
        <v>9080</v>
      </c>
      <c r="I1292" s="68">
        <v>3489.444</v>
      </c>
    </row>
    <row r="1293" spans="2:9">
      <c r="B1293" s="69">
        <v>41795</v>
      </c>
      <c r="C1293" s="67">
        <v>2808</v>
      </c>
      <c r="D1293" s="68" t="s">
        <v>49</v>
      </c>
      <c r="E1293" s="68" t="s">
        <v>57</v>
      </c>
      <c r="F1293" s="68" t="s">
        <v>51</v>
      </c>
      <c r="G1293" s="68">
        <v>6</v>
      </c>
      <c r="H1293" s="76">
        <v>1458</v>
      </c>
      <c r="I1293" s="68">
        <v>653.7672</v>
      </c>
    </row>
    <row r="1294" spans="2:9">
      <c r="B1294" s="69">
        <v>41796</v>
      </c>
      <c r="C1294" s="67">
        <v>2444</v>
      </c>
      <c r="D1294" s="68" t="s">
        <v>48</v>
      </c>
      <c r="E1294" s="68" t="s">
        <v>57</v>
      </c>
      <c r="F1294" s="68" t="s">
        <v>47</v>
      </c>
      <c r="G1294" s="68">
        <v>7</v>
      </c>
      <c r="H1294" s="76">
        <v>3129</v>
      </c>
      <c r="I1294" s="68">
        <v>686.97194999999999</v>
      </c>
    </row>
    <row r="1295" spans="2:9">
      <c r="B1295" s="69">
        <v>41797</v>
      </c>
      <c r="C1295" s="67">
        <v>2809</v>
      </c>
      <c r="D1295" s="68" t="s">
        <v>45</v>
      </c>
      <c r="E1295" s="68" t="s">
        <v>57</v>
      </c>
      <c r="F1295" s="68" t="s">
        <v>51</v>
      </c>
      <c r="G1295" s="68">
        <v>7</v>
      </c>
      <c r="H1295" s="76">
        <v>1858.5</v>
      </c>
      <c r="I1295" s="68">
        <v>3535.7962500000003</v>
      </c>
    </row>
    <row r="1296" spans="2:9">
      <c r="B1296" s="69">
        <v>41798</v>
      </c>
      <c r="C1296" s="67">
        <v>2445</v>
      </c>
      <c r="D1296" s="68" t="s">
        <v>49</v>
      </c>
      <c r="E1296" s="68" t="s">
        <v>57</v>
      </c>
      <c r="F1296" s="68" t="s">
        <v>50</v>
      </c>
      <c r="G1296" s="68">
        <v>10</v>
      </c>
      <c r="H1296" s="76">
        <v>8370</v>
      </c>
      <c r="I1296" s="68">
        <v>3657.69</v>
      </c>
    </row>
    <row r="1297" spans="2:9">
      <c r="B1297" s="69">
        <v>41799</v>
      </c>
      <c r="C1297" s="67">
        <v>2810</v>
      </c>
      <c r="D1297" s="68" t="s">
        <v>48</v>
      </c>
      <c r="E1297" s="68" t="s">
        <v>57</v>
      </c>
      <c r="F1297" s="68" t="s">
        <v>51</v>
      </c>
      <c r="G1297" s="68">
        <v>8</v>
      </c>
      <c r="H1297" s="76">
        <v>10416</v>
      </c>
      <c r="I1297" s="68">
        <v>3102.9264000000003</v>
      </c>
    </row>
    <row r="1298" spans="2:9">
      <c r="B1298" s="69">
        <v>41800</v>
      </c>
      <c r="C1298" s="67">
        <v>2446</v>
      </c>
      <c r="D1298" s="68" t="s">
        <v>45</v>
      </c>
      <c r="E1298" s="68" t="s">
        <v>57</v>
      </c>
      <c r="F1298" s="68" t="s">
        <v>50</v>
      </c>
      <c r="G1298" s="68">
        <v>8</v>
      </c>
      <c r="H1298" s="76">
        <v>8064</v>
      </c>
      <c r="I1298" s="68">
        <v>2483.712</v>
      </c>
    </row>
    <row r="1299" spans="2:9">
      <c r="B1299" s="69">
        <v>41801</v>
      </c>
      <c r="C1299" s="67">
        <v>2811</v>
      </c>
      <c r="D1299" s="68" t="s">
        <v>49</v>
      </c>
      <c r="E1299" s="68" t="s">
        <v>57</v>
      </c>
      <c r="F1299" s="68" t="s">
        <v>47</v>
      </c>
      <c r="G1299" s="68">
        <v>6</v>
      </c>
      <c r="H1299" s="76">
        <v>2214</v>
      </c>
      <c r="I1299" s="68">
        <v>1799.9819999999997</v>
      </c>
    </row>
    <row r="1300" spans="2:9">
      <c r="B1300" s="69">
        <v>41802</v>
      </c>
      <c r="C1300" s="67">
        <v>2447</v>
      </c>
      <c r="D1300" s="68" t="s">
        <v>48</v>
      </c>
      <c r="E1300" s="68" t="s">
        <v>57</v>
      </c>
      <c r="F1300" s="68" t="s">
        <v>50</v>
      </c>
      <c r="G1300" s="68">
        <v>10</v>
      </c>
      <c r="H1300" s="76">
        <v>2900</v>
      </c>
      <c r="I1300" s="68">
        <v>3108.51</v>
      </c>
    </row>
    <row r="1301" spans="2:9">
      <c r="B1301" s="69">
        <v>41803</v>
      </c>
      <c r="C1301" s="67">
        <v>2812</v>
      </c>
      <c r="D1301" s="68" t="s">
        <v>45</v>
      </c>
      <c r="E1301" s="68" t="s">
        <v>57</v>
      </c>
      <c r="F1301" s="68" t="s">
        <v>47</v>
      </c>
      <c r="G1301" s="68">
        <v>6</v>
      </c>
      <c r="H1301" s="76">
        <v>2214</v>
      </c>
      <c r="I1301" s="68">
        <v>1947.8772000000001</v>
      </c>
    </row>
    <row r="1302" spans="2:9">
      <c r="B1302" s="69">
        <v>41804</v>
      </c>
      <c r="C1302" s="67">
        <v>2448</v>
      </c>
      <c r="D1302" s="68" t="s">
        <v>49</v>
      </c>
      <c r="E1302" s="68" t="s">
        <v>57</v>
      </c>
      <c r="F1302" s="68" t="s">
        <v>51</v>
      </c>
      <c r="G1302" s="68">
        <v>9</v>
      </c>
      <c r="H1302" s="76">
        <v>10044</v>
      </c>
      <c r="I1302" s="68">
        <v>2862.54</v>
      </c>
    </row>
    <row r="1303" spans="2:9">
      <c r="B1303" s="69">
        <v>41805</v>
      </c>
      <c r="C1303" s="67">
        <v>2813</v>
      </c>
      <c r="D1303" s="68" t="s">
        <v>48</v>
      </c>
      <c r="E1303" s="68" t="s">
        <v>57</v>
      </c>
      <c r="F1303" s="68" t="s">
        <v>47</v>
      </c>
      <c r="G1303" s="68">
        <v>8</v>
      </c>
      <c r="H1303" s="76">
        <v>5436</v>
      </c>
      <c r="I1303" s="68">
        <v>578.75280000000009</v>
      </c>
    </row>
    <row r="1304" spans="2:9">
      <c r="B1304" s="69">
        <v>41806</v>
      </c>
      <c r="C1304" s="67">
        <v>2449</v>
      </c>
      <c r="D1304" s="68" t="s">
        <v>45</v>
      </c>
      <c r="E1304" s="68" t="s">
        <v>57</v>
      </c>
      <c r="F1304" s="68" t="s">
        <v>51</v>
      </c>
      <c r="G1304" s="68">
        <v>10</v>
      </c>
      <c r="H1304" s="76">
        <v>13850</v>
      </c>
      <c r="I1304" s="68">
        <v>1676.404</v>
      </c>
    </row>
    <row r="1305" spans="2:9">
      <c r="B1305" s="69">
        <v>41807</v>
      </c>
      <c r="C1305" s="67">
        <v>2814</v>
      </c>
      <c r="D1305" s="68" t="s">
        <v>49</v>
      </c>
      <c r="E1305" s="68" t="s">
        <v>57</v>
      </c>
      <c r="F1305" s="68" t="s">
        <v>50</v>
      </c>
      <c r="G1305" s="68">
        <v>7</v>
      </c>
      <c r="H1305" s="76">
        <v>5544</v>
      </c>
      <c r="I1305" s="68">
        <v>1490.2271999999998</v>
      </c>
    </row>
    <row r="1306" spans="2:9">
      <c r="B1306" s="69">
        <v>41808</v>
      </c>
      <c r="C1306" s="67">
        <v>2450</v>
      </c>
      <c r="D1306" s="68" t="s">
        <v>48</v>
      </c>
      <c r="E1306" s="68" t="s">
        <v>57</v>
      </c>
      <c r="F1306" s="68" t="s">
        <v>51</v>
      </c>
      <c r="G1306" s="68">
        <v>9</v>
      </c>
      <c r="H1306" s="76">
        <v>10584</v>
      </c>
      <c r="I1306" s="68">
        <v>2676.6935999999996</v>
      </c>
    </row>
    <row r="1307" spans="2:9">
      <c r="B1307" s="69">
        <v>41809</v>
      </c>
      <c r="C1307" s="67">
        <v>2815</v>
      </c>
      <c r="D1307" s="68" t="s">
        <v>45</v>
      </c>
      <c r="E1307" s="68" t="s">
        <v>57</v>
      </c>
      <c r="F1307" s="68" t="s">
        <v>50</v>
      </c>
      <c r="G1307" s="68">
        <v>8</v>
      </c>
      <c r="H1307" s="76">
        <v>4688</v>
      </c>
      <c r="I1307" s="68">
        <v>5041.9440000000004</v>
      </c>
    </row>
    <row r="1308" spans="2:9">
      <c r="B1308" s="69">
        <v>41810</v>
      </c>
      <c r="C1308" s="67">
        <v>2451</v>
      </c>
      <c r="D1308" s="68" t="s">
        <v>49</v>
      </c>
      <c r="E1308" s="68" t="s">
        <v>57</v>
      </c>
      <c r="F1308" s="68" t="s">
        <v>47</v>
      </c>
      <c r="G1308" s="68">
        <v>9</v>
      </c>
      <c r="H1308" s="76">
        <v>2376</v>
      </c>
      <c r="I1308" s="68">
        <v>881.25840000000005</v>
      </c>
    </row>
    <row r="1309" spans="2:9">
      <c r="B1309" s="69">
        <v>41811</v>
      </c>
      <c r="C1309" s="67">
        <v>2816</v>
      </c>
      <c r="D1309" s="68" t="s">
        <v>48</v>
      </c>
      <c r="E1309" s="68" t="s">
        <v>57</v>
      </c>
      <c r="F1309" s="68" t="s">
        <v>50</v>
      </c>
      <c r="G1309" s="68">
        <v>6</v>
      </c>
      <c r="H1309" s="76">
        <v>9180</v>
      </c>
      <c r="I1309" s="68">
        <v>1172.4695999999999</v>
      </c>
    </row>
    <row r="1310" spans="2:9">
      <c r="B1310" s="69">
        <v>41812</v>
      </c>
      <c r="C1310" s="67">
        <v>2452</v>
      </c>
      <c r="D1310" s="68" t="s">
        <v>45</v>
      </c>
      <c r="E1310" s="68" t="s">
        <v>57</v>
      </c>
      <c r="F1310" s="68" t="s">
        <v>47</v>
      </c>
      <c r="G1310" s="68">
        <v>6</v>
      </c>
      <c r="H1310" s="76">
        <v>1566</v>
      </c>
      <c r="I1310" s="68">
        <v>2028.5964000000004</v>
      </c>
    </row>
    <row r="1311" spans="2:9">
      <c r="B1311" s="69">
        <v>41813</v>
      </c>
      <c r="C1311" s="67">
        <v>2817</v>
      </c>
      <c r="D1311" s="68" t="s">
        <v>49</v>
      </c>
      <c r="E1311" s="68" t="s">
        <v>57</v>
      </c>
      <c r="F1311" s="68" t="s">
        <v>51</v>
      </c>
      <c r="G1311" s="68">
        <v>9</v>
      </c>
      <c r="H1311" s="76">
        <v>3294</v>
      </c>
      <c r="I1311" s="68">
        <v>1251.3905999999999</v>
      </c>
    </row>
    <row r="1312" spans="2:9">
      <c r="B1312" s="69">
        <v>41814</v>
      </c>
      <c r="C1312" s="67">
        <v>2453</v>
      </c>
      <c r="D1312" s="68" t="s">
        <v>48</v>
      </c>
      <c r="E1312" s="68" t="s">
        <v>57</v>
      </c>
      <c r="F1312" s="68" t="s">
        <v>47</v>
      </c>
      <c r="G1312" s="68">
        <v>9</v>
      </c>
      <c r="H1312" s="76">
        <v>1944</v>
      </c>
      <c r="I1312" s="68">
        <v>1673.3951999999999</v>
      </c>
    </row>
    <row r="1313" spans="2:9">
      <c r="B1313" s="69">
        <v>41815</v>
      </c>
      <c r="C1313" s="67">
        <v>2818</v>
      </c>
      <c r="D1313" s="68" t="s">
        <v>45</v>
      </c>
      <c r="E1313" s="68" t="s">
        <v>57</v>
      </c>
      <c r="F1313" s="68" t="s">
        <v>51</v>
      </c>
      <c r="G1313" s="68">
        <v>8</v>
      </c>
      <c r="H1313" s="76">
        <v>7524</v>
      </c>
      <c r="I1313" s="68">
        <v>4315.0140000000001</v>
      </c>
    </row>
    <row r="1314" spans="2:9">
      <c r="B1314" s="69">
        <v>41816</v>
      </c>
      <c r="C1314" s="67">
        <v>2454</v>
      </c>
      <c r="D1314" s="68" t="s">
        <v>49</v>
      </c>
      <c r="E1314" s="68" t="s">
        <v>57</v>
      </c>
      <c r="F1314" s="68" t="s">
        <v>50</v>
      </c>
      <c r="G1314" s="68">
        <v>6</v>
      </c>
      <c r="H1314" s="76">
        <v>3510</v>
      </c>
      <c r="I1314" s="68">
        <v>2724.6374999999998</v>
      </c>
    </row>
    <row r="1315" spans="2:9">
      <c r="B1315" s="69">
        <v>41817</v>
      </c>
      <c r="C1315" s="67">
        <v>2819</v>
      </c>
      <c r="D1315" s="68" t="s">
        <v>48</v>
      </c>
      <c r="E1315" s="68" t="s">
        <v>57</v>
      </c>
      <c r="F1315" s="68" t="s">
        <v>51</v>
      </c>
      <c r="G1315" s="68">
        <v>7</v>
      </c>
      <c r="H1315" s="76">
        <v>4599</v>
      </c>
      <c r="I1315" s="68">
        <v>2021.2605000000001</v>
      </c>
    </row>
    <row r="1316" spans="2:9">
      <c r="B1316" s="69">
        <v>41818</v>
      </c>
      <c r="C1316" s="67">
        <v>2455</v>
      </c>
      <c r="D1316" s="68" t="s">
        <v>45</v>
      </c>
      <c r="E1316" s="68" t="s">
        <v>57</v>
      </c>
      <c r="F1316" s="68" t="s">
        <v>50</v>
      </c>
      <c r="G1316" s="68">
        <v>7</v>
      </c>
      <c r="H1316" s="76">
        <v>9712.5</v>
      </c>
      <c r="I1316" s="68">
        <v>2367.1305000000002</v>
      </c>
    </row>
    <row r="1317" spans="2:9">
      <c r="B1317" s="69">
        <v>41819</v>
      </c>
      <c r="C1317" s="67">
        <v>2820</v>
      </c>
      <c r="D1317" s="68" t="s">
        <v>49</v>
      </c>
      <c r="E1317" s="68" t="s">
        <v>57</v>
      </c>
      <c r="F1317" s="68" t="s">
        <v>47</v>
      </c>
      <c r="G1317" s="68">
        <v>6</v>
      </c>
      <c r="H1317" s="76">
        <v>6876</v>
      </c>
      <c r="I1317" s="68">
        <v>3053.6316000000002</v>
      </c>
    </row>
    <row r="1318" spans="2:9">
      <c r="B1318" s="69">
        <v>41820</v>
      </c>
      <c r="C1318" s="67">
        <v>2456</v>
      </c>
      <c r="D1318" s="68" t="s">
        <v>48</v>
      </c>
      <c r="E1318" s="68" t="s">
        <v>57</v>
      </c>
      <c r="F1318" s="68" t="s">
        <v>50</v>
      </c>
      <c r="G1318" s="68">
        <v>7</v>
      </c>
      <c r="H1318" s="76">
        <v>2009</v>
      </c>
      <c r="I1318" s="68">
        <v>3864.3114999999998</v>
      </c>
    </row>
    <row r="1319" spans="2:9">
      <c r="B1319" s="69">
        <v>41821</v>
      </c>
      <c r="C1319" s="67">
        <v>2821</v>
      </c>
      <c r="D1319" s="68" t="s">
        <v>45</v>
      </c>
      <c r="E1319" s="68" t="s">
        <v>57</v>
      </c>
      <c r="F1319" s="68" t="s">
        <v>47</v>
      </c>
      <c r="G1319" s="68">
        <v>9</v>
      </c>
      <c r="H1319" s="76">
        <v>8316</v>
      </c>
      <c r="I1319" s="68">
        <v>3690.6407999999997</v>
      </c>
    </row>
    <row r="1320" spans="2:9">
      <c r="B1320" s="69">
        <v>41822</v>
      </c>
      <c r="C1320" s="67">
        <v>2457</v>
      </c>
      <c r="D1320" s="68" t="s">
        <v>49</v>
      </c>
      <c r="E1320" s="68" t="s">
        <v>57</v>
      </c>
      <c r="F1320" s="68" t="s">
        <v>51</v>
      </c>
      <c r="G1320" s="68">
        <v>10</v>
      </c>
      <c r="H1320" s="76">
        <v>5550</v>
      </c>
      <c r="I1320" s="68">
        <v>1232.0999999999999</v>
      </c>
    </row>
    <row r="1321" spans="2:9">
      <c r="B1321" s="69">
        <v>41823</v>
      </c>
      <c r="C1321" s="67">
        <v>2822</v>
      </c>
      <c r="D1321" s="68" t="s">
        <v>48</v>
      </c>
      <c r="E1321" s="68" t="s">
        <v>57</v>
      </c>
      <c r="F1321" s="68" t="s">
        <v>47</v>
      </c>
      <c r="G1321" s="68">
        <v>9</v>
      </c>
      <c r="H1321" s="76">
        <v>11880</v>
      </c>
      <c r="I1321" s="68">
        <v>5095.3320000000003</v>
      </c>
    </row>
    <row r="1322" spans="2:9">
      <c r="B1322" s="69">
        <v>41824</v>
      </c>
      <c r="C1322" s="67">
        <v>2458</v>
      </c>
      <c r="D1322" s="68" t="s">
        <v>45</v>
      </c>
      <c r="E1322" s="68" t="s">
        <v>57</v>
      </c>
      <c r="F1322" s="68" t="s">
        <v>51</v>
      </c>
      <c r="G1322" s="68">
        <v>7</v>
      </c>
      <c r="H1322" s="76">
        <v>9954</v>
      </c>
      <c r="I1322" s="68">
        <v>1101.1612499999999</v>
      </c>
    </row>
    <row r="1323" spans="2:9">
      <c r="B1323" s="69">
        <v>41825</v>
      </c>
      <c r="C1323" s="67">
        <v>2823</v>
      </c>
      <c r="D1323" s="68" t="s">
        <v>49</v>
      </c>
      <c r="E1323" s="68" t="s">
        <v>57</v>
      </c>
      <c r="F1323" s="68" t="s">
        <v>50</v>
      </c>
      <c r="G1323" s="68">
        <v>7</v>
      </c>
      <c r="H1323" s="76">
        <v>2044</v>
      </c>
      <c r="I1323" s="68">
        <v>671.45400000000006</v>
      </c>
    </row>
    <row r="1324" spans="2:9">
      <c r="B1324" s="69">
        <v>41826</v>
      </c>
      <c r="C1324" s="67">
        <v>2459</v>
      </c>
      <c r="D1324" s="68" t="s">
        <v>48</v>
      </c>
      <c r="E1324" s="68" t="s">
        <v>57</v>
      </c>
      <c r="F1324" s="68" t="s">
        <v>51</v>
      </c>
      <c r="G1324" s="68">
        <v>7</v>
      </c>
      <c r="H1324" s="76">
        <v>2625</v>
      </c>
      <c r="I1324" s="68">
        <v>2775.1499999999996</v>
      </c>
    </row>
    <row r="1325" spans="2:9">
      <c r="B1325" s="69">
        <v>41827</v>
      </c>
      <c r="C1325" s="67">
        <v>2824</v>
      </c>
      <c r="D1325" s="68" t="s">
        <v>45</v>
      </c>
      <c r="E1325" s="68" t="s">
        <v>57</v>
      </c>
      <c r="F1325" s="68" t="s">
        <v>50</v>
      </c>
      <c r="G1325" s="68">
        <v>10</v>
      </c>
      <c r="H1325" s="76">
        <v>14650</v>
      </c>
      <c r="I1325" s="68">
        <v>3042.2190000000001</v>
      </c>
    </row>
    <row r="1326" spans="2:9">
      <c r="B1326" s="69">
        <v>41828</v>
      </c>
      <c r="C1326" s="67">
        <v>2460</v>
      </c>
      <c r="D1326" s="68" t="s">
        <v>49</v>
      </c>
      <c r="E1326" s="68" t="s">
        <v>57</v>
      </c>
      <c r="F1326" s="68" t="s">
        <v>47</v>
      </c>
      <c r="G1326" s="68">
        <v>9</v>
      </c>
      <c r="H1326" s="76">
        <v>2997</v>
      </c>
      <c r="I1326" s="68">
        <v>5626.8675000000003</v>
      </c>
    </row>
    <row r="1327" spans="2:9">
      <c r="B1327" s="69">
        <v>41829</v>
      </c>
      <c r="C1327" s="67">
        <v>2825</v>
      </c>
      <c r="D1327" s="68" t="s">
        <v>48</v>
      </c>
      <c r="E1327" s="68" t="s">
        <v>57</v>
      </c>
      <c r="F1327" s="68" t="s">
        <v>50</v>
      </c>
      <c r="G1327" s="68">
        <v>8</v>
      </c>
      <c r="H1327" s="76">
        <v>11070</v>
      </c>
      <c r="I1327" s="68">
        <v>940.5071999999999</v>
      </c>
    </row>
  </sheetData>
  <mergeCells count="1">
    <mergeCell ref="M3:N3"/>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BBD3F-73EF-45AF-ADC6-0D16B315E2E4}">
  <sheetPr codeName="Sheet10"/>
  <dimension ref="B1:N1326"/>
  <sheetViews>
    <sheetView workbookViewId="0">
      <selection activeCell="N2" sqref="N2"/>
    </sheetView>
  </sheetViews>
  <sheetFormatPr defaultRowHeight="14.4"/>
  <cols>
    <col min="9" max="9" width="11" bestFit="1" customWidth="1"/>
    <col min="14" max="14" width="12.77734375" bestFit="1" customWidth="1"/>
  </cols>
  <sheetData>
    <row r="1" spans="2:14" ht="15" thickBot="1">
      <c r="B1" s="90" t="s">
        <v>37</v>
      </c>
      <c r="C1" s="91" t="s">
        <v>38</v>
      </c>
      <c r="D1" s="91" t="s">
        <v>39</v>
      </c>
      <c r="E1" s="91" t="s">
        <v>40</v>
      </c>
      <c r="F1" s="91" t="s">
        <v>41</v>
      </c>
      <c r="G1" s="91" t="s">
        <v>42</v>
      </c>
      <c r="H1" s="91" t="s">
        <v>43</v>
      </c>
      <c r="I1" s="91" t="s">
        <v>44</v>
      </c>
      <c r="J1" s="100" t="s">
        <v>78</v>
      </c>
      <c r="K1" s="82"/>
      <c r="L1" s="91" t="s">
        <v>79</v>
      </c>
      <c r="M1" s="91" t="s">
        <v>80</v>
      </c>
      <c r="N1" s="95" t="s">
        <v>81</v>
      </c>
    </row>
    <row r="2" spans="2:14">
      <c r="B2" s="84">
        <v>40909</v>
      </c>
      <c r="C2" s="92">
        <v>1111</v>
      </c>
      <c r="D2" s="85" t="s">
        <v>45</v>
      </c>
      <c r="E2" s="85" t="s">
        <v>46</v>
      </c>
      <c r="F2" s="85" t="s">
        <v>47</v>
      </c>
      <c r="G2" s="85">
        <v>8</v>
      </c>
      <c r="H2" s="85">
        <v>7164</v>
      </c>
      <c r="I2" s="85">
        <v>844.1579999999999</v>
      </c>
      <c r="J2" s="93">
        <f>+RANK(H2,$H$2:$H$1326,0)</f>
        <v>553</v>
      </c>
      <c r="K2" s="82"/>
      <c r="L2" s="83" t="s">
        <v>82</v>
      </c>
      <c r="M2" s="83" t="s">
        <v>55</v>
      </c>
      <c r="N2" s="96">
        <f>+SUMIFS(H2:H1326,E2:E1326,M2)</f>
        <v>1171745</v>
      </c>
    </row>
    <row r="3" spans="2:14">
      <c r="B3" s="86">
        <v>40910</v>
      </c>
      <c r="C3" s="93">
        <v>1112</v>
      </c>
      <c r="D3" s="87" t="s">
        <v>48</v>
      </c>
      <c r="E3" s="87" t="s">
        <v>46</v>
      </c>
      <c r="F3" s="87" t="s">
        <v>47</v>
      </c>
      <c r="G3" s="87">
        <v>8</v>
      </c>
      <c r="H3" s="87">
        <v>6528</v>
      </c>
      <c r="I3" s="87">
        <v>3376.6319999999996</v>
      </c>
      <c r="J3" s="93">
        <f t="shared" ref="J3:J66" si="0">+RANK(H3,$H$2:$H$1326,0)</f>
        <v>627</v>
      </c>
      <c r="K3" s="82"/>
      <c r="L3" s="83" t="s">
        <v>83</v>
      </c>
      <c r="M3" s="83" t="s">
        <v>84</v>
      </c>
      <c r="N3" s="83">
        <f>+COUNTIFS(H2:H1326,M3)</f>
        <v>445</v>
      </c>
    </row>
    <row r="4" spans="2:14">
      <c r="B4" s="86">
        <v>40911</v>
      </c>
      <c r="C4" s="93">
        <v>1113</v>
      </c>
      <c r="D4" s="87" t="s">
        <v>49</v>
      </c>
      <c r="E4" s="87" t="s">
        <v>46</v>
      </c>
      <c r="F4" s="87" t="s">
        <v>50</v>
      </c>
      <c r="G4" s="87">
        <v>8</v>
      </c>
      <c r="H4" s="87">
        <v>2520</v>
      </c>
      <c r="I4" s="87">
        <v>2280</v>
      </c>
      <c r="J4" s="93">
        <f t="shared" si="0"/>
        <v>1096</v>
      </c>
      <c r="K4" s="82"/>
      <c r="L4" s="83" t="s">
        <v>85</v>
      </c>
      <c r="M4" s="97"/>
      <c r="N4" s="96">
        <f>+_xlfn.PERCENTILE.EXC(H2:H1326,0.5)</f>
        <v>6192</v>
      </c>
    </row>
    <row r="5" spans="2:14">
      <c r="B5" s="86">
        <v>40913</v>
      </c>
      <c r="C5" s="93">
        <v>1115</v>
      </c>
      <c r="D5" s="87" t="s">
        <v>48</v>
      </c>
      <c r="E5" s="87" t="s">
        <v>46</v>
      </c>
      <c r="F5" s="87" t="s">
        <v>50</v>
      </c>
      <c r="G5" s="87">
        <v>10</v>
      </c>
      <c r="H5" s="87">
        <v>9660</v>
      </c>
      <c r="I5" s="87">
        <v>1737.3510000000001</v>
      </c>
      <c r="J5" s="93">
        <f t="shared" si="0"/>
        <v>276</v>
      </c>
      <c r="K5" s="82"/>
      <c r="L5" s="83" t="s">
        <v>86</v>
      </c>
      <c r="M5" s="97"/>
      <c r="N5" s="96">
        <f>+_xlfn.QUARTILE.EXC(H2:H1326,1)</f>
        <v>3811.5</v>
      </c>
    </row>
    <row r="6" spans="2:14">
      <c r="B6" s="86">
        <v>40914</v>
      </c>
      <c r="C6" s="93">
        <v>1116</v>
      </c>
      <c r="D6" s="87" t="s">
        <v>49</v>
      </c>
      <c r="E6" s="87" t="s">
        <v>46</v>
      </c>
      <c r="F6" s="87" t="s">
        <v>51</v>
      </c>
      <c r="G6" s="87">
        <v>10</v>
      </c>
      <c r="H6" s="87">
        <v>11550</v>
      </c>
      <c r="I6" s="87">
        <v>854.69999999999993</v>
      </c>
      <c r="J6" s="93">
        <f t="shared" si="0"/>
        <v>127</v>
      </c>
      <c r="K6" s="82"/>
      <c r="L6" s="83" t="s">
        <v>87</v>
      </c>
      <c r="M6" s="97"/>
      <c r="N6" s="98">
        <f>+_xlfn.STDEV.S(H2:H1326)</f>
        <v>3455.7474455630177</v>
      </c>
    </row>
    <row r="7" spans="2:14">
      <c r="B7" s="86">
        <v>40915</v>
      </c>
      <c r="C7" s="93">
        <v>1117</v>
      </c>
      <c r="D7" s="87" t="s">
        <v>45</v>
      </c>
      <c r="E7" s="87" t="s">
        <v>46</v>
      </c>
      <c r="F7" s="87" t="s">
        <v>51</v>
      </c>
      <c r="G7" s="87">
        <v>7</v>
      </c>
      <c r="H7" s="87">
        <v>7896</v>
      </c>
      <c r="I7" s="87">
        <v>2565.4104000000002</v>
      </c>
      <c r="J7" s="93">
        <f t="shared" si="0"/>
        <v>460</v>
      </c>
      <c r="K7" s="82"/>
      <c r="L7" s="83" t="s">
        <v>88</v>
      </c>
      <c r="M7" s="97"/>
      <c r="N7" s="98">
        <f>+MEDIAN(H2:H1326)</f>
        <v>6192</v>
      </c>
    </row>
    <row r="8" spans="2:14">
      <c r="B8" s="86">
        <v>40916</v>
      </c>
      <c r="C8" s="93">
        <v>1118</v>
      </c>
      <c r="D8" s="87" t="s">
        <v>48</v>
      </c>
      <c r="E8" s="87" t="s">
        <v>46</v>
      </c>
      <c r="F8" s="87" t="s">
        <v>51</v>
      </c>
      <c r="G8" s="87">
        <v>7</v>
      </c>
      <c r="H8" s="87">
        <v>8095.5</v>
      </c>
      <c r="I8" s="87">
        <v>1063.2090000000001</v>
      </c>
      <c r="J8" s="93">
        <f t="shared" si="0"/>
        <v>436</v>
      </c>
      <c r="K8" s="82"/>
      <c r="L8" s="80"/>
      <c r="M8" s="82"/>
      <c r="N8" s="82"/>
    </row>
    <row r="9" spans="2:14">
      <c r="B9" s="86">
        <v>40917</v>
      </c>
      <c r="C9" s="93">
        <v>1119</v>
      </c>
      <c r="D9" s="87" t="s">
        <v>49</v>
      </c>
      <c r="E9" s="87" t="s">
        <v>46</v>
      </c>
      <c r="F9" s="87" t="s">
        <v>47</v>
      </c>
      <c r="G9" s="87">
        <v>8</v>
      </c>
      <c r="H9" s="87">
        <v>12180</v>
      </c>
      <c r="I9" s="87">
        <v>1864.0272</v>
      </c>
      <c r="J9" s="93">
        <f t="shared" si="0"/>
        <v>97</v>
      </c>
      <c r="K9" s="82"/>
      <c r="L9" s="82"/>
      <c r="M9" s="82"/>
      <c r="N9" s="82"/>
    </row>
    <row r="10" spans="2:14">
      <c r="B10" s="86">
        <v>40918</v>
      </c>
      <c r="C10" s="93">
        <v>1120</v>
      </c>
      <c r="D10" s="87" t="s">
        <v>45</v>
      </c>
      <c r="E10" s="87" t="s">
        <v>46</v>
      </c>
      <c r="F10" s="87" t="s">
        <v>47</v>
      </c>
      <c r="G10" s="87">
        <v>6</v>
      </c>
      <c r="H10" s="87">
        <v>4900.5</v>
      </c>
      <c r="I10" s="87">
        <v>2653.62075</v>
      </c>
      <c r="J10" s="93">
        <f t="shared" si="0"/>
        <v>843</v>
      </c>
      <c r="K10" s="82"/>
      <c r="L10" s="82"/>
      <c r="M10" s="82"/>
      <c r="N10" s="99"/>
    </row>
    <row r="11" spans="2:14">
      <c r="B11" s="86">
        <v>40919</v>
      </c>
      <c r="C11" s="93">
        <v>1121</v>
      </c>
      <c r="D11" s="87" t="s">
        <v>48</v>
      </c>
      <c r="E11" s="87" t="s">
        <v>46</v>
      </c>
      <c r="F11" s="87" t="s">
        <v>47</v>
      </c>
      <c r="G11" s="87">
        <v>9</v>
      </c>
      <c r="H11" s="87">
        <v>2277</v>
      </c>
      <c r="I11" s="87">
        <v>1931.3513999999998</v>
      </c>
      <c r="J11" s="93">
        <f t="shared" si="0"/>
        <v>1147</v>
      </c>
      <c r="K11" s="82"/>
      <c r="L11" s="82"/>
      <c r="M11" s="82"/>
      <c r="N11" s="82"/>
    </row>
    <row r="12" spans="2:14">
      <c r="B12" s="86">
        <v>40920</v>
      </c>
      <c r="C12" s="93">
        <v>1122</v>
      </c>
      <c r="D12" s="87" t="s">
        <v>49</v>
      </c>
      <c r="E12" s="87" t="s">
        <v>46</v>
      </c>
      <c r="F12" s="87" t="s">
        <v>50</v>
      </c>
      <c r="G12" s="87">
        <v>6</v>
      </c>
      <c r="H12" s="87">
        <v>8032.5</v>
      </c>
      <c r="I12" s="87">
        <v>994.4235000000001</v>
      </c>
      <c r="J12" s="93">
        <f t="shared" si="0"/>
        <v>442</v>
      </c>
      <c r="K12" s="82"/>
      <c r="L12" s="82"/>
      <c r="M12" s="82"/>
      <c r="N12" s="82"/>
    </row>
    <row r="13" spans="2:14">
      <c r="B13" s="86">
        <v>40921</v>
      </c>
      <c r="C13" s="93">
        <v>1123</v>
      </c>
      <c r="D13" s="87" t="s">
        <v>45</v>
      </c>
      <c r="E13" s="87" t="s">
        <v>46</v>
      </c>
      <c r="F13" s="87" t="s">
        <v>50</v>
      </c>
      <c r="G13" s="87">
        <v>9</v>
      </c>
      <c r="H13" s="87">
        <v>8046</v>
      </c>
      <c r="I13" s="87">
        <v>4092.732</v>
      </c>
      <c r="J13" s="93">
        <f t="shared" si="0"/>
        <v>440</v>
      </c>
      <c r="K13" s="82"/>
      <c r="L13" s="82"/>
      <c r="M13" s="82"/>
      <c r="N13" s="82"/>
    </row>
    <row r="14" spans="2:14">
      <c r="B14" s="86">
        <v>40922</v>
      </c>
      <c r="C14" s="93">
        <v>1124</v>
      </c>
      <c r="D14" s="87" t="s">
        <v>48</v>
      </c>
      <c r="E14" s="87" t="s">
        <v>46</v>
      </c>
      <c r="F14" s="87" t="s">
        <v>50</v>
      </c>
      <c r="G14" s="87">
        <v>6</v>
      </c>
      <c r="H14" s="87">
        <v>11250</v>
      </c>
      <c r="I14" s="87">
        <v>1900.8000000000002</v>
      </c>
      <c r="J14" s="93">
        <f t="shared" si="0"/>
        <v>145</v>
      </c>
      <c r="K14" s="82"/>
      <c r="L14" s="82"/>
      <c r="M14" s="82"/>
      <c r="N14" s="82"/>
    </row>
    <row r="15" spans="2:14">
      <c r="B15" s="86">
        <v>40923</v>
      </c>
      <c r="C15" s="93">
        <v>1125</v>
      </c>
      <c r="D15" s="87" t="s">
        <v>49</v>
      </c>
      <c r="E15" s="87" t="s">
        <v>46</v>
      </c>
      <c r="F15" s="87" t="s">
        <v>51</v>
      </c>
      <c r="G15" s="87">
        <v>7</v>
      </c>
      <c r="H15" s="87">
        <v>6189.75</v>
      </c>
      <c r="I15" s="87">
        <v>2722.8710250000004</v>
      </c>
      <c r="J15" s="93">
        <f t="shared" si="0"/>
        <v>664</v>
      </c>
    </row>
    <row r="16" spans="2:14">
      <c r="B16" s="86">
        <v>40924</v>
      </c>
      <c r="C16" s="93">
        <v>1126</v>
      </c>
      <c r="D16" s="87" t="s">
        <v>45</v>
      </c>
      <c r="E16" s="87" t="s">
        <v>46</v>
      </c>
      <c r="F16" s="87" t="s">
        <v>51</v>
      </c>
      <c r="G16" s="87">
        <v>7</v>
      </c>
      <c r="H16" s="87">
        <v>2908.5</v>
      </c>
      <c r="I16" s="87">
        <v>1140.7136999999998</v>
      </c>
      <c r="J16" s="93">
        <f t="shared" si="0"/>
        <v>1060</v>
      </c>
    </row>
    <row r="17" spans="2:10">
      <c r="B17" s="86">
        <v>40925</v>
      </c>
      <c r="C17" s="93">
        <v>1127</v>
      </c>
      <c r="D17" s="87" t="s">
        <v>48</v>
      </c>
      <c r="E17" s="87" t="s">
        <v>46</v>
      </c>
      <c r="F17" s="87" t="s">
        <v>51</v>
      </c>
      <c r="G17" s="87">
        <v>6</v>
      </c>
      <c r="H17" s="87">
        <v>2214</v>
      </c>
      <c r="I17" s="87">
        <v>2828.6063999999997</v>
      </c>
      <c r="J17" s="93">
        <f t="shared" si="0"/>
        <v>1166</v>
      </c>
    </row>
    <row r="18" spans="2:10">
      <c r="B18" s="86">
        <v>40926</v>
      </c>
      <c r="C18" s="93">
        <v>1128</v>
      </c>
      <c r="D18" s="87" t="s">
        <v>49</v>
      </c>
      <c r="E18" s="87" t="s">
        <v>46</v>
      </c>
      <c r="F18" s="87" t="s">
        <v>47</v>
      </c>
      <c r="G18" s="87">
        <v>9</v>
      </c>
      <c r="H18" s="87">
        <v>8829</v>
      </c>
      <c r="I18" s="87">
        <v>4189.3605000000007</v>
      </c>
      <c r="J18" s="93">
        <f t="shared" si="0"/>
        <v>349</v>
      </c>
    </row>
    <row r="19" spans="2:10">
      <c r="B19" s="86">
        <v>40927</v>
      </c>
      <c r="C19" s="93">
        <v>1129</v>
      </c>
      <c r="D19" s="87" t="s">
        <v>45</v>
      </c>
      <c r="E19" s="87" t="s">
        <v>46</v>
      </c>
      <c r="F19" s="87" t="s">
        <v>47</v>
      </c>
      <c r="G19" s="87">
        <v>10</v>
      </c>
      <c r="H19" s="87">
        <v>9120</v>
      </c>
      <c r="I19" s="87">
        <v>3569.3399999999997</v>
      </c>
      <c r="J19" s="93">
        <f t="shared" si="0"/>
        <v>315</v>
      </c>
    </row>
    <row r="20" spans="2:10">
      <c r="B20" s="86">
        <v>40928</v>
      </c>
      <c r="C20" s="93">
        <v>1130</v>
      </c>
      <c r="D20" s="87" t="s">
        <v>48</v>
      </c>
      <c r="E20" s="87" t="s">
        <v>46</v>
      </c>
      <c r="F20" s="87" t="s">
        <v>47</v>
      </c>
      <c r="G20" s="87">
        <v>6</v>
      </c>
      <c r="H20" s="87">
        <v>2173.5</v>
      </c>
      <c r="I20" s="87">
        <v>3709.0777500000004</v>
      </c>
      <c r="J20" s="93">
        <f t="shared" si="0"/>
        <v>1184</v>
      </c>
    </row>
    <row r="21" spans="2:10">
      <c r="B21" s="86">
        <v>40929</v>
      </c>
      <c r="C21" s="93">
        <v>1131</v>
      </c>
      <c r="D21" s="87" t="s">
        <v>49</v>
      </c>
      <c r="E21" s="87" t="s">
        <v>46</v>
      </c>
      <c r="F21" s="87" t="s">
        <v>50</v>
      </c>
      <c r="G21" s="87">
        <v>10</v>
      </c>
      <c r="H21" s="87">
        <v>5600</v>
      </c>
      <c r="I21" s="87">
        <v>4516.3999999999996</v>
      </c>
      <c r="J21" s="93">
        <f t="shared" si="0"/>
        <v>746</v>
      </c>
    </row>
    <row r="22" spans="2:10">
      <c r="B22" s="86">
        <v>40930</v>
      </c>
      <c r="C22" s="93">
        <v>1132</v>
      </c>
      <c r="D22" s="87" t="s">
        <v>45</v>
      </c>
      <c r="E22" s="87" t="s">
        <v>46</v>
      </c>
      <c r="F22" s="87" t="s">
        <v>50</v>
      </c>
      <c r="G22" s="87">
        <v>6</v>
      </c>
      <c r="H22" s="87">
        <v>4608</v>
      </c>
      <c r="I22" s="87">
        <v>2575.4111999999996</v>
      </c>
      <c r="J22" s="93">
        <f t="shared" si="0"/>
        <v>883</v>
      </c>
    </row>
    <row r="23" spans="2:10">
      <c r="B23" s="86">
        <v>40931</v>
      </c>
      <c r="C23" s="93">
        <v>1133</v>
      </c>
      <c r="D23" s="87" t="s">
        <v>48</v>
      </c>
      <c r="E23" s="87" t="s">
        <v>46</v>
      </c>
      <c r="F23" s="87" t="s">
        <v>50</v>
      </c>
      <c r="G23" s="87">
        <v>8</v>
      </c>
      <c r="H23" s="87">
        <v>5508</v>
      </c>
      <c r="I23" s="87">
        <v>1965.2544000000003</v>
      </c>
      <c r="J23" s="93">
        <f t="shared" si="0"/>
        <v>760</v>
      </c>
    </row>
    <row r="24" spans="2:10">
      <c r="B24" s="86">
        <v>40932</v>
      </c>
      <c r="C24" s="93">
        <v>1134</v>
      </c>
      <c r="D24" s="87" t="s">
        <v>49</v>
      </c>
      <c r="E24" s="87" t="s">
        <v>46</v>
      </c>
      <c r="F24" s="87" t="s">
        <v>51</v>
      </c>
      <c r="G24" s="87">
        <v>9</v>
      </c>
      <c r="H24" s="87">
        <v>12735</v>
      </c>
      <c r="I24" s="87">
        <v>3907.0980000000004</v>
      </c>
      <c r="J24" s="93">
        <f t="shared" si="0"/>
        <v>70</v>
      </c>
    </row>
    <row r="25" spans="2:10">
      <c r="B25" s="86">
        <v>40933</v>
      </c>
      <c r="C25" s="93">
        <v>1135</v>
      </c>
      <c r="D25" s="87" t="s">
        <v>45</v>
      </c>
      <c r="E25" s="87" t="s">
        <v>46</v>
      </c>
      <c r="F25" s="87" t="s">
        <v>51</v>
      </c>
      <c r="G25" s="87">
        <v>10</v>
      </c>
      <c r="H25" s="87">
        <v>13575</v>
      </c>
      <c r="I25" s="87">
        <v>1992.81</v>
      </c>
      <c r="J25" s="93">
        <f t="shared" si="0"/>
        <v>42</v>
      </c>
    </row>
    <row r="26" spans="2:10">
      <c r="B26" s="86">
        <v>40934</v>
      </c>
      <c r="C26" s="93">
        <v>1136</v>
      </c>
      <c r="D26" s="87" t="s">
        <v>48</v>
      </c>
      <c r="E26" s="87" t="s">
        <v>46</v>
      </c>
      <c r="F26" s="87" t="s">
        <v>51</v>
      </c>
      <c r="G26" s="87">
        <v>9</v>
      </c>
      <c r="H26" s="87">
        <v>8892</v>
      </c>
      <c r="I26" s="87">
        <v>3084.6347999999998</v>
      </c>
      <c r="J26" s="93">
        <f t="shared" si="0"/>
        <v>339</v>
      </c>
    </row>
    <row r="27" spans="2:10">
      <c r="B27" s="86">
        <v>40935</v>
      </c>
      <c r="C27" s="93">
        <v>1137</v>
      </c>
      <c r="D27" s="87" t="s">
        <v>49</v>
      </c>
      <c r="E27" s="87" t="s">
        <v>46</v>
      </c>
      <c r="F27" s="87" t="s">
        <v>47</v>
      </c>
      <c r="G27" s="87">
        <v>9</v>
      </c>
      <c r="H27" s="87">
        <v>6196.5</v>
      </c>
      <c r="I27" s="87">
        <v>3112.7084999999997</v>
      </c>
      <c r="J27" s="93">
        <f t="shared" si="0"/>
        <v>662</v>
      </c>
    </row>
    <row r="28" spans="2:10">
      <c r="B28" s="86">
        <v>40936</v>
      </c>
      <c r="C28" s="93">
        <v>1138</v>
      </c>
      <c r="D28" s="87" t="s">
        <v>45</v>
      </c>
      <c r="E28" s="87" t="s">
        <v>46</v>
      </c>
      <c r="F28" s="87" t="s">
        <v>47</v>
      </c>
      <c r="G28" s="87">
        <v>7</v>
      </c>
      <c r="H28" s="87">
        <v>4063.5</v>
      </c>
      <c r="I28" s="87">
        <v>709.69027499999993</v>
      </c>
      <c r="J28" s="93">
        <f t="shared" si="0"/>
        <v>967</v>
      </c>
    </row>
    <row r="29" spans="2:10">
      <c r="B29" s="86">
        <v>40937</v>
      </c>
      <c r="C29" s="93">
        <v>1139</v>
      </c>
      <c r="D29" s="87" t="s">
        <v>48</v>
      </c>
      <c r="E29" s="87" t="s">
        <v>46</v>
      </c>
      <c r="F29" s="87" t="s">
        <v>47</v>
      </c>
      <c r="G29" s="87">
        <v>9</v>
      </c>
      <c r="H29" s="87">
        <v>4464</v>
      </c>
      <c r="I29" s="87">
        <v>2483.5464000000002</v>
      </c>
      <c r="J29" s="93">
        <f t="shared" si="0"/>
        <v>901</v>
      </c>
    </row>
    <row r="30" spans="2:10">
      <c r="B30" s="86">
        <v>40938</v>
      </c>
      <c r="C30" s="93">
        <v>1140</v>
      </c>
      <c r="D30" s="87" t="s">
        <v>49</v>
      </c>
      <c r="E30" s="87" t="s">
        <v>46</v>
      </c>
      <c r="F30" s="87" t="s">
        <v>50</v>
      </c>
      <c r="G30" s="87">
        <v>10</v>
      </c>
      <c r="H30" s="87">
        <v>10350</v>
      </c>
      <c r="I30" s="87">
        <v>4514.67</v>
      </c>
      <c r="J30" s="93">
        <f t="shared" si="0"/>
        <v>222</v>
      </c>
    </row>
    <row r="31" spans="2:10">
      <c r="B31" s="86">
        <v>40939</v>
      </c>
      <c r="C31" s="93">
        <v>1141</v>
      </c>
      <c r="D31" s="87" t="s">
        <v>45</v>
      </c>
      <c r="E31" s="87" t="s">
        <v>46</v>
      </c>
      <c r="F31" s="87" t="s">
        <v>50</v>
      </c>
      <c r="G31" s="87">
        <v>10</v>
      </c>
      <c r="H31" s="87">
        <v>8680</v>
      </c>
      <c r="I31" s="87">
        <v>2494.6320000000001</v>
      </c>
      <c r="J31" s="93">
        <f t="shared" si="0"/>
        <v>365</v>
      </c>
    </row>
    <row r="32" spans="2:10">
      <c r="B32" s="86">
        <v>40940</v>
      </c>
      <c r="C32" s="93">
        <v>1142</v>
      </c>
      <c r="D32" s="87" t="s">
        <v>48</v>
      </c>
      <c r="E32" s="87" t="s">
        <v>46</v>
      </c>
      <c r="F32" s="87" t="s">
        <v>50</v>
      </c>
      <c r="G32" s="87">
        <v>9</v>
      </c>
      <c r="H32" s="87">
        <v>13050</v>
      </c>
      <c r="I32" s="87">
        <v>2179.35</v>
      </c>
      <c r="J32" s="93">
        <f t="shared" si="0"/>
        <v>55</v>
      </c>
    </row>
    <row r="33" spans="2:10">
      <c r="B33" s="86">
        <v>40941</v>
      </c>
      <c r="C33" s="93">
        <v>1143</v>
      </c>
      <c r="D33" s="87" t="s">
        <v>49</v>
      </c>
      <c r="E33" s="87" t="s">
        <v>46</v>
      </c>
      <c r="F33" s="87" t="s">
        <v>51</v>
      </c>
      <c r="G33" s="87">
        <v>8</v>
      </c>
      <c r="H33" s="87">
        <v>2312</v>
      </c>
      <c r="I33" s="87">
        <v>999.93999999999994</v>
      </c>
      <c r="J33" s="93">
        <f t="shared" si="0"/>
        <v>1137</v>
      </c>
    </row>
    <row r="34" spans="2:10">
      <c r="B34" s="86">
        <v>40942</v>
      </c>
      <c r="C34" s="93">
        <v>1144</v>
      </c>
      <c r="D34" s="87" t="s">
        <v>45</v>
      </c>
      <c r="E34" s="87" t="s">
        <v>46</v>
      </c>
      <c r="F34" s="87" t="s">
        <v>51</v>
      </c>
      <c r="G34" s="87">
        <v>6</v>
      </c>
      <c r="H34" s="87">
        <v>3060</v>
      </c>
      <c r="I34" s="87">
        <v>461.60100000000006</v>
      </c>
      <c r="J34" s="93">
        <f t="shared" si="0"/>
        <v>1046</v>
      </c>
    </row>
    <row r="35" spans="2:10">
      <c r="B35" s="86">
        <v>40943</v>
      </c>
      <c r="C35" s="93">
        <v>1145</v>
      </c>
      <c r="D35" s="87" t="s">
        <v>48</v>
      </c>
      <c r="E35" s="87" t="s">
        <v>46</v>
      </c>
      <c r="F35" s="87" t="s">
        <v>51</v>
      </c>
      <c r="G35" s="87">
        <v>8</v>
      </c>
      <c r="H35" s="87">
        <v>9810</v>
      </c>
      <c r="I35" s="87">
        <v>744.77520000000004</v>
      </c>
      <c r="J35" s="93">
        <f t="shared" si="0"/>
        <v>266</v>
      </c>
    </row>
    <row r="36" spans="2:10">
      <c r="B36" s="86">
        <v>40944</v>
      </c>
      <c r="C36" s="93">
        <v>1146</v>
      </c>
      <c r="D36" s="87" t="s">
        <v>49</v>
      </c>
      <c r="E36" s="87" t="s">
        <v>46</v>
      </c>
      <c r="F36" s="87" t="s">
        <v>47</v>
      </c>
      <c r="G36" s="87">
        <v>10</v>
      </c>
      <c r="H36" s="87">
        <v>8120</v>
      </c>
      <c r="I36" s="87">
        <v>2571.8069999999998</v>
      </c>
      <c r="J36" s="93">
        <f t="shared" si="0"/>
        <v>432</v>
      </c>
    </row>
    <row r="37" spans="2:10">
      <c r="B37" s="86">
        <v>40945</v>
      </c>
      <c r="C37" s="93">
        <v>1147</v>
      </c>
      <c r="D37" s="87" t="s">
        <v>45</v>
      </c>
      <c r="E37" s="87" t="s">
        <v>46</v>
      </c>
      <c r="F37" s="87" t="s">
        <v>47</v>
      </c>
      <c r="G37" s="87">
        <v>7</v>
      </c>
      <c r="H37" s="87">
        <v>6520.5</v>
      </c>
      <c r="I37" s="87">
        <v>1443.6387</v>
      </c>
      <c r="J37" s="93">
        <f t="shared" si="0"/>
        <v>629</v>
      </c>
    </row>
    <row r="38" spans="2:10">
      <c r="B38" s="86">
        <v>40946</v>
      </c>
      <c r="C38" s="93">
        <v>1148</v>
      </c>
      <c r="D38" s="87" t="s">
        <v>48</v>
      </c>
      <c r="E38" s="87" t="s">
        <v>46</v>
      </c>
      <c r="F38" s="87" t="s">
        <v>47</v>
      </c>
      <c r="G38" s="87">
        <v>6</v>
      </c>
      <c r="H38" s="87">
        <v>12060</v>
      </c>
      <c r="I38" s="87">
        <v>4258.6271999999999</v>
      </c>
      <c r="J38" s="93">
        <f t="shared" si="0"/>
        <v>100</v>
      </c>
    </row>
    <row r="39" spans="2:10">
      <c r="B39" s="86">
        <v>40947</v>
      </c>
      <c r="C39" s="93">
        <v>1149</v>
      </c>
      <c r="D39" s="87" t="s">
        <v>49</v>
      </c>
      <c r="E39" s="87" t="s">
        <v>46</v>
      </c>
      <c r="F39" s="87" t="s">
        <v>50</v>
      </c>
      <c r="G39" s="87">
        <v>8</v>
      </c>
      <c r="H39" s="87">
        <v>8544</v>
      </c>
      <c r="I39" s="87">
        <v>3347.1120000000001</v>
      </c>
      <c r="J39" s="93">
        <f t="shared" si="0"/>
        <v>379</v>
      </c>
    </row>
    <row r="40" spans="2:10">
      <c r="B40" s="86">
        <v>40948</v>
      </c>
      <c r="C40" s="93">
        <v>1150</v>
      </c>
      <c r="D40" s="87" t="s">
        <v>45</v>
      </c>
      <c r="E40" s="87" t="s">
        <v>46</v>
      </c>
      <c r="F40" s="87" t="s">
        <v>50</v>
      </c>
      <c r="G40" s="87">
        <v>7</v>
      </c>
      <c r="H40" s="87">
        <v>7024.5</v>
      </c>
      <c r="I40" s="87">
        <v>2027.739</v>
      </c>
      <c r="J40" s="93">
        <f t="shared" si="0"/>
        <v>572</v>
      </c>
    </row>
    <row r="41" spans="2:10">
      <c r="B41" s="86">
        <v>40949</v>
      </c>
      <c r="C41" s="93">
        <v>1151</v>
      </c>
      <c r="D41" s="87" t="s">
        <v>48</v>
      </c>
      <c r="E41" s="87" t="s">
        <v>46</v>
      </c>
      <c r="F41" s="87" t="s">
        <v>50</v>
      </c>
      <c r="G41" s="87">
        <v>7</v>
      </c>
      <c r="H41" s="87">
        <v>14017.5</v>
      </c>
      <c r="I41" s="87">
        <v>3352.4253000000003</v>
      </c>
      <c r="J41" s="93">
        <f t="shared" si="0"/>
        <v>29</v>
      </c>
    </row>
    <row r="42" spans="2:10">
      <c r="B42" s="86">
        <v>40950</v>
      </c>
      <c r="C42" s="93">
        <v>1152</v>
      </c>
      <c r="D42" s="87" t="s">
        <v>49</v>
      </c>
      <c r="E42" s="87" t="s">
        <v>46</v>
      </c>
      <c r="F42" s="87" t="s">
        <v>51</v>
      </c>
      <c r="G42" s="87">
        <v>8</v>
      </c>
      <c r="H42" s="87">
        <v>4056</v>
      </c>
      <c r="I42" s="87">
        <v>1843.4520000000002</v>
      </c>
      <c r="J42" s="93">
        <f t="shared" si="0"/>
        <v>969</v>
      </c>
    </row>
    <row r="43" spans="2:10">
      <c r="B43" s="86">
        <v>40951</v>
      </c>
      <c r="C43" s="93">
        <v>1153</v>
      </c>
      <c r="D43" s="87" t="s">
        <v>45</v>
      </c>
      <c r="E43" s="87" t="s">
        <v>46</v>
      </c>
      <c r="F43" s="87" t="s">
        <v>51</v>
      </c>
      <c r="G43" s="87">
        <v>7</v>
      </c>
      <c r="H43" s="87">
        <v>2730</v>
      </c>
      <c r="I43" s="87">
        <v>4393.116</v>
      </c>
      <c r="J43" s="93">
        <f t="shared" si="0"/>
        <v>1073</v>
      </c>
    </row>
    <row r="44" spans="2:10">
      <c r="B44" s="86">
        <v>40952</v>
      </c>
      <c r="C44" s="93">
        <v>1154</v>
      </c>
      <c r="D44" s="87" t="s">
        <v>48</v>
      </c>
      <c r="E44" s="87" t="s">
        <v>46</v>
      </c>
      <c r="F44" s="87" t="s">
        <v>51</v>
      </c>
      <c r="G44" s="87">
        <v>6</v>
      </c>
      <c r="H44" s="87">
        <v>6804</v>
      </c>
      <c r="I44" s="87">
        <v>3755.808</v>
      </c>
      <c r="J44" s="93">
        <f t="shared" si="0"/>
        <v>601</v>
      </c>
    </row>
    <row r="45" spans="2:10">
      <c r="B45" s="86">
        <v>40953</v>
      </c>
      <c r="C45" s="93">
        <v>1155</v>
      </c>
      <c r="D45" s="87" t="s">
        <v>49</v>
      </c>
      <c r="E45" s="87" t="s">
        <v>46</v>
      </c>
      <c r="F45" s="87" t="s">
        <v>47</v>
      </c>
      <c r="G45" s="87">
        <v>7</v>
      </c>
      <c r="H45" s="87">
        <v>8778</v>
      </c>
      <c r="I45" s="87">
        <v>1690.6428000000001</v>
      </c>
      <c r="J45" s="93">
        <f t="shared" si="0"/>
        <v>357</v>
      </c>
    </row>
    <row r="46" spans="2:10">
      <c r="B46" s="86">
        <v>40954</v>
      </c>
      <c r="C46" s="93">
        <v>1156</v>
      </c>
      <c r="D46" s="87" t="s">
        <v>45</v>
      </c>
      <c r="E46" s="87" t="s">
        <v>46</v>
      </c>
      <c r="F46" s="87" t="s">
        <v>47</v>
      </c>
      <c r="G46" s="87">
        <v>8</v>
      </c>
      <c r="H46" s="87">
        <v>2304</v>
      </c>
      <c r="I46" s="87">
        <v>1475.9423999999999</v>
      </c>
      <c r="J46" s="93">
        <f t="shared" si="0"/>
        <v>1140</v>
      </c>
    </row>
    <row r="47" spans="2:10">
      <c r="B47" s="86">
        <v>40955</v>
      </c>
      <c r="C47" s="93">
        <v>1157</v>
      </c>
      <c r="D47" s="87" t="s">
        <v>48</v>
      </c>
      <c r="E47" s="87" t="s">
        <v>46</v>
      </c>
      <c r="F47" s="87" t="s">
        <v>47</v>
      </c>
      <c r="G47" s="87">
        <v>10</v>
      </c>
      <c r="H47" s="87">
        <v>9150</v>
      </c>
      <c r="I47" s="87">
        <v>1103.124</v>
      </c>
      <c r="J47" s="93">
        <f t="shared" si="0"/>
        <v>313</v>
      </c>
    </row>
    <row r="48" spans="2:10">
      <c r="B48" s="86">
        <v>40956</v>
      </c>
      <c r="C48" s="93">
        <v>1158</v>
      </c>
      <c r="D48" s="87" t="s">
        <v>49</v>
      </c>
      <c r="E48" s="87" t="s">
        <v>46</v>
      </c>
      <c r="F48" s="87" t="s">
        <v>50</v>
      </c>
      <c r="G48" s="87">
        <v>8</v>
      </c>
      <c r="H48" s="87">
        <v>7584</v>
      </c>
      <c r="I48" s="87">
        <v>1378.7711999999999</v>
      </c>
      <c r="J48" s="93">
        <f t="shared" si="0"/>
        <v>495</v>
      </c>
    </row>
    <row r="49" spans="2:10">
      <c r="B49" s="86">
        <v>40957</v>
      </c>
      <c r="C49" s="93">
        <v>1159</v>
      </c>
      <c r="D49" s="87" t="s">
        <v>45</v>
      </c>
      <c r="E49" s="87" t="s">
        <v>46</v>
      </c>
      <c r="F49" s="87" t="s">
        <v>50</v>
      </c>
      <c r="G49" s="87">
        <v>10</v>
      </c>
      <c r="H49" s="87">
        <v>14900</v>
      </c>
      <c r="I49" s="87">
        <v>985.48599999999999</v>
      </c>
      <c r="J49" s="93">
        <f t="shared" si="0"/>
        <v>4</v>
      </c>
    </row>
    <row r="50" spans="2:10">
      <c r="B50" s="86">
        <v>40958</v>
      </c>
      <c r="C50" s="93">
        <v>1160</v>
      </c>
      <c r="D50" s="87" t="s">
        <v>48</v>
      </c>
      <c r="E50" s="87" t="s">
        <v>46</v>
      </c>
      <c r="F50" s="87" t="s">
        <v>50</v>
      </c>
      <c r="G50" s="87">
        <v>6</v>
      </c>
      <c r="H50" s="87">
        <v>8964</v>
      </c>
      <c r="I50" s="87">
        <v>877.3515000000001</v>
      </c>
      <c r="J50" s="93">
        <f t="shared" si="0"/>
        <v>329</v>
      </c>
    </row>
    <row r="51" spans="2:10">
      <c r="B51" s="86">
        <v>40959</v>
      </c>
      <c r="C51" s="93">
        <v>1161</v>
      </c>
      <c r="D51" s="87" t="s">
        <v>49</v>
      </c>
      <c r="E51" s="87" t="s">
        <v>46</v>
      </c>
      <c r="F51" s="87" t="s">
        <v>51</v>
      </c>
      <c r="G51" s="87">
        <v>9</v>
      </c>
      <c r="H51" s="87">
        <v>2079</v>
      </c>
      <c r="I51" s="87">
        <v>2799.1656000000003</v>
      </c>
      <c r="J51" s="93">
        <f t="shared" si="0"/>
        <v>1212</v>
      </c>
    </row>
    <row r="52" spans="2:10">
      <c r="B52" s="86">
        <v>40960</v>
      </c>
      <c r="C52" s="93">
        <v>1162</v>
      </c>
      <c r="D52" s="87" t="s">
        <v>45</v>
      </c>
      <c r="E52" s="87" t="s">
        <v>46</v>
      </c>
      <c r="F52" s="87" t="s">
        <v>51</v>
      </c>
      <c r="G52" s="87">
        <v>6</v>
      </c>
      <c r="H52" s="87">
        <v>2412</v>
      </c>
      <c r="I52" s="87">
        <v>2078.1792</v>
      </c>
      <c r="J52" s="93">
        <f t="shared" si="0"/>
        <v>1117</v>
      </c>
    </row>
    <row r="53" spans="2:10">
      <c r="B53" s="86">
        <v>40961</v>
      </c>
      <c r="C53" s="93">
        <v>1163</v>
      </c>
      <c r="D53" s="87" t="s">
        <v>48</v>
      </c>
      <c r="E53" s="87" t="s">
        <v>46</v>
      </c>
      <c r="F53" s="87" t="s">
        <v>51</v>
      </c>
      <c r="G53" s="87">
        <v>7</v>
      </c>
      <c r="H53" s="87">
        <v>4189.5</v>
      </c>
      <c r="I53" s="87">
        <v>2660.3325000000004</v>
      </c>
      <c r="J53" s="93">
        <f t="shared" si="0"/>
        <v>943</v>
      </c>
    </row>
    <row r="54" spans="2:10">
      <c r="B54" s="86">
        <v>40962</v>
      </c>
      <c r="C54" s="93">
        <v>1164</v>
      </c>
      <c r="D54" s="87" t="s">
        <v>49</v>
      </c>
      <c r="E54" s="87" t="s">
        <v>46</v>
      </c>
      <c r="F54" s="87" t="s">
        <v>47</v>
      </c>
      <c r="G54" s="87">
        <v>8</v>
      </c>
      <c r="H54" s="87">
        <v>10080</v>
      </c>
      <c r="I54" s="87">
        <v>1541.4335999999998</v>
      </c>
      <c r="J54" s="93">
        <f t="shared" si="0"/>
        <v>240</v>
      </c>
    </row>
    <row r="55" spans="2:10">
      <c r="B55" s="86">
        <v>40963</v>
      </c>
      <c r="C55" s="93">
        <v>1165</v>
      </c>
      <c r="D55" s="87" t="s">
        <v>45</v>
      </c>
      <c r="E55" s="87" t="s">
        <v>46</v>
      </c>
      <c r="F55" s="87" t="s">
        <v>47</v>
      </c>
      <c r="G55" s="87">
        <v>9</v>
      </c>
      <c r="H55" s="87">
        <v>5076</v>
      </c>
      <c r="I55" s="87">
        <v>1053.27</v>
      </c>
      <c r="J55" s="93">
        <f t="shared" si="0"/>
        <v>810</v>
      </c>
    </row>
    <row r="56" spans="2:10">
      <c r="B56" s="86">
        <v>40964</v>
      </c>
      <c r="C56" s="93">
        <v>1166</v>
      </c>
      <c r="D56" s="87" t="s">
        <v>48</v>
      </c>
      <c r="E56" s="87" t="s">
        <v>46</v>
      </c>
      <c r="F56" s="87" t="s">
        <v>47</v>
      </c>
      <c r="G56" s="87">
        <v>6</v>
      </c>
      <c r="H56" s="87">
        <v>9315</v>
      </c>
      <c r="I56" s="87">
        <v>4057.6140000000005</v>
      </c>
      <c r="J56" s="93">
        <f t="shared" si="0"/>
        <v>298</v>
      </c>
    </row>
    <row r="57" spans="2:10">
      <c r="B57" s="86">
        <v>40965</v>
      </c>
      <c r="C57" s="93">
        <v>1167</v>
      </c>
      <c r="D57" s="87" t="s">
        <v>49</v>
      </c>
      <c r="E57" s="87" t="s">
        <v>46</v>
      </c>
      <c r="F57" s="87" t="s">
        <v>50</v>
      </c>
      <c r="G57" s="87">
        <v>10</v>
      </c>
      <c r="H57" s="87">
        <v>11280</v>
      </c>
      <c r="I57" s="87">
        <v>4693.8899999999994</v>
      </c>
      <c r="J57" s="93">
        <f t="shared" si="0"/>
        <v>141</v>
      </c>
    </row>
    <row r="58" spans="2:10">
      <c r="B58" s="86">
        <v>40966</v>
      </c>
      <c r="C58" s="93">
        <v>1168</v>
      </c>
      <c r="D58" s="87" t="s">
        <v>45</v>
      </c>
      <c r="E58" s="87" t="s">
        <v>46</v>
      </c>
      <c r="F58" s="87" t="s">
        <v>50</v>
      </c>
      <c r="G58" s="87">
        <v>7</v>
      </c>
      <c r="H58" s="87">
        <v>8946</v>
      </c>
      <c r="I58" s="87">
        <v>909.80820000000006</v>
      </c>
      <c r="J58" s="93">
        <f t="shared" si="0"/>
        <v>334</v>
      </c>
    </row>
    <row r="59" spans="2:10">
      <c r="B59" s="86">
        <v>40967</v>
      </c>
      <c r="C59" s="93">
        <v>1169</v>
      </c>
      <c r="D59" s="87" t="s">
        <v>48</v>
      </c>
      <c r="E59" s="87" t="s">
        <v>46</v>
      </c>
      <c r="F59" s="87" t="s">
        <v>50</v>
      </c>
      <c r="G59" s="87">
        <v>8</v>
      </c>
      <c r="H59" s="87">
        <v>8568</v>
      </c>
      <c r="I59" s="87">
        <v>3129.0336000000007</v>
      </c>
      <c r="J59" s="93">
        <f t="shared" si="0"/>
        <v>375</v>
      </c>
    </row>
    <row r="60" spans="2:10">
      <c r="B60" s="86">
        <v>40969</v>
      </c>
      <c r="C60" s="93">
        <v>1170</v>
      </c>
      <c r="D60" s="87" t="s">
        <v>49</v>
      </c>
      <c r="E60" s="87" t="s">
        <v>46</v>
      </c>
      <c r="F60" s="87" t="s">
        <v>51</v>
      </c>
      <c r="G60" s="87">
        <v>8</v>
      </c>
      <c r="H60" s="87">
        <v>2178</v>
      </c>
      <c r="I60" s="87">
        <v>2062.7837999999997</v>
      </c>
      <c r="J60" s="93">
        <f t="shared" si="0"/>
        <v>1182</v>
      </c>
    </row>
    <row r="61" spans="2:10">
      <c r="B61" s="86">
        <v>40970</v>
      </c>
      <c r="C61" s="93">
        <v>1171</v>
      </c>
      <c r="D61" s="87" t="s">
        <v>45</v>
      </c>
      <c r="E61" s="87" t="s">
        <v>46</v>
      </c>
      <c r="F61" s="87" t="s">
        <v>51</v>
      </c>
      <c r="G61" s="87">
        <v>9</v>
      </c>
      <c r="H61" s="87">
        <v>8100</v>
      </c>
      <c r="I61" s="87">
        <v>2295.864</v>
      </c>
      <c r="J61" s="93">
        <f t="shared" si="0"/>
        <v>434</v>
      </c>
    </row>
    <row r="62" spans="2:10">
      <c r="B62" s="86">
        <v>40971</v>
      </c>
      <c r="C62" s="93">
        <v>1172</v>
      </c>
      <c r="D62" s="87" t="s">
        <v>48</v>
      </c>
      <c r="E62" s="87" t="s">
        <v>46</v>
      </c>
      <c r="F62" s="87" t="s">
        <v>51</v>
      </c>
      <c r="G62" s="87">
        <v>9</v>
      </c>
      <c r="H62" s="87">
        <v>2106</v>
      </c>
      <c r="I62" s="87">
        <v>4223.5829999999996</v>
      </c>
      <c r="J62" s="93">
        <f t="shared" si="0"/>
        <v>1199</v>
      </c>
    </row>
    <row r="63" spans="2:10">
      <c r="B63" s="86">
        <v>40972</v>
      </c>
      <c r="C63" s="93">
        <v>1173</v>
      </c>
      <c r="D63" s="87" t="s">
        <v>49</v>
      </c>
      <c r="E63" s="87" t="s">
        <v>46</v>
      </c>
      <c r="F63" s="87" t="s">
        <v>47</v>
      </c>
      <c r="G63" s="87">
        <v>10</v>
      </c>
      <c r="H63" s="87">
        <v>8480</v>
      </c>
      <c r="I63" s="87">
        <v>1349.1679999999999</v>
      </c>
      <c r="J63" s="93">
        <f t="shared" si="0"/>
        <v>387</v>
      </c>
    </row>
    <row r="64" spans="2:10">
      <c r="B64" s="86">
        <v>40973</v>
      </c>
      <c r="C64" s="93">
        <v>1174</v>
      </c>
      <c r="D64" s="87" t="s">
        <v>45</v>
      </c>
      <c r="E64" s="87" t="s">
        <v>46</v>
      </c>
      <c r="F64" s="87" t="s">
        <v>47</v>
      </c>
      <c r="G64" s="87">
        <v>6</v>
      </c>
      <c r="H64" s="87">
        <v>5220</v>
      </c>
      <c r="I64" s="87">
        <v>1052.8739999999998</v>
      </c>
      <c r="J64" s="93">
        <f t="shared" si="0"/>
        <v>795</v>
      </c>
    </row>
    <row r="65" spans="2:10">
      <c r="B65" s="86">
        <v>41339</v>
      </c>
      <c r="C65" s="93">
        <v>1175</v>
      </c>
      <c r="D65" s="87" t="s">
        <v>48</v>
      </c>
      <c r="E65" s="87" t="s">
        <v>46</v>
      </c>
      <c r="F65" s="87" t="s">
        <v>47</v>
      </c>
      <c r="G65" s="87">
        <v>6</v>
      </c>
      <c r="H65" s="87">
        <v>4410</v>
      </c>
      <c r="I65" s="87">
        <v>1489.2570000000001</v>
      </c>
      <c r="J65" s="93">
        <f t="shared" si="0"/>
        <v>912</v>
      </c>
    </row>
    <row r="66" spans="2:10">
      <c r="B66" s="86">
        <v>41340</v>
      </c>
      <c r="C66" s="93">
        <v>1176</v>
      </c>
      <c r="D66" s="87" t="s">
        <v>49</v>
      </c>
      <c r="E66" s="87" t="s">
        <v>46</v>
      </c>
      <c r="F66" s="87" t="s">
        <v>50</v>
      </c>
      <c r="G66" s="87">
        <v>9</v>
      </c>
      <c r="H66" s="87">
        <v>2524.5</v>
      </c>
      <c r="I66" s="87">
        <v>2069.5850999999998</v>
      </c>
      <c r="J66" s="93">
        <f t="shared" si="0"/>
        <v>1095</v>
      </c>
    </row>
    <row r="67" spans="2:10">
      <c r="B67" s="86">
        <v>41341</v>
      </c>
      <c r="C67" s="93">
        <v>1177</v>
      </c>
      <c r="D67" s="87" t="s">
        <v>45</v>
      </c>
      <c r="E67" s="87" t="s">
        <v>46</v>
      </c>
      <c r="F67" s="87" t="s">
        <v>50</v>
      </c>
      <c r="G67" s="87">
        <v>9</v>
      </c>
      <c r="H67" s="87">
        <v>8505</v>
      </c>
      <c r="I67" s="87">
        <v>4672.08</v>
      </c>
      <c r="J67" s="93">
        <f t="shared" ref="J67:J130" si="1">+RANK(H67,$H$2:$H$1326,0)</f>
        <v>382</v>
      </c>
    </row>
    <row r="68" spans="2:10">
      <c r="B68" s="86">
        <v>41342</v>
      </c>
      <c r="C68" s="93">
        <v>1178</v>
      </c>
      <c r="D68" s="87" t="s">
        <v>48</v>
      </c>
      <c r="E68" s="87" t="s">
        <v>46</v>
      </c>
      <c r="F68" s="87" t="s">
        <v>50</v>
      </c>
      <c r="G68" s="87">
        <v>8</v>
      </c>
      <c r="H68" s="87">
        <v>10224</v>
      </c>
      <c r="I68" s="87">
        <v>941.88599999999997</v>
      </c>
      <c r="J68" s="93">
        <f t="shared" si="1"/>
        <v>230</v>
      </c>
    </row>
    <row r="69" spans="2:10">
      <c r="B69" s="86">
        <v>41343</v>
      </c>
      <c r="C69" s="93">
        <v>1179</v>
      </c>
      <c r="D69" s="87" t="s">
        <v>49</v>
      </c>
      <c r="E69" s="87" t="s">
        <v>46</v>
      </c>
      <c r="F69" s="87" t="s">
        <v>51</v>
      </c>
      <c r="G69" s="87">
        <v>6</v>
      </c>
      <c r="H69" s="87">
        <v>12330</v>
      </c>
      <c r="I69" s="87">
        <v>1667.5092</v>
      </c>
      <c r="J69" s="93">
        <f t="shared" si="1"/>
        <v>88</v>
      </c>
    </row>
    <row r="70" spans="2:10">
      <c r="B70" s="86">
        <v>41344</v>
      </c>
      <c r="C70" s="93">
        <v>1180</v>
      </c>
      <c r="D70" s="87" t="s">
        <v>45</v>
      </c>
      <c r="E70" s="87" t="s">
        <v>46</v>
      </c>
      <c r="F70" s="87" t="s">
        <v>51</v>
      </c>
      <c r="G70" s="87">
        <v>9</v>
      </c>
      <c r="H70" s="87">
        <v>4914</v>
      </c>
      <c r="I70" s="87">
        <v>4085.4996000000001</v>
      </c>
      <c r="J70" s="93">
        <f t="shared" si="1"/>
        <v>840</v>
      </c>
    </row>
    <row r="71" spans="2:10">
      <c r="B71" s="86">
        <v>41345</v>
      </c>
      <c r="C71" s="93">
        <v>1181</v>
      </c>
      <c r="D71" s="87" t="s">
        <v>48</v>
      </c>
      <c r="E71" s="87" t="s">
        <v>46</v>
      </c>
      <c r="F71" s="87" t="s">
        <v>51</v>
      </c>
      <c r="G71" s="87">
        <v>7</v>
      </c>
      <c r="H71" s="87">
        <v>8032.5</v>
      </c>
      <c r="I71" s="87">
        <v>3396.1410000000001</v>
      </c>
      <c r="J71" s="93">
        <f t="shared" si="1"/>
        <v>442</v>
      </c>
    </row>
    <row r="72" spans="2:10">
      <c r="B72" s="86">
        <v>41346</v>
      </c>
      <c r="C72" s="93">
        <v>1182</v>
      </c>
      <c r="D72" s="87" t="s">
        <v>49</v>
      </c>
      <c r="E72" s="87" t="s">
        <v>46</v>
      </c>
      <c r="F72" s="87" t="s">
        <v>47</v>
      </c>
      <c r="G72" s="87">
        <v>7</v>
      </c>
      <c r="H72" s="87">
        <v>8757</v>
      </c>
      <c r="I72" s="87">
        <v>1824.0831000000003</v>
      </c>
      <c r="J72" s="93">
        <f t="shared" si="1"/>
        <v>361</v>
      </c>
    </row>
    <row r="73" spans="2:10">
      <c r="B73" s="86">
        <v>41347</v>
      </c>
      <c r="C73" s="93">
        <v>1183</v>
      </c>
      <c r="D73" s="87" t="s">
        <v>45</v>
      </c>
      <c r="E73" s="87" t="s">
        <v>46</v>
      </c>
      <c r="F73" s="87" t="s">
        <v>47</v>
      </c>
      <c r="G73" s="87">
        <v>6</v>
      </c>
      <c r="H73" s="87">
        <v>12330</v>
      </c>
      <c r="I73" s="87">
        <v>909.70740000000001</v>
      </c>
      <c r="J73" s="93">
        <f t="shared" si="1"/>
        <v>88</v>
      </c>
    </row>
    <row r="74" spans="2:10">
      <c r="B74" s="86">
        <v>41348</v>
      </c>
      <c r="C74" s="93">
        <v>1184</v>
      </c>
      <c r="D74" s="87" t="s">
        <v>48</v>
      </c>
      <c r="E74" s="87" t="s">
        <v>46</v>
      </c>
      <c r="F74" s="87" t="s">
        <v>47</v>
      </c>
      <c r="G74" s="87">
        <v>10</v>
      </c>
      <c r="H74" s="87">
        <v>8440</v>
      </c>
      <c r="I74" s="87">
        <v>4225.2750000000005</v>
      </c>
      <c r="J74" s="93">
        <f t="shared" si="1"/>
        <v>391</v>
      </c>
    </row>
    <row r="75" spans="2:10">
      <c r="B75" s="86">
        <v>41349</v>
      </c>
      <c r="C75" s="93">
        <v>1185</v>
      </c>
      <c r="D75" s="87" t="s">
        <v>49</v>
      </c>
      <c r="E75" s="87" t="s">
        <v>46</v>
      </c>
      <c r="F75" s="87" t="s">
        <v>50</v>
      </c>
      <c r="G75" s="87">
        <v>9</v>
      </c>
      <c r="H75" s="87">
        <v>7074</v>
      </c>
      <c r="I75" s="87">
        <v>2610.306</v>
      </c>
      <c r="J75" s="93">
        <f t="shared" si="1"/>
        <v>566</v>
      </c>
    </row>
    <row r="76" spans="2:10">
      <c r="B76" s="86">
        <v>41350</v>
      </c>
      <c r="C76" s="93">
        <v>1186</v>
      </c>
      <c r="D76" s="87" t="s">
        <v>45</v>
      </c>
      <c r="E76" s="87" t="s">
        <v>46</v>
      </c>
      <c r="F76" s="87" t="s">
        <v>50</v>
      </c>
      <c r="G76" s="87">
        <v>10</v>
      </c>
      <c r="H76" s="87">
        <v>8040</v>
      </c>
      <c r="I76" s="87">
        <v>1930.806</v>
      </c>
      <c r="J76" s="93">
        <f t="shared" si="1"/>
        <v>441</v>
      </c>
    </row>
    <row r="77" spans="2:10">
      <c r="B77" s="86">
        <v>41351</v>
      </c>
      <c r="C77" s="93">
        <v>1187</v>
      </c>
      <c r="D77" s="87" t="s">
        <v>48</v>
      </c>
      <c r="E77" s="87" t="s">
        <v>46</v>
      </c>
      <c r="F77" s="87" t="s">
        <v>50</v>
      </c>
      <c r="G77" s="87">
        <v>8</v>
      </c>
      <c r="H77" s="87">
        <v>11070</v>
      </c>
      <c r="I77" s="87">
        <v>3935.3850000000002</v>
      </c>
      <c r="J77" s="93">
        <f t="shared" si="1"/>
        <v>161</v>
      </c>
    </row>
    <row r="78" spans="2:10">
      <c r="B78" s="86">
        <v>41352</v>
      </c>
      <c r="C78" s="93">
        <v>1188</v>
      </c>
      <c r="D78" s="87" t="s">
        <v>49</v>
      </c>
      <c r="E78" s="87" t="s">
        <v>46</v>
      </c>
      <c r="F78" s="87" t="s">
        <v>51</v>
      </c>
      <c r="G78" s="87">
        <v>9</v>
      </c>
      <c r="H78" s="87">
        <v>5913</v>
      </c>
      <c r="I78" s="87">
        <v>3893.1192000000001</v>
      </c>
      <c r="J78" s="93">
        <f t="shared" si="1"/>
        <v>701</v>
      </c>
    </row>
    <row r="79" spans="2:10">
      <c r="B79" s="86">
        <v>41353</v>
      </c>
      <c r="C79" s="93">
        <v>1189</v>
      </c>
      <c r="D79" s="87" t="s">
        <v>45</v>
      </c>
      <c r="E79" s="87" t="s">
        <v>46</v>
      </c>
      <c r="F79" s="87" t="s">
        <v>51</v>
      </c>
      <c r="G79" s="87">
        <v>6</v>
      </c>
      <c r="H79" s="87">
        <v>10440</v>
      </c>
      <c r="I79" s="87">
        <v>2468.6424000000006</v>
      </c>
      <c r="J79" s="93">
        <f t="shared" si="1"/>
        <v>207</v>
      </c>
    </row>
    <row r="80" spans="2:10">
      <c r="B80" s="86">
        <v>41354</v>
      </c>
      <c r="C80" s="93">
        <v>1190</v>
      </c>
      <c r="D80" s="87" t="s">
        <v>48</v>
      </c>
      <c r="E80" s="87" t="s">
        <v>46</v>
      </c>
      <c r="F80" s="87" t="s">
        <v>51</v>
      </c>
      <c r="G80" s="87">
        <v>7</v>
      </c>
      <c r="H80" s="87">
        <v>1648.5</v>
      </c>
      <c r="I80" s="87">
        <v>2758.2701999999999</v>
      </c>
      <c r="J80" s="93">
        <f t="shared" si="1"/>
        <v>1297</v>
      </c>
    </row>
    <row r="81" spans="2:10">
      <c r="B81" s="86">
        <v>41355</v>
      </c>
      <c r="C81" s="93">
        <v>1191</v>
      </c>
      <c r="D81" s="87" t="s">
        <v>49</v>
      </c>
      <c r="E81" s="87" t="s">
        <v>46</v>
      </c>
      <c r="F81" s="87" t="s">
        <v>47</v>
      </c>
      <c r="G81" s="87">
        <v>9</v>
      </c>
      <c r="H81" s="87">
        <v>13770</v>
      </c>
      <c r="I81" s="87">
        <v>1198.8162000000002</v>
      </c>
      <c r="J81" s="93">
        <f t="shared" si="1"/>
        <v>35</v>
      </c>
    </row>
    <row r="82" spans="2:10">
      <c r="B82" s="86">
        <v>41356</v>
      </c>
      <c r="C82" s="93">
        <v>1192</v>
      </c>
      <c r="D82" s="87" t="s">
        <v>45</v>
      </c>
      <c r="E82" s="87" t="s">
        <v>46</v>
      </c>
      <c r="F82" s="87" t="s">
        <v>47</v>
      </c>
      <c r="G82" s="87">
        <v>6</v>
      </c>
      <c r="H82" s="87">
        <v>1647</v>
      </c>
      <c r="I82" s="87">
        <v>702.44549999999992</v>
      </c>
      <c r="J82" s="93">
        <f t="shared" si="1"/>
        <v>1298</v>
      </c>
    </row>
    <row r="83" spans="2:10">
      <c r="B83" s="86">
        <v>41357</v>
      </c>
      <c r="C83" s="93">
        <v>1193</v>
      </c>
      <c r="D83" s="87" t="s">
        <v>48</v>
      </c>
      <c r="E83" s="87" t="s">
        <v>46</v>
      </c>
      <c r="F83" s="87" t="s">
        <v>47</v>
      </c>
      <c r="G83" s="87">
        <v>9</v>
      </c>
      <c r="H83" s="87">
        <v>7911</v>
      </c>
      <c r="I83" s="87">
        <v>4921.9605000000001</v>
      </c>
      <c r="J83" s="93">
        <f t="shared" si="1"/>
        <v>459</v>
      </c>
    </row>
    <row r="84" spans="2:10">
      <c r="B84" s="86">
        <v>41358</v>
      </c>
      <c r="C84" s="93">
        <v>1194</v>
      </c>
      <c r="D84" s="87" t="s">
        <v>49</v>
      </c>
      <c r="E84" s="87" t="s">
        <v>46</v>
      </c>
      <c r="F84" s="87" t="s">
        <v>50</v>
      </c>
      <c r="G84" s="87">
        <v>6</v>
      </c>
      <c r="H84" s="87">
        <v>6804</v>
      </c>
      <c r="I84" s="87">
        <v>2912.7923999999998</v>
      </c>
      <c r="J84" s="93">
        <f t="shared" si="1"/>
        <v>601</v>
      </c>
    </row>
    <row r="85" spans="2:10">
      <c r="B85" s="86">
        <v>41359</v>
      </c>
      <c r="C85" s="93">
        <v>1195</v>
      </c>
      <c r="D85" s="87" t="s">
        <v>45</v>
      </c>
      <c r="E85" s="87" t="s">
        <v>46</v>
      </c>
      <c r="F85" s="87" t="s">
        <v>50</v>
      </c>
      <c r="G85" s="87">
        <v>9</v>
      </c>
      <c r="H85" s="87">
        <v>7965</v>
      </c>
      <c r="I85" s="87">
        <v>703.78740000000005</v>
      </c>
      <c r="J85" s="93">
        <f t="shared" si="1"/>
        <v>450</v>
      </c>
    </row>
    <row r="86" spans="2:10">
      <c r="B86" s="86">
        <v>41360</v>
      </c>
      <c r="C86" s="93">
        <v>1196</v>
      </c>
      <c r="D86" s="87" t="s">
        <v>48</v>
      </c>
      <c r="E86" s="87" t="s">
        <v>46</v>
      </c>
      <c r="F86" s="87" t="s">
        <v>50</v>
      </c>
      <c r="G86" s="87">
        <v>10</v>
      </c>
      <c r="H86" s="87">
        <v>3960</v>
      </c>
      <c r="I86" s="87">
        <v>1772.8919999999998</v>
      </c>
      <c r="J86" s="93">
        <f t="shared" si="1"/>
        <v>980</v>
      </c>
    </row>
    <row r="87" spans="2:10">
      <c r="B87" s="86">
        <v>41361</v>
      </c>
      <c r="C87" s="93">
        <v>1197</v>
      </c>
      <c r="D87" s="87" t="s">
        <v>49</v>
      </c>
      <c r="E87" s="87" t="s">
        <v>46</v>
      </c>
      <c r="F87" s="87" t="s">
        <v>51</v>
      </c>
      <c r="G87" s="87">
        <v>10</v>
      </c>
      <c r="H87" s="87">
        <v>5130</v>
      </c>
      <c r="I87" s="87">
        <v>2639.3849999999998</v>
      </c>
      <c r="J87" s="93">
        <f t="shared" si="1"/>
        <v>805</v>
      </c>
    </row>
    <row r="88" spans="2:10">
      <c r="B88" s="86">
        <v>41362</v>
      </c>
      <c r="C88" s="93">
        <v>1198</v>
      </c>
      <c r="D88" s="87" t="s">
        <v>45</v>
      </c>
      <c r="E88" s="87" t="s">
        <v>46</v>
      </c>
      <c r="F88" s="87" t="s">
        <v>51</v>
      </c>
      <c r="G88" s="87">
        <v>9</v>
      </c>
      <c r="H88" s="87">
        <v>2205</v>
      </c>
      <c r="I88" s="87">
        <v>3743.2080000000001</v>
      </c>
      <c r="J88" s="93">
        <f t="shared" si="1"/>
        <v>1175</v>
      </c>
    </row>
    <row r="89" spans="2:10">
      <c r="B89" s="86">
        <v>41363</v>
      </c>
      <c r="C89" s="93">
        <v>1199</v>
      </c>
      <c r="D89" s="87" t="s">
        <v>48</v>
      </c>
      <c r="E89" s="87" t="s">
        <v>46</v>
      </c>
      <c r="F89" s="87" t="s">
        <v>51</v>
      </c>
      <c r="G89" s="87">
        <v>9</v>
      </c>
      <c r="H89" s="87">
        <v>7749</v>
      </c>
      <c r="I89" s="87">
        <v>4713.9749999999995</v>
      </c>
      <c r="J89" s="93">
        <f t="shared" si="1"/>
        <v>475</v>
      </c>
    </row>
    <row r="90" spans="2:10">
      <c r="B90" s="86">
        <v>41364</v>
      </c>
      <c r="C90" s="93">
        <v>1200</v>
      </c>
      <c r="D90" s="87" t="s">
        <v>49</v>
      </c>
      <c r="E90" s="87" t="s">
        <v>46</v>
      </c>
      <c r="F90" s="87" t="s">
        <v>47</v>
      </c>
      <c r="G90" s="87">
        <v>7</v>
      </c>
      <c r="H90" s="87">
        <v>13702.5</v>
      </c>
      <c r="I90" s="87">
        <v>4461.5339999999997</v>
      </c>
      <c r="J90" s="93">
        <f t="shared" si="1"/>
        <v>37</v>
      </c>
    </row>
    <row r="91" spans="2:10">
      <c r="B91" s="86">
        <v>41365</v>
      </c>
      <c r="C91" s="93">
        <v>1201</v>
      </c>
      <c r="D91" s="87" t="s">
        <v>45</v>
      </c>
      <c r="E91" s="87" t="s">
        <v>46</v>
      </c>
      <c r="F91" s="87" t="s">
        <v>47</v>
      </c>
      <c r="G91" s="87">
        <v>6</v>
      </c>
      <c r="H91" s="87">
        <v>2232</v>
      </c>
      <c r="I91" s="87">
        <v>2587.3343999999997</v>
      </c>
      <c r="J91" s="93">
        <f t="shared" si="1"/>
        <v>1157</v>
      </c>
    </row>
    <row r="92" spans="2:10">
      <c r="B92" s="86">
        <v>41366</v>
      </c>
      <c r="C92" s="93">
        <v>1202</v>
      </c>
      <c r="D92" s="87" t="s">
        <v>48</v>
      </c>
      <c r="E92" s="87" t="s">
        <v>46</v>
      </c>
      <c r="F92" s="87" t="s">
        <v>47</v>
      </c>
      <c r="G92" s="87">
        <v>6</v>
      </c>
      <c r="H92" s="87">
        <v>7560</v>
      </c>
      <c r="I92" s="87">
        <v>724.81500000000005</v>
      </c>
      <c r="J92" s="93">
        <f t="shared" si="1"/>
        <v>497</v>
      </c>
    </row>
    <row r="93" spans="2:10">
      <c r="B93" s="86">
        <v>41367</v>
      </c>
      <c r="C93" s="93">
        <v>1203</v>
      </c>
      <c r="D93" s="87" t="s">
        <v>49</v>
      </c>
      <c r="E93" s="87" t="s">
        <v>46</v>
      </c>
      <c r="F93" s="87" t="s">
        <v>50</v>
      </c>
      <c r="G93" s="87">
        <v>7</v>
      </c>
      <c r="H93" s="87">
        <v>2094.75</v>
      </c>
      <c r="I93" s="87">
        <v>792.23444999999992</v>
      </c>
      <c r="J93" s="93">
        <f t="shared" si="1"/>
        <v>1207</v>
      </c>
    </row>
    <row r="94" spans="2:10">
      <c r="B94" s="86">
        <v>41368</v>
      </c>
      <c r="C94" s="93">
        <v>1204</v>
      </c>
      <c r="D94" s="87" t="s">
        <v>45</v>
      </c>
      <c r="E94" s="87" t="s">
        <v>46</v>
      </c>
      <c r="F94" s="87" t="s">
        <v>50</v>
      </c>
      <c r="G94" s="87">
        <v>7</v>
      </c>
      <c r="H94" s="87">
        <v>1669.5</v>
      </c>
      <c r="I94" s="87">
        <v>1459.143</v>
      </c>
      <c r="J94" s="93">
        <f t="shared" si="1"/>
        <v>1293</v>
      </c>
    </row>
    <row r="95" spans="2:10">
      <c r="B95" s="86">
        <v>41369</v>
      </c>
      <c r="C95" s="93">
        <v>1205</v>
      </c>
      <c r="D95" s="87" t="s">
        <v>48</v>
      </c>
      <c r="E95" s="87" t="s">
        <v>46</v>
      </c>
      <c r="F95" s="87" t="s">
        <v>50</v>
      </c>
      <c r="G95" s="87">
        <v>10</v>
      </c>
      <c r="H95" s="87">
        <v>3330</v>
      </c>
      <c r="I95" s="87">
        <v>1439.8920000000001</v>
      </c>
      <c r="J95" s="93">
        <f t="shared" si="1"/>
        <v>1021</v>
      </c>
    </row>
    <row r="96" spans="2:10">
      <c r="B96" s="86">
        <v>41370</v>
      </c>
      <c r="C96" s="93">
        <v>1206</v>
      </c>
      <c r="D96" s="87" t="s">
        <v>49</v>
      </c>
      <c r="E96" s="87" t="s">
        <v>46</v>
      </c>
      <c r="F96" s="87" t="s">
        <v>51</v>
      </c>
      <c r="G96" s="87">
        <v>9</v>
      </c>
      <c r="H96" s="87">
        <v>2970</v>
      </c>
      <c r="I96" s="87">
        <v>1062.3689999999999</v>
      </c>
      <c r="J96" s="93">
        <f t="shared" si="1"/>
        <v>1052</v>
      </c>
    </row>
    <row r="97" spans="2:10">
      <c r="B97" s="86">
        <v>41371</v>
      </c>
      <c r="C97" s="93">
        <v>1207</v>
      </c>
      <c r="D97" s="87" t="s">
        <v>45</v>
      </c>
      <c r="E97" s="87" t="s">
        <v>46</v>
      </c>
      <c r="F97" s="87" t="s">
        <v>51</v>
      </c>
      <c r="G97" s="87">
        <v>10</v>
      </c>
      <c r="H97" s="87">
        <v>2180</v>
      </c>
      <c r="I97" s="87">
        <v>978.82</v>
      </c>
      <c r="J97" s="93">
        <f t="shared" si="1"/>
        <v>1181</v>
      </c>
    </row>
    <row r="98" spans="2:10">
      <c r="B98" s="86">
        <v>41372</v>
      </c>
      <c r="C98" s="93">
        <v>1208</v>
      </c>
      <c r="D98" s="87" t="s">
        <v>48</v>
      </c>
      <c r="E98" s="87" t="s">
        <v>46</v>
      </c>
      <c r="F98" s="87" t="s">
        <v>51</v>
      </c>
      <c r="G98" s="87">
        <v>9</v>
      </c>
      <c r="H98" s="87">
        <v>7290</v>
      </c>
      <c r="I98" s="87">
        <v>2436.3180000000002</v>
      </c>
      <c r="J98" s="93">
        <f t="shared" si="1"/>
        <v>533</v>
      </c>
    </row>
    <row r="99" spans="2:10">
      <c r="B99" s="86">
        <v>41373</v>
      </c>
      <c r="C99" s="93">
        <v>1209</v>
      </c>
      <c r="D99" s="87" t="s">
        <v>49</v>
      </c>
      <c r="E99" s="87" t="s">
        <v>46</v>
      </c>
      <c r="F99" s="87" t="s">
        <v>47</v>
      </c>
      <c r="G99" s="87">
        <v>8</v>
      </c>
      <c r="H99" s="87">
        <v>13740</v>
      </c>
      <c r="I99" s="87">
        <v>2186.8583999999996</v>
      </c>
      <c r="J99" s="93">
        <f t="shared" si="1"/>
        <v>36</v>
      </c>
    </row>
    <row r="100" spans="2:10">
      <c r="B100" s="86">
        <v>41374</v>
      </c>
      <c r="C100" s="93">
        <v>1210</v>
      </c>
      <c r="D100" s="87" t="s">
        <v>45</v>
      </c>
      <c r="E100" s="87" t="s">
        <v>46</v>
      </c>
      <c r="F100" s="87" t="s">
        <v>47</v>
      </c>
      <c r="G100" s="87">
        <v>6</v>
      </c>
      <c r="H100" s="87">
        <v>8820</v>
      </c>
      <c r="I100" s="87">
        <v>2685.5136000000002</v>
      </c>
      <c r="J100" s="93">
        <f t="shared" si="1"/>
        <v>351</v>
      </c>
    </row>
    <row r="101" spans="2:10">
      <c r="B101" s="86">
        <v>41375</v>
      </c>
      <c r="C101" s="93">
        <v>1211</v>
      </c>
      <c r="D101" s="87" t="s">
        <v>48</v>
      </c>
      <c r="E101" s="87" t="s">
        <v>46</v>
      </c>
      <c r="F101" s="87" t="s">
        <v>47</v>
      </c>
      <c r="G101" s="87">
        <v>6</v>
      </c>
      <c r="H101" s="87">
        <v>3132</v>
      </c>
      <c r="I101" s="87">
        <v>472.46220000000005</v>
      </c>
      <c r="J101" s="93">
        <f t="shared" si="1"/>
        <v>1037</v>
      </c>
    </row>
    <row r="102" spans="2:10">
      <c r="B102" s="86">
        <v>41376</v>
      </c>
      <c r="C102" s="93">
        <v>1212</v>
      </c>
      <c r="D102" s="87" t="s">
        <v>49</v>
      </c>
      <c r="E102" s="87" t="s">
        <v>46</v>
      </c>
      <c r="F102" s="87" t="s">
        <v>50</v>
      </c>
      <c r="G102" s="87">
        <v>9</v>
      </c>
      <c r="H102" s="87">
        <v>2207.25</v>
      </c>
      <c r="I102" s="87">
        <v>3782.122875</v>
      </c>
      <c r="J102" s="93">
        <f t="shared" si="1"/>
        <v>1173</v>
      </c>
    </row>
    <row r="103" spans="2:10">
      <c r="B103" s="86">
        <v>41377</v>
      </c>
      <c r="C103" s="93">
        <v>1213</v>
      </c>
      <c r="D103" s="87" t="s">
        <v>45</v>
      </c>
      <c r="E103" s="87" t="s">
        <v>46</v>
      </c>
      <c r="F103" s="87" t="s">
        <v>50</v>
      </c>
      <c r="G103" s="87">
        <v>10</v>
      </c>
      <c r="H103" s="87">
        <v>6075</v>
      </c>
      <c r="I103" s="87">
        <v>623.70000000000005</v>
      </c>
      <c r="J103" s="93">
        <f t="shared" si="1"/>
        <v>681</v>
      </c>
    </row>
    <row r="104" spans="2:10">
      <c r="B104" s="86">
        <v>41378</v>
      </c>
      <c r="C104" s="93">
        <v>1214</v>
      </c>
      <c r="D104" s="87" t="s">
        <v>48</v>
      </c>
      <c r="E104" s="87" t="s">
        <v>46</v>
      </c>
      <c r="F104" s="87" t="s">
        <v>50</v>
      </c>
      <c r="G104" s="87">
        <v>9</v>
      </c>
      <c r="H104" s="87">
        <v>14445</v>
      </c>
      <c r="I104" s="87">
        <v>1257.5817000000002</v>
      </c>
      <c r="J104" s="93">
        <f t="shared" si="1"/>
        <v>18</v>
      </c>
    </row>
    <row r="105" spans="2:10">
      <c r="B105" s="86">
        <v>41379</v>
      </c>
      <c r="C105" s="93">
        <v>1215</v>
      </c>
      <c r="D105" s="87" t="s">
        <v>49</v>
      </c>
      <c r="E105" s="87" t="s">
        <v>46</v>
      </c>
      <c r="F105" s="87" t="s">
        <v>51</v>
      </c>
      <c r="G105" s="87">
        <v>10</v>
      </c>
      <c r="H105" s="87">
        <v>5670</v>
      </c>
      <c r="I105" s="87">
        <v>1449.63</v>
      </c>
      <c r="J105" s="93">
        <f t="shared" si="1"/>
        <v>734</v>
      </c>
    </row>
    <row r="106" spans="2:10">
      <c r="B106" s="86">
        <v>41380</v>
      </c>
      <c r="C106" s="93">
        <v>1216</v>
      </c>
      <c r="D106" s="87" t="s">
        <v>45</v>
      </c>
      <c r="E106" s="87" t="s">
        <v>46</v>
      </c>
      <c r="F106" s="87" t="s">
        <v>51</v>
      </c>
      <c r="G106" s="87">
        <v>8</v>
      </c>
      <c r="H106" s="87">
        <v>1998</v>
      </c>
      <c r="I106" s="87">
        <v>666.73260000000005</v>
      </c>
      <c r="J106" s="93">
        <f t="shared" si="1"/>
        <v>1235</v>
      </c>
    </row>
    <row r="107" spans="2:10">
      <c r="B107" s="86">
        <v>41381</v>
      </c>
      <c r="C107" s="93">
        <v>1217</v>
      </c>
      <c r="D107" s="87" t="s">
        <v>48</v>
      </c>
      <c r="E107" s="87" t="s">
        <v>46</v>
      </c>
      <c r="F107" s="87" t="s">
        <v>51</v>
      </c>
      <c r="G107" s="87">
        <v>10</v>
      </c>
      <c r="H107" s="87">
        <v>6540</v>
      </c>
      <c r="I107" s="87">
        <v>1144.5</v>
      </c>
      <c r="J107" s="93">
        <f t="shared" si="1"/>
        <v>625</v>
      </c>
    </row>
    <row r="108" spans="2:10">
      <c r="B108" s="86">
        <v>41382</v>
      </c>
      <c r="C108" s="93">
        <v>1218</v>
      </c>
      <c r="D108" s="87" t="s">
        <v>49</v>
      </c>
      <c r="E108" s="87" t="s">
        <v>46</v>
      </c>
      <c r="F108" s="87" t="s">
        <v>47</v>
      </c>
      <c r="G108" s="87">
        <v>10</v>
      </c>
      <c r="H108" s="87">
        <v>2940</v>
      </c>
      <c r="I108" s="87">
        <v>1210.104</v>
      </c>
      <c r="J108" s="93">
        <f t="shared" si="1"/>
        <v>1056</v>
      </c>
    </row>
    <row r="109" spans="2:10">
      <c r="B109" s="86">
        <v>41383</v>
      </c>
      <c r="C109" s="93">
        <v>1219</v>
      </c>
      <c r="D109" s="87" t="s">
        <v>45</v>
      </c>
      <c r="E109" s="87" t="s">
        <v>46</v>
      </c>
      <c r="F109" s="87" t="s">
        <v>47</v>
      </c>
      <c r="G109" s="87">
        <v>8</v>
      </c>
      <c r="H109" s="87">
        <v>10020</v>
      </c>
      <c r="I109" s="87">
        <v>1214.0232000000001</v>
      </c>
      <c r="J109" s="93">
        <f t="shared" si="1"/>
        <v>248</v>
      </c>
    </row>
    <row r="110" spans="2:10">
      <c r="B110" s="86">
        <v>41384</v>
      </c>
      <c r="C110" s="93">
        <v>1220</v>
      </c>
      <c r="D110" s="87" t="s">
        <v>48</v>
      </c>
      <c r="E110" s="87" t="s">
        <v>46</v>
      </c>
      <c r="F110" s="87" t="s">
        <v>47</v>
      </c>
      <c r="G110" s="87">
        <v>6</v>
      </c>
      <c r="H110" s="87">
        <v>2088</v>
      </c>
      <c r="I110" s="87">
        <v>1942.4663999999998</v>
      </c>
      <c r="J110" s="93">
        <f t="shared" si="1"/>
        <v>1209</v>
      </c>
    </row>
    <row r="111" spans="2:10">
      <c r="B111" s="86">
        <v>41385</v>
      </c>
      <c r="C111" s="93">
        <v>1221</v>
      </c>
      <c r="D111" s="87" t="s">
        <v>49</v>
      </c>
      <c r="E111" s="87" t="s">
        <v>46</v>
      </c>
      <c r="F111" s="87" t="s">
        <v>50</v>
      </c>
      <c r="G111" s="87">
        <v>10</v>
      </c>
      <c r="H111" s="87">
        <v>3270</v>
      </c>
      <c r="I111" s="87">
        <v>992.44499999999994</v>
      </c>
      <c r="J111" s="93">
        <f t="shared" si="1"/>
        <v>1026</v>
      </c>
    </row>
    <row r="112" spans="2:10">
      <c r="B112" s="86">
        <v>41386</v>
      </c>
      <c r="C112" s="93">
        <v>1222</v>
      </c>
      <c r="D112" s="87" t="s">
        <v>45</v>
      </c>
      <c r="E112" s="87" t="s">
        <v>46</v>
      </c>
      <c r="F112" s="87" t="s">
        <v>50</v>
      </c>
      <c r="G112" s="87">
        <v>6</v>
      </c>
      <c r="H112" s="87">
        <v>6075</v>
      </c>
      <c r="I112" s="87">
        <v>3073.9500000000003</v>
      </c>
      <c r="J112" s="93">
        <f t="shared" si="1"/>
        <v>681</v>
      </c>
    </row>
    <row r="113" spans="2:10">
      <c r="B113" s="86">
        <v>41387</v>
      </c>
      <c r="C113" s="93">
        <v>1223</v>
      </c>
      <c r="D113" s="87" t="s">
        <v>48</v>
      </c>
      <c r="E113" s="87" t="s">
        <v>46</v>
      </c>
      <c r="F113" s="87" t="s">
        <v>50</v>
      </c>
      <c r="G113" s="87">
        <v>8</v>
      </c>
      <c r="H113" s="87">
        <v>2352</v>
      </c>
      <c r="I113" s="87">
        <v>1022.8848</v>
      </c>
      <c r="J113" s="93">
        <f t="shared" si="1"/>
        <v>1131</v>
      </c>
    </row>
    <row r="114" spans="2:10">
      <c r="B114" s="86">
        <v>41388</v>
      </c>
      <c r="C114" s="93">
        <v>1224</v>
      </c>
      <c r="D114" s="87" t="s">
        <v>49</v>
      </c>
      <c r="E114" s="87" t="s">
        <v>46</v>
      </c>
      <c r="F114" s="87" t="s">
        <v>51</v>
      </c>
      <c r="G114" s="87">
        <v>7</v>
      </c>
      <c r="H114" s="87">
        <v>5775</v>
      </c>
      <c r="I114" s="87">
        <v>6108.5062500000004</v>
      </c>
      <c r="J114" s="93">
        <f t="shared" si="1"/>
        <v>718</v>
      </c>
    </row>
    <row r="115" spans="2:10">
      <c r="B115" s="86">
        <v>41389</v>
      </c>
      <c r="C115" s="93">
        <v>1225</v>
      </c>
      <c r="D115" s="87" t="s">
        <v>45</v>
      </c>
      <c r="E115" s="87" t="s">
        <v>46</v>
      </c>
      <c r="F115" s="87" t="s">
        <v>51</v>
      </c>
      <c r="G115" s="87">
        <v>7</v>
      </c>
      <c r="H115" s="87">
        <v>2037</v>
      </c>
      <c r="I115" s="87">
        <v>815.81850000000009</v>
      </c>
      <c r="J115" s="93">
        <f t="shared" si="1"/>
        <v>1223</v>
      </c>
    </row>
    <row r="116" spans="2:10">
      <c r="B116" s="86">
        <v>41390</v>
      </c>
      <c r="C116" s="93">
        <v>1226</v>
      </c>
      <c r="D116" s="87" t="s">
        <v>48</v>
      </c>
      <c r="E116" s="87" t="s">
        <v>46</v>
      </c>
      <c r="F116" s="87" t="s">
        <v>51</v>
      </c>
      <c r="G116" s="87">
        <v>6</v>
      </c>
      <c r="H116" s="87">
        <v>3996</v>
      </c>
      <c r="I116" s="87">
        <v>1616.7816000000003</v>
      </c>
      <c r="J116" s="93">
        <f t="shared" si="1"/>
        <v>976</v>
      </c>
    </row>
    <row r="117" spans="2:10">
      <c r="B117" s="86">
        <v>41391</v>
      </c>
      <c r="C117" s="93">
        <v>1227</v>
      </c>
      <c r="D117" s="87" t="s">
        <v>49</v>
      </c>
      <c r="E117" s="87" t="s">
        <v>46</v>
      </c>
      <c r="F117" s="87" t="s">
        <v>47</v>
      </c>
      <c r="G117" s="87">
        <v>9</v>
      </c>
      <c r="H117" s="87">
        <v>13837.5</v>
      </c>
      <c r="I117" s="87">
        <v>4455.6750000000002</v>
      </c>
      <c r="J117" s="93">
        <f t="shared" si="1"/>
        <v>33</v>
      </c>
    </row>
    <row r="118" spans="2:10">
      <c r="B118" s="86">
        <v>41392</v>
      </c>
      <c r="C118" s="93">
        <v>1228</v>
      </c>
      <c r="D118" s="87" t="s">
        <v>45</v>
      </c>
      <c r="E118" s="87" t="s">
        <v>46</v>
      </c>
      <c r="F118" s="87" t="s">
        <v>47</v>
      </c>
      <c r="G118" s="87">
        <v>7</v>
      </c>
      <c r="H118" s="87">
        <v>1848</v>
      </c>
      <c r="I118" s="87">
        <v>1815.66</v>
      </c>
      <c r="J118" s="93">
        <f t="shared" si="1"/>
        <v>1254</v>
      </c>
    </row>
    <row r="119" spans="2:10">
      <c r="B119" s="86">
        <v>41393</v>
      </c>
      <c r="C119" s="93">
        <v>1229</v>
      </c>
      <c r="D119" s="87" t="s">
        <v>48</v>
      </c>
      <c r="E119" s="87" t="s">
        <v>46</v>
      </c>
      <c r="F119" s="87" t="s">
        <v>47</v>
      </c>
      <c r="G119" s="87">
        <v>9</v>
      </c>
      <c r="H119" s="87">
        <v>4464</v>
      </c>
      <c r="I119" s="87">
        <v>2679.2927999999997</v>
      </c>
      <c r="J119" s="93">
        <f t="shared" si="1"/>
        <v>901</v>
      </c>
    </row>
    <row r="120" spans="2:10">
      <c r="B120" s="86">
        <v>41394</v>
      </c>
      <c r="C120" s="93">
        <v>1230</v>
      </c>
      <c r="D120" s="87" t="s">
        <v>49</v>
      </c>
      <c r="E120" s="87" t="s">
        <v>46</v>
      </c>
      <c r="F120" s="87" t="s">
        <v>50</v>
      </c>
      <c r="G120" s="87">
        <v>7</v>
      </c>
      <c r="H120" s="87">
        <v>8316</v>
      </c>
      <c r="I120" s="87">
        <v>3597.7095000000004</v>
      </c>
      <c r="J120" s="93">
        <f t="shared" si="1"/>
        <v>411</v>
      </c>
    </row>
    <row r="121" spans="2:10">
      <c r="B121" s="86">
        <v>41395</v>
      </c>
      <c r="C121" s="93">
        <v>1231</v>
      </c>
      <c r="D121" s="87" t="s">
        <v>45</v>
      </c>
      <c r="E121" s="87" t="s">
        <v>46</v>
      </c>
      <c r="F121" s="87" t="s">
        <v>50</v>
      </c>
      <c r="G121" s="87">
        <v>8</v>
      </c>
      <c r="H121" s="87">
        <v>4920</v>
      </c>
      <c r="I121" s="87">
        <v>4207.5839999999998</v>
      </c>
      <c r="J121" s="93">
        <f t="shared" si="1"/>
        <v>837</v>
      </c>
    </row>
    <row r="122" spans="2:10">
      <c r="B122" s="86">
        <v>41396</v>
      </c>
      <c r="C122" s="93">
        <v>1232</v>
      </c>
      <c r="D122" s="87" t="s">
        <v>48</v>
      </c>
      <c r="E122" s="87" t="s">
        <v>46</v>
      </c>
      <c r="F122" s="87" t="s">
        <v>50</v>
      </c>
      <c r="G122" s="87">
        <v>10</v>
      </c>
      <c r="H122" s="87">
        <v>5780</v>
      </c>
      <c r="I122" s="87">
        <v>951.96600000000012</v>
      </c>
      <c r="J122" s="93">
        <f t="shared" si="1"/>
        <v>715</v>
      </c>
    </row>
    <row r="123" spans="2:10">
      <c r="B123" s="86">
        <v>41397</v>
      </c>
      <c r="C123" s="93">
        <v>1233</v>
      </c>
      <c r="D123" s="87" t="s">
        <v>49</v>
      </c>
      <c r="E123" s="87" t="s">
        <v>46</v>
      </c>
      <c r="F123" s="87" t="s">
        <v>51</v>
      </c>
      <c r="G123" s="87">
        <v>8</v>
      </c>
      <c r="H123" s="87">
        <v>3600</v>
      </c>
      <c r="I123" s="87">
        <v>1298.8799999999999</v>
      </c>
      <c r="J123" s="93">
        <f t="shared" si="1"/>
        <v>1005</v>
      </c>
    </row>
    <row r="124" spans="2:10">
      <c r="B124" s="86">
        <v>41398</v>
      </c>
      <c r="C124" s="93">
        <v>1234</v>
      </c>
      <c r="D124" s="87" t="s">
        <v>45</v>
      </c>
      <c r="E124" s="87" t="s">
        <v>46</v>
      </c>
      <c r="F124" s="87" t="s">
        <v>51</v>
      </c>
      <c r="G124" s="87">
        <v>10</v>
      </c>
      <c r="H124" s="87">
        <v>4920</v>
      </c>
      <c r="I124" s="87">
        <v>2483.3700000000003</v>
      </c>
      <c r="J124" s="93">
        <f t="shared" si="1"/>
        <v>837</v>
      </c>
    </row>
    <row r="125" spans="2:10">
      <c r="B125" s="86">
        <v>41399</v>
      </c>
      <c r="C125" s="93">
        <v>1235</v>
      </c>
      <c r="D125" s="87" t="s">
        <v>48</v>
      </c>
      <c r="E125" s="87" t="s">
        <v>46</v>
      </c>
      <c r="F125" s="87" t="s">
        <v>51</v>
      </c>
      <c r="G125" s="87">
        <v>8</v>
      </c>
      <c r="H125" s="87">
        <v>5616</v>
      </c>
      <c r="I125" s="87">
        <v>1053.5616</v>
      </c>
      <c r="J125" s="93">
        <f t="shared" si="1"/>
        <v>741</v>
      </c>
    </row>
    <row r="126" spans="2:10">
      <c r="B126" s="86">
        <v>41400</v>
      </c>
      <c r="C126" s="93">
        <v>1236</v>
      </c>
      <c r="D126" s="87" t="s">
        <v>49</v>
      </c>
      <c r="E126" s="87" t="s">
        <v>46</v>
      </c>
      <c r="F126" s="87" t="s">
        <v>47</v>
      </c>
      <c r="G126" s="87">
        <v>7</v>
      </c>
      <c r="H126" s="87">
        <v>7497</v>
      </c>
      <c r="I126" s="87">
        <v>1202.5187999999998</v>
      </c>
      <c r="J126" s="93">
        <f t="shared" si="1"/>
        <v>511</v>
      </c>
    </row>
    <row r="127" spans="2:10">
      <c r="B127" s="86">
        <v>41401</v>
      </c>
      <c r="C127" s="93">
        <v>1237</v>
      </c>
      <c r="D127" s="87" t="s">
        <v>45</v>
      </c>
      <c r="E127" s="87" t="s">
        <v>46</v>
      </c>
      <c r="F127" s="87" t="s">
        <v>47</v>
      </c>
      <c r="G127" s="87">
        <v>7</v>
      </c>
      <c r="H127" s="87">
        <v>8190</v>
      </c>
      <c r="I127" s="87">
        <v>1560.1950000000002</v>
      </c>
      <c r="J127" s="93">
        <f t="shared" si="1"/>
        <v>425</v>
      </c>
    </row>
    <row r="128" spans="2:10">
      <c r="B128" s="86">
        <v>41767</v>
      </c>
      <c r="C128" s="93">
        <v>1238</v>
      </c>
      <c r="D128" s="87" t="s">
        <v>48</v>
      </c>
      <c r="E128" s="87" t="s">
        <v>46</v>
      </c>
      <c r="F128" s="87" t="s">
        <v>47</v>
      </c>
      <c r="G128" s="87">
        <v>7</v>
      </c>
      <c r="H128" s="87">
        <v>6300</v>
      </c>
      <c r="I128" s="87">
        <v>830.55000000000007</v>
      </c>
      <c r="J128" s="93">
        <f t="shared" si="1"/>
        <v>649</v>
      </c>
    </row>
    <row r="129" spans="2:10">
      <c r="B129" s="86">
        <v>41768</v>
      </c>
      <c r="C129" s="93">
        <v>1239</v>
      </c>
      <c r="D129" s="87" t="s">
        <v>49</v>
      </c>
      <c r="E129" s="87" t="s">
        <v>46</v>
      </c>
      <c r="F129" s="87" t="s">
        <v>50</v>
      </c>
      <c r="G129" s="87">
        <v>9</v>
      </c>
      <c r="H129" s="87">
        <v>2367</v>
      </c>
      <c r="I129" s="87">
        <v>1017.81</v>
      </c>
      <c r="J129" s="93">
        <f t="shared" si="1"/>
        <v>1127</v>
      </c>
    </row>
    <row r="130" spans="2:10">
      <c r="B130" s="86">
        <v>41769</v>
      </c>
      <c r="C130" s="93">
        <v>1240</v>
      </c>
      <c r="D130" s="87" t="s">
        <v>45</v>
      </c>
      <c r="E130" s="87" t="s">
        <v>46</v>
      </c>
      <c r="F130" s="87" t="s">
        <v>50</v>
      </c>
      <c r="G130" s="87">
        <v>10</v>
      </c>
      <c r="H130" s="87">
        <v>4220</v>
      </c>
      <c r="I130" s="87">
        <v>3501.5450000000001</v>
      </c>
      <c r="J130" s="93">
        <f t="shared" si="1"/>
        <v>940</v>
      </c>
    </row>
    <row r="131" spans="2:10">
      <c r="B131" s="86">
        <v>41770</v>
      </c>
      <c r="C131" s="93">
        <v>1241</v>
      </c>
      <c r="D131" s="87" t="s">
        <v>48</v>
      </c>
      <c r="E131" s="87" t="s">
        <v>46</v>
      </c>
      <c r="F131" s="87" t="s">
        <v>50</v>
      </c>
      <c r="G131" s="87">
        <v>8</v>
      </c>
      <c r="H131" s="87">
        <v>10360</v>
      </c>
      <c r="I131" s="87">
        <v>878.52800000000002</v>
      </c>
      <c r="J131" s="93">
        <f t="shared" ref="J131:J194" si="2">+RANK(H131,$H$2:$H$1326,0)</f>
        <v>221</v>
      </c>
    </row>
    <row r="132" spans="2:10">
      <c r="B132" s="86">
        <v>41771</v>
      </c>
      <c r="C132" s="93">
        <v>1242</v>
      </c>
      <c r="D132" s="87" t="s">
        <v>49</v>
      </c>
      <c r="E132" s="87" t="s">
        <v>46</v>
      </c>
      <c r="F132" s="87" t="s">
        <v>51</v>
      </c>
      <c r="G132" s="87">
        <v>8</v>
      </c>
      <c r="H132" s="87">
        <v>8172</v>
      </c>
      <c r="I132" s="87">
        <v>1119.2916</v>
      </c>
      <c r="J132" s="93">
        <f t="shared" si="2"/>
        <v>428</v>
      </c>
    </row>
    <row r="133" spans="2:10">
      <c r="B133" s="86">
        <v>41772</v>
      </c>
      <c r="C133" s="93">
        <v>1243</v>
      </c>
      <c r="D133" s="87" t="s">
        <v>45</v>
      </c>
      <c r="E133" s="87" t="s">
        <v>46</v>
      </c>
      <c r="F133" s="87" t="s">
        <v>51</v>
      </c>
      <c r="G133" s="87">
        <v>8</v>
      </c>
      <c r="H133" s="87">
        <v>6456</v>
      </c>
      <c r="I133" s="87">
        <v>1560.2</v>
      </c>
      <c r="J133" s="93">
        <f t="shared" si="2"/>
        <v>634</v>
      </c>
    </row>
    <row r="134" spans="2:10">
      <c r="B134" s="86">
        <v>41773</v>
      </c>
      <c r="C134" s="93">
        <v>1244</v>
      </c>
      <c r="D134" s="87" t="s">
        <v>48</v>
      </c>
      <c r="E134" s="87" t="s">
        <v>46</v>
      </c>
      <c r="F134" s="87" t="s">
        <v>51</v>
      </c>
      <c r="G134" s="87">
        <v>6</v>
      </c>
      <c r="H134" s="87">
        <v>4995</v>
      </c>
      <c r="I134" s="87">
        <v>3698.7974999999997</v>
      </c>
      <c r="J134" s="93">
        <f t="shared" si="2"/>
        <v>827</v>
      </c>
    </row>
    <row r="135" spans="2:10">
      <c r="B135" s="86">
        <v>41774</v>
      </c>
      <c r="C135" s="93">
        <v>1245</v>
      </c>
      <c r="D135" s="87" t="s">
        <v>49</v>
      </c>
      <c r="E135" s="87" t="s">
        <v>46</v>
      </c>
      <c r="F135" s="87" t="s">
        <v>47</v>
      </c>
      <c r="G135" s="87">
        <v>7</v>
      </c>
      <c r="H135" s="87">
        <v>3192</v>
      </c>
      <c r="I135" s="87">
        <v>653.40239999999994</v>
      </c>
      <c r="J135" s="93">
        <f t="shared" si="2"/>
        <v>1030</v>
      </c>
    </row>
    <row r="136" spans="2:10">
      <c r="B136" s="86">
        <v>41775</v>
      </c>
      <c r="C136" s="93">
        <v>1246</v>
      </c>
      <c r="D136" s="87" t="s">
        <v>45</v>
      </c>
      <c r="E136" s="87" t="s">
        <v>46</v>
      </c>
      <c r="F136" s="87" t="s">
        <v>47</v>
      </c>
      <c r="G136" s="87">
        <v>7</v>
      </c>
      <c r="H136" s="87">
        <v>1811.25</v>
      </c>
      <c r="I136" s="87">
        <v>1176.2257500000001</v>
      </c>
      <c r="J136" s="93">
        <f t="shared" si="2"/>
        <v>1259</v>
      </c>
    </row>
    <row r="137" spans="2:10">
      <c r="B137" s="86">
        <v>41776</v>
      </c>
      <c r="C137" s="93">
        <v>1247</v>
      </c>
      <c r="D137" s="87" t="s">
        <v>48</v>
      </c>
      <c r="E137" s="87" t="s">
        <v>46</v>
      </c>
      <c r="F137" s="87" t="s">
        <v>47</v>
      </c>
      <c r="G137" s="87">
        <v>8</v>
      </c>
      <c r="H137" s="87">
        <v>8940</v>
      </c>
      <c r="I137" s="87">
        <v>1266.2616000000003</v>
      </c>
      <c r="J137" s="93">
        <f t="shared" si="2"/>
        <v>335</v>
      </c>
    </row>
    <row r="138" spans="2:10">
      <c r="B138" s="86">
        <v>41777</v>
      </c>
      <c r="C138" s="93">
        <v>1248</v>
      </c>
      <c r="D138" s="87" t="s">
        <v>49</v>
      </c>
      <c r="E138" s="87" t="s">
        <v>46</v>
      </c>
      <c r="F138" s="87" t="s">
        <v>50</v>
      </c>
      <c r="G138" s="87">
        <v>7</v>
      </c>
      <c r="H138" s="87">
        <v>4882.5</v>
      </c>
      <c r="I138" s="87">
        <v>593.71199999999999</v>
      </c>
      <c r="J138" s="93">
        <f t="shared" si="2"/>
        <v>847</v>
      </c>
    </row>
    <row r="139" spans="2:10">
      <c r="B139" s="86">
        <v>41778</v>
      </c>
      <c r="C139" s="93">
        <v>1249</v>
      </c>
      <c r="D139" s="87" t="s">
        <v>45</v>
      </c>
      <c r="E139" s="87" t="s">
        <v>46</v>
      </c>
      <c r="F139" s="87" t="s">
        <v>50</v>
      </c>
      <c r="G139" s="87">
        <v>10</v>
      </c>
      <c r="H139" s="87">
        <v>8370</v>
      </c>
      <c r="I139" s="87">
        <v>1056.2939999999999</v>
      </c>
      <c r="J139" s="93">
        <f t="shared" si="2"/>
        <v>403</v>
      </c>
    </row>
    <row r="140" spans="2:10">
      <c r="B140" s="86">
        <v>41779</v>
      </c>
      <c r="C140" s="93">
        <v>1250</v>
      </c>
      <c r="D140" s="87" t="s">
        <v>48</v>
      </c>
      <c r="E140" s="87" t="s">
        <v>46</v>
      </c>
      <c r="F140" s="87" t="s">
        <v>50</v>
      </c>
      <c r="G140" s="87">
        <v>6</v>
      </c>
      <c r="H140" s="87">
        <v>3078</v>
      </c>
      <c r="I140" s="87">
        <v>1099.4616000000001</v>
      </c>
      <c r="J140" s="93">
        <f t="shared" si="2"/>
        <v>1043</v>
      </c>
    </row>
    <row r="141" spans="2:10">
      <c r="B141" s="86">
        <v>41780</v>
      </c>
      <c r="C141" s="93">
        <v>1251</v>
      </c>
      <c r="D141" s="87" t="s">
        <v>49</v>
      </c>
      <c r="E141" s="87" t="s">
        <v>46</v>
      </c>
      <c r="F141" s="87" t="s">
        <v>51</v>
      </c>
      <c r="G141" s="87">
        <v>8</v>
      </c>
      <c r="H141" s="87">
        <v>2256</v>
      </c>
      <c r="I141" s="87">
        <v>2038.5216</v>
      </c>
      <c r="J141" s="93">
        <f t="shared" si="2"/>
        <v>1153</v>
      </c>
    </row>
    <row r="142" spans="2:10">
      <c r="B142" s="86">
        <v>41781</v>
      </c>
      <c r="C142" s="93">
        <v>1252</v>
      </c>
      <c r="D142" s="87" t="s">
        <v>45</v>
      </c>
      <c r="E142" s="87" t="s">
        <v>46</v>
      </c>
      <c r="F142" s="87" t="s">
        <v>51</v>
      </c>
      <c r="G142" s="87">
        <v>10</v>
      </c>
      <c r="H142" s="87">
        <v>2385</v>
      </c>
      <c r="I142" s="87">
        <v>3506.9039999999995</v>
      </c>
      <c r="J142" s="93">
        <f t="shared" si="2"/>
        <v>1124</v>
      </c>
    </row>
    <row r="143" spans="2:10">
      <c r="B143" s="86">
        <v>41782</v>
      </c>
      <c r="C143" s="93">
        <v>1253</v>
      </c>
      <c r="D143" s="87" t="s">
        <v>48</v>
      </c>
      <c r="E143" s="87" t="s">
        <v>46</v>
      </c>
      <c r="F143" s="87" t="s">
        <v>51</v>
      </c>
      <c r="G143" s="87">
        <v>6</v>
      </c>
      <c r="H143" s="87">
        <v>13410</v>
      </c>
      <c r="I143" s="87">
        <v>1887.5915999999997</v>
      </c>
      <c r="J143" s="93">
        <f t="shared" si="2"/>
        <v>44</v>
      </c>
    </row>
    <row r="144" spans="2:10">
      <c r="B144" s="86">
        <v>41783</v>
      </c>
      <c r="C144" s="93">
        <v>1254</v>
      </c>
      <c r="D144" s="87" t="s">
        <v>49</v>
      </c>
      <c r="E144" s="87" t="s">
        <v>46</v>
      </c>
      <c r="F144" s="87" t="s">
        <v>47</v>
      </c>
      <c r="G144" s="87">
        <v>10</v>
      </c>
      <c r="H144" s="87">
        <v>10000</v>
      </c>
      <c r="I144" s="87">
        <v>1642.0000000000002</v>
      </c>
      <c r="J144" s="93">
        <f t="shared" si="2"/>
        <v>252</v>
      </c>
    </row>
    <row r="145" spans="2:10">
      <c r="B145" s="86">
        <v>41784</v>
      </c>
      <c r="C145" s="93">
        <v>1255</v>
      </c>
      <c r="D145" s="87" t="s">
        <v>45</v>
      </c>
      <c r="E145" s="87" t="s">
        <v>46</v>
      </c>
      <c r="F145" s="87" t="s">
        <v>47</v>
      </c>
      <c r="G145" s="87">
        <v>7</v>
      </c>
      <c r="H145" s="87">
        <v>6363</v>
      </c>
      <c r="I145" s="87">
        <v>663.02459999999996</v>
      </c>
      <c r="J145" s="93">
        <f t="shared" si="2"/>
        <v>642</v>
      </c>
    </row>
    <row r="146" spans="2:10">
      <c r="B146" s="86">
        <v>41785</v>
      </c>
      <c r="C146" s="93">
        <v>1256</v>
      </c>
      <c r="D146" s="87" t="s">
        <v>48</v>
      </c>
      <c r="E146" s="87" t="s">
        <v>46</v>
      </c>
      <c r="F146" s="87" t="s">
        <v>47</v>
      </c>
      <c r="G146" s="87">
        <v>8</v>
      </c>
      <c r="H146" s="87">
        <v>2712</v>
      </c>
      <c r="I146" s="87">
        <v>1825.1760000000002</v>
      </c>
      <c r="J146" s="93">
        <f t="shared" si="2"/>
        <v>1074</v>
      </c>
    </row>
    <row r="147" spans="2:10">
      <c r="B147" s="86">
        <v>41786</v>
      </c>
      <c r="C147" s="93">
        <v>1257</v>
      </c>
      <c r="D147" s="87" t="s">
        <v>49</v>
      </c>
      <c r="E147" s="87" t="s">
        <v>46</v>
      </c>
      <c r="F147" s="87" t="s">
        <v>50</v>
      </c>
      <c r="G147" s="87">
        <v>9</v>
      </c>
      <c r="H147" s="87">
        <v>4644</v>
      </c>
      <c r="I147" s="87">
        <v>912.08159999999998</v>
      </c>
      <c r="J147" s="93">
        <f t="shared" si="2"/>
        <v>881</v>
      </c>
    </row>
    <row r="148" spans="2:10">
      <c r="B148" s="86">
        <v>41787</v>
      </c>
      <c r="C148" s="93">
        <v>1258</v>
      </c>
      <c r="D148" s="87" t="s">
        <v>45</v>
      </c>
      <c r="E148" s="87" t="s">
        <v>46</v>
      </c>
      <c r="F148" s="87" t="s">
        <v>50</v>
      </c>
      <c r="G148" s="87">
        <v>9</v>
      </c>
      <c r="H148" s="87">
        <v>1795.5</v>
      </c>
      <c r="I148" s="87">
        <v>677.44215000000008</v>
      </c>
      <c r="J148" s="93">
        <f t="shared" si="2"/>
        <v>1262</v>
      </c>
    </row>
    <row r="149" spans="2:10">
      <c r="B149" s="86">
        <v>41788</v>
      </c>
      <c r="C149" s="93">
        <v>1259</v>
      </c>
      <c r="D149" s="87" t="s">
        <v>48</v>
      </c>
      <c r="E149" s="87" t="s">
        <v>46</v>
      </c>
      <c r="F149" s="87" t="s">
        <v>50</v>
      </c>
      <c r="G149" s="87">
        <v>9</v>
      </c>
      <c r="H149" s="87">
        <v>6318</v>
      </c>
      <c r="I149" s="87">
        <v>1817.4780000000001</v>
      </c>
      <c r="J149" s="93">
        <f t="shared" si="2"/>
        <v>647</v>
      </c>
    </row>
    <row r="150" spans="2:10">
      <c r="B150" s="86">
        <v>41789</v>
      </c>
      <c r="C150" s="93">
        <v>1260</v>
      </c>
      <c r="D150" s="87" t="s">
        <v>49</v>
      </c>
      <c r="E150" s="87" t="s">
        <v>46</v>
      </c>
      <c r="F150" s="87" t="s">
        <v>51</v>
      </c>
      <c r="G150" s="87">
        <v>10</v>
      </c>
      <c r="H150" s="87">
        <v>13050</v>
      </c>
      <c r="I150" s="87">
        <v>2962.0889999999999</v>
      </c>
      <c r="J150" s="93">
        <f t="shared" si="2"/>
        <v>55</v>
      </c>
    </row>
    <row r="151" spans="2:10">
      <c r="B151" s="86">
        <v>41790</v>
      </c>
      <c r="C151" s="93">
        <v>1261</v>
      </c>
      <c r="D151" s="87" t="s">
        <v>45</v>
      </c>
      <c r="E151" s="87" t="s">
        <v>46</v>
      </c>
      <c r="F151" s="87" t="s">
        <v>51</v>
      </c>
      <c r="G151" s="87">
        <v>7</v>
      </c>
      <c r="H151" s="87">
        <v>3717</v>
      </c>
      <c r="I151" s="87">
        <v>1329.1992</v>
      </c>
      <c r="J151" s="93">
        <f t="shared" si="2"/>
        <v>1000</v>
      </c>
    </row>
    <row r="152" spans="2:10">
      <c r="B152" s="86">
        <v>41791</v>
      </c>
      <c r="C152" s="93">
        <v>1262</v>
      </c>
      <c r="D152" s="87" t="s">
        <v>48</v>
      </c>
      <c r="E152" s="87" t="s">
        <v>46</v>
      </c>
      <c r="F152" s="87" t="s">
        <v>51</v>
      </c>
      <c r="G152" s="87">
        <v>9</v>
      </c>
      <c r="H152" s="87">
        <v>7722</v>
      </c>
      <c r="I152" s="87">
        <v>1851.2207999999998</v>
      </c>
      <c r="J152" s="93">
        <f t="shared" si="2"/>
        <v>477</v>
      </c>
    </row>
    <row r="153" spans="2:10">
      <c r="B153" s="86">
        <v>41792</v>
      </c>
      <c r="C153" s="93">
        <v>1263</v>
      </c>
      <c r="D153" s="87" t="s">
        <v>49</v>
      </c>
      <c r="E153" s="87" t="s">
        <v>46</v>
      </c>
      <c r="F153" s="87" t="s">
        <v>47</v>
      </c>
      <c r="G153" s="87">
        <v>10</v>
      </c>
      <c r="H153" s="87">
        <v>9000</v>
      </c>
      <c r="I153" s="87">
        <v>3937.5</v>
      </c>
      <c r="J153" s="93">
        <f t="shared" si="2"/>
        <v>324</v>
      </c>
    </row>
    <row r="154" spans="2:10">
      <c r="B154" s="86">
        <v>41793</v>
      </c>
      <c r="C154" s="93">
        <v>1264</v>
      </c>
      <c r="D154" s="87" t="s">
        <v>45</v>
      </c>
      <c r="E154" s="87" t="s">
        <v>46</v>
      </c>
      <c r="F154" s="87" t="s">
        <v>47</v>
      </c>
      <c r="G154" s="87">
        <v>8</v>
      </c>
      <c r="H154" s="87">
        <v>14580</v>
      </c>
      <c r="I154" s="87">
        <v>2174.7528000000002</v>
      </c>
      <c r="J154" s="93">
        <f t="shared" si="2"/>
        <v>13</v>
      </c>
    </row>
    <row r="155" spans="2:10">
      <c r="B155" s="86">
        <v>41794</v>
      </c>
      <c r="C155" s="93">
        <v>1265</v>
      </c>
      <c r="D155" s="87" t="s">
        <v>48</v>
      </c>
      <c r="E155" s="87" t="s">
        <v>46</v>
      </c>
      <c r="F155" s="87" t="s">
        <v>47</v>
      </c>
      <c r="G155" s="87">
        <v>10</v>
      </c>
      <c r="H155" s="87">
        <v>5520</v>
      </c>
      <c r="I155" s="87">
        <v>864.4319999999999</v>
      </c>
      <c r="J155" s="93">
        <f t="shared" si="2"/>
        <v>757</v>
      </c>
    </row>
    <row r="156" spans="2:10">
      <c r="B156" s="86">
        <v>41795</v>
      </c>
      <c r="C156" s="93">
        <v>1266</v>
      </c>
      <c r="D156" s="87" t="s">
        <v>49</v>
      </c>
      <c r="E156" s="87" t="s">
        <v>46</v>
      </c>
      <c r="F156" s="87" t="s">
        <v>50</v>
      </c>
      <c r="G156" s="87">
        <v>9</v>
      </c>
      <c r="H156" s="87">
        <v>13050</v>
      </c>
      <c r="I156" s="87">
        <v>2286.36</v>
      </c>
      <c r="J156" s="93">
        <f t="shared" si="2"/>
        <v>55</v>
      </c>
    </row>
    <row r="157" spans="2:10">
      <c r="B157" s="86">
        <v>41796</v>
      </c>
      <c r="C157" s="93">
        <v>1267</v>
      </c>
      <c r="D157" s="87" t="s">
        <v>45</v>
      </c>
      <c r="E157" s="87" t="s">
        <v>46</v>
      </c>
      <c r="F157" s="87" t="s">
        <v>50</v>
      </c>
      <c r="G157" s="87">
        <v>10</v>
      </c>
      <c r="H157" s="87">
        <v>6750</v>
      </c>
      <c r="I157" s="87">
        <v>2286.8999999999996</v>
      </c>
      <c r="J157" s="93">
        <f t="shared" si="2"/>
        <v>613</v>
      </c>
    </row>
    <row r="158" spans="2:10">
      <c r="B158" s="86">
        <v>41797</v>
      </c>
      <c r="C158" s="93">
        <v>1268</v>
      </c>
      <c r="D158" s="87" t="s">
        <v>48</v>
      </c>
      <c r="E158" s="87" t="s">
        <v>46</v>
      </c>
      <c r="F158" s="87" t="s">
        <v>50</v>
      </c>
      <c r="G158" s="87">
        <v>6</v>
      </c>
      <c r="H158" s="87">
        <v>5562</v>
      </c>
      <c r="I158" s="87">
        <v>2666.9790000000003</v>
      </c>
      <c r="J158" s="93">
        <f t="shared" si="2"/>
        <v>750</v>
      </c>
    </row>
    <row r="159" spans="2:10">
      <c r="B159" s="86">
        <v>41798</v>
      </c>
      <c r="C159" s="93">
        <v>1269</v>
      </c>
      <c r="D159" s="87" t="s">
        <v>49</v>
      </c>
      <c r="E159" s="87" t="s">
        <v>46</v>
      </c>
      <c r="F159" s="87" t="s">
        <v>51</v>
      </c>
      <c r="G159" s="87">
        <v>7</v>
      </c>
      <c r="H159" s="87">
        <v>3129</v>
      </c>
      <c r="I159" s="87">
        <v>1555.4258999999997</v>
      </c>
      <c r="J159" s="93">
        <f t="shared" si="2"/>
        <v>1039</v>
      </c>
    </row>
    <row r="160" spans="2:10">
      <c r="B160" s="86">
        <v>41799</v>
      </c>
      <c r="C160" s="93">
        <v>1270</v>
      </c>
      <c r="D160" s="87" t="s">
        <v>45</v>
      </c>
      <c r="E160" s="87" t="s">
        <v>46</v>
      </c>
      <c r="F160" s="87" t="s">
        <v>51</v>
      </c>
      <c r="G160" s="87">
        <v>8</v>
      </c>
      <c r="H160" s="87">
        <v>5688</v>
      </c>
      <c r="I160" s="87">
        <v>5102.1360000000004</v>
      </c>
      <c r="J160" s="93">
        <f t="shared" si="2"/>
        <v>732</v>
      </c>
    </row>
    <row r="161" spans="2:10">
      <c r="B161" s="86">
        <v>41800</v>
      </c>
      <c r="C161" s="93">
        <v>1271</v>
      </c>
      <c r="D161" s="87" t="s">
        <v>48</v>
      </c>
      <c r="E161" s="87" t="s">
        <v>46</v>
      </c>
      <c r="F161" s="87" t="s">
        <v>51</v>
      </c>
      <c r="G161" s="87">
        <v>10</v>
      </c>
      <c r="H161" s="87">
        <v>1545</v>
      </c>
      <c r="I161" s="87">
        <v>532.09799999999996</v>
      </c>
      <c r="J161" s="93">
        <f t="shared" si="2"/>
        <v>1310</v>
      </c>
    </row>
    <row r="162" spans="2:10">
      <c r="B162" s="86">
        <v>41801</v>
      </c>
      <c r="C162" s="93">
        <v>1272</v>
      </c>
      <c r="D162" s="87" t="s">
        <v>49</v>
      </c>
      <c r="E162" s="87" t="s">
        <v>46</v>
      </c>
      <c r="F162" s="87" t="s">
        <v>47</v>
      </c>
      <c r="G162" s="87">
        <v>7</v>
      </c>
      <c r="H162" s="87">
        <v>8599.5</v>
      </c>
      <c r="I162" s="87">
        <v>5433.45075</v>
      </c>
      <c r="J162" s="93">
        <f t="shared" si="2"/>
        <v>372</v>
      </c>
    </row>
    <row r="163" spans="2:10">
      <c r="B163" s="86">
        <v>41802</v>
      </c>
      <c r="C163" s="93">
        <v>1273</v>
      </c>
      <c r="D163" s="87" t="s">
        <v>45</v>
      </c>
      <c r="E163" s="87" t="s">
        <v>46</v>
      </c>
      <c r="F163" s="87" t="s">
        <v>47</v>
      </c>
      <c r="G163" s="87">
        <v>9</v>
      </c>
      <c r="H163" s="87">
        <v>5094</v>
      </c>
      <c r="I163" s="87">
        <v>3623.8715999999999</v>
      </c>
      <c r="J163" s="93">
        <f t="shared" si="2"/>
        <v>809</v>
      </c>
    </row>
    <row r="164" spans="2:10">
      <c r="B164" s="86">
        <v>41803</v>
      </c>
      <c r="C164" s="93">
        <v>1274</v>
      </c>
      <c r="D164" s="87" t="s">
        <v>48</v>
      </c>
      <c r="E164" s="87" t="s">
        <v>46</v>
      </c>
      <c r="F164" s="87" t="s">
        <v>47</v>
      </c>
      <c r="G164" s="87">
        <v>6</v>
      </c>
      <c r="H164" s="87">
        <v>8775</v>
      </c>
      <c r="I164" s="87">
        <v>1370.6550000000002</v>
      </c>
      <c r="J164" s="93">
        <f t="shared" si="2"/>
        <v>358</v>
      </c>
    </row>
    <row r="165" spans="2:10">
      <c r="B165" s="86">
        <v>41804</v>
      </c>
      <c r="C165" s="93">
        <v>1275</v>
      </c>
      <c r="D165" s="87" t="s">
        <v>49</v>
      </c>
      <c r="E165" s="87" t="s">
        <v>46</v>
      </c>
      <c r="F165" s="87" t="s">
        <v>50</v>
      </c>
      <c r="G165" s="87">
        <v>9</v>
      </c>
      <c r="H165" s="87">
        <v>7830</v>
      </c>
      <c r="I165" s="87">
        <v>1201.1220000000001</v>
      </c>
      <c r="J165" s="93">
        <f t="shared" si="2"/>
        <v>465</v>
      </c>
    </row>
    <row r="166" spans="2:10">
      <c r="B166" s="86">
        <v>41805</v>
      </c>
      <c r="C166" s="93">
        <v>1276</v>
      </c>
      <c r="D166" s="87" t="s">
        <v>45</v>
      </c>
      <c r="E166" s="87" t="s">
        <v>46</v>
      </c>
      <c r="F166" s="87" t="s">
        <v>50</v>
      </c>
      <c r="G166" s="87">
        <v>7</v>
      </c>
      <c r="H166" s="87">
        <v>10920</v>
      </c>
      <c r="I166" s="87">
        <v>4396.3919999999998</v>
      </c>
      <c r="J166" s="93">
        <f t="shared" si="2"/>
        <v>175</v>
      </c>
    </row>
    <row r="167" spans="2:10">
      <c r="B167" s="86">
        <v>41806</v>
      </c>
      <c r="C167" s="93">
        <v>1277</v>
      </c>
      <c r="D167" s="87" t="s">
        <v>48</v>
      </c>
      <c r="E167" s="87" t="s">
        <v>46</v>
      </c>
      <c r="F167" s="87" t="s">
        <v>50</v>
      </c>
      <c r="G167" s="87">
        <v>8</v>
      </c>
      <c r="H167" s="87">
        <v>14280</v>
      </c>
      <c r="I167" s="87">
        <v>4829.4960000000001</v>
      </c>
      <c r="J167" s="93">
        <f t="shared" si="2"/>
        <v>22</v>
      </c>
    </row>
    <row r="168" spans="2:10">
      <c r="B168" s="86">
        <v>41807</v>
      </c>
      <c r="C168" s="93">
        <v>1278</v>
      </c>
      <c r="D168" s="87" t="s">
        <v>49</v>
      </c>
      <c r="E168" s="87" t="s">
        <v>46</v>
      </c>
      <c r="F168" s="87" t="s">
        <v>51</v>
      </c>
      <c r="G168" s="87">
        <v>9</v>
      </c>
      <c r="H168" s="87">
        <v>6804</v>
      </c>
      <c r="I168" s="87">
        <v>1510.0344</v>
      </c>
      <c r="J168" s="93">
        <f t="shared" si="2"/>
        <v>601</v>
      </c>
    </row>
    <row r="169" spans="2:10">
      <c r="B169" s="86">
        <v>41808</v>
      </c>
      <c r="C169" s="93">
        <v>1279</v>
      </c>
      <c r="D169" s="87" t="s">
        <v>45</v>
      </c>
      <c r="E169" s="87" t="s">
        <v>46</v>
      </c>
      <c r="F169" s="87" t="s">
        <v>51</v>
      </c>
      <c r="G169" s="87">
        <v>10</v>
      </c>
      <c r="H169" s="87">
        <v>4920</v>
      </c>
      <c r="I169" s="87">
        <v>1835.652</v>
      </c>
      <c r="J169" s="93">
        <f t="shared" si="2"/>
        <v>837</v>
      </c>
    </row>
    <row r="170" spans="2:10">
      <c r="B170" s="86">
        <v>41809</v>
      </c>
      <c r="C170" s="93">
        <v>1280</v>
      </c>
      <c r="D170" s="87" t="s">
        <v>48</v>
      </c>
      <c r="E170" s="87" t="s">
        <v>46</v>
      </c>
      <c r="F170" s="87" t="s">
        <v>51</v>
      </c>
      <c r="G170" s="87">
        <v>7</v>
      </c>
      <c r="H170" s="87">
        <v>1716.75</v>
      </c>
      <c r="I170" s="87">
        <v>2249.6292000000003</v>
      </c>
      <c r="J170" s="93">
        <f t="shared" si="2"/>
        <v>1284</v>
      </c>
    </row>
    <row r="171" spans="2:10">
      <c r="B171" s="86">
        <v>41810</v>
      </c>
      <c r="C171" s="93">
        <v>1281</v>
      </c>
      <c r="D171" s="87" t="s">
        <v>49</v>
      </c>
      <c r="E171" s="87" t="s">
        <v>46</v>
      </c>
      <c r="F171" s="87" t="s">
        <v>47</v>
      </c>
      <c r="G171" s="87">
        <v>10</v>
      </c>
      <c r="H171" s="87">
        <v>1680</v>
      </c>
      <c r="I171" s="87">
        <v>1224.048</v>
      </c>
      <c r="J171" s="93">
        <f t="shared" si="2"/>
        <v>1290</v>
      </c>
    </row>
    <row r="172" spans="2:10">
      <c r="B172" s="86">
        <v>41811</v>
      </c>
      <c r="C172" s="93">
        <v>1282</v>
      </c>
      <c r="D172" s="87" t="s">
        <v>45</v>
      </c>
      <c r="E172" s="87" t="s">
        <v>46</v>
      </c>
      <c r="F172" s="87" t="s">
        <v>47</v>
      </c>
      <c r="G172" s="87">
        <v>6</v>
      </c>
      <c r="H172" s="87">
        <v>3168</v>
      </c>
      <c r="I172" s="87">
        <v>2715.768</v>
      </c>
      <c r="J172" s="93">
        <f t="shared" si="2"/>
        <v>1032</v>
      </c>
    </row>
    <row r="173" spans="2:10">
      <c r="B173" s="86">
        <v>41812</v>
      </c>
      <c r="C173" s="93">
        <v>1283</v>
      </c>
      <c r="D173" s="87" t="s">
        <v>48</v>
      </c>
      <c r="E173" s="87" t="s">
        <v>46</v>
      </c>
      <c r="F173" s="87" t="s">
        <v>47</v>
      </c>
      <c r="G173" s="87">
        <v>9</v>
      </c>
      <c r="H173" s="87">
        <v>5913</v>
      </c>
      <c r="I173" s="87">
        <v>2707.3656000000001</v>
      </c>
      <c r="J173" s="93">
        <f t="shared" si="2"/>
        <v>701</v>
      </c>
    </row>
    <row r="174" spans="2:10">
      <c r="B174" s="86">
        <v>41813</v>
      </c>
      <c r="C174" s="93">
        <v>1284</v>
      </c>
      <c r="D174" s="87" t="s">
        <v>49</v>
      </c>
      <c r="E174" s="87" t="s">
        <v>46</v>
      </c>
      <c r="F174" s="87" t="s">
        <v>50</v>
      </c>
      <c r="G174" s="87">
        <v>10</v>
      </c>
      <c r="H174" s="87">
        <v>2410</v>
      </c>
      <c r="I174" s="87">
        <v>2333.8440000000001</v>
      </c>
      <c r="J174" s="93">
        <f t="shared" si="2"/>
        <v>1119</v>
      </c>
    </row>
    <row r="175" spans="2:10">
      <c r="B175" s="86">
        <v>41814</v>
      </c>
      <c r="C175" s="93">
        <v>1285</v>
      </c>
      <c r="D175" s="87" t="s">
        <v>45</v>
      </c>
      <c r="E175" s="87" t="s">
        <v>46</v>
      </c>
      <c r="F175" s="87" t="s">
        <v>50</v>
      </c>
      <c r="G175" s="87">
        <v>10</v>
      </c>
      <c r="H175" s="87">
        <v>11640</v>
      </c>
      <c r="I175" s="87">
        <v>3691.0439999999999</v>
      </c>
      <c r="J175" s="93">
        <f t="shared" si="2"/>
        <v>123</v>
      </c>
    </row>
    <row r="176" spans="2:10">
      <c r="B176" s="86">
        <v>41815</v>
      </c>
      <c r="C176" s="93">
        <v>1286</v>
      </c>
      <c r="D176" s="87" t="s">
        <v>48</v>
      </c>
      <c r="E176" s="87" t="s">
        <v>46</v>
      </c>
      <c r="F176" s="87" t="s">
        <v>50</v>
      </c>
      <c r="G176" s="87">
        <v>9</v>
      </c>
      <c r="H176" s="87">
        <v>2268</v>
      </c>
      <c r="I176" s="87">
        <v>1944.5832</v>
      </c>
      <c r="J176" s="93">
        <f t="shared" si="2"/>
        <v>1148</v>
      </c>
    </row>
    <row r="177" spans="2:10">
      <c r="B177" s="86">
        <v>41816</v>
      </c>
      <c r="C177" s="93">
        <v>1287</v>
      </c>
      <c r="D177" s="87" t="s">
        <v>49</v>
      </c>
      <c r="E177" s="87" t="s">
        <v>46</v>
      </c>
      <c r="F177" s="87" t="s">
        <v>51</v>
      </c>
      <c r="G177" s="87">
        <v>7</v>
      </c>
      <c r="H177" s="87">
        <v>10158.75</v>
      </c>
      <c r="I177" s="87">
        <v>729.60142499999995</v>
      </c>
      <c r="J177" s="93">
        <f t="shared" si="2"/>
        <v>237</v>
      </c>
    </row>
    <row r="178" spans="2:10">
      <c r="B178" s="86">
        <v>41817</v>
      </c>
      <c r="C178" s="93">
        <v>1288</v>
      </c>
      <c r="D178" s="87" t="s">
        <v>45</v>
      </c>
      <c r="E178" s="87" t="s">
        <v>46</v>
      </c>
      <c r="F178" s="87" t="s">
        <v>51</v>
      </c>
      <c r="G178" s="87">
        <v>6</v>
      </c>
      <c r="H178" s="87">
        <v>9576</v>
      </c>
      <c r="I178" s="87">
        <v>1473.7464</v>
      </c>
      <c r="J178" s="93">
        <f t="shared" si="2"/>
        <v>285</v>
      </c>
    </row>
    <row r="179" spans="2:10">
      <c r="B179" s="86">
        <v>41818</v>
      </c>
      <c r="C179" s="93">
        <v>1289</v>
      </c>
      <c r="D179" s="87" t="s">
        <v>48</v>
      </c>
      <c r="E179" s="87" t="s">
        <v>46</v>
      </c>
      <c r="F179" s="87" t="s">
        <v>51</v>
      </c>
      <c r="G179" s="87">
        <v>10</v>
      </c>
      <c r="H179" s="87">
        <v>6720</v>
      </c>
      <c r="I179" s="87">
        <v>721.952</v>
      </c>
      <c r="J179" s="93">
        <f t="shared" si="2"/>
        <v>614</v>
      </c>
    </row>
    <row r="180" spans="2:10">
      <c r="B180" s="86">
        <v>41819</v>
      </c>
      <c r="C180" s="93">
        <v>1290</v>
      </c>
      <c r="D180" s="87" t="s">
        <v>49</v>
      </c>
      <c r="E180" s="87" t="s">
        <v>46</v>
      </c>
      <c r="F180" s="87" t="s">
        <v>47</v>
      </c>
      <c r="G180" s="87">
        <v>7</v>
      </c>
      <c r="H180" s="87">
        <v>1701</v>
      </c>
      <c r="I180" s="87">
        <v>2878.7723999999998</v>
      </c>
      <c r="J180" s="93">
        <f t="shared" si="2"/>
        <v>1286</v>
      </c>
    </row>
    <row r="181" spans="2:10">
      <c r="B181" s="86">
        <v>41820</v>
      </c>
      <c r="C181" s="93">
        <v>1291</v>
      </c>
      <c r="D181" s="87" t="s">
        <v>45</v>
      </c>
      <c r="E181" s="87" t="s">
        <v>46</v>
      </c>
      <c r="F181" s="87" t="s">
        <v>47</v>
      </c>
      <c r="G181" s="87">
        <v>10</v>
      </c>
      <c r="H181" s="87">
        <v>4800</v>
      </c>
      <c r="I181" s="87">
        <v>3392.6399999999994</v>
      </c>
      <c r="J181" s="93">
        <f t="shared" si="2"/>
        <v>861</v>
      </c>
    </row>
    <row r="182" spans="2:10">
      <c r="B182" s="86">
        <v>41821</v>
      </c>
      <c r="C182" s="93">
        <v>1292</v>
      </c>
      <c r="D182" s="87" t="s">
        <v>48</v>
      </c>
      <c r="E182" s="87" t="s">
        <v>46</v>
      </c>
      <c r="F182" s="87" t="s">
        <v>47</v>
      </c>
      <c r="G182" s="87">
        <v>9</v>
      </c>
      <c r="H182" s="87">
        <v>7938</v>
      </c>
      <c r="I182" s="87">
        <v>5806.6470000000008</v>
      </c>
      <c r="J182" s="93">
        <f t="shared" si="2"/>
        <v>452</v>
      </c>
    </row>
    <row r="183" spans="2:10">
      <c r="B183" s="86">
        <v>41822</v>
      </c>
      <c r="C183" s="93">
        <v>1293</v>
      </c>
      <c r="D183" s="87" t="s">
        <v>49</v>
      </c>
      <c r="E183" s="87" t="s">
        <v>46</v>
      </c>
      <c r="F183" s="87" t="s">
        <v>50</v>
      </c>
      <c r="G183" s="87">
        <v>7</v>
      </c>
      <c r="H183" s="87">
        <v>11025</v>
      </c>
      <c r="I183" s="87">
        <v>3356.01</v>
      </c>
      <c r="J183" s="93">
        <f t="shared" si="2"/>
        <v>165</v>
      </c>
    </row>
    <row r="184" spans="2:10">
      <c r="B184" s="86">
        <v>41823</v>
      </c>
      <c r="C184" s="93">
        <v>1294</v>
      </c>
      <c r="D184" s="87" t="s">
        <v>45</v>
      </c>
      <c r="E184" s="87" t="s">
        <v>46</v>
      </c>
      <c r="F184" s="87" t="s">
        <v>50</v>
      </c>
      <c r="G184" s="87">
        <v>10</v>
      </c>
      <c r="H184" s="87">
        <v>11840</v>
      </c>
      <c r="I184" s="87">
        <v>4792.8320000000003</v>
      </c>
      <c r="J184" s="93">
        <f t="shared" si="2"/>
        <v>113</v>
      </c>
    </row>
    <row r="185" spans="2:10">
      <c r="B185" s="86">
        <v>41824</v>
      </c>
      <c r="C185" s="93">
        <v>1295</v>
      </c>
      <c r="D185" s="87" t="s">
        <v>48</v>
      </c>
      <c r="E185" s="87" t="s">
        <v>46</v>
      </c>
      <c r="F185" s="87" t="s">
        <v>50</v>
      </c>
      <c r="G185" s="87">
        <v>8</v>
      </c>
      <c r="H185" s="87">
        <v>4536</v>
      </c>
      <c r="I185" s="87">
        <v>3642.4079999999999</v>
      </c>
      <c r="J185" s="93">
        <f t="shared" si="2"/>
        <v>889</v>
      </c>
    </row>
    <row r="186" spans="2:10">
      <c r="B186" s="86">
        <v>41825</v>
      </c>
      <c r="C186" s="93">
        <v>1296</v>
      </c>
      <c r="D186" s="87" t="s">
        <v>49</v>
      </c>
      <c r="E186" s="87" t="s">
        <v>46</v>
      </c>
      <c r="F186" s="87" t="s">
        <v>51</v>
      </c>
      <c r="G186" s="87">
        <v>10</v>
      </c>
      <c r="H186" s="87">
        <v>5040</v>
      </c>
      <c r="I186" s="87">
        <v>3469.5360000000001</v>
      </c>
      <c r="J186" s="93">
        <f t="shared" si="2"/>
        <v>816</v>
      </c>
    </row>
    <row r="187" spans="2:10">
      <c r="B187" s="86">
        <v>41826</v>
      </c>
      <c r="C187" s="93">
        <v>1297</v>
      </c>
      <c r="D187" s="87" t="s">
        <v>45</v>
      </c>
      <c r="E187" s="87" t="s">
        <v>46</v>
      </c>
      <c r="F187" s="87" t="s">
        <v>51</v>
      </c>
      <c r="G187" s="87">
        <v>9</v>
      </c>
      <c r="H187" s="87">
        <v>6156</v>
      </c>
      <c r="I187" s="87">
        <v>1305.6876000000002</v>
      </c>
      <c r="J187" s="93">
        <f t="shared" si="2"/>
        <v>665</v>
      </c>
    </row>
    <row r="188" spans="2:10">
      <c r="B188" s="86">
        <v>41827</v>
      </c>
      <c r="C188" s="93">
        <v>1298</v>
      </c>
      <c r="D188" s="87" t="s">
        <v>48</v>
      </c>
      <c r="E188" s="87" t="s">
        <v>46</v>
      </c>
      <c r="F188" s="87" t="s">
        <v>51</v>
      </c>
      <c r="G188" s="87">
        <v>8</v>
      </c>
      <c r="H188" s="87">
        <v>3960</v>
      </c>
      <c r="I188" s="87">
        <v>647.26200000000006</v>
      </c>
      <c r="J188" s="93">
        <f t="shared" si="2"/>
        <v>980</v>
      </c>
    </row>
    <row r="189" spans="2:10">
      <c r="B189" s="86">
        <v>41828</v>
      </c>
      <c r="C189" s="93">
        <v>1299</v>
      </c>
      <c r="D189" s="87" t="s">
        <v>49</v>
      </c>
      <c r="E189" s="87" t="s">
        <v>46</v>
      </c>
      <c r="F189" s="87" t="s">
        <v>47</v>
      </c>
      <c r="G189" s="87">
        <v>10</v>
      </c>
      <c r="H189" s="87">
        <v>5680</v>
      </c>
      <c r="I189" s="87">
        <v>2225.9920000000002</v>
      </c>
      <c r="J189" s="93">
        <f t="shared" si="2"/>
        <v>733</v>
      </c>
    </row>
    <row r="190" spans="2:10">
      <c r="B190" s="86">
        <v>41829</v>
      </c>
      <c r="C190" s="93">
        <v>1300</v>
      </c>
      <c r="D190" s="87" t="s">
        <v>45</v>
      </c>
      <c r="E190" s="87" t="s">
        <v>46</v>
      </c>
      <c r="F190" s="87" t="s">
        <v>47</v>
      </c>
      <c r="G190" s="87">
        <v>8</v>
      </c>
      <c r="H190" s="87">
        <v>7680</v>
      </c>
      <c r="I190" s="87">
        <v>1638.5280000000002</v>
      </c>
      <c r="J190" s="93">
        <f t="shared" si="2"/>
        <v>480</v>
      </c>
    </row>
    <row r="191" spans="2:10">
      <c r="B191" s="86">
        <v>40909</v>
      </c>
      <c r="C191" s="93">
        <v>1301</v>
      </c>
      <c r="D191" s="87" t="s">
        <v>48</v>
      </c>
      <c r="E191" s="87" t="s">
        <v>52</v>
      </c>
      <c r="F191" s="87" t="s">
        <v>47</v>
      </c>
      <c r="G191" s="87">
        <v>7</v>
      </c>
      <c r="H191" s="87">
        <v>4998</v>
      </c>
      <c r="I191" s="87">
        <v>2362.3046999999997</v>
      </c>
      <c r="J191" s="93">
        <f t="shared" si="2"/>
        <v>825</v>
      </c>
    </row>
    <row r="192" spans="2:10">
      <c r="B192" s="86">
        <v>40910</v>
      </c>
      <c r="C192" s="93">
        <v>1302</v>
      </c>
      <c r="D192" s="87" t="s">
        <v>49</v>
      </c>
      <c r="E192" s="87" t="s">
        <v>52</v>
      </c>
      <c r="F192" s="87" t="s">
        <v>50</v>
      </c>
      <c r="G192" s="87">
        <v>7</v>
      </c>
      <c r="H192" s="87">
        <v>2152.5</v>
      </c>
      <c r="I192" s="87">
        <v>1987.6185000000003</v>
      </c>
      <c r="J192" s="93">
        <f t="shared" si="2"/>
        <v>1189</v>
      </c>
    </row>
    <row r="193" spans="2:10">
      <c r="B193" s="86">
        <v>40911</v>
      </c>
      <c r="C193" s="93">
        <v>1303</v>
      </c>
      <c r="D193" s="87" t="s">
        <v>45</v>
      </c>
      <c r="E193" s="87" t="s">
        <v>52</v>
      </c>
      <c r="F193" s="87" t="s">
        <v>50</v>
      </c>
      <c r="G193" s="87">
        <v>6</v>
      </c>
      <c r="H193" s="87">
        <v>6358.5</v>
      </c>
      <c r="I193" s="87">
        <v>2738.6059500000001</v>
      </c>
      <c r="J193" s="93">
        <f t="shared" si="2"/>
        <v>644</v>
      </c>
    </row>
    <row r="194" spans="2:10">
      <c r="B194" s="86">
        <v>40913</v>
      </c>
      <c r="C194" s="93">
        <v>1304</v>
      </c>
      <c r="D194" s="87" t="s">
        <v>48</v>
      </c>
      <c r="E194" s="87" t="s">
        <v>52</v>
      </c>
      <c r="F194" s="87" t="s">
        <v>50</v>
      </c>
      <c r="G194" s="87">
        <v>9</v>
      </c>
      <c r="H194" s="87">
        <v>5292</v>
      </c>
      <c r="I194" s="87">
        <v>2858.4737999999998</v>
      </c>
      <c r="J194" s="93">
        <f t="shared" si="2"/>
        <v>782</v>
      </c>
    </row>
    <row r="195" spans="2:10">
      <c r="B195" s="86">
        <v>40914</v>
      </c>
      <c r="C195" s="93">
        <v>1305</v>
      </c>
      <c r="D195" s="87" t="s">
        <v>49</v>
      </c>
      <c r="E195" s="87" t="s">
        <v>52</v>
      </c>
      <c r="F195" s="87" t="s">
        <v>51</v>
      </c>
      <c r="G195" s="87">
        <v>10</v>
      </c>
      <c r="H195" s="87">
        <v>11000</v>
      </c>
      <c r="I195" s="87">
        <v>5031.125</v>
      </c>
      <c r="J195" s="93">
        <f t="shared" ref="J195:J258" si="3">+RANK(H195,$H$2:$H$1326,0)</f>
        <v>169</v>
      </c>
    </row>
    <row r="196" spans="2:10">
      <c r="B196" s="86">
        <v>40915</v>
      </c>
      <c r="C196" s="93">
        <v>1306</v>
      </c>
      <c r="D196" s="87" t="s">
        <v>45</v>
      </c>
      <c r="E196" s="87" t="s">
        <v>52</v>
      </c>
      <c r="F196" s="87" t="s">
        <v>51</v>
      </c>
      <c r="G196" s="87">
        <v>8</v>
      </c>
      <c r="H196" s="87">
        <v>11640</v>
      </c>
      <c r="I196" s="87">
        <v>2975.8824</v>
      </c>
      <c r="J196" s="93">
        <f t="shared" si="3"/>
        <v>123</v>
      </c>
    </row>
    <row r="197" spans="2:10">
      <c r="B197" s="86">
        <v>40916</v>
      </c>
      <c r="C197" s="93">
        <v>1307</v>
      </c>
      <c r="D197" s="87" t="s">
        <v>48</v>
      </c>
      <c r="E197" s="87" t="s">
        <v>52</v>
      </c>
      <c r="F197" s="87" t="s">
        <v>51</v>
      </c>
      <c r="G197" s="87">
        <v>10</v>
      </c>
      <c r="H197" s="87">
        <v>13050</v>
      </c>
      <c r="I197" s="87">
        <v>1787.328</v>
      </c>
      <c r="J197" s="93">
        <f t="shared" si="3"/>
        <v>55</v>
      </c>
    </row>
    <row r="198" spans="2:10">
      <c r="B198" s="86">
        <v>40917</v>
      </c>
      <c r="C198" s="93">
        <v>1308</v>
      </c>
      <c r="D198" s="87" t="s">
        <v>49</v>
      </c>
      <c r="E198" s="87" t="s">
        <v>52</v>
      </c>
      <c r="F198" s="87" t="s">
        <v>47</v>
      </c>
      <c r="G198" s="87">
        <v>7</v>
      </c>
      <c r="H198" s="87">
        <v>7812</v>
      </c>
      <c r="I198" s="87">
        <v>1340.5392000000002</v>
      </c>
      <c r="J198" s="93">
        <f t="shared" si="3"/>
        <v>466</v>
      </c>
    </row>
    <row r="199" spans="2:10">
      <c r="B199" s="86">
        <v>40918</v>
      </c>
      <c r="C199" s="93">
        <v>1309</v>
      </c>
      <c r="D199" s="87" t="s">
        <v>45</v>
      </c>
      <c r="E199" s="87" t="s">
        <v>52</v>
      </c>
      <c r="F199" s="87" t="s">
        <v>47</v>
      </c>
      <c r="G199" s="87">
        <v>10</v>
      </c>
      <c r="H199" s="87">
        <v>14800</v>
      </c>
      <c r="I199" s="87">
        <v>5459.7199999999993</v>
      </c>
      <c r="J199" s="93">
        <f t="shared" si="3"/>
        <v>9</v>
      </c>
    </row>
    <row r="200" spans="2:10">
      <c r="B200" s="86">
        <v>40919</v>
      </c>
      <c r="C200" s="93">
        <v>1310</v>
      </c>
      <c r="D200" s="87" t="s">
        <v>48</v>
      </c>
      <c r="E200" s="87" t="s">
        <v>52</v>
      </c>
      <c r="F200" s="87" t="s">
        <v>47</v>
      </c>
      <c r="G200" s="87">
        <v>8</v>
      </c>
      <c r="H200" s="87">
        <v>13020</v>
      </c>
      <c r="I200" s="87">
        <v>4004.9519999999998</v>
      </c>
      <c r="J200" s="93">
        <f t="shared" si="3"/>
        <v>63</v>
      </c>
    </row>
    <row r="201" spans="2:10">
      <c r="B201" s="86">
        <v>40920</v>
      </c>
      <c r="C201" s="93">
        <v>1311</v>
      </c>
      <c r="D201" s="87" t="s">
        <v>49</v>
      </c>
      <c r="E201" s="87" t="s">
        <v>52</v>
      </c>
      <c r="F201" s="87" t="s">
        <v>50</v>
      </c>
      <c r="G201" s="87">
        <v>8</v>
      </c>
      <c r="H201" s="87">
        <v>9000</v>
      </c>
      <c r="I201" s="87">
        <v>688.86</v>
      </c>
      <c r="J201" s="93">
        <f t="shared" si="3"/>
        <v>324</v>
      </c>
    </row>
    <row r="202" spans="2:10">
      <c r="B202" s="86">
        <v>40921</v>
      </c>
      <c r="C202" s="93">
        <v>1312</v>
      </c>
      <c r="D202" s="87" t="s">
        <v>45</v>
      </c>
      <c r="E202" s="87" t="s">
        <v>52</v>
      </c>
      <c r="F202" s="87" t="s">
        <v>50</v>
      </c>
      <c r="G202" s="87">
        <v>10</v>
      </c>
      <c r="H202" s="87">
        <v>7155</v>
      </c>
      <c r="I202" s="87">
        <v>4222.6424999999999</v>
      </c>
      <c r="J202" s="93">
        <f t="shared" si="3"/>
        <v>555</v>
      </c>
    </row>
    <row r="203" spans="2:10">
      <c r="B203" s="86">
        <v>40922</v>
      </c>
      <c r="C203" s="93">
        <v>1313</v>
      </c>
      <c r="D203" s="87" t="s">
        <v>48</v>
      </c>
      <c r="E203" s="87" t="s">
        <v>52</v>
      </c>
      <c r="F203" s="87" t="s">
        <v>50</v>
      </c>
      <c r="G203" s="87">
        <v>9</v>
      </c>
      <c r="H203" s="87">
        <v>2227.5</v>
      </c>
      <c r="I203" s="87">
        <v>962.28</v>
      </c>
      <c r="J203" s="93">
        <f t="shared" si="3"/>
        <v>1161</v>
      </c>
    </row>
    <row r="204" spans="2:10">
      <c r="B204" s="86">
        <v>40923</v>
      </c>
      <c r="C204" s="93">
        <v>1314</v>
      </c>
      <c r="D204" s="87" t="s">
        <v>49</v>
      </c>
      <c r="E204" s="87" t="s">
        <v>52</v>
      </c>
      <c r="F204" s="87" t="s">
        <v>51</v>
      </c>
      <c r="G204" s="87">
        <v>8</v>
      </c>
      <c r="H204" s="87">
        <v>6240</v>
      </c>
      <c r="I204" s="87">
        <v>3458</v>
      </c>
      <c r="J204" s="93">
        <f t="shared" si="3"/>
        <v>657</v>
      </c>
    </row>
    <row r="205" spans="2:10">
      <c r="B205" s="86">
        <v>40924</v>
      </c>
      <c r="C205" s="93">
        <v>1315</v>
      </c>
      <c r="D205" s="87" t="s">
        <v>45</v>
      </c>
      <c r="E205" s="87" t="s">
        <v>52</v>
      </c>
      <c r="F205" s="87" t="s">
        <v>51</v>
      </c>
      <c r="G205" s="87">
        <v>10</v>
      </c>
      <c r="H205" s="87">
        <v>10840</v>
      </c>
      <c r="I205" s="87">
        <v>3327.6089999999999</v>
      </c>
      <c r="J205" s="93">
        <f t="shared" si="3"/>
        <v>181</v>
      </c>
    </row>
    <row r="206" spans="2:10">
      <c r="B206" s="86">
        <v>40925</v>
      </c>
      <c r="C206" s="93">
        <v>1316</v>
      </c>
      <c r="D206" s="87" t="s">
        <v>48</v>
      </c>
      <c r="E206" s="87" t="s">
        <v>52</v>
      </c>
      <c r="F206" s="87" t="s">
        <v>51</v>
      </c>
      <c r="G206" s="87">
        <v>8</v>
      </c>
      <c r="H206" s="87">
        <v>6288</v>
      </c>
      <c r="I206" s="87">
        <v>3818.9120000000003</v>
      </c>
      <c r="J206" s="93">
        <f t="shared" si="3"/>
        <v>651</v>
      </c>
    </row>
    <row r="207" spans="2:10">
      <c r="B207" s="86">
        <v>40926</v>
      </c>
      <c r="C207" s="93">
        <v>1317</v>
      </c>
      <c r="D207" s="87" t="s">
        <v>49</v>
      </c>
      <c r="E207" s="87" t="s">
        <v>52</v>
      </c>
      <c r="F207" s="87" t="s">
        <v>47</v>
      </c>
      <c r="G207" s="87">
        <v>10</v>
      </c>
      <c r="H207" s="87">
        <v>4815</v>
      </c>
      <c r="I207" s="87">
        <v>2963.6324999999997</v>
      </c>
      <c r="J207" s="93">
        <f t="shared" si="3"/>
        <v>859</v>
      </c>
    </row>
    <row r="208" spans="2:10">
      <c r="B208" s="86">
        <v>40927</v>
      </c>
      <c r="C208" s="93">
        <v>1318</v>
      </c>
      <c r="D208" s="87" t="s">
        <v>45</v>
      </c>
      <c r="E208" s="87" t="s">
        <v>52</v>
      </c>
      <c r="F208" s="87" t="s">
        <v>47</v>
      </c>
      <c r="G208" s="87">
        <v>9</v>
      </c>
      <c r="H208" s="87">
        <v>4014</v>
      </c>
      <c r="I208" s="87">
        <v>3576.4740000000002</v>
      </c>
      <c r="J208" s="93">
        <f t="shared" si="3"/>
        <v>974</v>
      </c>
    </row>
    <row r="209" spans="2:10">
      <c r="B209" s="86">
        <v>40928</v>
      </c>
      <c r="C209" s="93">
        <v>1319</v>
      </c>
      <c r="D209" s="87" t="s">
        <v>48</v>
      </c>
      <c r="E209" s="87" t="s">
        <v>52</v>
      </c>
      <c r="F209" s="87" t="s">
        <v>47</v>
      </c>
      <c r="G209" s="87">
        <v>10</v>
      </c>
      <c r="H209" s="87">
        <v>8520</v>
      </c>
      <c r="I209" s="87">
        <v>1722.7439999999997</v>
      </c>
      <c r="J209" s="93">
        <f t="shared" si="3"/>
        <v>380</v>
      </c>
    </row>
    <row r="210" spans="2:10">
      <c r="B210" s="86">
        <v>40929</v>
      </c>
      <c r="C210" s="93">
        <v>1320</v>
      </c>
      <c r="D210" s="87" t="s">
        <v>49</v>
      </c>
      <c r="E210" s="87" t="s">
        <v>52</v>
      </c>
      <c r="F210" s="87" t="s">
        <v>50</v>
      </c>
      <c r="G210" s="87">
        <v>6</v>
      </c>
      <c r="H210" s="87">
        <v>3321</v>
      </c>
      <c r="I210" s="87">
        <v>1405.7792999999999</v>
      </c>
      <c r="J210" s="93">
        <f t="shared" si="3"/>
        <v>1023</v>
      </c>
    </row>
    <row r="211" spans="2:10">
      <c r="B211" s="86">
        <v>40930</v>
      </c>
      <c r="C211" s="93">
        <v>1321</v>
      </c>
      <c r="D211" s="87" t="s">
        <v>45</v>
      </c>
      <c r="E211" s="87" t="s">
        <v>52</v>
      </c>
      <c r="F211" s="87" t="s">
        <v>50</v>
      </c>
      <c r="G211" s="87">
        <v>9</v>
      </c>
      <c r="H211" s="87">
        <v>6021</v>
      </c>
      <c r="I211" s="87">
        <v>669.33450000000005</v>
      </c>
      <c r="J211" s="93">
        <f t="shared" si="3"/>
        <v>691</v>
      </c>
    </row>
    <row r="212" spans="2:10">
      <c r="B212" s="86">
        <v>40931</v>
      </c>
      <c r="C212" s="93">
        <v>1322</v>
      </c>
      <c r="D212" s="87" t="s">
        <v>48</v>
      </c>
      <c r="E212" s="87" t="s">
        <v>52</v>
      </c>
      <c r="F212" s="87" t="s">
        <v>50</v>
      </c>
      <c r="G212" s="87">
        <v>8</v>
      </c>
      <c r="H212" s="87">
        <v>3912</v>
      </c>
      <c r="I212" s="87">
        <v>3793.6620000000003</v>
      </c>
      <c r="J212" s="93">
        <f t="shared" si="3"/>
        <v>984</v>
      </c>
    </row>
    <row r="213" spans="2:10">
      <c r="B213" s="86">
        <v>40932</v>
      </c>
      <c r="C213" s="93">
        <v>1323</v>
      </c>
      <c r="D213" s="87" t="s">
        <v>49</v>
      </c>
      <c r="E213" s="87" t="s">
        <v>52</v>
      </c>
      <c r="F213" s="87" t="s">
        <v>51</v>
      </c>
      <c r="G213" s="87">
        <v>8</v>
      </c>
      <c r="H213" s="87">
        <v>5640</v>
      </c>
      <c r="I213" s="87">
        <v>4190.5199999999995</v>
      </c>
      <c r="J213" s="93">
        <f t="shared" si="3"/>
        <v>738</v>
      </c>
    </row>
    <row r="214" spans="2:10">
      <c r="B214" s="86">
        <v>40933</v>
      </c>
      <c r="C214" s="93">
        <v>1324</v>
      </c>
      <c r="D214" s="87" t="s">
        <v>45</v>
      </c>
      <c r="E214" s="87" t="s">
        <v>52</v>
      </c>
      <c r="F214" s="87" t="s">
        <v>51</v>
      </c>
      <c r="G214" s="87">
        <v>8</v>
      </c>
      <c r="H214" s="87">
        <v>2214</v>
      </c>
      <c r="I214" s="87">
        <v>3838.1904</v>
      </c>
      <c r="J214" s="93">
        <f t="shared" si="3"/>
        <v>1166</v>
      </c>
    </row>
    <row r="215" spans="2:10">
      <c r="B215" s="86">
        <v>40934</v>
      </c>
      <c r="C215" s="93">
        <v>1325</v>
      </c>
      <c r="D215" s="87" t="s">
        <v>48</v>
      </c>
      <c r="E215" s="87" t="s">
        <v>52</v>
      </c>
      <c r="F215" s="87" t="s">
        <v>51</v>
      </c>
      <c r="G215" s="87">
        <v>7</v>
      </c>
      <c r="H215" s="87">
        <v>4130</v>
      </c>
      <c r="I215" s="87">
        <v>3244.5279999999998</v>
      </c>
      <c r="J215" s="93">
        <f t="shared" si="3"/>
        <v>958</v>
      </c>
    </row>
    <row r="216" spans="2:10">
      <c r="B216" s="86">
        <v>40935</v>
      </c>
      <c r="C216" s="93">
        <v>1326</v>
      </c>
      <c r="D216" s="87" t="s">
        <v>49</v>
      </c>
      <c r="E216" s="87" t="s">
        <v>52</v>
      </c>
      <c r="F216" s="87" t="s">
        <v>47</v>
      </c>
      <c r="G216" s="87">
        <v>10</v>
      </c>
      <c r="H216" s="87">
        <v>4995</v>
      </c>
      <c r="I216" s="87">
        <v>534.798</v>
      </c>
      <c r="J216" s="93">
        <f t="shared" si="3"/>
        <v>827</v>
      </c>
    </row>
    <row r="217" spans="2:10">
      <c r="B217" s="86">
        <v>40936</v>
      </c>
      <c r="C217" s="93">
        <v>1327</v>
      </c>
      <c r="D217" s="87" t="s">
        <v>45</v>
      </c>
      <c r="E217" s="87" t="s">
        <v>52</v>
      </c>
      <c r="F217" s="87" t="s">
        <v>47</v>
      </c>
      <c r="G217" s="87">
        <v>9</v>
      </c>
      <c r="H217" s="87">
        <v>8343</v>
      </c>
      <c r="I217" s="87">
        <v>1025.9109000000001</v>
      </c>
      <c r="J217" s="93">
        <f t="shared" si="3"/>
        <v>408</v>
      </c>
    </row>
    <row r="218" spans="2:10">
      <c r="B218" s="86">
        <v>40937</v>
      </c>
      <c r="C218" s="93">
        <v>1328</v>
      </c>
      <c r="D218" s="87" t="s">
        <v>48</v>
      </c>
      <c r="E218" s="87" t="s">
        <v>52</v>
      </c>
      <c r="F218" s="87" t="s">
        <v>47</v>
      </c>
      <c r="G218" s="87">
        <v>10</v>
      </c>
      <c r="H218" s="87">
        <v>5610</v>
      </c>
      <c r="I218" s="87">
        <v>6250.9425000000001</v>
      </c>
      <c r="J218" s="93">
        <f t="shared" si="3"/>
        <v>743</v>
      </c>
    </row>
    <row r="219" spans="2:10">
      <c r="B219" s="86">
        <v>40938</v>
      </c>
      <c r="C219" s="93">
        <v>1329</v>
      </c>
      <c r="D219" s="87" t="s">
        <v>49</v>
      </c>
      <c r="E219" s="87" t="s">
        <v>52</v>
      </c>
      <c r="F219" s="87" t="s">
        <v>50</v>
      </c>
      <c r="G219" s="87">
        <v>9</v>
      </c>
      <c r="H219" s="87">
        <v>5022</v>
      </c>
      <c r="I219" s="87">
        <v>3887.0280000000002</v>
      </c>
      <c r="J219" s="93">
        <f t="shared" si="3"/>
        <v>819</v>
      </c>
    </row>
    <row r="220" spans="2:10">
      <c r="B220" s="86">
        <v>40939</v>
      </c>
      <c r="C220" s="93">
        <v>1330</v>
      </c>
      <c r="D220" s="87" t="s">
        <v>45</v>
      </c>
      <c r="E220" s="87" t="s">
        <v>52</v>
      </c>
      <c r="F220" s="87" t="s">
        <v>50</v>
      </c>
      <c r="G220" s="87">
        <v>6</v>
      </c>
      <c r="H220" s="87">
        <v>6426</v>
      </c>
      <c r="I220" s="87">
        <v>1378.6982999999998</v>
      </c>
      <c r="J220" s="93">
        <f t="shared" si="3"/>
        <v>636</v>
      </c>
    </row>
    <row r="221" spans="2:10">
      <c r="B221" s="86">
        <v>40940</v>
      </c>
      <c r="C221" s="93">
        <v>1331</v>
      </c>
      <c r="D221" s="87" t="s">
        <v>48</v>
      </c>
      <c r="E221" s="87" t="s">
        <v>52</v>
      </c>
      <c r="F221" s="87" t="s">
        <v>50</v>
      </c>
      <c r="G221" s="87">
        <v>9</v>
      </c>
      <c r="H221" s="87">
        <v>6682.5</v>
      </c>
      <c r="I221" s="87">
        <v>1449.6570000000002</v>
      </c>
      <c r="J221" s="93">
        <f t="shared" si="3"/>
        <v>617</v>
      </c>
    </row>
    <row r="222" spans="2:10">
      <c r="B222" s="86">
        <v>40941</v>
      </c>
      <c r="C222" s="93">
        <v>1332</v>
      </c>
      <c r="D222" s="87" t="s">
        <v>49</v>
      </c>
      <c r="E222" s="87" t="s">
        <v>52</v>
      </c>
      <c r="F222" s="87" t="s">
        <v>51</v>
      </c>
      <c r="G222" s="87">
        <v>6</v>
      </c>
      <c r="H222" s="87">
        <v>3969</v>
      </c>
      <c r="I222" s="87">
        <v>2043.2412000000002</v>
      </c>
      <c r="J222" s="93">
        <f t="shared" si="3"/>
        <v>979</v>
      </c>
    </row>
    <row r="223" spans="2:10">
      <c r="B223" s="86">
        <v>40942</v>
      </c>
      <c r="C223" s="93">
        <v>1333</v>
      </c>
      <c r="D223" s="87" t="s">
        <v>45</v>
      </c>
      <c r="E223" s="87" t="s">
        <v>52</v>
      </c>
      <c r="F223" s="87" t="s">
        <v>51</v>
      </c>
      <c r="G223" s="87">
        <v>7</v>
      </c>
      <c r="H223" s="87">
        <v>11760</v>
      </c>
      <c r="I223" s="87">
        <v>2367.288</v>
      </c>
      <c r="J223" s="93">
        <f t="shared" si="3"/>
        <v>116</v>
      </c>
    </row>
    <row r="224" spans="2:10">
      <c r="B224" s="86">
        <v>40943</v>
      </c>
      <c r="C224" s="93">
        <v>1334</v>
      </c>
      <c r="D224" s="87" t="s">
        <v>48</v>
      </c>
      <c r="E224" s="87" t="s">
        <v>52</v>
      </c>
      <c r="F224" s="87" t="s">
        <v>51</v>
      </c>
      <c r="G224" s="87">
        <v>7</v>
      </c>
      <c r="H224" s="87">
        <v>2740.5</v>
      </c>
      <c r="I224" s="87">
        <v>4873.9792500000003</v>
      </c>
      <c r="J224" s="93">
        <f t="shared" si="3"/>
        <v>1070</v>
      </c>
    </row>
    <row r="225" spans="2:10">
      <c r="B225" s="86">
        <v>40944</v>
      </c>
      <c r="C225" s="93">
        <v>1335</v>
      </c>
      <c r="D225" s="87" t="s">
        <v>49</v>
      </c>
      <c r="E225" s="87" t="s">
        <v>52</v>
      </c>
      <c r="F225" s="87" t="s">
        <v>47</v>
      </c>
      <c r="G225" s="87">
        <v>9</v>
      </c>
      <c r="H225" s="87">
        <v>5292</v>
      </c>
      <c r="I225" s="87">
        <v>2046.4163999999998</v>
      </c>
      <c r="J225" s="93">
        <f t="shared" si="3"/>
        <v>782</v>
      </c>
    </row>
    <row r="226" spans="2:10">
      <c r="B226" s="86">
        <v>40945</v>
      </c>
      <c r="C226" s="93">
        <v>1336</v>
      </c>
      <c r="D226" s="87" t="s">
        <v>45</v>
      </c>
      <c r="E226" s="87" t="s">
        <v>52</v>
      </c>
      <c r="F226" s="87" t="s">
        <v>47</v>
      </c>
      <c r="G226" s="87">
        <v>8</v>
      </c>
      <c r="H226" s="87">
        <v>6264</v>
      </c>
      <c r="I226" s="87">
        <v>628.07040000000006</v>
      </c>
      <c r="J226" s="93">
        <f t="shared" si="3"/>
        <v>653</v>
      </c>
    </row>
    <row r="227" spans="2:10">
      <c r="B227" s="86">
        <v>40946</v>
      </c>
      <c r="C227" s="93">
        <v>1337</v>
      </c>
      <c r="D227" s="87" t="s">
        <v>48</v>
      </c>
      <c r="E227" s="87" t="s">
        <v>52</v>
      </c>
      <c r="F227" s="87" t="s">
        <v>47</v>
      </c>
      <c r="G227" s="87">
        <v>8</v>
      </c>
      <c r="H227" s="87">
        <v>9408</v>
      </c>
      <c r="I227" s="87">
        <v>4139.5200000000004</v>
      </c>
      <c r="J227" s="93">
        <f t="shared" si="3"/>
        <v>290</v>
      </c>
    </row>
    <row r="228" spans="2:10">
      <c r="B228" s="86">
        <v>40947</v>
      </c>
      <c r="C228" s="93">
        <v>1338</v>
      </c>
      <c r="D228" s="87" t="s">
        <v>49</v>
      </c>
      <c r="E228" s="87" t="s">
        <v>52</v>
      </c>
      <c r="F228" s="87" t="s">
        <v>50</v>
      </c>
      <c r="G228" s="87">
        <v>6</v>
      </c>
      <c r="H228" s="87">
        <v>12465</v>
      </c>
      <c r="I228" s="87">
        <v>2678.9778000000001</v>
      </c>
      <c r="J228" s="93">
        <f t="shared" si="3"/>
        <v>81</v>
      </c>
    </row>
    <row r="229" spans="2:10">
      <c r="B229" s="86">
        <v>40948</v>
      </c>
      <c r="C229" s="93">
        <v>1339</v>
      </c>
      <c r="D229" s="87" t="s">
        <v>45</v>
      </c>
      <c r="E229" s="87" t="s">
        <v>52</v>
      </c>
      <c r="F229" s="87" t="s">
        <v>50</v>
      </c>
      <c r="G229" s="87">
        <v>6</v>
      </c>
      <c r="H229" s="87">
        <v>6075</v>
      </c>
      <c r="I229" s="87">
        <v>1844.37</v>
      </c>
      <c r="J229" s="93">
        <f t="shared" si="3"/>
        <v>681</v>
      </c>
    </row>
    <row r="230" spans="2:10">
      <c r="B230" s="86">
        <v>40949</v>
      </c>
      <c r="C230" s="93">
        <v>1340</v>
      </c>
      <c r="D230" s="87" t="s">
        <v>48</v>
      </c>
      <c r="E230" s="87" t="s">
        <v>52</v>
      </c>
      <c r="F230" s="87" t="s">
        <v>50</v>
      </c>
      <c r="G230" s="87">
        <v>7</v>
      </c>
      <c r="H230" s="87">
        <v>5922</v>
      </c>
      <c r="I230" s="87">
        <v>2894.6735999999996</v>
      </c>
      <c r="J230" s="93">
        <f t="shared" si="3"/>
        <v>699</v>
      </c>
    </row>
    <row r="231" spans="2:10">
      <c r="B231" s="86">
        <v>40950</v>
      </c>
      <c r="C231" s="93">
        <v>1341</v>
      </c>
      <c r="D231" s="87" t="s">
        <v>49</v>
      </c>
      <c r="E231" s="87" t="s">
        <v>52</v>
      </c>
      <c r="F231" s="87" t="s">
        <v>51</v>
      </c>
      <c r="G231" s="87">
        <v>6</v>
      </c>
      <c r="H231" s="87">
        <v>8325</v>
      </c>
      <c r="I231" s="87">
        <v>614.8845</v>
      </c>
      <c r="J231" s="93">
        <f t="shared" si="3"/>
        <v>410</v>
      </c>
    </row>
    <row r="232" spans="2:10">
      <c r="B232" s="86">
        <v>40951</v>
      </c>
      <c r="C232" s="93">
        <v>1342</v>
      </c>
      <c r="D232" s="87" t="s">
        <v>45</v>
      </c>
      <c r="E232" s="87" t="s">
        <v>52</v>
      </c>
      <c r="F232" s="87" t="s">
        <v>51</v>
      </c>
      <c r="G232" s="87">
        <v>10</v>
      </c>
      <c r="H232" s="87">
        <v>2020</v>
      </c>
      <c r="I232" s="87">
        <v>1382.8920000000001</v>
      </c>
      <c r="J232" s="93">
        <f t="shared" si="3"/>
        <v>1227</v>
      </c>
    </row>
    <row r="233" spans="2:10">
      <c r="B233" s="86">
        <v>40952</v>
      </c>
      <c r="C233" s="93">
        <v>1343</v>
      </c>
      <c r="D233" s="87" t="s">
        <v>48</v>
      </c>
      <c r="E233" s="87" t="s">
        <v>52</v>
      </c>
      <c r="F233" s="87" t="s">
        <v>51</v>
      </c>
      <c r="G233" s="87">
        <v>7</v>
      </c>
      <c r="H233" s="87">
        <v>3801</v>
      </c>
      <c r="I233" s="87">
        <v>2510.9405999999999</v>
      </c>
      <c r="J233" s="93">
        <f t="shared" si="3"/>
        <v>995</v>
      </c>
    </row>
    <row r="234" spans="2:10">
      <c r="B234" s="86">
        <v>40953</v>
      </c>
      <c r="C234" s="93">
        <v>1344</v>
      </c>
      <c r="D234" s="87" t="s">
        <v>49</v>
      </c>
      <c r="E234" s="87" t="s">
        <v>52</v>
      </c>
      <c r="F234" s="87" t="s">
        <v>47</v>
      </c>
      <c r="G234" s="87">
        <v>8</v>
      </c>
      <c r="H234" s="87">
        <v>5568</v>
      </c>
      <c r="I234" s="87">
        <v>1955.4816000000001</v>
      </c>
      <c r="J234" s="93">
        <f t="shared" si="3"/>
        <v>748</v>
      </c>
    </row>
    <row r="235" spans="2:10">
      <c r="B235" s="86">
        <v>40954</v>
      </c>
      <c r="C235" s="93">
        <v>1345</v>
      </c>
      <c r="D235" s="87" t="s">
        <v>45</v>
      </c>
      <c r="E235" s="87" t="s">
        <v>52</v>
      </c>
      <c r="F235" s="87" t="s">
        <v>47</v>
      </c>
      <c r="G235" s="87">
        <v>8</v>
      </c>
      <c r="H235" s="87">
        <v>5292</v>
      </c>
      <c r="I235" s="87">
        <v>3085.2359999999999</v>
      </c>
      <c r="J235" s="93">
        <f t="shared" si="3"/>
        <v>782</v>
      </c>
    </row>
    <row r="236" spans="2:10">
      <c r="B236" s="86">
        <v>40955</v>
      </c>
      <c r="C236" s="93">
        <v>1346</v>
      </c>
      <c r="D236" s="87" t="s">
        <v>48</v>
      </c>
      <c r="E236" s="87" t="s">
        <v>52</v>
      </c>
      <c r="F236" s="87" t="s">
        <v>47</v>
      </c>
      <c r="G236" s="87">
        <v>10</v>
      </c>
      <c r="H236" s="87">
        <v>6540</v>
      </c>
      <c r="I236" s="87">
        <v>1282.1669999999999</v>
      </c>
      <c r="J236" s="93">
        <f t="shared" si="3"/>
        <v>625</v>
      </c>
    </row>
    <row r="237" spans="2:10">
      <c r="B237" s="86">
        <v>40956</v>
      </c>
      <c r="C237" s="93">
        <v>1347</v>
      </c>
      <c r="D237" s="87" t="s">
        <v>49</v>
      </c>
      <c r="E237" s="87" t="s">
        <v>52</v>
      </c>
      <c r="F237" s="87" t="s">
        <v>50</v>
      </c>
      <c r="G237" s="87">
        <v>10</v>
      </c>
      <c r="H237" s="87">
        <v>7920</v>
      </c>
      <c r="I237" s="87">
        <v>3198.8879999999999</v>
      </c>
      <c r="J237" s="93">
        <f t="shared" si="3"/>
        <v>456</v>
      </c>
    </row>
    <row r="238" spans="2:10">
      <c r="B238" s="86">
        <v>40957</v>
      </c>
      <c r="C238" s="93">
        <v>1348</v>
      </c>
      <c r="D238" s="87" t="s">
        <v>45</v>
      </c>
      <c r="E238" s="87" t="s">
        <v>52</v>
      </c>
      <c r="F238" s="87" t="s">
        <v>50</v>
      </c>
      <c r="G238" s="87">
        <v>10</v>
      </c>
      <c r="H238" s="87">
        <v>2280</v>
      </c>
      <c r="I238" s="87">
        <v>2978.136</v>
      </c>
      <c r="J238" s="93">
        <f t="shared" si="3"/>
        <v>1142</v>
      </c>
    </row>
    <row r="239" spans="2:10">
      <c r="B239" s="86">
        <v>40958</v>
      </c>
      <c r="C239" s="93">
        <v>1349</v>
      </c>
      <c r="D239" s="87" t="s">
        <v>48</v>
      </c>
      <c r="E239" s="87" t="s">
        <v>52</v>
      </c>
      <c r="F239" s="87" t="s">
        <v>50</v>
      </c>
      <c r="G239" s="87">
        <v>7</v>
      </c>
      <c r="H239" s="87">
        <v>8741.25</v>
      </c>
      <c r="I239" s="87">
        <v>1502.7957000000001</v>
      </c>
      <c r="J239" s="93">
        <f t="shared" si="3"/>
        <v>362</v>
      </c>
    </row>
    <row r="240" spans="2:10">
      <c r="B240" s="86">
        <v>40959</v>
      </c>
      <c r="C240" s="93">
        <v>1350</v>
      </c>
      <c r="D240" s="87" t="s">
        <v>49</v>
      </c>
      <c r="E240" s="87" t="s">
        <v>52</v>
      </c>
      <c r="F240" s="87" t="s">
        <v>51</v>
      </c>
      <c r="G240" s="87">
        <v>6</v>
      </c>
      <c r="H240" s="87">
        <v>3168</v>
      </c>
      <c r="I240" s="87">
        <v>2526.7968000000001</v>
      </c>
      <c r="J240" s="93">
        <f t="shared" si="3"/>
        <v>1032</v>
      </c>
    </row>
    <row r="241" spans="2:10">
      <c r="B241" s="86">
        <v>40960</v>
      </c>
      <c r="C241" s="93">
        <v>1351</v>
      </c>
      <c r="D241" s="87" t="s">
        <v>45</v>
      </c>
      <c r="E241" s="87" t="s">
        <v>52</v>
      </c>
      <c r="F241" s="87" t="s">
        <v>51</v>
      </c>
      <c r="G241" s="87">
        <v>6</v>
      </c>
      <c r="H241" s="87">
        <v>11475</v>
      </c>
      <c r="I241" s="87">
        <v>4240.0125000000007</v>
      </c>
      <c r="J241" s="93">
        <f t="shared" si="3"/>
        <v>131</v>
      </c>
    </row>
    <row r="242" spans="2:10">
      <c r="B242" s="86">
        <v>40961</v>
      </c>
      <c r="C242" s="93">
        <v>1352</v>
      </c>
      <c r="D242" s="87" t="s">
        <v>48</v>
      </c>
      <c r="E242" s="87" t="s">
        <v>52</v>
      </c>
      <c r="F242" s="87" t="s">
        <v>51</v>
      </c>
      <c r="G242" s="87">
        <v>9</v>
      </c>
      <c r="H242" s="87">
        <v>4333.5</v>
      </c>
      <c r="I242" s="87">
        <v>1783.23525</v>
      </c>
      <c r="J242" s="93">
        <f t="shared" si="3"/>
        <v>921</v>
      </c>
    </row>
    <row r="243" spans="2:10">
      <c r="B243" s="86">
        <v>40962</v>
      </c>
      <c r="C243" s="93">
        <v>1353</v>
      </c>
      <c r="D243" s="87" t="s">
        <v>49</v>
      </c>
      <c r="E243" s="87" t="s">
        <v>52</v>
      </c>
      <c r="F243" s="87" t="s">
        <v>47</v>
      </c>
      <c r="G243" s="87">
        <v>9</v>
      </c>
      <c r="H243" s="87">
        <v>5778</v>
      </c>
      <c r="I243" s="87">
        <v>1758.8232</v>
      </c>
      <c r="J243" s="93">
        <f t="shared" si="3"/>
        <v>716</v>
      </c>
    </row>
    <row r="244" spans="2:10">
      <c r="B244" s="86">
        <v>40963</v>
      </c>
      <c r="C244" s="93">
        <v>1354</v>
      </c>
      <c r="D244" s="87" t="s">
        <v>45</v>
      </c>
      <c r="E244" s="87" t="s">
        <v>52</v>
      </c>
      <c r="F244" s="87" t="s">
        <v>47</v>
      </c>
      <c r="G244" s="87">
        <v>9</v>
      </c>
      <c r="H244" s="87">
        <v>12285</v>
      </c>
      <c r="I244" s="87">
        <v>1560.6864</v>
      </c>
      <c r="J244" s="93">
        <f t="shared" si="3"/>
        <v>93</v>
      </c>
    </row>
    <row r="245" spans="2:10">
      <c r="B245" s="86">
        <v>40964</v>
      </c>
      <c r="C245" s="93">
        <v>1355</v>
      </c>
      <c r="D245" s="87" t="s">
        <v>48</v>
      </c>
      <c r="E245" s="87" t="s">
        <v>52</v>
      </c>
      <c r="F245" s="87" t="s">
        <v>47</v>
      </c>
      <c r="G245" s="87">
        <v>6</v>
      </c>
      <c r="H245" s="87">
        <v>1782</v>
      </c>
      <c r="I245" s="87">
        <v>3026.7269999999999</v>
      </c>
      <c r="J245" s="93">
        <f t="shared" si="3"/>
        <v>1267</v>
      </c>
    </row>
    <row r="246" spans="2:10">
      <c r="B246" s="86">
        <v>40965</v>
      </c>
      <c r="C246" s="93">
        <v>1356</v>
      </c>
      <c r="D246" s="87" t="s">
        <v>49</v>
      </c>
      <c r="E246" s="87" t="s">
        <v>52</v>
      </c>
      <c r="F246" s="87" t="s">
        <v>50</v>
      </c>
      <c r="G246" s="87">
        <v>9</v>
      </c>
      <c r="H246" s="87">
        <v>14310</v>
      </c>
      <c r="I246" s="87">
        <v>4742.9063999999998</v>
      </c>
      <c r="J246" s="93">
        <f t="shared" si="3"/>
        <v>20</v>
      </c>
    </row>
    <row r="247" spans="2:10">
      <c r="B247" s="86">
        <v>40966</v>
      </c>
      <c r="C247" s="93">
        <v>1357</v>
      </c>
      <c r="D247" s="87" t="s">
        <v>45</v>
      </c>
      <c r="E247" s="87" t="s">
        <v>52</v>
      </c>
      <c r="F247" s="87" t="s">
        <v>50</v>
      </c>
      <c r="G247" s="87">
        <v>6</v>
      </c>
      <c r="H247" s="87">
        <v>1962</v>
      </c>
      <c r="I247" s="87">
        <v>2316.7296000000001</v>
      </c>
      <c r="J247" s="93">
        <f t="shared" si="3"/>
        <v>1242</v>
      </c>
    </row>
    <row r="248" spans="2:10">
      <c r="B248" s="86">
        <v>40967</v>
      </c>
      <c r="C248" s="93">
        <v>1358</v>
      </c>
      <c r="D248" s="87" t="s">
        <v>48</v>
      </c>
      <c r="E248" s="87" t="s">
        <v>52</v>
      </c>
      <c r="F248" s="87" t="s">
        <v>50</v>
      </c>
      <c r="G248" s="87">
        <v>9</v>
      </c>
      <c r="H248" s="87">
        <v>12465</v>
      </c>
      <c r="I248" s="87">
        <v>4464.4643999999998</v>
      </c>
      <c r="J248" s="93">
        <f t="shared" si="3"/>
        <v>81</v>
      </c>
    </row>
    <row r="249" spans="2:10">
      <c r="B249" s="86">
        <v>40969</v>
      </c>
      <c r="C249" s="93">
        <v>1359</v>
      </c>
      <c r="D249" s="87" t="s">
        <v>49</v>
      </c>
      <c r="E249" s="87" t="s">
        <v>52</v>
      </c>
      <c r="F249" s="87" t="s">
        <v>51</v>
      </c>
      <c r="G249" s="87">
        <v>7</v>
      </c>
      <c r="H249" s="87">
        <v>7182</v>
      </c>
      <c r="I249" s="87">
        <v>3926.1600000000003</v>
      </c>
      <c r="J249" s="93">
        <f t="shared" si="3"/>
        <v>550</v>
      </c>
    </row>
    <row r="250" spans="2:10">
      <c r="B250" s="86">
        <v>40970</v>
      </c>
      <c r="C250" s="93">
        <v>1360</v>
      </c>
      <c r="D250" s="87" t="s">
        <v>45</v>
      </c>
      <c r="E250" s="87" t="s">
        <v>52</v>
      </c>
      <c r="F250" s="87" t="s">
        <v>51</v>
      </c>
      <c r="G250" s="87">
        <v>8</v>
      </c>
      <c r="H250" s="87">
        <v>1548</v>
      </c>
      <c r="I250" s="87">
        <v>683.75159999999994</v>
      </c>
      <c r="J250" s="93">
        <f t="shared" si="3"/>
        <v>1309</v>
      </c>
    </row>
    <row r="251" spans="2:10">
      <c r="B251" s="86">
        <v>40971</v>
      </c>
      <c r="C251" s="93">
        <v>1361</v>
      </c>
      <c r="D251" s="87" t="s">
        <v>48</v>
      </c>
      <c r="E251" s="87" t="s">
        <v>52</v>
      </c>
      <c r="F251" s="87" t="s">
        <v>51</v>
      </c>
      <c r="G251" s="87">
        <v>6</v>
      </c>
      <c r="H251" s="87">
        <v>3906</v>
      </c>
      <c r="I251" s="87">
        <v>1462.4063999999998</v>
      </c>
      <c r="J251" s="93">
        <f t="shared" si="3"/>
        <v>985</v>
      </c>
    </row>
    <row r="252" spans="2:10">
      <c r="B252" s="86">
        <v>40972</v>
      </c>
      <c r="C252" s="93">
        <v>1362</v>
      </c>
      <c r="D252" s="87" t="s">
        <v>49</v>
      </c>
      <c r="E252" s="87" t="s">
        <v>52</v>
      </c>
      <c r="F252" s="87" t="s">
        <v>47</v>
      </c>
      <c r="G252" s="87">
        <v>7</v>
      </c>
      <c r="H252" s="87">
        <v>1753.5</v>
      </c>
      <c r="I252" s="87">
        <v>2914.317</v>
      </c>
      <c r="J252" s="93">
        <f t="shared" si="3"/>
        <v>1275</v>
      </c>
    </row>
    <row r="253" spans="2:10">
      <c r="B253" s="86">
        <v>40973</v>
      </c>
      <c r="C253" s="93">
        <v>1363</v>
      </c>
      <c r="D253" s="87" t="s">
        <v>45</v>
      </c>
      <c r="E253" s="87" t="s">
        <v>52</v>
      </c>
      <c r="F253" s="87" t="s">
        <v>47</v>
      </c>
      <c r="G253" s="87">
        <v>9</v>
      </c>
      <c r="H253" s="87">
        <v>5994</v>
      </c>
      <c r="I253" s="87">
        <v>2626.5707999999995</v>
      </c>
      <c r="J253" s="93">
        <f t="shared" si="3"/>
        <v>692</v>
      </c>
    </row>
    <row r="254" spans="2:10">
      <c r="B254" s="86">
        <v>41339</v>
      </c>
      <c r="C254" s="93">
        <v>1364</v>
      </c>
      <c r="D254" s="87" t="s">
        <v>48</v>
      </c>
      <c r="E254" s="87" t="s">
        <v>52</v>
      </c>
      <c r="F254" s="87" t="s">
        <v>47</v>
      </c>
      <c r="G254" s="87">
        <v>9</v>
      </c>
      <c r="H254" s="87">
        <v>6480</v>
      </c>
      <c r="I254" s="87">
        <v>4390.2</v>
      </c>
      <c r="J254" s="93">
        <f t="shared" si="3"/>
        <v>633</v>
      </c>
    </row>
    <row r="255" spans="2:10">
      <c r="B255" s="86">
        <v>41340</v>
      </c>
      <c r="C255" s="93">
        <v>1365</v>
      </c>
      <c r="D255" s="87" t="s">
        <v>49</v>
      </c>
      <c r="E255" s="87" t="s">
        <v>52</v>
      </c>
      <c r="F255" s="87" t="s">
        <v>50</v>
      </c>
      <c r="G255" s="87">
        <v>6</v>
      </c>
      <c r="H255" s="87">
        <v>3078</v>
      </c>
      <c r="I255" s="87">
        <v>2534.7330000000002</v>
      </c>
      <c r="J255" s="93">
        <f t="shared" si="3"/>
        <v>1043</v>
      </c>
    </row>
    <row r="256" spans="2:10">
      <c r="B256" s="86">
        <v>41341</v>
      </c>
      <c r="C256" s="93">
        <v>1366</v>
      </c>
      <c r="D256" s="87" t="s">
        <v>45</v>
      </c>
      <c r="E256" s="87" t="s">
        <v>52</v>
      </c>
      <c r="F256" s="87" t="s">
        <v>50</v>
      </c>
      <c r="G256" s="87">
        <v>9</v>
      </c>
      <c r="H256" s="87">
        <v>6858</v>
      </c>
      <c r="I256" s="87">
        <v>1755.1908000000001</v>
      </c>
      <c r="J256" s="93">
        <f t="shared" si="3"/>
        <v>595</v>
      </c>
    </row>
    <row r="257" spans="2:10">
      <c r="B257" s="86">
        <v>41342</v>
      </c>
      <c r="C257" s="93">
        <v>1367</v>
      </c>
      <c r="D257" s="87" t="s">
        <v>48</v>
      </c>
      <c r="E257" s="87" t="s">
        <v>52</v>
      </c>
      <c r="F257" s="87" t="s">
        <v>50</v>
      </c>
      <c r="G257" s="87">
        <v>10</v>
      </c>
      <c r="H257" s="87">
        <v>10080</v>
      </c>
      <c r="I257" s="87">
        <v>3171.1680000000001</v>
      </c>
      <c r="J257" s="93">
        <f t="shared" si="3"/>
        <v>240</v>
      </c>
    </row>
    <row r="258" spans="2:10">
      <c r="B258" s="86">
        <v>41343</v>
      </c>
      <c r="C258" s="93">
        <v>1368</v>
      </c>
      <c r="D258" s="87" t="s">
        <v>49</v>
      </c>
      <c r="E258" s="87" t="s">
        <v>52</v>
      </c>
      <c r="F258" s="87" t="s">
        <v>51</v>
      </c>
      <c r="G258" s="87">
        <v>10</v>
      </c>
      <c r="H258" s="87">
        <v>5520</v>
      </c>
      <c r="I258" s="87">
        <v>2378.0160000000001</v>
      </c>
      <c r="J258" s="93">
        <f t="shared" si="3"/>
        <v>757</v>
      </c>
    </row>
    <row r="259" spans="2:10">
      <c r="B259" s="86">
        <v>41344</v>
      </c>
      <c r="C259" s="93">
        <v>1369</v>
      </c>
      <c r="D259" s="87" t="s">
        <v>45</v>
      </c>
      <c r="E259" s="87" t="s">
        <v>52</v>
      </c>
      <c r="F259" s="87" t="s">
        <v>51</v>
      </c>
      <c r="G259" s="87">
        <v>9</v>
      </c>
      <c r="H259" s="87">
        <v>11016</v>
      </c>
      <c r="I259" s="87">
        <v>892.84679999999992</v>
      </c>
      <c r="J259" s="93">
        <f t="shared" ref="J259:J322" si="4">+RANK(H259,$H$2:$H$1326,0)</f>
        <v>166</v>
      </c>
    </row>
    <row r="260" spans="2:10">
      <c r="B260" s="86">
        <v>41345</v>
      </c>
      <c r="C260" s="93">
        <v>1370</v>
      </c>
      <c r="D260" s="87" t="s">
        <v>48</v>
      </c>
      <c r="E260" s="87" t="s">
        <v>52</v>
      </c>
      <c r="F260" s="87" t="s">
        <v>51</v>
      </c>
      <c r="G260" s="87">
        <v>8</v>
      </c>
      <c r="H260" s="87">
        <v>2232</v>
      </c>
      <c r="I260" s="87">
        <v>969.13439999999991</v>
      </c>
      <c r="J260" s="93">
        <f t="shared" si="4"/>
        <v>1157</v>
      </c>
    </row>
    <row r="261" spans="2:10">
      <c r="B261" s="86">
        <v>41346</v>
      </c>
      <c r="C261" s="93">
        <v>1371</v>
      </c>
      <c r="D261" s="87" t="s">
        <v>49</v>
      </c>
      <c r="E261" s="87" t="s">
        <v>52</v>
      </c>
      <c r="F261" s="87" t="s">
        <v>47</v>
      </c>
      <c r="G261" s="87">
        <v>8</v>
      </c>
      <c r="H261" s="87">
        <v>6792</v>
      </c>
      <c r="I261" s="87">
        <v>907.1848</v>
      </c>
      <c r="J261" s="93">
        <f t="shared" si="4"/>
        <v>606</v>
      </c>
    </row>
    <row r="262" spans="2:10">
      <c r="B262" s="86">
        <v>41347</v>
      </c>
      <c r="C262" s="93">
        <v>1372</v>
      </c>
      <c r="D262" s="87" t="s">
        <v>45</v>
      </c>
      <c r="E262" s="87" t="s">
        <v>52</v>
      </c>
      <c r="F262" s="87" t="s">
        <v>47</v>
      </c>
      <c r="G262" s="87">
        <v>6</v>
      </c>
      <c r="H262" s="87">
        <v>8707.5</v>
      </c>
      <c r="I262" s="87">
        <v>1918.95885</v>
      </c>
      <c r="J262" s="93">
        <f t="shared" si="4"/>
        <v>363</v>
      </c>
    </row>
    <row r="263" spans="2:10">
      <c r="B263" s="86">
        <v>41348</v>
      </c>
      <c r="C263" s="93">
        <v>1373</v>
      </c>
      <c r="D263" s="87" t="s">
        <v>48</v>
      </c>
      <c r="E263" s="87" t="s">
        <v>52</v>
      </c>
      <c r="F263" s="87" t="s">
        <v>47</v>
      </c>
      <c r="G263" s="87">
        <v>7</v>
      </c>
      <c r="H263" s="87">
        <v>5796</v>
      </c>
      <c r="I263" s="87">
        <v>3440.5056</v>
      </c>
      <c r="J263" s="93">
        <f t="shared" si="4"/>
        <v>714</v>
      </c>
    </row>
    <row r="264" spans="2:10">
      <c r="B264" s="86">
        <v>41349</v>
      </c>
      <c r="C264" s="93">
        <v>1374</v>
      </c>
      <c r="D264" s="87" t="s">
        <v>49</v>
      </c>
      <c r="E264" s="87" t="s">
        <v>52</v>
      </c>
      <c r="F264" s="87" t="s">
        <v>50</v>
      </c>
      <c r="G264" s="87">
        <v>10</v>
      </c>
      <c r="H264" s="87">
        <v>9000</v>
      </c>
      <c r="I264" s="87">
        <v>2616.2999999999997</v>
      </c>
      <c r="J264" s="93">
        <f t="shared" si="4"/>
        <v>324</v>
      </c>
    </row>
    <row r="265" spans="2:10">
      <c r="B265" s="86">
        <v>41350</v>
      </c>
      <c r="C265" s="93">
        <v>1375</v>
      </c>
      <c r="D265" s="87" t="s">
        <v>45</v>
      </c>
      <c r="E265" s="87" t="s">
        <v>52</v>
      </c>
      <c r="F265" s="87" t="s">
        <v>50</v>
      </c>
      <c r="G265" s="87">
        <v>6</v>
      </c>
      <c r="H265" s="87">
        <v>10192.5</v>
      </c>
      <c r="I265" s="87">
        <v>1763.7101999999998</v>
      </c>
      <c r="J265" s="93">
        <f t="shared" si="4"/>
        <v>234</v>
      </c>
    </row>
    <row r="266" spans="2:10">
      <c r="B266" s="86">
        <v>41351</v>
      </c>
      <c r="C266" s="93">
        <v>1376</v>
      </c>
      <c r="D266" s="87" t="s">
        <v>48</v>
      </c>
      <c r="E266" s="87" t="s">
        <v>52</v>
      </c>
      <c r="F266" s="87" t="s">
        <v>50</v>
      </c>
      <c r="G266" s="87">
        <v>6</v>
      </c>
      <c r="H266" s="87">
        <v>7074</v>
      </c>
      <c r="I266" s="87">
        <v>594.03915000000006</v>
      </c>
      <c r="J266" s="93">
        <f t="shared" si="4"/>
        <v>566</v>
      </c>
    </row>
    <row r="267" spans="2:10">
      <c r="B267" s="86">
        <v>41352</v>
      </c>
      <c r="C267" s="93">
        <v>1377</v>
      </c>
      <c r="D267" s="87" t="s">
        <v>49</v>
      </c>
      <c r="E267" s="87" t="s">
        <v>52</v>
      </c>
      <c r="F267" s="87" t="s">
        <v>51</v>
      </c>
      <c r="G267" s="87">
        <v>10</v>
      </c>
      <c r="H267" s="87">
        <v>2260</v>
      </c>
      <c r="I267" s="87">
        <v>3598.8240000000001</v>
      </c>
      <c r="J267" s="93">
        <f t="shared" si="4"/>
        <v>1152</v>
      </c>
    </row>
    <row r="268" spans="2:10">
      <c r="B268" s="86">
        <v>41353</v>
      </c>
      <c r="C268" s="93">
        <v>1378</v>
      </c>
      <c r="D268" s="87" t="s">
        <v>45</v>
      </c>
      <c r="E268" s="87" t="s">
        <v>52</v>
      </c>
      <c r="F268" s="87" t="s">
        <v>51</v>
      </c>
      <c r="G268" s="87">
        <v>7</v>
      </c>
      <c r="H268" s="87">
        <v>8568</v>
      </c>
      <c r="I268" s="87">
        <v>980.17920000000004</v>
      </c>
      <c r="J268" s="93">
        <f t="shared" si="4"/>
        <v>375</v>
      </c>
    </row>
    <row r="269" spans="2:10">
      <c r="B269" s="86">
        <v>41354</v>
      </c>
      <c r="C269" s="93">
        <v>1379</v>
      </c>
      <c r="D269" s="87" t="s">
        <v>48</v>
      </c>
      <c r="E269" s="87" t="s">
        <v>52</v>
      </c>
      <c r="F269" s="87" t="s">
        <v>51</v>
      </c>
      <c r="G269" s="87">
        <v>8</v>
      </c>
      <c r="H269" s="87">
        <v>8856</v>
      </c>
      <c r="I269" s="87">
        <v>5951.232</v>
      </c>
      <c r="J269" s="93">
        <f t="shared" si="4"/>
        <v>345</v>
      </c>
    </row>
    <row r="270" spans="2:10">
      <c r="B270" s="86">
        <v>41355</v>
      </c>
      <c r="C270" s="93">
        <v>1380</v>
      </c>
      <c r="D270" s="87" t="s">
        <v>49</v>
      </c>
      <c r="E270" s="87" t="s">
        <v>52</v>
      </c>
      <c r="F270" s="87" t="s">
        <v>47</v>
      </c>
      <c r="G270" s="87">
        <v>6</v>
      </c>
      <c r="H270" s="87">
        <v>1692</v>
      </c>
      <c r="I270" s="87">
        <v>2789.7696000000001</v>
      </c>
      <c r="J270" s="93">
        <f t="shared" si="4"/>
        <v>1288</v>
      </c>
    </row>
    <row r="271" spans="2:10">
      <c r="B271" s="86">
        <v>41356</v>
      </c>
      <c r="C271" s="93">
        <v>1381</v>
      </c>
      <c r="D271" s="87" t="s">
        <v>45</v>
      </c>
      <c r="E271" s="87" t="s">
        <v>52</v>
      </c>
      <c r="F271" s="87" t="s">
        <v>47</v>
      </c>
      <c r="G271" s="87">
        <v>6</v>
      </c>
      <c r="H271" s="87">
        <v>5022</v>
      </c>
      <c r="I271" s="87">
        <v>3700.3769999999995</v>
      </c>
      <c r="J271" s="93">
        <f t="shared" si="4"/>
        <v>819</v>
      </c>
    </row>
    <row r="272" spans="2:10">
      <c r="B272" s="86">
        <v>41357</v>
      </c>
      <c r="C272" s="93">
        <v>1382</v>
      </c>
      <c r="D272" s="87" t="s">
        <v>48</v>
      </c>
      <c r="E272" s="87" t="s">
        <v>52</v>
      </c>
      <c r="F272" s="87" t="s">
        <v>47</v>
      </c>
      <c r="G272" s="87">
        <v>10</v>
      </c>
      <c r="H272" s="87">
        <v>8160</v>
      </c>
      <c r="I272" s="87">
        <v>3942.9119999999998</v>
      </c>
      <c r="J272" s="93">
        <f t="shared" si="4"/>
        <v>430</v>
      </c>
    </row>
    <row r="273" spans="2:10">
      <c r="B273" s="86">
        <v>41358</v>
      </c>
      <c r="C273" s="93">
        <v>1383</v>
      </c>
      <c r="D273" s="87" t="s">
        <v>49</v>
      </c>
      <c r="E273" s="87" t="s">
        <v>52</v>
      </c>
      <c r="F273" s="87" t="s">
        <v>50</v>
      </c>
      <c r="G273" s="87">
        <v>7</v>
      </c>
      <c r="H273" s="87">
        <v>2509.5</v>
      </c>
      <c r="I273" s="87">
        <v>858.7509</v>
      </c>
      <c r="J273" s="93">
        <f t="shared" si="4"/>
        <v>1100</v>
      </c>
    </row>
    <row r="274" spans="2:10">
      <c r="B274" s="86">
        <v>41359</v>
      </c>
      <c r="C274" s="93">
        <v>1384</v>
      </c>
      <c r="D274" s="87" t="s">
        <v>45</v>
      </c>
      <c r="E274" s="87" t="s">
        <v>52</v>
      </c>
      <c r="F274" s="87" t="s">
        <v>50</v>
      </c>
      <c r="G274" s="87">
        <v>7</v>
      </c>
      <c r="H274" s="87">
        <v>1732.5</v>
      </c>
      <c r="I274" s="87">
        <v>1503.81</v>
      </c>
      <c r="J274" s="93">
        <f t="shared" si="4"/>
        <v>1279</v>
      </c>
    </row>
    <row r="275" spans="2:10">
      <c r="B275" s="86">
        <v>41360</v>
      </c>
      <c r="C275" s="93">
        <v>1385</v>
      </c>
      <c r="D275" s="87" t="s">
        <v>48</v>
      </c>
      <c r="E275" s="87" t="s">
        <v>52</v>
      </c>
      <c r="F275" s="87" t="s">
        <v>50</v>
      </c>
      <c r="G275" s="87">
        <v>9</v>
      </c>
      <c r="H275" s="87">
        <v>2340</v>
      </c>
      <c r="I275" s="87">
        <v>2488.59</v>
      </c>
      <c r="J275" s="93">
        <f t="shared" si="4"/>
        <v>1134</v>
      </c>
    </row>
    <row r="276" spans="2:10">
      <c r="B276" s="86">
        <v>41361</v>
      </c>
      <c r="C276" s="93">
        <v>1386</v>
      </c>
      <c r="D276" s="87" t="s">
        <v>49</v>
      </c>
      <c r="E276" s="87" t="s">
        <v>52</v>
      </c>
      <c r="F276" s="87" t="s">
        <v>51</v>
      </c>
      <c r="G276" s="87">
        <v>10</v>
      </c>
      <c r="H276" s="87">
        <v>10960</v>
      </c>
      <c r="I276" s="87">
        <v>3741.7439999999997</v>
      </c>
      <c r="J276" s="93">
        <f t="shared" si="4"/>
        <v>173</v>
      </c>
    </row>
    <row r="277" spans="2:10">
      <c r="B277" s="86">
        <v>41362</v>
      </c>
      <c r="C277" s="93">
        <v>1387</v>
      </c>
      <c r="D277" s="87" t="s">
        <v>45</v>
      </c>
      <c r="E277" s="87" t="s">
        <v>52</v>
      </c>
      <c r="F277" s="87" t="s">
        <v>51</v>
      </c>
      <c r="G277" s="87">
        <v>7</v>
      </c>
      <c r="H277" s="87">
        <v>8111.25</v>
      </c>
      <c r="I277" s="87">
        <v>597.799125</v>
      </c>
      <c r="J277" s="93">
        <f t="shared" si="4"/>
        <v>433</v>
      </c>
    </row>
    <row r="278" spans="2:10">
      <c r="B278" s="86">
        <v>41363</v>
      </c>
      <c r="C278" s="93">
        <v>1388</v>
      </c>
      <c r="D278" s="87" t="s">
        <v>48</v>
      </c>
      <c r="E278" s="87" t="s">
        <v>52</v>
      </c>
      <c r="F278" s="87" t="s">
        <v>51</v>
      </c>
      <c r="G278" s="87">
        <v>6</v>
      </c>
      <c r="H278" s="87">
        <v>4878</v>
      </c>
      <c r="I278" s="87">
        <v>4765.8060000000005</v>
      </c>
      <c r="J278" s="93">
        <f t="shared" si="4"/>
        <v>849</v>
      </c>
    </row>
    <row r="279" spans="2:10">
      <c r="B279" s="86">
        <v>41364</v>
      </c>
      <c r="C279" s="93">
        <v>1389</v>
      </c>
      <c r="D279" s="87" t="s">
        <v>49</v>
      </c>
      <c r="E279" s="87" t="s">
        <v>52</v>
      </c>
      <c r="F279" s="87" t="s">
        <v>47</v>
      </c>
      <c r="G279" s="87">
        <v>8</v>
      </c>
      <c r="H279" s="87">
        <v>14940</v>
      </c>
      <c r="I279" s="87">
        <v>5294.7359999999999</v>
      </c>
      <c r="J279" s="93">
        <f t="shared" si="4"/>
        <v>2</v>
      </c>
    </row>
    <row r="280" spans="2:10">
      <c r="B280" s="86">
        <v>41365</v>
      </c>
      <c r="C280" s="93">
        <v>1390</v>
      </c>
      <c r="D280" s="87" t="s">
        <v>45</v>
      </c>
      <c r="E280" s="87" t="s">
        <v>52</v>
      </c>
      <c r="F280" s="87" t="s">
        <v>47</v>
      </c>
      <c r="G280" s="87">
        <v>8</v>
      </c>
      <c r="H280" s="87">
        <v>8280</v>
      </c>
      <c r="I280" s="87">
        <v>4222.7999999999993</v>
      </c>
      <c r="J280" s="93">
        <f t="shared" si="4"/>
        <v>415</v>
      </c>
    </row>
    <row r="281" spans="2:10">
      <c r="B281" s="86">
        <v>41366</v>
      </c>
      <c r="C281" s="93">
        <v>1391</v>
      </c>
      <c r="D281" s="87" t="s">
        <v>48</v>
      </c>
      <c r="E281" s="87" t="s">
        <v>52</v>
      </c>
      <c r="F281" s="87" t="s">
        <v>47</v>
      </c>
      <c r="G281" s="87">
        <v>6</v>
      </c>
      <c r="H281" s="87">
        <v>2065.5</v>
      </c>
      <c r="I281" s="87">
        <v>2443.2799500000001</v>
      </c>
      <c r="J281" s="93">
        <f t="shared" si="4"/>
        <v>1214</v>
      </c>
    </row>
    <row r="282" spans="2:10">
      <c r="B282" s="86">
        <v>41367</v>
      </c>
      <c r="C282" s="93">
        <v>1392</v>
      </c>
      <c r="D282" s="87" t="s">
        <v>49</v>
      </c>
      <c r="E282" s="87" t="s">
        <v>52</v>
      </c>
      <c r="F282" s="87" t="s">
        <v>50</v>
      </c>
      <c r="G282" s="87">
        <v>8</v>
      </c>
      <c r="H282" s="87">
        <v>8028</v>
      </c>
      <c r="I282" s="87">
        <v>4016.6760000000004</v>
      </c>
      <c r="J282" s="93">
        <f t="shared" si="4"/>
        <v>445</v>
      </c>
    </row>
    <row r="283" spans="2:10">
      <c r="B283" s="86">
        <v>41368</v>
      </c>
      <c r="C283" s="93">
        <v>1393</v>
      </c>
      <c r="D283" s="87" t="s">
        <v>45</v>
      </c>
      <c r="E283" s="87" t="s">
        <v>52</v>
      </c>
      <c r="F283" s="87" t="s">
        <v>50</v>
      </c>
      <c r="G283" s="87">
        <v>9</v>
      </c>
      <c r="H283" s="87">
        <v>8280</v>
      </c>
      <c r="I283" s="87">
        <v>3315.1049999999996</v>
      </c>
      <c r="J283" s="93">
        <f t="shared" si="4"/>
        <v>415</v>
      </c>
    </row>
    <row r="284" spans="2:10">
      <c r="B284" s="86">
        <v>41369</v>
      </c>
      <c r="C284" s="93">
        <v>1394</v>
      </c>
      <c r="D284" s="87" t="s">
        <v>48</v>
      </c>
      <c r="E284" s="87" t="s">
        <v>52</v>
      </c>
      <c r="F284" s="87" t="s">
        <v>50</v>
      </c>
      <c r="G284" s="87">
        <v>7</v>
      </c>
      <c r="H284" s="87">
        <v>2215.5</v>
      </c>
      <c r="I284" s="87">
        <v>2865.9708000000005</v>
      </c>
      <c r="J284" s="93">
        <f t="shared" si="4"/>
        <v>1165</v>
      </c>
    </row>
    <row r="285" spans="2:10">
      <c r="B285" s="86">
        <v>41370</v>
      </c>
      <c r="C285" s="93">
        <v>1395</v>
      </c>
      <c r="D285" s="87" t="s">
        <v>49</v>
      </c>
      <c r="E285" s="87" t="s">
        <v>52</v>
      </c>
      <c r="F285" s="87" t="s">
        <v>51</v>
      </c>
      <c r="G285" s="87">
        <v>7</v>
      </c>
      <c r="H285" s="87">
        <v>12022.5</v>
      </c>
      <c r="I285" s="87">
        <v>2547.0868500000006</v>
      </c>
      <c r="J285" s="93">
        <f t="shared" si="4"/>
        <v>103</v>
      </c>
    </row>
    <row r="286" spans="2:10">
      <c r="B286" s="86">
        <v>41371</v>
      </c>
      <c r="C286" s="93">
        <v>1396</v>
      </c>
      <c r="D286" s="87" t="s">
        <v>45</v>
      </c>
      <c r="E286" s="87" t="s">
        <v>52</v>
      </c>
      <c r="F286" s="87" t="s">
        <v>51</v>
      </c>
      <c r="G286" s="87">
        <v>10</v>
      </c>
      <c r="H286" s="87">
        <v>3600</v>
      </c>
      <c r="I286" s="87">
        <v>3808.8</v>
      </c>
      <c r="J286" s="93">
        <f t="shared" si="4"/>
        <v>1005</v>
      </c>
    </row>
    <row r="287" spans="2:10">
      <c r="B287" s="86">
        <v>41372</v>
      </c>
      <c r="C287" s="93">
        <v>1397</v>
      </c>
      <c r="D287" s="87" t="s">
        <v>48</v>
      </c>
      <c r="E287" s="87" t="s">
        <v>52</v>
      </c>
      <c r="F287" s="87" t="s">
        <v>51</v>
      </c>
      <c r="G287" s="87">
        <v>8</v>
      </c>
      <c r="H287" s="87">
        <v>5136</v>
      </c>
      <c r="I287" s="87">
        <v>2781.9143999999997</v>
      </c>
      <c r="J287" s="93">
        <f t="shared" si="4"/>
        <v>804</v>
      </c>
    </row>
    <row r="288" spans="2:10">
      <c r="B288" s="86">
        <v>41373</v>
      </c>
      <c r="C288" s="93">
        <v>1398</v>
      </c>
      <c r="D288" s="87" t="s">
        <v>49</v>
      </c>
      <c r="E288" s="87" t="s">
        <v>52</v>
      </c>
      <c r="F288" s="87" t="s">
        <v>47</v>
      </c>
      <c r="G288" s="87">
        <v>9</v>
      </c>
      <c r="H288" s="87">
        <v>2430</v>
      </c>
      <c r="I288" s="87">
        <v>5209.920000000001</v>
      </c>
      <c r="J288" s="93">
        <f t="shared" si="4"/>
        <v>1113</v>
      </c>
    </row>
    <row r="289" spans="2:10">
      <c r="B289" s="86">
        <v>41374</v>
      </c>
      <c r="C289" s="93">
        <v>1399</v>
      </c>
      <c r="D289" s="87" t="s">
        <v>45</v>
      </c>
      <c r="E289" s="87" t="s">
        <v>52</v>
      </c>
      <c r="F289" s="87" t="s">
        <v>47</v>
      </c>
      <c r="G289" s="87">
        <v>10</v>
      </c>
      <c r="H289" s="87">
        <v>10160</v>
      </c>
      <c r="I289" s="87">
        <v>3020.5679999999998</v>
      </c>
      <c r="J289" s="93">
        <f t="shared" si="4"/>
        <v>236</v>
      </c>
    </row>
    <row r="290" spans="2:10">
      <c r="B290" s="86">
        <v>41375</v>
      </c>
      <c r="C290" s="93">
        <v>1400</v>
      </c>
      <c r="D290" s="87" t="s">
        <v>48</v>
      </c>
      <c r="E290" s="87" t="s">
        <v>52</v>
      </c>
      <c r="F290" s="87" t="s">
        <v>47</v>
      </c>
      <c r="G290" s="87">
        <v>7</v>
      </c>
      <c r="H290" s="87">
        <v>8379</v>
      </c>
      <c r="I290" s="87">
        <v>4688.0505000000003</v>
      </c>
      <c r="J290" s="93">
        <f t="shared" si="4"/>
        <v>401</v>
      </c>
    </row>
    <row r="291" spans="2:10">
      <c r="B291" s="86">
        <v>41376</v>
      </c>
      <c r="C291" s="93">
        <v>1401</v>
      </c>
      <c r="D291" s="87" t="s">
        <v>49</v>
      </c>
      <c r="E291" s="87" t="s">
        <v>52</v>
      </c>
      <c r="F291" s="87" t="s">
        <v>50</v>
      </c>
      <c r="G291" s="87">
        <v>10</v>
      </c>
      <c r="H291" s="87">
        <v>3420</v>
      </c>
      <c r="I291" s="87">
        <v>1141.596</v>
      </c>
      <c r="J291" s="93">
        <f t="shared" si="4"/>
        <v>1015</v>
      </c>
    </row>
    <row r="292" spans="2:10">
      <c r="B292" s="86">
        <v>41377</v>
      </c>
      <c r="C292" s="93">
        <v>1402</v>
      </c>
      <c r="D292" s="87" t="s">
        <v>45</v>
      </c>
      <c r="E292" s="87" t="s">
        <v>52</v>
      </c>
      <c r="F292" s="87" t="s">
        <v>50</v>
      </c>
      <c r="G292" s="87">
        <v>7</v>
      </c>
      <c r="H292" s="87">
        <v>2572.5</v>
      </c>
      <c r="I292" s="87">
        <v>1882.5554999999999</v>
      </c>
      <c r="J292" s="93">
        <f t="shared" si="4"/>
        <v>1091</v>
      </c>
    </row>
    <row r="293" spans="2:10">
      <c r="B293" s="86">
        <v>41378</v>
      </c>
      <c r="C293" s="93">
        <v>1403</v>
      </c>
      <c r="D293" s="87" t="s">
        <v>48</v>
      </c>
      <c r="E293" s="87" t="s">
        <v>52</v>
      </c>
      <c r="F293" s="87" t="s">
        <v>50</v>
      </c>
      <c r="G293" s="87">
        <v>7</v>
      </c>
      <c r="H293" s="87">
        <v>12652.5</v>
      </c>
      <c r="I293" s="87">
        <v>807.73559999999998</v>
      </c>
      <c r="J293" s="93">
        <f t="shared" si="4"/>
        <v>71</v>
      </c>
    </row>
    <row r="294" spans="2:10">
      <c r="B294" s="86">
        <v>41379</v>
      </c>
      <c r="C294" s="93">
        <v>1404</v>
      </c>
      <c r="D294" s="87" t="s">
        <v>49</v>
      </c>
      <c r="E294" s="87" t="s">
        <v>52</v>
      </c>
      <c r="F294" s="87" t="s">
        <v>51</v>
      </c>
      <c r="G294" s="87">
        <v>6</v>
      </c>
      <c r="H294" s="87">
        <v>8856</v>
      </c>
      <c r="I294" s="87">
        <v>4363.7939999999999</v>
      </c>
      <c r="J294" s="93">
        <f t="shared" si="4"/>
        <v>345</v>
      </c>
    </row>
    <row r="295" spans="2:10">
      <c r="B295" s="86">
        <v>41380</v>
      </c>
      <c r="C295" s="93">
        <v>1405</v>
      </c>
      <c r="D295" s="87" t="s">
        <v>45</v>
      </c>
      <c r="E295" s="87" t="s">
        <v>52</v>
      </c>
      <c r="F295" s="87" t="s">
        <v>51</v>
      </c>
      <c r="G295" s="87">
        <v>7</v>
      </c>
      <c r="H295" s="87">
        <v>8820</v>
      </c>
      <c r="I295" s="87">
        <v>2115.6239999999998</v>
      </c>
      <c r="J295" s="93">
        <f t="shared" si="4"/>
        <v>351</v>
      </c>
    </row>
    <row r="296" spans="2:10">
      <c r="B296" s="86">
        <v>41381</v>
      </c>
      <c r="C296" s="93">
        <v>1406</v>
      </c>
      <c r="D296" s="87" t="s">
        <v>48</v>
      </c>
      <c r="E296" s="87" t="s">
        <v>52</v>
      </c>
      <c r="F296" s="87" t="s">
        <v>51</v>
      </c>
      <c r="G296" s="87">
        <v>9</v>
      </c>
      <c r="H296" s="87">
        <v>13230</v>
      </c>
      <c r="I296" s="87">
        <v>2436.9659999999999</v>
      </c>
      <c r="J296" s="93">
        <f t="shared" si="4"/>
        <v>51</v>
      </c>
    </row>
    <row r="297" spans="2:10">
      <c r="B297" s="86">
        <v>41382</v>
      </c>
      <c r="C297" s="93">
        <v>1407</v>
      </c>
      <c r="D297" s="87" t="s">
        <v>49</v>
      </c>
      <c r="E297" s="87" t="s">
        <v>52</v>
      </c>
      <c r="F297" s="87" t="s">
        <v>47</v>
      </c>
      <c r="G297" s="87">
        <v>6</v>
      </c>
      <c r="H297" s="87">
        <v>6358.5</v>
      </c>
      <c r="I297" s="87">
        <v>2668.0265999999992</v>
      </c>
      <c r="J297" s="93">
        <f t="shared" si="4"/>
        <v>644</v>
      </c>
    </row>
    <row r="298" spans="2:10">
      <c r="B298" s="86">
        <v>41383</v>
      </c>
      <c r="C298" s="93">
        <v>1408</v>
      </c>
      <c r="D298" s="87" t="s">
        <v>45</v>
      </c>
      <c r="E298" s="87" t="s">
        <v>52</v>
      </c>
      <c r="F298" s="87" t="s">
        <v>47</v>
      </c>
      <c r="G298" s="87">
        <v>9</v>
      </c>
      <c r="H298" s="87">
        <v>13095</v>
      </c>
      <c r="I298" s="87">
        <v>1701.3023999999998</v>
      </c>
      <c r="J298" s="93">
        <f t="shared" si="4"/>
        <v>54</v>
      </c>
    </row>
    <row r="299" spans="2:10">
      <c r="B299" s="86">
        <v>41384</v>
      </c>
      <c r="C299" s="93">
        <v>1409</v>
      </c>
      <c r="D299" s="87" t="s">
        <v>48</v>
      </c>
      <c r="E299" s="87" t="s">
        <v>52</v>
      </c>
      <c r="F299" s="87" t="s">
        <v>47</v>
      </c>
      <c r="G299" s="87">
        <v>7</v>
      </c>
      <c r="H299" s="87">
        <v>3822</v>
      </c>
      <c r="I299" s="87">
        <v>3359.538</v>
      </c>
      <c r="J299" s="93">
        <f t="shared" si="4"/>
        <v>994</v>
      </c>
    </row>
    <row r="300" spans="2:10">
      <c r="B300" s="86">
        <v>41385</v>
      </c>
      <c r="C300" s="93">
        <v>1410</v>
      </c>
      <c r="D300" s="87" t="s">
        <v>49</v>
      </c>
      <c r="E300" s="87" t="s">
        <v>52</v>
      </c>
      <c r="F300" s="87" t="s">
        <v>50</v>
      </c>
      <c r="G300" s="87">
        <v>10</v>
      </c>
      <c r="H300" s="87">
        <v>13600</v>
      </c>
      <c r="I300" s="87">
        <v>5811.2800000000007</v>
      </c>
      <c r="J300" s="93">
        <f t="shared" si="4"/>
        <v>41</v>
      </c>
    </row>
    <row r="301" spans="2:10">
      <c r="B301" s="86">
        <v>41386</v>
      </c>
      <c r="C301" s="93">
        <v>1411</v>
      </c>
      <c r="D301" s="87" t="s">
        <v>45</v>
      </c>
      <c r="E301" s="87" t="s">
        <v>52</v>
      </c>
      <c r="F301" s="87" t="s">
        <v>50</v>
      </c>
      <c r="G301" s="87">
        <v>8</v>
      </c>
      <c r="H301" s="87">
        <v>8640</v>
      </c>
      <c r="I301" s="87">
        <v>4520.880000000001</v>
      </c>
      <c r="J301" s="93">
        <f t="shared" si="4"/>
        <v>369</v>
      </c>
    </row>
    <row r="302" spans="2:10">
      <c r="B302" s="86">
        <v>41387</v>
      </c>
      <c r="C302" s="93">
        <v>1412</v>
      </c>
      <c r="D302" s="87" t="s">
        <v>48</v>
      </c>
      <c r="E302" s="87" t="s">
        <v>52</v>
      </c>
      <c r="F302" s="87" t="s">
        <v>50</v>
      </c>
      <c r="G302" s="87">
        <v>9</v>
      </c>
      <c r="H302" s="87">
        <v>2421</v>
      </c>
      <c r="I302" s="87">
        <v>3976.4924999999998</v>
      </c>
      <c r="J302" s="93">
        <f t="shared" si="4"/>
        <v>1115</v>
      </c>
    </row>
    <row r="303" spans="2:10">
      <c r="B303" s="86">
        <v>41388</v>
      </c>
      <c r="C303" s="93">
        <v>1413</v>
      </c>
      <c r="D303" s="87" t="s">
        <v>49</v>
      </c>
      <c r="E303" s="87" t="s">
        <v>52</v>
      </c>
      <c r="F303" s="87" t="s">
        <v>51</v>
      </c>
      <c r="G303" s="87">
        <v>6</v>
      </c>
      <c r="H303" s="87">
        <v>7290</v>
      </c>
      <c r="I303" s="87">
        <v>3423.5662499999999</v>
      </c>
      <c r="J303" s="93">
        <f t="shared" si="4"/>
        <v>533</v>
      </c>
    </row>
    <row r="304" spans="2:10">
      <c r="B304" s="86">
        <v>41389</v>
      </c>
      <c r="C304" s="93">
        <v>1414</v>
      </c>
      <c r="D304" s="87" t="s">
        <v>45</v>
      </c>
      <c r="E304" s="87" t="s">
        <v>52</v>
      </c>
      <c r="F304" s="87" t="s">
        <v>51</v>
      </c>
      <c r="G304" s="87">
        <v>8</v>
      </c>
      <c r="H304" s="87">
        <v>6192</v>
      </c>
      <c r="I304" s="87">
        <v>2479.8959999999997</v>
      </c>
      <c r="J304" s="93">
        <f t="shared" si="4"/>
        <v>663</v>
      </c>
    </row>
    <row r="305" spans="2:10">
      <c r="B305" s="86">
        <v>41390</v>
      </c>
      <c r="C305" s="93">
        <v>1415</v>
      </c>
      <c r="D305" s="87" t="s">
        <v>48</v>
      </c>
      <c r="E305" s="87" t="s">
        <v>52</v>
      </c>
      <c r="F305" s="87" t="s">
        <v>51</v>
      </c>
      <c r="G305" s="87">
        <v>6</v>
      </c>
      <c r="H305" s="87">
        <v>2146.5</v>
      </c>
      <c r="I305" s="87">
        <v>2718.7569000000003</v>
      </c>
      <c r="J305" s="93">
        <f t="shared" si="4"/>
        <v>1191</v>
      </c>
    </row>
    <row r="306" spans="2:10">
      <c r="B306" s="86">
        <v>41391</v>
      </c>
      <c r="C306" s="93">
        <v>1416</v>
      </c>
      <c r="D306" s="87" t="s">
        <v>49</v>
      </c>
      <c r="E306" s="87" t="s">
        <v>52</v>
      </c>
      <c r="F306" s="87" t="s">
        <v>47</v>
      </c>
      <c r="G306" s="87">
        <v>7</v>
      </c>
      <c r="H306" s="87">
        <v>7528.5</v>
      </c>
      <c r="I306" s="87">
        <v>769.66364999999985</v>
      </c>
      <c r="J306" s="93">
        <f t="shared" si="4"/>
        <v>505</v>
      </c>
    </row>
    <row r="307" spans="2:10">
      <c r="B307" s="86">
        <v>41392</v>
      </c>
      <c r="C307" s="93">
        <v>1417</v>
      </c>
      <c r="D307" s="87" t="s">
        <v>45</v>
      </c>
      <c r="E307" s="87" t="s">
        <v>52</v>
      </c>
      <c r="F307" s="87" t="s">
        <v>47</v>
      </c>
      <c r="G307" s="87">
        <v>6</v>
      </c>
      <c r="H307" s="87">
        <v>2106</v>
      </c>
      <c r="I307" s="87">
        <v>1447.6644000000001</v>
      </c>
      <c r="J307" s="93">
        <f t="shared" si="4"/>
        <v>1199</v>
      </c>
    </row>
    <row r="308" spans="2:10">
      <c r="B308" s="86">
        <v>41393</v>
      </c>
      <c r="C308" s="93">
        <v>1418</v>
      </c>
      <c r="D308" s="87" t="s">
        <v>48</v>
      </c>
      <c r="E308" s="87" t="s">
        <v>52</v>
      </c>
      <c r="F308" s="87" t="s">
        <v>47</v>
      </c>
      <c r="G308" s="87">
        <v>10</v>
      </c>
      <c r="H308" s="87">
        <v>8480</v>
      </c>
      <c r="I308" s="87">
        <v>2146.5</v>
      </c>
      <c r="J308" s="93">
        <f t="shared" si="4"/>
        <v>387</v>
      </c>
    </row>
    <row r="309" spans="2:10">
      <c r="B309" s="86">
        <v>41394</v>
      </c>
      <c r="C309" s="93">
        <v>1419</v>
      </c>
      <c r="D309" s="87" t="s">
        <v>49</v>
      </c>
      <c r="E309" s="87" t="s">
        <v>52</v>
      </c>
      <c r="F309" s="87" t="s">
        <v>50</v>
      </c>
      <c r="G309" s="87">
        <v>6</v>
      </c>
      <c r="H309" s="87">
        <v>4266</v>
      </c>
      <c r="I309" s="87">
        <v>665.92259999999999</v>
      </c>
      <c r="J309" s="93">
        <f t="shared" si="4"/>
        <v>928</v>
      </c>
    </row>
    <row r="310" spans="2:10">
      <c r="B310" s="86">
        <v>41395</v>
      </c>
      <c r="C310" s="93">
        <v>1420</v>
      </c>
      <c r="D310" s="87" t="s">
        <v>45</v>
      </c>
      <c r="E310" s="87" t="s">
        <v>52</v>
      </c>
      <c r="F310" s="87" t="s">
        <v>50</v>
      </c>
      <c r="G310" s="87">
        <v>10</v>
      </c>
      <c r="H310" s="87">
        <v>7245</v>
      </c>
      <c r="I310" s="87">
        <v>3210.2594999999997</v>
      </c>
      <c r="J310" s="93">
        <f t="shared" si="4"/>
        <v>542</v>
      </c>
    </row>
    <row r="311" spans="2:10">
      <c r="B311" s="86">
        <v>41396</v>
      </c>
      <c r="C311" s="93">
        <v>1421</v>
      </c>
      <c r="D311" s="87" t="s">
        <v>48</v>
      </c>
      <c r="E311" s="87" t="s">
        <v>52</v>
      </c>
      <c r="F311" s="87" t="s">
        <v>50</v>
      </c>
      <c r="G311" s="87">
        <v>9</v>
      </c>
      <c r="H311" s="87">
        <v>1552.5</v>
      </c>
      <c r="I311" s="87">
        <v>2023.8390000000002</v>
      </c>
      <c r="J311" s="93">
        <f t="shared" si="4"/>
        <v>1308</v>
      </c>
    </row>
    <row r="312" spans="2:10">
      <c r="B312" s="86">
        <v>41397</v>
      </c>
      <c r="C312" s="93">
        <v>1422</v>
      </c>
      <c r="D312" s="87" t="s">
        <v>49</v>
      </c>
      <c r="E312" s="87" t="s">
        <v>52</v>
      </c>
      <c r="F312" s="87" t="s">
        <v>51</v>
      </c>
      <c r="G312" s="87">
        <v>6</v>
      </c>
      <c r="H312" s="87">
        <v>2151</v>
      </c>
      <c r="I312" s="87">
        <v>3784.8995999999997</v>
      </c>
      <c r="J312" s="93">
        <f t="shared" si="4"/>
        <v>1190</v>
      </c>
    </row>
    <row r="313" spans="2:10">
      <c r="B313" s="86">
        <v>41398</v>
      </c>
      <c r="C313" s="93">
        <v>1423</v>
      </c>
      <c r="D313" s="87" t="s">
        <v>45</v>
      </c>
      <c r="E313" s="87" t="s">
        <v>52</v>
      </c>
      <c r="F313" s="87" t="s">
        <v>51</v>
      </c>
      <c r="G313" s="87">
        <v>6</v>
      </c>
      <c r="H313" s="87">
        <v>7222.5</v>
      </c>
      <c r="I313" s="87">
        <v>1295.7165</v>
      </c>
      <c r="J313" s="93">
        <f t="shared" si="4"/>
        <v>544</v>
      </c>
    </row>
    <row r="314" spans="2:10">
      <c r="B314" s="86">
        <v>41399</v>
      </c>
      <c r="C314" s="93">
        <v>1424</v>
      </c>
      <c r="D314" s="87" t="s">
        <v>48</v>
      </c>
      <c r="E314" s="87" t="s">
        <v>52</v>
      </c>
      <c r="F314" s="87" t="s">
        <v>51</v>
      </c>
      <c r="G314" s="87">
        <v>6</v>
      </c>
      <c r="H314" s="87">
        <v>7632</v>
      </c>
      <c r="I314" s="87">
        <v>2415.5280000000002</v>
      </c>
      <c r="J314" s="93">
        <f t="shared" si="4"/>
        <v>487</v>
      </c>
    </row>
    <row r="315" spans="2:10">
      <c r="B315" s="86">
        <v>41400</v>
      </c>
      <c r="C315" s="93">
        <v>1425</v>
      </c>
      <c r="D315" s="87" t="s">
        <v>49</v>
      </c>
      <c r="E315" s="87" t="s">
        <v>52</v>
      </c>
      <c r="F315" s="87" t="s">
        <v>47</v>
      </c>
      <c r="G315" s="87">
        <v>9</v>
      </c>
      <c r="H315" s="87">
        <v>10476</v>
      </c>
      <c r="I315" s="87">
        <v>4955.1480000000001</v>
      </c>
      <c r="J315" s="93">
        <f t="shared" si="4"/>
        <v>205</v>
      </c>
    </row>
    <row r="316" spans="2:10">
      <c r="B316" s="86">
        <v>41401</v>
      </c>
      <c r="C316" s="93">
        <v>1426</v>
      </c>
      <c r="D316" s="87" t="s">
        <v>45</v>
      </c>
      <c r="E316" s="87" t="s">
        <v>52</v>
      </c>
      <c r="F316" s="87" t="s">
        <v>47</v>
      </c>
      <c r="G316" s="87">
        <v>7</v>
      </c>
      <c r="H316" s="87">
        <v>6930</v>
      </c>
      <c r="I316" s="87">
        <v>703.74149999999997</v>
      </c>
      <c r="J316" s="93">
        <f t="shared" si="4"/>
        <v>581</v>
      </c>
    </row>
    <row r="317" spans="2:10">
      <c r="B317" s="86">
        <v>41767</v>
      </c>
      <c r="C317" s="93">
        <v>1427</v>
      </c>
      <c r="D317" s="87" t="s">
        <v>48</v>
      </c>
      <c r="E317" s="87" t="s">
        <v>52</v>
      </c>
      <c r="F317" s="87" t="s">
        <v>47</v>
      </c>
      <c r="G317" s="87">
        <v>8</v>
      </c>
      <c r="H317" s="87">
        <v>10380</v>
      </c>
      <c r="I317" s="87">
        <v>2044.6523999999999</v>
      </c>
      <c r="J317" s="93">
        <f t="shared" si="4"/>
        <v>220</v>
      </c>
    </row>
    <row r="318" spans="2:10">
      <c r="B318" s="86">
        <v>41768</v>
      </c>
      <c r="C318" s="93">
        <v>1428</v>
      </c>
      <c r="D318" s="87" t="s">
        <v>49</v>
      </c>
      <c r="E318" s="87" t="s">
        <v>52</v>
      </c>
      <c r="F318" s="87" t="s">
        <v>50</v>
      </c>
      <c r="G318" s="87">
        <v>7</v>
      </c>
      <c r="H318" s="87">
        <v>11088</v>
      </c>
      <c r="I318" s="87">
        <v>3463.8912</v>
      </c>
      <c r="J318" s="93">
        <f t="shared" si="4"/>
        <v>159</v>
      </c>
    </row>
    <row r="319" spans="2:10">
      <c r="B319" s="86">
        <v>41769</v>
      </c>
      <c r="C319" s="93">
        <v>1429</v>
      </c>
      <c r="D319" s="87" t="s">
        <v>45</v>
      </c>
      <c r="E319" s="87" t="s">
        <v>52</v>
      </c>
      <c r="F319" s="87" t="s">
        <v>50</v>
      </c>
      <c r="G319" s="87">
        <v>6</v>
      </c>
      <c r="H319" s="87">
        <v>5535</v>
      </c>
      <c r="I319" s="87">
        <v>3875.4224999999997</v>
      </c>
      <c r="J319" s="93">
        <f t="shared" si="4"/>
        <v>756</v>
      </c>
    </row>
    <row r="320" spans="2:10">
      <c r="B320" s="86">
        <v>41770</v>
      </c>
      <c r="C320" s="93">
        <v>1430</v>
      </c>
      <c r="D320" s="87" t="s">
        <v>48</v>
      </c>
      <c r="E320" s="87" t="s">
        <v>52</v>
      </c>
      <c r="F320" s="87" t="s">
        <v>50</v>
      </c>
      <c r="G320" s="87">
        <v>9</v>
      </c>
      <c r="H320" s="87">
        <v>5058</v>
      </c>
      <c r="I320" s="87">
        <v>1083.9294</v>
      </c>
      <c r="J320" s="93">
        <f t="shared" si="4"/>
        <v>814</v>
      </c>
    </row>
    <row r="321" spans="2:10">
      <c r="B321" s="86">
        <v>41771</v>
      </c>
      <c r="C321" s="93">
        <v>1431</v>
      </c>
      <c r="D321" s="87" t="s">
        <v>49</v>
      </c>
      <c r="E321" s="87" t="s">
        <v>52</v>
      </c>
      <c r="F321" s="87" t="s">
        <v>51</v>
      </c>
      <c r="G321" s="87">
        <v>8</v>
      </c>
      <c r="H321" s="87">
        <v>11680</v>
      </c>
      <c r="I321" s="87">
        <v>1725.8368</v>
      </c>
      <c r="J321" s="93">
        <f t="shared" si="4"/>
        <v>121</v>
      </c>
    </row>
    <row r="322" spans="2:10">
      <c r="B322" s="86">
        <v>41772</v>
      </c>
      <c r="C322" s="93">
        <v>1432</v>
      </c>
      <c r="D322" s="87" t="s">
        <v>45</v>
      </c>
      <c r="E322" s="87" t="s">
        <v>52</v>
      </c>
      <c r="F322" s="87" t="s">
        <v>51</v>
      </c>
      <c r="G322" s="87">
        <v>6</v>
      </c>
      <c r="H322" s="87">
        <v>9684</v>
      </c>
      <c r="I322" s="87">
        <v>833.55029999999999</v>
      </c>
      <c r="J322" s="93">
        <f t="shared" si="4"/>
        <v>275</v>
      </c>
    </row>
    <row r="323" spans="2:10">
      <c r="B323" s="86">
        <v>41773</v>
      </c>
      <c r="C323" s="93">
        <v>1433</v>
      </c>
      <c r="D323" s="87" t="s">
        <v>48</v>
      </c>
      <c r="E323" s="87" t="s">
        <v>52</v>
      </c>
      <c r="F323" s="87" t="s">
        <v>51</v>
      </c>
      <c r="G323" s="87">
        <v>8</v>
      </c>
      <c r="H323" s="87">
        <v>4176</v>
      </c>
      <c r="I323" s="87">
        <v>1383.9264000000001</v>
      </c>
      <c r="J323" s="93">
        <f t="shared" ref="J323:J386" si="5">+RANK(H323,$H$2:$H$1326,0)</f>
        <v>945</v>
      </c>
    </row>
    <row r="324" spans="2:10">
      <c r="B324" s="86">
        <v>41774</v>
      </c>
      <c r="C324" s="93">
        <v>1434</v>
      </c>
      <c r="D324" s="87" t="s">
        <v>49</v>
      </c>
      <c r="E324" s="87" t="s">
        <v>52</v>
      </c>
      <c r="F324" s="87" t="s">
        <v>47</v>
      </c>
      <c r="G324" s="87">
        <v>10</v>
      </c>
      <c r="H324" s="87">
        <v>6345</v>
      </c>
      <c r="I324" s="87">
        <v>724.81050000000005</v>
      </c>
      <c r="J324" s="93">
        <f t="shared" si="5"/>
        <v>646</v>
      </c>
    </row>
    <row r="325" spans="2:10">
      <c r="B325" s="86">
        <v>41775</v>
      </c>
      <c r="C325" s="93">
        <v>1435</v>
      </c>
      <c r="D325" s="87" t="s">
        <v>45</v>
      </c>
      <c r="E325" s="87" t="s">
        <v>52</v>
      </c>
      <c r="F325" s="87" t="s">
        <v>47</v>
      </c>
      <c r="G325" s="87">
        <v>9</v>
      </c>
      <c r="H325" s="87">
        <v>9126</v>
      </c>
      <c r="I325" s="87">
        <v>1822.4621999999999</v>
      </c>
      <c r="J325" s="93">
        <f t="shared" si="5"/>
        <v>314</v>
      </c>
    </row>
    <row r="326" spans="2:10">
      <c r="B326" s="86">
        <v>41776</v>
      </c>
      <c r="C326" s="93">
        <v>1436</v>
      </c>
      <c r="D326" s="87" t="s">
        <v>48</v>
      </c>
      <c r="E326" s="87" t="s">
        <v>52</v>
      </c>
      <c r="F326" s="87" t="s">
        <v>47</v>
      </c>
      <c r="G326" s="87">
        <v>9</v>
      </c>
      <c r="H326" s="87">
        <v>11205</v>
      </c>
      <c r="I326" s="87">
        <v>4979.5020000000004</v>
      </c>
      <c r="J326" s="93">
        <f t="shared" si="5"/>
        <v>150</v>
      </c>
    </row>
    <row r="327" spans="2:10">
      <c r="B327" s="86">
        <v>41777</v>
      </c>
      <c r="C327" s="93">
        <v>1437</v>
      </c>
      <c r="D327" s="87" t="s">
        <v>49</v>
      </c>
      <c r="E327" s="87" t="s">
        <v>52</v>
      </c>
      <c r="F327" s="87" t="s">
        <v>50</v>
      </c>
      <c r="G327" s="87">
        <v>10</v>
      </c>
      <c r="H327" s="87">
        <v>6150</v>
      </c>
      <c r="I327" s="87">
        <v>1254.5999999999999</v>
      </c>
      <c r="J327" s="93">
        <f t="shared" si="5"/>
        <v>667</v>
      </c>
    </row>
    <row r="328" spans="2:10">
      <c r="B328" s="86">
        <v>41778</v>
      </c>
      <c r="C328" s="93">
        <v>1438</v>
      </c>
      <c r="D328" s="87" t="s">
        <v>45</v>
      </c>
      <c r="E328" s="87" t="s">
        <v>52</v>
      </c>
      <c r="F328" s="87" t="s">
        <v>50</v>
      </c>
      <c r="G328" s="87">
        <v>8</v>
      </c>
      <c r="H328" s="87">
        <v>10860</v>
      </c>
      <c r="I328" s="87">
        <v>3724.9800000000005</v>
      </c>
      <c r="J328" s="93">
        <f t="shared" si="5"/>
        <v>180</v>
      </c>
    </row>
    <row r="329" spans="2:10">
      <c r="B329" s="86">
        <v>41779</v>
      </c>
      <c r="C329" s="93">
        <v>1439</v>
      </c>
      <c r="D329" s="87" t="s">
        <v>48</v>
      </c>
      <c r="E329" s="87" t="s">
        <v>52</v>
      </c>
      <c r="F329" s="87" t="s">
        <v>50</v>
      </c>
      <c r="G329" s="87">
        <v>10</v>
      </c>
      <c r="H329" s="87">
        <v>8775</v>
      </c>
      <c r="I329" s="87">
        <v>3239.7299999999996</v>
      </c>
      <c r="J329" s="93">
        <f t="shared" si="5"/>
        <v>358</v>
      </c>
    </row>
    <row r="330" spans="2:10">
      <c r="B330" s="86">
        <v>41780</v>
      </c>
      <c r="C330" s="93">
        <v>1440</v>
      </c>
      <c r="D330" s="87" t="s">
        <v>49</v>
      </c>
      <c r="E330" s="87" t="s">
        <v>52</v>
      </c>
      <c r="F330" s="87" t="s">
        <v>51</v>
      </c>
      <c r="G330" s="87">
        <v>6</v>
      </c>
      <c r="H330" s="87">
        <v>7317</v>
      </c>
      <c r="I330" s="87">
        <v>3698.4996000000001</v>
      </c>
      <c r="J330" s="93">
        <f t="shared" si="5"/>
        <v>528</v>
      </c>
    </row>
    <row r="331" spans="2:10">
      <c r="B331" s="86">
        <v>41781</v>
      </c>
      <c r="C331" s="93">
        <v>1441</v>
      </c>
      <c r="D331" s="87" t="s">
        <v>45</v>
      </c>
      <c r="E331" s="87" t="s">
        <v>52</v>
      </c>
      <c r="F331" s="87" t="s">
        <v>51</v>
      </c>
      <c r="G331" s="87">
        <v>9</v>
      </c>
      <c r="H331" s="87">
        <v>6885</v>
      </c>
      <c r="I331" s="87">
        <v>2968.1235000000001</v>
      </c>
      <c r="J331" s="93">
        <f t="shared" si="5"/>
        <v>590</v>
      </c>
    </row>
    <row r="332" spans="2:10">
      <c r="B332" s="86">
        <v>41782</v>
      </c>
      <c r="C332" s="93">
        <v>1442</v>
      </c>
      <c r="D332" s="87" t="s">
        <v>48</v>
      </c>
      <c r="E332" s="87" t="s">
        <v>52</v>
      </c>
      <c r="F332" s="87" t="s">
        <v>51</v>
      </c>
      <c r="G332" s="87">
        <v>8</v>
      </c>
      <c r="H332" s="87">
        <v>4608</v>
      </c>
      <c r="I332" s="87">
        <v>2087.424</v>
      </c>
      <c r="J332" s="93">
        <f t="shared" si="5"/>
        <v>883</v>
      </c>
    </row>
    <row r="333" spans="2:10">
      <c r="B333" s="86">
        <v>41783</v>
      </c>
      <c r="C333" s="93">
        <v>1443</v>
      </c>
      <c r="D333" s="87" t="s">
        <v>49</v>
      </c>
      <c r="E333" s="87" t="s">
        <v>52</v>
      </c>
      <c r="F333" s="87" t="s">
        <v>47</v>
      </c>
      <c r="G333" s="87">
        <v>8</v>
      </c>
      <c r="H333" s="87">
        <v>6960</v>
      </c>
      <c r="I333" s="87">
        <v>1524.9359999999999</v>
      </c>
      <c r="J333" s="93">
        <f t="shared" si="5"/>
        <v>579</v>
      </c>
    </row>
    <row r="334" spans="2:10">
      <c r="B334" s="86">
        <v>41784</v>
      </c>
      <c r="C334" s="93">
        <v>1444</v>
      </c>
      <c r="D334" s="87" t="s">
        <v>45</v>
      </c>
      <c r="E334" s="87" t="s">
        <v>52</v>
      </c>
      <c r="F334" s="87" t="s">
        <v>47</v>
      </c>
      <c r="G334" s="87">
        <v>10</v>
      </c>
      <c r="H334" s="87">
        <v>4940</v>
      </c>
      <c r="I334" s="87">
        <v>3269.2920000000004</v>
      </c>
      <c r="J334" s="93">
        <f t="shared" si="5"/>
        <v>835</v>
      </c>
    </row>
    <row r="335" spans="2:10">
      <c r="B335" s="86">
        <v>41785</v>
      </c>
      <c r="C335" s="93">
        <v>1445</v>
      </c>
      <c r="D335" s="87" t="s">
        <v>48</v>
      </c>
      <c r="E335" s="87" t="s">
        <v>52</v>
      </c>
      <c r="F335" s="87" t="s">
        <v>47</v>
      </c>
      <c r="G335" s="87">
        <v>9</v>
      </c>
      <c r="H335" s="87">
        <v>4644</v>
      </c>
      <c r="I335" s="87">
        <v>840.7962</v>
      </c>
      <c r="J335" s="93">
        <f t="shared" si="5"/>
        <v>881</v>
      </c>
    </row>
    <row r="336" spans="2:10">
      <c r="B336" s="86">
        <v>41786</v>
      </c>
      <c r="C336" s="93">
        <v>1446</v>
      </c>
      <c r="D336" s="87" t="s">
        <v>49</v>
      </c>
      <c r="E336" s="87" t="s">
        <v>52</v>
      </c>
      <c r="F336" s="87" t="s">
        <v>50</v>
      </c>
      <c r="G336" s="87">
        <v>9</v>
      </c>
      <c r="H336" s="87">
        <v>5040</v>
      </c>
      <c r="I336" s="87">
        <v>3241.7280000000001</v>
      </c>
      <c r="J336" s="93">
        <f t="shared" si="5"/>
        <v>816</v>
      </c>
    </row>
    <row r="337" spans="2:10">
      <c r="B337" s="86">
        <v>41787</v>
      </c>
      <c r="C337" s="93">
        <v>1447</v>
      </c>
      <c r="D337" s="87" t="s">
        <v>45</v>
      </c>
      <c r="E337" s="87" t="s">
        <v>52</v>
      </c>
      <c r="F337" s="87" t="s">
        <v>50</v>
      </c>
      <c r="G337" s="87">
        <v>10</v>
      </c>
      <c r="H337" s="87">
        <v>3390</v>
      </c>
      <c r="I337" s="87">
        <v>601.72499999999991</v>
      </c>
      <c r="J337" s="93">
        <f t="shared" si="5"/>
        <v>1018</v>
      </c>
    </row>
    <row r="338" spans="2:10">
      <c r="B338" s="86">
        <v>41788</v>
      </c>
      <c r="C338" s="93">
        <v>1448</v>
      </c>
      <c r="D338" s="87" t="s">
        <v>48</v>
      </c>
      <c r="E338" s="87" t="s">
        <v>52</v>
      </c>
      <c r="F338" s="87" t="s">
        <v>50</v>
      </c>
      <c r="G338" s="87">
        <v>7</v>
      </c>
      <c r="H338" s="87">
        <v>2740.5</v>
      </c>
      <c r="I338" s="87">
        <v>1859.1551999999999</v>
      </c>
      <c r="J338" s="93">
        <f t="shared" si="5"/>
        <v>1070</v>
      </c>
    </row>
    <row r="339" spans="2:10">
      <c r="B339" s="86">
        <v>41789</v>
      </c>
      <c r="C339" s="93">
        <v>1449</v>
      </c>
      <c r="D339" s="87" t="s">
        <v>49</v>
      </c>
      <c r="E339" s="87" t="s">
        <v>52</v>
      </c>
      <c r="F339" s="87" t="s">
        <v>51</v>
      </c>
      <c r="G339" s="87">
        <v>9</v>
      </c>
      <c r="H339" s="87">
        <v>5454</v>
      </c>
      <c r="I339" s="87">
        <v>3256.8561</v>
      </c>
      <c r="J339" s="93">
        <f t="shared" si="5"/>
        <v>764</v>
      </c>
    </row>
    <row r="340" spans="2:10">
      <c r="B340" s="86">
        <v>41790</v>
      </c>
      <c r="C340" s="93">
        <v>1450</v>
      </c>
      <c r="D340" s="87" t="s">
        <v>45</v>
      </c>
      <c r="E340" s="87" t="s">
        <v>52</v>
      </c>
      <c r="F340" s="87" t="s">
        <v>51</v>
      </c>
      <c r="G340" s="87">
        <v>7</v>
      </c>
      <c r="H340" s="87">
        <v>12337.5</v>
      </c>
      <c r="I340" s="87">
        <v>3086.8424999999993</v>
      </c>
      <c r="J340" s="93">
        <f t="shared" si="5"/>
        <v>87</v>
      </c>
    </row>
    <row r="341" spans="2:10">
      <c r="B341" s="86">
        <v>41791</v>
      </c>
      <c r="C341" s="93">
        <v>1451</v>
      </c>
      <c r="D341" s="87" t="s">
        <v>48</v>
      </c>
      <c r="E341" s="87" t="s">
        <v>52</v>
      </c>
      <c r="F341" s="87" t="s">
        <v>51</v>
      </c>
      <c r="G341" s="87">
        <v>6</v>
      </c>
      <c r="H341" s="87">
        <v>9756</v>
      </c>
      <c r="I341" s="87">
        <v>1684.8612000000001</v>
      </c>
      <c r="J341" s="93">
        <f t="shared" si="5"/>
        <v>268</v>
      </c>
    </row>
    <row r="342" spans="2:10">
      <c r="B342" s="86">
        <v>41792</v>
      </c>
      <c r="C342" s="93">
        <v>1452</v>
      </c>
      <c r="D342" s="87" t="s">
        <v>49</v>
      </c>
      <c r="E342" s="87" t="s">
        <v>52</v>
      </c>
      <c r="F342" s="87" t="s">
        <v>47</v>
      </c>
      <c r="G342" s="87">
        <v>7</v>
      </c>
      <c r="H342" s="87">
        <v>4851</v>
      </c>
      <c r="I342" s="87">
        <v>4334.8536000000004</v>
      </c>
      <c r="J342" s="93">
        <f t="shared" si="5"/>
        <v>851</v>
      </c>
    </row>
    <row r="343" spans="2:10">
      <c r="B343" s="86">
        <v>41793</v>
      </c>
      <c r="C343" s="93">
        <v>1453</v>
      </c>
      <c r="D343" s="87" t="s">
        <v>45</v>
      </c>
      <c r="E343" s="87" t="s">
        <v>52</v>
      </c>
      <c r="F343" s="87" t="s">
        <v>47</v>
      </c>
      <c r="G343" s="87">
        <v>6</v>
      </c>
      <c r="H343" s="87">
        <v>2016</v>
      </c>
      <c r="I343" s="87">
        <v>3302.2080000000001</v>
      </c>
      <c r="J343" s="93">
        <f t="shared" si="5"/>
        <v>1228</v>
      </c>
    </row>
    <row r="344" spans="2:10">
      <c r="B344" s="86">
        <v>41794</v>
      </c>
      <c r="C344" s="93">
        <v>1454</v>
      </c>
      <c r="D344" s="87" t="s">
        <v>48</v>
      </c>
      <c r="E344" s="87" t="s">
        <v>52</v>
      </c>
      <c r="F344" s="87" t="s">
        <v>47</v>
      </c>
      <c r="G344" s="87">
        <v>9</v>
      </c>
      <c r="H344" s="87">
        <v>4806</v>
      </c>
      <c r="I344" s="87">
        <v>1068.6141</v>
      </c>
      <c r="J344" s="93">
        <f t="shared" si="5"/>
        <v>860</v>
      </c>
    </row>
    <row r="345" spans="2:10">
      <c r="B345" s="86">
        <v>41795</v>
      </c>
      <c r="C345" s="93">
        <v>1455</v>
      </c>
      <c r="D345" s="87" t="s">
        <v>49</v>
      </c>
      <c r="E345" s="87" t="s">
        <v>52</v>
      </c>
      <c r="F345" s="87" t="s">
        <v>50</v>
      </c>
      <c r="G345" s="87">
        <v>9</v>
      </c>
      <c r="H345" s="87">
        <v>4716</v>
      </c>
      <c r="I345" s="87">
        <v>3319.1207999999997</v>
      </c>
      <c r="J345" s="93">
        <f t="shared" si="5"/>
        <v>873</v>
      </c>
    </row>
    <row r="346" spans="2:10">
      <c r="B346" s="86">
        <v>41796</v>
      </c>
      <c r="C346" s="93">
        <v>1456</v>
      </c>
      <c r="D346" s="87" t="s">
        <v>45</v>
      </c>
      <c r="E346" s="87" t="s">
        <v>52</v>
      </c>
      <c r="F346" s="87" t="s">
        <v>50</v>
      </c>
      <c r="G346" s="87">
        <v>9</v>
      </c>
      <c r="H346" s="87">
        <v>11115</v>
      </c>
      <c r="I346" s="87">
        <v>2680.2710999999999</v>
      </c>
      <c r="J346" s="93">
        <f t="shared" si="5"/>
        <v>156</v>
      </c>
    </row>
    <row r="347" spans="2:10">
      <c r="B347" s="86">
        <v>41797</v>
      </c>
      <c r="C347" s="93">
        <v>1457</v>
      </c>
      <c r="D347" s="87" t="s">
        <v>48</v>
      </c>
      <c r="E347" s="87" t="s">
        <v>52</v>
      </c>
      <c r="F347" s="87" t="s">
        <v>50</v>
      </c>
      <c r="G347" s="87">
        <v>6</v>
      </c>
      <c r="H347" s="87">
        <v>5224.5</v>
      </c>
      <c r="I347" s="87">
        <v>2312.712</v>
      </c>
      <c r="J347" s="93">
        <f t="shared" si="5"/>
        <v>794</v>
      </c>
    </row>
    <row r="348" spans="2:10">
      <c r="B348" s="86">
        <v>41798</v>
      </c>
      <c r="C348" s="93">
        <v>1458</v>
      </c>
      <c r="D348" s="87" t="s">
        <v>49</v>
      </c>
      <c r="E348" s="87" t="s">
        <v>52</v>
      </c>
      <c r="F348" s="87" t="s">
        <v>51</v>
      </c>
      <c r="G348" s="87">
        <v>6</v>
      </c>
      <c r="H348" s="87">
        <v>4131</v>
      </c>
      <c r="I348" s="87">
        <v>2968.5365999999999</v>
      </c>
      <c r="J348" s="93">
        <f t="shared" si="5"/>
        <v>957</v>
      </c>
    </row>
    <row r="349" spans="2:10">
      <c r="B349" s="86">
        <v>41799</v>
      </c>
      <c r="C349" s="93">
        <v>1459</v>
      </c>
      <c r="D349" s="87" t="s">
        <v>45</v>
      </c>
      <c r="E349" s="87" t="s">
        <v>52</v>
      </c>
      <c r="F349" s="87" t="s">
        <v>51</v>
      </c>
      <c r="G349" s="87">
        <v>6</v>
      </c>
      <c r="H349" s="87">
        <v>2808</v>
      </c>
      <c r="I349" s="87">
        <v>2322.2159999999994</v>
      </c>
      <c r="J349" s="93">
        <f t="shared" si="5"/>
        <v>1068</v>
      </c>
    </row>
    <row r="350" spans="2:10">
      <c r="B350" s="86">
        <v>41800</v>
      </c>
      <c r="C350" s="93">
        <v>1460</v>
      </c>
      <c r="D350" s="87" t="s">
        <v>48</v>
      </c>
      <c r="E350" s="87" t="s">
        <v>52</v>
      </c>
      <c r="F350" s="87" t="s">
        <v>51</v>
      </c>
      <c r="G350" s="87">
        <v>7</v>
      </c>
      <c r="H350" s="87">
        <v>1564.5</v>
      </c>
      <c r="I350" s="87">
        <v>2080.7849999999999</v>
      </c>
      <c r="J350" s="93">
        <f t="shared" si="5"/>
        <v>1307</v>
      </c>
    </row>
    <row r="351" spans="2:10">
      <c r="B351" s="86">
        <v>41801</v>
      </c>
      <c r="C351" s="93">
        <v>1461</v>
      </c>
      <c r="D351" s="87" t="s">
        <v>49</v>
      </c>
      <c r="E351" s="87" t="s">
        <v>52</v>
      </c>
      <c r="F351" s="87" t="s">
        <v>47</v>
      </c>
      <c r="G351" s="87">
        <v>8</v>
      </c>
      <c r="H351" s="87">
        <v>11088</v>
      </c>
      <c r="I351" s="87">
        <v>3958.4160000000002</v>
      </c>
      <c r="J351" s="93">
        <f t="shared" si="5"/>
        <v>159</v>
      </c>
    </row>
    <row r="352" spans="2:10">
      <c r="B352" s="86">
        <v>41802</v>
      </c>
      <c r="C352" s="93">
        <v>1462</v>
      </c>
      <c r="D352" s="87" t="s">
        <v>45</v>
      </c>
      <c r="E352" s="87" t="s">
        <v>52</v>
      </c>
      <c r="F352" s="87" t="s">
        <v>47</v>
      </c>
      <c r="G352" s="87">
        <v>10</v>
      </c>
      <c r="H352" s="87">
        <v>11640</v>
      </c>
      <c r="I352" s="87">
        <v>2337.3119999999999</v>
      </c>
      <c r="J352" s="93">
        <f t="shared" si="5"/>
        <v>123</v>
      </c>
    </row>
    <row r="353" spans="2:10">
      <c r="B353" s="86">
        <v>41803</v>
      </c>
      <c r="C353" s="93">
        <v>1463</v>
      </c>
      <c r="D353" s="87" t="s">
        <v>48</v>
      </c>
      <c r="E353" s="87" t="s">
        <v>52</v>
      </c>
      <c r="F353" s="87" t="s">
        <v>47</v>
      </c>
      <c r="G353" s="87">
        <v>6</v>
      </c>
      <c r="H353" s="87">
        <v>6804</v>
      </c>
      <c r="I353" s="87">
        <v>2270.3247000000001</v>
      </c>
      <c r="J353" s="93">
        <f t="shared" si="5"/>
        <v>601</v>
      </c>
    </row>
    <row r="354" spans="2:10">
      <c r="B354" s="86">
        <v>41804</v>
      </c>
      <c r="C354" s="93">
        <v>1464</v>
      </c>
      <c r="D354" s="87" t="s">
        <v>49</v>
      </c>
      <c r="E354" s="87" t="s">
        <v>52</v>
      </c>
      <c r="F354" s="87" t="s">
        <v>50</v>
      </c>
      <c r="G354" s="87">
        <v>10</v>
      </c>
      <c r="H354" s="87">
        <v>7860</v>
      </c>
      <c r="I354" s="87">
        <v>1799.94</v>
      </c>
      <c r="J354" s="93">
        <f t="shared" si="5"/>
        <v>462</v>
      </c>
    </row>
    <row r="355" spans="2:10">
      <c r="B355" s="86">
        <v>41805</v>
      </c>
      <c r="C355" s="93">
        <v>1465</v>
      </c>
      <c r="D355" s="87" t="s">
        <v>45</v>
      </c>
      <c r="E355" s="87" t="s">
        <v>52</v>
      </c>
      <c r="F355" s="87" t="s">
        <v>50</v>
      </c>
      <c r="G355" s="87">
        <v>8</v>
      </c>
      <c r="H355" s="87">
        <v>7296</v>
      </c>
      <c r="I355" s="87">
        <v>696.03840000000002</v>
      </c>
      <c r="J355" s="93">
        <f t="shared" si="5"/>
        <v>532</v>
      </c>
    </row>
    <row r="356" spans="2:10">
      <c r="B356" s="86">
        <v>41806</v>
      </c>
      <c r="C356" s="93">
        <v>1466</v>
      </c>
      <c r="D356" s="87" t="s">
        <v>48</v>
      </c>
      <c r="E356" s="87" t="s">
        <v>52</v>
      </c>
      <c r="F356" s="87" t="s">
        <v>50</v>
      </c>
      <c r="G356" s="87">
        <v>9</v>
      </c>
      <c r="H356" s="87">
        <v>9585</v>
      </c>
      <c r="I356" s="87">
        <v>1396.3428000000001</v>
      </c>
      <c r="J356" s="93">
        <f t="shared" si="5"/>
        <v>281</v>
      </c>
    </row>
    <row r="357" spans="2:10">
      <c r="B357" s="86">
        <v>41807</v>
      </c>
      <c r="C357" s="93">
        <v>1467</v>
      </c>
      <c r="D357" s="87" t="s">
        <v>49</v>
      </c>
      <c r="E357" s="87" t="s">
        <v>52</v>
      </c>
      <c r="F357" s="87" t="s">
        <v>51</v>
      </c>
      <c r="G357" s="87">
        <v>6</v>
      </c>
      <c r="H357" s="87">
        <v>4860</v>
      </c>
      <c r="I357" s="87">
        <v>584.17200000000003</v>
      </c>
      <c r="J357" s="93">
        <f t="shared" si="5"/>
        <v>850</v>
      </c>
    </row>
    <row r="358" spans="2:10">
      <c r="B358" s="86">
        <v>41808</v>
      </c>
      <c r="C358" s="93">
        <v>1468</v>
      </c>
      <c r="D358" s="87" t="s">
        <v>45</v>
      </c>
      <c r="E358" s="87" t="s">
        <v>52</v>
      </c>
      <c r="F358" s="87" t="s">
        <v>51</v>
      </c>
      <c r="G358" s="87">
        <v>9</v>
      </c>
      <c r="H358" s="87">
        <v>3267</v>
      </c>
      <c r="I358" s="87">
        <v>1181.0205000000001</v>
      </c>
      <c r="J358" s="93">
        <f t="shared" si="5"/>
        <v>1028</v>
      </c>
    </row>
    <row r="359" spans="2:10">
      <c r="B359" s="86">
        <v>41809</v>
      </c>
      <c r="C359" s="93">
        <v>1469</v>
      </c>
      <c r="D359" s="87" t="s">
        <v>48</v>
      </c>
      <c r="E359" s="87" t="s">
        <v>52</v>
      </c>
      <c r="F359" s="87" t="s">
        <v>51</v>
      </c>
      <c r="G359" s="87">
        <v>8</v>
      </c>
      <c r="H359" s="87">
        <v>6984</v>
      </c>
      <c r="I359" s="87">
        <v>1797.2159999999999</v>
      </c>
      <c r="J359" s="93">
        <f t="shared" si="5"/>
        <v>578</v>
      </c>
    </row>
    <row r="360" spans="2:10">
      <c r="B360" s="86">
        <v>41810</v>
      </c>
      <c r="C360" s="93">
        <v>1470</v>
      </c>
      <c r="D360" s="87" t="s">
        <v>49</v>
      </c>
      <c r="E360" s="87" t="s">
        <v>52</v>
      </c>
      <c r="F360" s="87" t="s">
        <v>47</v>
      </c>
      <c r="G360" s="87">
        <v>9</v>
      </c>
      <c r="H360" s="87">
        <v>1539</v>
      </c>
      <c r="I360" s="87">
        <v>3237.2865000000002</v>
      </c>
      <c r="J360" s="93">
        <f t="shared" si="5"/>
        <v>1311</v>
      </c>
    </row>
    <row r="361" spans="2:10">
      <c r="B361" s="86">
        <v>41811</v>
      </c>
      <c r="C361" s="93">
        <v>1471</v>
      </c>
      <c r="D361" s="87" t="s">
        <v>45</v>
      </c>
      <c r="E361" s="87" t="s">
        <v>52</v>
      </c>
      <c r="F361" s="87" t="s">
        <v>47</v>
      </c>
      <c r="G361" s="87">
        <v>7</v>
      </c>
      <c r="H361" s="87">
        <v>3465</v>
      </c>
      <c r="I361" s="87">
        <v>1443.1725000000001</v>
      </c>
      <c r="J361" s="93">
        <f t="shared" si="5"/>
        <v>1014</v>
      </c>
    </row>
    <row r="362" spans="2:10">
      <c r="B362" s="86">
        <v>41812</v>
      </c>
      <c r="C362" s="93">
        <v>1472</v>
      </c>
      <c r="D362" s="87" t="s">
        <v>48</v>
      </c>
      <c r="E362" s="87" t="s">
        <v>52</v>
      </c>
      <c r="F362" s="87" t="s">
        <v>47</v>
      </c>
      <c r="G362" s="87">
        <v>9</v>
      </c>
      <c r="H362" s="87">
        <v>14512.5</v>
      </c>
      <c r="I362" s="87">
        <v>2066.58</v>
      </c>
      <c r="J362" s="93">
        <f t="shared" si="5"/>
        <v>16</v>
      </c>
    </row>
    <row r="363" spans="2:10">
      <c r="B363" s="86">
        <v>41813</v>
      </c>
      <c r="C363" s="93">
        <v>1473</v>
      </c>
      <c r="D363" s="87" t="s">
        <v>49</v>
      </c>
      <c r="E363" s="87" t="s">
        <v>52</v>
      </c>
      <c r="F363" s="87" t="s">
        <v>50</v>
      </c>
      <c r="G363" s="87">
        <v>7</v>
      </c>
      <c r="H363" s="87">
        <v>5733</v>
      </c>
      <c r="I363" s="87">
        <v>4751.2237500000001</v>
      </c>
      <c r="J363" s="93">
        <f t="shared" si="5"/>
        <v>725</v>
      </c>
    </row>
    <row r="364" spans="2:10">
      <c r="B364" s="86">
        <v>41814</v>
      </c>
      <c r="C364" s="93">
        <v>1474</v>
      </c>
      <c r="D364" s="87" t="s">
        <v>45</v>
      </c>
      <c r="E364" s="87" t="s">
        <v>52</v>
      </c>
      <c r="F364" s="87" t="s">
        <v>50</v>
      </c>
      <c r="G364" s="87">
        <v>6</v>
      </c>
      <c r="H364" s="87">
        <v>8316</v>
      </c>
      <c r="I364" s="87">
        <v>1538.8757999999998</v>
      </c>
      <c r="J364" s="93">
        <f t="shared" si="5"/>
        <v>411</v>
      </c>
    </row>
    <row r="365" spans="2:10">
      <c r="B365" s="86">
        <v>41815</v>
      </c>
      <c r="C365" s="93">
        <v>1475</v>
      </c>
      <c r="D365" s="87" t="s">
        <v>48</v>
      </c>
      <c r="E365" s="87" t="s">
        <v>52</v>
      </c>
      <c r="F365" s="87" t="s">
        <v>50</v>
      </c>
      <c r="G365" s="87">
        <v>9</v>
      </c>
      <c r="H365" s="87">
        <v>7938</v>
      </c>
      <c r="I365" s="87">
        <v>4969.1880000000001</v>
      </c>
      <c r="J365" s="93">
        <f t="shared" si="5"/>
        <v>452</v>
      </c>
    </row>
    <row r="366" spans="2:10">
      <c r="B366" s="86">
        <v>41816</v>
      </c>
      <c r="C366" s="93">
        <v>1476</v>
      </c>
      <c r="D366" s="87" t="s">
        <v>49</v>
      </c>
      <c r="E366" s="87" t="s">
        <v>52</v>
      </c>
      <c r="F366" s="87" t="s">
        <v>51</v>
      </c>
      <c r="G366" s="87">
        <v>6</v>
      </c>
      <c r="H366" s="87">
        <v>6129</v>
      </c>
      <c r="I366" s="87">
        <v>2691.0396000000001</v>
      </c>
      <c r="J366" s="93">
        <f t="shared" si="5"/>
        <v>672</v>
      </c>
    </row>
    <row r="367" spans="2:10">
      <c r="B367" s="86">
        <v>41817</v>
      </c>
      <c r="C367" s="93">
        <v>1842</v>
      </c>
      <c r="D367" s="87" t="s">
        <v>49</v>
      </c>
      <c r="E367" s="87" t="s">
        <v>52</v>
      </c>
      <c r="F367" s="87" t="s">
        <v>50</v>
      </c>
      <c r="G367" s="87">
        <v>6</v>
      </c>
      <c r="H367" s="87">
        <v>1755</v>
      </c>
      <c r="I367" s="87">
        <v>1776.9375</v>
      </c>
      <c r="J367" s="93">
        <f t="shared" si="5"/>
        <v>1271</v>
      </c>
    </row>
    <row r="368" spans="2:10">
      <c r="B368" s="86">
        <v>41818</v>
      </c>
      <c r="C368" s="93">
        <v>1477</v>
      </c>
      <c r="D368" s="87" t="s">
        <v>45</v>
      </c>
      <c r="E368" s="87" t="s">
        <v>52</v>
      </c>
      <c r="F368" s="87" t="s">
        <v>51</v>
      </c>
      <c r="G368" s="87">
        <v>6</v>
      </c>
      <c r="H368" s="87">
        <v>7956</v>
      </c>
      <c r="I368" s="87">
        <v>2942.1288</v>
      </c>
      <c r="J368" s="93">
        <f t="shared" si="5"/>
        <v>451</v>
      </c>
    </row>
    <row r="369" spans="2:10">
      <c r="B369" s="86">
        <v>41819</v>
      </c>
      <c r="C369" s="93">
        <v>1843</v>
      </c>
      <c r="D369" s="87" t="s">
        <v>45</v>
      </c>
      <c r="E369" s="87" t="s">
        <v>52</v>
      </c>
      <c r="F369" s="87" t="s">
        <v>50</v>
      </c>
      <c r="G369" s="87">
        <v>8</v>
      </c>
      <c r="H369" s="87">
        <v>5940</v>
      </c>
      <c r="I369" s="87">
        <v>1407.78</v>
      </c>
      <c r="J369" s="93">
        <f t="shared" si="5"/>
        <v>697</v>
      </c>
    </row>
    <row r="370" spans="2:10">
      <c r="B370" s="86">
        <v>41820</v>
      </c>
      <c r="C370" s="93">
        <v>1478</v>
      </c>
      <c r="D370" s="87" t="s">
        <v>48</v>
      </c>
      <c r="E370" s="87" t="s">
        <v>52</v>
      </c>
      <c r="F370" s="87" t="s">
        <v>51</v>
      </c>
      <c r="G370" s="87">
        <v>9</v>
      </c>
      <c r="H370" s="87">
        <v>13972.5</v>
      </c>
      <c r="I370" s="87">
        <v>4783.0661999999993</v>
      </c>
      <c r="J370" s="93">
        <f t="shared" si="5"/>
        <v>30</v>
      </c>
    </row>
    <row r="371" spans="2:10">
      <c r="B371" s="86">
        <v>41821</v>
      </c>
      <c r="C371" s="93">
        <v>1844</v>
      </c>
      <c r="D371" s="87" t="s">
        <v>48</v>
      </c>
      <c r="E371" s="87" t="s">
        <v>52</v>
      </c>
      <c r="F371" s="87" t="s">
        <v>50</v>
      </c>
      <c r="G371" s="87">
        <v>6</v>
      </c>
      <c r="H371" s="87">
        <v>6300</v>
      </c>
      <c r="I371" s="87">
        <v>1132.425</v>
      </c>
      <c r="J371" s="93">
        <f t="shared" si="5"/>
        <v>649</v>
      </c>
    </row>
    <row r="372" spans="2:10">
      <c r="B372" s="86">
        <v>41822</v>
      </c>
      <c r="C372" s="93">
        <v>1479</v>
      </c>
      <c r="D372" s="87" t="s">
        <v>49</v>
      </c>
      <c r="E372" s="87" t="s">
        <v>52</v>
      </c>
      <c r="F372" s="87" t="s">
        <v>47</v>
      </c>
      <c r="G372" s="87">
        <v>8</v>
      </c>
      <c r="H372" s="87">
        <v>6096</v>
      </c>
      <c r="I372" s="87">
        <v>722.98559999999998</v>
      </c>
      <c r="J372" s="93">
        <f t="shared" si="5"/>
        <v>675</v>
      </c>
    </row>
    <row r="373" spans="2:10">
      <c r="B373" s="86">
        <v>41823</v>
      </c>
      <c r="C373" s="93">
        <v>1845</v>
      </c>
      <c r="D373" s="87" t="s">
        <v>49</v>
      </c>
      <c r="E373" s="87" t="s">
        <v>52</v>
      </c>
      <c r="F373" s="87" t="s">
        <v>51</v>
      </c>
      <c r="G373" s="87">
        <v>9</v>
      </c>
      <c r="H373" s="87">
        <v>2045.25</v>
      </c>
      <c r="I373" s="87">
        <v>1783.8670499999998</v>
      </c>
      <c r="J373" s="93">
        <f t="shared" si="5"/>
        <v>1220</v>
      </c>
    </row>
    <row r="374" spans="2:10">
      <c r="B374" s="86">
        <v>41824</v>
      </c>
      <c r="C374" s="93">
        <v>1480</v>
      </c>
      <c r="D374" s="87" t="s">
        <v>45</v>
      </c>
      <c r="E374" s="87" t="s">
        <v>52</v>
      </c>
      <c r="F374" s="87" t="s">
        <v>47</v>
      </c>
      <c r="G374" s="87">
        <v>8</v>
      </c>
      <c r="H374" s="87">
        <v>5436</v>
      </c>
      <c r="I374" s="87">
        <v>733.13519999999994</v>
      </c>
      <c r="J374" s="93">
        <f t="shared" si="5"/>
        <v>765</v>
      </c>
    </row>
    <row r="375" spans="2:10">
      <c r="B375" s="86">
        <v>41825</v>
      </c>
      <c r="C375" s="93">
        <v>1848</v>
      </c>
      <c r="D375" s="87" t="s">
        <v>49</v>
      </c>
      <c r="E375" s="87" t="s">
        <v>52</v>
      </c>
      <c r="F375" s="87" t="s">
        <v>47</v>
      </c>
      <c r="G375" s="87">
        <v>10</v>
      </c>
      <c r="H375" s="87">
        <v>8880</v>
      </c>
      <c r="I375" s="87">
        <v>1985.124</v>
      </c>
      <c r="J375" s="93">
        <f t="shared" si="5"/>
        <v>340</v>
      </c>
    </row>
    <row r="376" spans="2:10">
      <c r="B376" s="86">
        <v>41826</v>
      </c>
      <c r="C376" s="93">
        <v>1849</v>
      </c>
      <c r="D376" s="87" t="s">
        <v>45</v>
      </c>
      <c r="E376" s="87" t="s">
        <v>52</v>
      </c>
      <c r="F376" s="87" t="s">
        <v>47</v>
      </c>
      <c r="G376" s="87">
        <v>6</v>
      </c>
      <c r="H376" s="87">
        <v>5328</v>
      </c>
      <c r="I376" s="87">
        <v>2967.4295999999999</v>
      </c>
      <c r="J376" s="93">
        <f t="shared" si="5"/>
        <v>779</v>
      </c>
    </row>
    <row r="377" spans="2:10">
      <c r="B377" s="86">
        <v>41827</v>
      </c>
      <c r="C377" s="93">
        <v>1850</v>
      </c>
      <c r="D377" s="87" t="s">
        <v>48</v>
      </c>
      <c r="E377" s="87" t="s">
        <v>52</v>
      </c>
      <c r="F377" s="87" t="s">
        <v>47</v>
      </c>
      <c r="G377" s="87">
        <v>7</v>
      </c>
      <c r="H377" s="87">
        <v>9345</v>
      </c>
      <c r="I377" s="87">
        <v>1182.7031999999999</v>
      </c>
      <c r="J377" s="93">
        <f t="shared" si="5"/>
        <v>294</v>
      </c>
    </row>
    <row r="378" spans="2:10">
      <c r="B378" s="86">
        <v>41828</v>
      </c>
      <c r="C378" s="93">
        <v>1851</v>
      </c>
      <c r="D378" s="87" t="s">
        <v>49</v>
      </c>
      <c r="E378" s="87" t="s">
        <v>52</v>
      </c>
      <c r="F378" s="87" t="s">
        <v>50</v>
      </c>
      <c r="G378" s="87">
        <v>10</v>
      </c>
      <c r="H378" s="87">
        <v>11925</v>
      </c>
      <c r="I378" s="87">
        <v>2509.9740000000002</v>
      </c>
      <c r="J378" s="93">
        <f t="shared" si="5"/>
        <v>107</v>
      </c>
    </row>
    <row r="379" spans="2:10">
      <c r="B379" s="86">
        <v>41829</v>
      </c>
      <c r="C379" s="93">
        <v>1852</v>
      </c>
      <c r="D379" s="87" t="s">
        <v>45</v>
      </c>
      <c r="E379" s="87" t="s">
        <v>52</v>
      </c>
      <c r="F379" s="87" t="s">
        <v>50</v>
      </c>
      <c r="G379" s="87">
        <v>9</v>
      </c>
      <c r="H379" s="87">
        <v>8505</v>
      </c>
      <c r="I379" s="87">
        <v>1404.1754999999998</v>
      </c>
      <c r="J379" s="93">
        <f t="shared" si="5"/>
        <v>382</v>
      </c>
    </row>
    <row r="380" spans="2:10">
      <c r="B380" s="86">
        <v>40909</v>
      </c>
      <c r="C380" s="93">
        <v>1853</v>
      </c>
      <c r="D380" s="87" t="s">
        <v>48</v>
      </c>
      <c r="E380" s="87" t="s">
        <v>53</v>
      </c>
      <c r="F380" s="87" t="s">
        <v>50</v>
      </c>
      <c r="G380" s="87">
        <v>6</v>
      </c>
      <c r="H380" s="87">
        <v>2200.5</v>
      </c>
      <c r="I380" s="87">
        <v>1727.8326000000002</v>
      </c>
      <c r="J380" s="93">
        <f t="shared" si="5"/>
        <v>1178</v>
      </c>
    </row>
    <row r="381" spans="2:10">
      <c r="B381" s="86">
        <v>40910</v>
      </c>
      <c r="C381" s="93">
        <v>1488</v>
      </c>
      <c r="D381" s="87" t="s">
        <v>49</v>
      </c>
      <c r="E381" s="87" t="s">
        <v>53</v>
      </c>
      <c r="F381" s="87" t="s">
        <v>47</v>
      </c>
      <c r="G381" s="87">
        <v>6</v>
      </c>
      <c r="H381" s="87">
        <v>3888</v>
      </c>
      <c r="I381" s="87">
        <v>850.88879999999995</v>
      </c>
      <c r="J381" s="93">
        <f t="shared" si="5"/>
        <v>987</v>
      </c>
    </row>
    <row r="382" spans="2:10">
      <c r="B382" s="86">
        <v>40911</v>
      </c>
      <c r="C382" s="93">
        <v>1854</v>
      </c>
      <c r="D382" s="87" t="s">
        <v>49</v>
      </c>
      <c r="E382" s="87" t="s">
        <v>53</v>
      </c>
      <c r="F382" s="87" t="s">
        <v>51</v>
      </c>
      <c r="G382" s="87">
        <v>7</v>
      </c>
      <c r="H382" s="87">
        <v>5985</v>
      </c>
      <c r="I382" s="87">
        <v>3432.3975</v>
      </c>
      <c r="J382" s="93">
        <f t="shared" si="5"/>
        <v>693</v>
      </c>
    </row>
    <row r="383" spans="2:10">
      <c r="B383" s="86">
        <v>40913</v>
      </c>
      <c r="C383" s="93">
        <v>1489</v>
      </c>
      <c r="D383" s="87" t="s">
        <v>45</v>
      </c>
      <c r="E383" s="87" t="s">
        <v>53</v>
      </c>
      <c r="F383" s="87" t="s">
        <v>47</v>
      </c>
      <c r="G383" s="87">
        <v>9</v>
      </c>
      <c r="H383" s="87">
        <v>7047</v>
      </c>
      <c r="I383" s="87">
        <v>984.46589999999992</v>
      </c>
      <c r="J383" s="93">
        <f t="shared" si="5"/>
        <v>571</v>
      </c>
    </row>
    <row r="384" spans="2:10">
      <c r="B384" s="86">
        <v>40914</v>
      </c>
      <c r="C384" s="93">
        <v>1855</v>
      </c>
      <c r="D384" s="87" t="s">
        <v>45</v>
      </c>
      <c r="E384" s="87" t="s">
        <v>53</v>
      </c>
      <c r="F384" s="87" t="s">
        <v>51</v>
      </c>
      <c r="G384" s="87">
        <v>7</v>
      </c>
      <c r="H384" s="87">
        <v>5575.5</v>
      </c>
      <c r="I384" s="87">
        <v>737.63864999999987</v>
      </c>
      <c r="J384" s="93">
        <f t="shared" si="5"/>
        <v>747</v>
      </c>
    </row>
    <row r="385" spans="2:10">
      <c r="B385" s="86">
        <v>40915</v>
      </c>
      <c r="C385" s="93">
        <v>1490</v>
      </c>
      <c r="D385" s="87" t="s">
        <v>48</v>
      </c>
      <c r="E385" s="87" t="s">
        <v>53</v>
      </c>
      <c r="F385" s="87" t="s">
        <v>47</v>
      </c>
      <c r="G385" s="87">
        <v>9</v>
      </c>
      <c r="H385" s="87">
        <v>8221.5</v>
      </c>
      <c r="I385" s="87">
        <v>2759.9575500000001</v>
      </c>
      <c r="J385" s="93">
        <f t="shared" si="5"/>
        <v>421</v>
      </c>
    </row>
    <row r="386" spans="2:10">
      <c r="B386" s="86">
        <v>40916</v>
      </c>
      <c r="C386" s="93">
        <v>1856</v>
      </c>
      <c r="D386" s="87" t="s">
        <v>48</v>
      </c>
      <c r="E386" s="87" t="s">
        <v>53</v>
      </c>
      <c r="F386" s="87" t="s">
        <v>51</v>
      </c>
      <c r="G386" s="87">
        <v>7</v>
      </c>
      <c r="H386" s="87">
        <v>5071.5</v>
      </c>
      <c r="I386" s="87">
        <v>3292.2487499999997</v>
      </c>
      <c r="J386" s="93">
        <f t="shared" si="5"/>
        <v>811</v>
      </c>
    </row>
    <row r="387" spans="2:10">
      <c r="B387" s="86">
        <v>40917</v>
      </c>
      <c r="C387" s="93">
        <v>1491</v>
      </c>
      <c r="D387" s="87" t="s">
        <v>49</v>
      </c>
      <c r="E387" s="87" t="s">
        <v>53</v>
      </c>
      <c r="F387" s="87" t="s">
        <v>50</v>
      </c>
      <c r="G387" s="87">
        <v>10</v>
      </c>
      <c r="H387" s="87">
        <v>7200</v>
      </c>
      <c r="I387" s="87">
        <v>702.90000000000009</v>
      </c>
      <c r="J387" s="93">
        <f t="shared" ref="J387:J450" si="6">+RANK(H387,$H$2:$H$1326,0)</f>
        <v>547</v>
      </c>
    </row>
    <row r="388" spans="2:10">
      <c r="B388" s="86">
        <v>40918</v>
      </c>
      <c r="C388" s="93">
        <v>1857</v>
      </c>
      <c r="D388" s="87" t="s">
        <v>49</v>
      </c>
      <c r="E388" s="87" t="s">
        <v>53</v>
      </c>
      <c r="F388" s="87" t="s">
        <v>47</v>
      </c>
      <c r="G388" s="87">
        <v>6</v>
      </c>
      <c r="H388" s="87">
        <v>7074</v>
      </c>
      <c r="I388" s="87">
        <v>1647.7703999999999</v>
      </c>
      <c r="J388" s="93">
        <f t="shared" si="6"/>
        <v>566</v>
      </c>
    </row>
    <row r="389" spans="2:10">
      <c r="B389" s="86">
        <v>40919</v>
      </c>
      <c r="C389" s="93">
        <v>1492</v>
      </c>
      <c r="D389" s="87" t="s">
        <v>45</v>
      </c>
      <c r="E389" s="87" t="s">
        <v>53</v>
      </c>
      <c r="F389" s="87" t="s">
        <v>50</v>
      </c>
      <c r="G389" s="87">
        <v>9</v>
      </c>
      <c r="H389" s="87">
        <v>5220</v>
      </c>
      <c r="I389" s="87">
        <v>1927.2239999999999</v>
      </c>
      <c r="J389" s="93">
        <f t="shared" si="6"/>
        <v>795</v>
      </c>
    </row>
    <row r="390" spans="2:10">
      <c r="B390" s="86">
        <v>40920</v>
      </c>
      <c r="C390" s="93">
        <v>1858</v>
      </c>
      <c r="D390" s="87" t="s">
        <v>45</v>
      </c>
      <c r="E390" s="87" t="s">
        <v>53</v>
      </c>
      <c r="F390" s="87" t="s">
        <v>47</v>
      </c>
      <c r="G390" s="87">
        <v>9</v>
      </c>
      <c r="H390" s="87">
        <v>13050</v>
      </c>
      <c r="I390" s="87">
        <v>5495.3549999999996</v>
      </c>
      <c r="J390" s="93">
        <f t="shared" si="6"/>
        <v>55</v>
      </c>
    </row>
    <row r="391" spans="2:10">
      <c r="B391" s="86">
        <v>40921</v>
      </c>
      <c r="C391" s="93">
        <v>1493</v>
      </c>
      <c r="D391" s="87" t="s">
        <v>48</v>
      </c>
      <c r="E391" s="87" t="s">
        <v>53</v>
      </c>
      <c r="F391" s="87" t="s">
        <v>50</v>
      </c>
      <c r="G391" s="87">
        <v>8</v>
      </c>
      <c r="H391" s="87">
        <v>8388</v>
      </c>
      <c r="I391" s="87">
        <v>1038.4344000000001</v>
      </c>
      <c r="J391" s="93">
        <f t="shared" si="6"/>
        <v>398</v>
      </c>
    </row>
    <row r="392" spans="2:10">
      <c r="B392" s="86">
        <v>40922</v>
      </c>
      <c r="C392" s="93">
        <v>1859</v>
      </c>
      <c r="D392" s="87" t="s">
        <v>48</v>
      </c>
      <c r="E392" s="87" t="s">
        <v>53</v>
      </c>
      <c r="F392" s="87" t="s">
        <v>47</v>
      </c>
      <c r="G392" s="87">
        <v>7</v>
      </c>
      <c r="H392" s="87">
        <v>9240</v>
      </c>
      <c r="I392" s="87">
        <v>987.2940000000001</v>
      </c>
      <c r="J392" s="93">
        <f t="shared" si="6"/>
        <v>308</v>
      </c>
    </row>
    <row r="393" spans="2:10">
      <c r="B393" s="86">
        <v>40923</v>
      </c>
      <c r="C393" s="93">
        <v>1494</v>
      </c>
      <c r="D393" s="87" t="s">
        <v>49</v>
      </c>
      <c r="E393" s="87" t="s">
        <v>53</v>
      </c>
      <c r="F393" s="87" t="s">
        <v>51</v>
      </c>
      <c r="G393" s="87">
        <v>6</v>
      </c>
      <c r="H393" s="87">
        <v>1989</v>
      </c>
      <c r="I393" s="87">
        <v>1436.8536000000001</v>
      </c>
      <c r="J393" s="93">
        <f t="shared" si="6"/>
        <v>1236</v>
      </c>
    </row>
    <row r="394" spans="2:10">
      <c r="B394" s="86">
        <v>40924</v>
      </c>
      <c r="C394" s="93">
        <v>1860</v>
      </c>
      <c r="D394" s="87" t="s">
        <v>49</v>
      </c>
      <c r="E394" s="87" t="s">
        <v>53</v>
      </c>
      <c r="F394" s="87" t="s">
        <v>50</v>
      </c>
      <c r="G394" s="87">
        <v>8</v>
      </c>
      <c r="H394" s="87">
        <v>2436</v>
      </c>
      <c r="I394" s="87">
        <v>3756.3119999999999</v>
      </c>
      <c r="J394" s="93">
        <f t="shared" si="6"/>
        <v>1112</v>
      </c>
    </row>
    <row r="395" spans="2:10">
      <c r="B395" s="86">
        <v>40925</v>
      </c>
      <c r="C395" s="93">
        <v>1495</v>
      </c>
      <c r="D395" s="87" t="s">
        <v>45</v>
      </c>
      <c r="E395" s="87" t="s">
        <v>53</v>
      </c>
      <c r="F395" s="87" t="s">
        <v>51</v>
      </c>
      <c r="G395" s="87">
        <v>9</v>
      </c>
      <c r="H395" s="87">
        <v>8221.5</v>
      </c>
      <c r="I395" s="87">
        <v>2519.8897500000003</v>
      </c>
      <c r="J395" s="93">
        <f t="shared" si="6"/>
        <v>421</v>
      </c>
    </row>
    <row r="396" spans="2:10">
      <c r="B396" s="86">
        <v>40926</v>
      </c>
      <c r="C396" s="93">
        <v>1861</v>
      </c>
      <c r="D396" s="87" t="s">
        <v>45</v>
      </c>
      <c r="E396" s="87" t="s">
        <v>53</v>
      </c>
      <c r="F396" s="87" t="s">
        <v>50</v>
      </c>
      <c r="G396" s="87">
        <v>8</v>
      </c>
      <c r="H396" s="87">
        <v>6048</v>
      </c>
      <c r="I396" s="87">
        <v>2732.1839999999997</v>
      </c>
      <c r="J396" s="93">
        <f t="shared" si="6"/>
        <v>687</v>
      </c>
    </row>
    <row r="397" spans="2:10">
      <c r="B397" s="86">
        <v>40927</v>
      </c>
      <c r="C397" s="93">
        <v>1496</v>
      </c>
      <c r="D397" s="87" t="s">
        <v>48</v>
      </c>
      <c r="E397" s="87" t="s">
        <v>53</v>
      </c>
      <c r="F397" s="87" t="s">
        <v>51</v>
      </c>
      <c r="G397" s="87">
        <v>7</v>
      </c>
      <c r="H397" s="87">
        <v>2037</v>
      </c>
      <c r="I397" s="87">
        <v>1801.1154000000001</v>
      </c>
      <c r="J397" s="93">
        <f t="shared" si="6"/>
        <v>1223</v>
      </c>
    </row>
    <row r="398" spans="2:10">
      <c r="B398" s="86">
        <v>40928</v>
      </c>
      <c r="C398" s="93">
        <v>1862</v>
      </c>
      <c r="D398" s="87" t="s">
        <v>48</v>
      </c>
      <c r="E398" s="87" t="s">
        <v>53</v>
      </c>
      <c r="F398" s="87" t="s">
        <v>50</v>
      </c>
      <c r="G398" s="87">
        <v>7</v>
      </c>
      <c r="H398" s="87">
        <v>2394</v>
      </c>
      <c r="I398" s="87">
        <v>3850.7489999999998</v>
      </c>
      <c r="J398" s="93">
        <f t="shared" si="6"/>
        <v>1123</v>
      </c>
    </row>
    <row r="399" spans="2:10">
      <c r="B399" s="86">
        <v>40929</v>
      </c>
      <c r="C399" s="93">
        <v>1497</v>
      </c>
      <c r="D399" s="87" t="s">
        <v>49</v>
      </c>
      <c r="E399" s="87" t="s">
        <v>53</v>
      </c>
      <c r="F399" s="87" t="s">
        <v>47</v>
      </c>
      <c r="G399" s="87">
        <v>9</v>
      </c>
      <c r="H399" s="87">
        <v>10044</v>
      </c>
      <c r="I399" s="87">
        <v>2253.3714</v>
      </c>
      <c r="J399" s="93">
        <f t="shared" si="6"/>
        <v>244</v>
      </c>
    </row>
    <row r="400" spans="2:10">
      <c r="B400" s="86">
        <v>40930</v>
      </c>
      <c r="C400" s="93">
        <v>1863</v>
      </c>
      <c r="D400" s="87" t="s">
        <v>49</v>
      </c>
      <c r="E400" s="87" t="s">
        <v>53</v>
      </c>
      <c r="F400" s="87" t="s">
        <v>51</v>
      </c>
      <c r="G400" s="87">
        <v>7</v>
      </c>
      <c r="H400" s="87">
        <v>2614.5</v>
      </c>
      <c r="I400" s="87">
        <v>1091.8152</v>
      </c>
      <c r="J400" s="93">
        <f t="shared" si="6"/>
        <v>1083</v>
      </c>
    </row>
    <row r="401" spans="2:10">
      <c r="B401" s="86">
        <v>40931</v>
      </c>
      <c r="C401" s="93">
        <v>1498</v>
      </c>
      <c r="D401" s="87" t="s">
        <v>45</v>
      </c>
      <c r="E401" s="87" t="s">
        <v>53</v>
      </c>
      <c r="F401" s="87" t="s">
        <v>47</v>
      </c>
      <c r="G401" s="87">
        <v>6</v>
      </c>
      <c r="H401" s="87">
        <v>5062.5</v>
      </c>
      <c r="I401" s="87">
        <v>1708.5937500000005</v>
      </c>
      <c r="J401" s="93">
        <f t="shared" si="6"/>
        <v>812</v>
      </c>
    </row>
    <row r="402" spans="2:10">
      <c r="B402" s="86">
        <v>40932</v>
      </c>
      <c r="C402" s="93">
        <v>1864</v>
      </c>
      <c r="D402" s="87" t="s">
        <v>45</v>
      </c>
      <c r="E402" s="87" t="s">
        <v>53</v>
      </c>
      <c r="F402" s="87" t="s">
        <v>51</v>
      </c>
      <c r="G402" s="87">
        <v>8</v>
      </c>
      <c r="H402" s="87">
        <v>2052</v>
      </c>
      <c r="I402" s="87">
        <v>2596.1904000000004</v>
      </c>
      <c r="J402" s="93">
        <f t="shared" si="6"/>
        <v>1219</v>
      </c>
    </row>
    <row r="403" spans="2:10">
      <c r="B403" s="86">
        <v>40933</v>
      </c>
      <c r="C403" s="93">
        <v>1499</v>
      </c>
      <c r="D403" s="87" t="s">
        <v>48</v>
      </c>
      <c r="E403" s="87" t="s">
        <v>53</v>
      </c>
      <c r="F403" s="87" t="s">
        <v>47</v>
      </c>
      <c r="G403" s="87">
        <v>10</v>
      </c>
      <c r="H403" s="87">
        <v>1755</v>
      </c>
      <c r="I403" s="87">
        <v>2730.7799999999997</v>
      </c>
      <c r="J403" s="93">
        <f t="shared" si="6"/>
        <v>1271</v>
      </c>
    </row>
    <row r="404" spans="2:10">
      <c r="B404" s="86">
        <v>40934</v>
      </c>
      <c r="C404" s="93">
        <v>1865</v>
      </c>
      <c r="D404" s="87" t="s">
        <v>48</v>
      </c>
      <c r="E404" s="87" t="s">
        <v>53</v>
      </c>
      <c r="F404" s="87" t="s">
        <v>51</v>
      </c>
      <c r="G404" s="87">
        <v>8</v>
      </c>
      <c r="H404" s="87">
        <v>4496</v>
      </c>
      <c r="I404" s="87">
        <v>4094.732</v>
      </c>
      <c r="J404" s="93">
        <f t="shared" si="6"/>
        <v>895</v>
      </c>
    </row>
    <row r="405" spans="2:10">
      <c r="B405" s="86">
        <v>40935</v>
      </c>
      <c r="C405" s="93">
        <v>1500</v>
      </c>
      <c r="D405" s="87" t="s">
        <v>49</v>
      </c>
      <c r="E405" s="87" t="s">
        <v>53</v>
      </c>
      <c r="F405" s="87" t="s">
        <v>50</v>
      </c>
      <c r="G405" s="87">
        <v>9</v>
      </c>
      <c r="H405" s="87">
        <v>2929.5</v>
      </c>
      <c r="I405" s="87">
        <v>1156.2736500000001</v>
      </c>
      <c r="J405" s="93">
        <f t="shared" si="6"/>
        <v>1057</v>
      </c>
    </row>
    <row r="406" spans="2:10">
      <c r="B406" s="86">
        <v>40936</v>
      </c>
      <c r="C406" s="93">
        <v>1866</v>
      </c>
      <c r="D406" s="87" t="s">
        <v>49</v>
      </c>
      <c r="E406" s="87" t="s">
        <v>53</v>
      </c>
      <c r="F406" s="87" t="s">
        <v>47</v>
      </c>
      <c r="G406" s="87">
        <v>10</v>
      </c>
      <c r="H406" s="87">
        <v>14550</v>
      </c>
      <c r="I406" s="87">
        <v>3127.9589999999998</v>
      </c>
      <c r="J406" s="93">
        <f t="shared" si="6"/>
        <v>15</v>
      </c>
    </row>
    <row r="407" spans="2:10">
      <c r="B407" s="86">
        <v>40937</v>
      </c>
      <c r="C407" s="93">
        <v>1501</v>
      </c>
      <c r="D407" s="87" t="s">
        <v>45</v>
      </c>
      <c r="E407" s="87" t="s">
        <v>53</v>
      </c>
      <c r="F407" s="87" t="s">
        <v>50</v>
      </c>
      <c r="G407" s="87">
        <v>7</v>
      </c>
      <c r="H407" s="87">
        <v>4158</v>
      </c>
      <c r="I407" s="87">
        <v>2585.8602000000001</v>
      </c>
      <c r="J407" s="93">
        <f t="shared" si="6"/>
        <v>952</v>
      </c>
    </row>
    <row r="408" spans="2:10">
      <c r="B408" s="86">
        <v>40938</v>
      </c>
      <c r="C408" s="93">
        <v>1867</v>
      </c>
      <c r="D408" s="87" t="s">
        <v>45</v>
      </c>
      <c r="E408" s="87" t="s">
        <v>53</v>
      </c>
      <c r="F408" s="87" t="s">
        <v>47</v>
      </c>
      <c r="G408" s="87">
        <v>8</v>
      </c>
      <c r="H408" s="87">
        <v>10440</v>
      </c>
      <c r="I408" s="87">
        <v>3660.2640000000001</v>
      </c>
      <c r="J408" s="93">
        <f t="shared" si="6"/>
        <v>207</v>
      </c>
    </row>
    <row r="409" spans="2:10">
      <c r="B409" s="86">
        <v>40939</v>
      </c>
      <c r="C409" s="93">
        <v>1502</v>
      </c>
      <c r="D409" s="87" t="s">
        <v>48</v>
      </c>
      <c r="E409" s="87" t="s">
        <v>53</v>
      </c>
      <c r="F409" s="87" t="s">
        <v>50</v>
      </c>
      <c r="G409" s="87">
        <v>6</v>
      </c>
      <c r="H409" s="87">
        <v>6561</v>
      </c>
      <c r="I409" s="87">
        <v>3494.8260000000005</v>
      </c>
      <c r="J409" s="93">
        <f t="shared" si="6"/>
        <v>624</v>
      </c>
    </row>
    <row r="410" spans="2:10">
      <c r="B410" s="86">
        <v>40940</v>
      </c>
      <c r="C410" s="93">
        <v>1868</v>
      </c>
      <c r="D410" s="87" t="s">
        <v>48</v>
      </c>
      <c r="E410" s="87" t="s">
        <v>53</v>
      </c>
      <c r="F410" s="87" t="s">
        <v>47</v>
      </c>
      <c r="G410" s="87">
        <v>8</v>
      </c>
      <c r="H410" s="87">
        <v>8496</v>
      </c>
      <c r="I410" s="87">
        <v>4378.6259999999993</v>
      </c>
      <c r="J410" s="93">
        <f t="shared" si="6"/>
        <v>384</v>
      </c>
    </row>
    <row r="411" spans="2:10">
      <c r="B411" s="86">
        <v>40941</v>
      </c>
      <c r="C411" s="93">
        <v>1503</v>
      </c>
      <c r="D411" s="87" t="s">
        <v>49</v>
      </c>
      <c r="E411" s="87" t="s">
        <v>53</v>
      </c>
      <c r="F411" s="87" t="s">
        <v>51</v>
      </c>
      <c r="G411" s="87">
        <v>7</v>
      </c>
      <c r="H411" s="87">
        <v>4515</v>
      </c>
      <c r="I411" s="87">
        <v>786.06150000000002</v>
      </c>
      <c r="J411" s="93">
        <f t="shared" si="6"/>
        <v>892</v>
      </c>
    </row>
    <row r="412" spans="2:10">
      <c r="B412" s="86">
        <v>40942</v>
      </c>
      <c r="C412" s="93">
        <v>1869</v>
      </c>
      <c r="D412" s="87" t="s">
        <v>49</v>
      </c>
      <c r="E412" s="87" t="s">
        <v>53</v>
      </c>
      <c r="F412" s="87" t="s">
        <v>50</v>
      </c>
      <c r="G412" s="87">
        <v>9</v>
      </c>
      <c r="H412" s="87">
        <v>5143.5</v>
      </c>
      <c r="I412" s="87">
        <v>733.80600000000004</v>
      </c>
      <c r="J412" s="93">
        <f t="shared" si="6"/>
        <v>803</v>
      </c>
    </row>
    <row r="413" spans="2:10">
      <c r="B413" s="86">
        <v>40943</v>
      </c>
      <c r="C413" s="93">
        <v>1504</v>
      </c>
      <c r="D413" s="87" t="s">
        <v>45</v>
      </c>
      <c r="E413" s="87" t="s">
        <v>53</v>
      </c>
      <c r="F413" s="87" t="s">
        <v>51</v>
      </c>
      <c r="G413" s="87">
        <v>9</v>
      </c>
      <c r="H413" s="87">
        <v>12195</v>
      </c>
      <c r="I413" s="87">
        <v>3248.0163000000002</v>
      </c>
      <c r="J413" s="93">
        <f t="shared" si="6"/>
        <v>96</v>
      </c>
    </row>
    <row r="414" spans="2:10">
      <c r="B414" s="86">
        <v>40944</v>
      </c>
      <c r="C414" s="93">
        <v>1870</v>
      </c>
      <c r="D414" s="87" t="s">
        <v>45</v>
      </c>
      <c r="E414" s="87" t="s">
        <v>53</v>
      </c>
      <c r="F414" s="87" t="s">
        <v>50</v>
      </c>
      <c r="G414" s="87">
        <v>10</v>
      </c>
      <c r="H414" s="87">
        <v>10560</v>
      </c>
      <c r="I414" s="87">
        <v>5089.92</v>
      </c>
      <c r="J414" s="93">
        <f t="shared" si="6"/>
        <v>198</v>
      </c>
    </row>
    <row r="415" spans="2:10">
      <c r="B415" s="86">
        <v>40945</v>
      </c>
      <c r="C415" s="93">
        <v>1505</v>
      </c>
      <c r="D415" s="87" t="s">
        <v>48</v>
      </c>
      <c r="E415" s="87" t="s">
        <v>53</v>
      </c>
      <c r="F415" s="87" t="s">
        <v>51</v>
      </c>
      <c r="G415" s="87">
        <v>9</v>
      </c>
      <c r="H415" s="87">
        <v>11475</v>
      </c>
      <c r="I415" s="87">
        <v>1964.0609999999999</v>
      </c>
      <c r="J415" s="93">
        <f t="shared" si="6"/>
        <v>131</v>
      </c>
    </row>
    <row r="416" spans="2:10">
      <c r="B416" s="86">
        <v>40946</v>
      </c>
      <c r="C416" s="93">
        <v>1871</v>
      </c>
      <c r="D416" s="87" t="s">
        <v>48</v>
      </c>
      <c r="E416" s="87" t="s">
        <v>53</v>
      </c>
      <c r="F416" s="87" t="s">
        <v>50</v>
      </c>
      <c r="G416" s="87">
        <v>9</v>
      </c>
      <c r="H416" s="87">
        <v>2146.5</v>
      </c>
      <c r="I416" s="87">
        <v>4819.9657500000003</v>
      </c>
      <c r="J416" s="93">
        <f t="shared" si="6"/>
        <v>1191</v>
      </c>
    </row>
    <row r="417" spans="2:10">
      <c r="B417" s="86">
        <v>40947</v>
      </c>
      <c r="C417" s="93">
        <v>1506</v>
      </c>
      <c r="D417" s="87" t="s">
        <v>49</v>
      </c>
      <c r="E417" s="87" t="s">
        <v>53</v>
      </c>
      <c r="F417" s="87" t="s">
        <v>47</v>
      </c>
      <c r="G417" s="87">
        <v>7</v>
      </c>
      <c r="H417" s="87">
        <v>7014</v>
      </c>
      <c r="I417" s="87">
        <v>2304.8004000000001</v>
      </c>
      <c r="J417" s="93">
        <f t="shared" si="6"/>
        <v>577</v>
      </c>
    </row>
    <row r="418" spans="2:10">
      <c r="B418" s="86">
        <v>40948</v>
      </c>
      <c r="C418" s="93">
        <v>1872</v>
      </c>
      <c r="D418" s="87" t="s">
        <v>49</v>
      </c>
      <c r="E418" s="87" t="s">
        <v>53</v>
      </c>
      <c r="F418" s="87" t="s">
        <v>51</v>
      </c>
      <c r="G418" s="87">
        <v>7</v>
      </c>
      <c r="H418" s="87">
        <v>5386.5</v>
      </c>
      <c r="I418" s="87">
        <v>3228.3090000000002</v>
      </c>
      <c r="J418" s="93">
        <f t="shared" si="6"/>
        <v>771</v>
      </c>
    </row>
    <row r="419" spans="2:10">
      <c r="B419" s="86">
        <v>40949</v>
      </c>
      <c r="C419" s="93">
        <v>1507</v>
      </c>
      <c r="D419" s="87" t="s">
        <v>45</v>
      </c>
      <c r="E419" s="87" t="s">
        <v>53</v>
      </c>
      <c r="F419" s="87" t="s">
        <v>47</v>
      </c>
      <c r="G419" s="87">
        <v>9</v>
      </c>
      <c r="H419" s="87">
        <v>1809</v>
      </c>
      <c r="I419" s="87">
        <v>672.22439999999995</v>
      </c>
      <c r="J419" s="93">
        <f t="shared" si="6"/>
        <v>1260</v>
      </c>
    </row>
    <row r="420" spans="2:10">
      <c r="B420" s="86">
        <v>40950</v>
      </c>
      <c r="C420" s="93">
        <v>1873</v>
      </c>
      <c r="D420" s="87" t="s">
        <v>45</v>
      </c>
      <c r="E420" s="87" t="s">
        <v>53</v>
      </c>
      <c r="F420" s="87" t="s">
        <v>51</v>
      </c>
      <c r="G420" s="87">
        <v>6</v>
      </c>
      <c r="H420" s="87">
        <v>7344</v>
      </c>
      <c r="I420" s="87">
        <v>1633.7952</v>
      </c>
      <c r="J420" s="93">
        <f t="shared" si="6"/>
        <v>521</v>
      </c>
    </row>
    <row r="421" spans="2:10">
      <c r="B421" s="86">
        <v>40951</v>
      </c>
      <c r="C421" s="93">
        <v>1508</v>
      </c>
      <c r="D421" s="87" t="s">
        <v>48</v>
      </c>
      <c r="E421" s="87" t="s">
        <v>53</v>
      </c>
      <c r="F421" s="87" t="s">
        <v>47</v>
      </c>
      <c r="G421" s="87">
        <v>7</v>
      </c>
      <c r="H421" s="87">
        <v>8426.25</v>
      </c>
      <c r="I421" s="87">
        <v>1156.0815000000002</v>
      </c>
      <c r="J421" s="93">
        <f t="shared" si="6"/>
        <v>394</v>
      </c>
    </row>
    <row r="422" spans="2:10">
      <c r="B422" s="86">
        <v>40952</v>
      </c>
      <c r="C422" s="93">
        <v>1874</v>
      </c>
      <c r="D422" s="87" t="s">
        <v>48</v>
      </c>
      <c r="E422" s="87" t="s">
        <v>53</v>
      </c>
      <c r="F422" s="87" t="s">
        <v>51</v>
      </c>
      <c r="G422" s="87">
        <v>6</v>
      </c>
      <c r="H422" s="87">
        <v>7533</v>
      </c>
      <c r="I422" s="87">
        <v>4375.4174999999996</v>
      </c>
      <c r="J422" s="93">
        <f t="shared" si="6"/>
        <v>501</v>
      </c>
    </row>
    <row r="423" spans="2:10">
      <c r="B423" s="86">
        <v>40953</v>
      </c>
      <c r="C423" s="93">
        <v>1509</v>
      </c>
      <c r="D423" s="87" t="s">
        <v>49</v>
      </c>
      <c r="E423" s="87" t="s">
        <v>53</v>
      </c>
      <c r="F423" s="87" t="s">
        <v>50</v>
      </c>
      <c r="G423" s="87">
        <v>9</v>
      </c>
      <c r="H423" s="87">
        <v>7695</v>
      </c>
      <c r="I423" s="87">
        <v>1579.0140000000001</v>
      </c>
      <c r="J423" s="93">
        <f t="shared" si="6"/>
        <v>479</v>
      </c>
    </row>
    <row r="424" spans="2:10">
      <c r="B424" s="86">
        <v>40954</v>
      </c>
      <c r="C424" s="93">
        <v>1510</v>
      </c>
      <c r="D424" s="87" t="s">
        <v>45</v>
      </c>
      <c r="E424" s="87" t="s">
        <v>53</v>
      </c>
      <c r="F424" s="87" t="s">
        <v>50</v>
      </c>
      <c r="G424" s="87">
        <v>9</v>
      </c>
      <c r="H424" s="87">
        <v>5886</v>
      </c>
      <c r="I424" s="87">
        <v>2674.3041000000003</v>
      </c>
      <c r="J424" s="93">
        <f t="shared" si="6"/>
        <v>703</v>
      </c>
    </row>
    <row r="425" spans="2:10">
      <c r="B425" s="86">
        <v>40955</v>
      </c>
      <c r="C425" s="93">
        <v>1511</v>
      </c>
      <c r="D425" s="87" t="s">
        <v>48</v>
      </c>
      <c r="E425" s="87" t="s">
        <v>53</v>
      </c>
      <c r="F425" s="87" t="s">
        <v>50</v>
      </c>
      <c r="G425" s="87">
        <v>7</v>
      </c>
      <c r="H425" s="87">
        <v>9345</v>
      </c>
      <c r="I425" s="87">
        <v>3895.9304999999999</v>
      </c>
      <c r="J425" s="93">
        <f t="shared" si="6"/>
        <v>294</v>
      </c>
    </row>
    <row r="426" spans="2:10">
      <c r="B426" s="86">
        <v>40956</v>
      </c>
      <c r="C426" s="93">
        <v>1512</v>
      </c>
      <c r="D426" s="87" t="s">
        <v>49</v>
      </c>
      <c r="E426" s="87" t="s">
        <v>53</v>
      </c>
      <c r="F426" s="87" t="s">
        <v>51</v>
      </c>
      <c r="G426" s="87">
        <v>8</v>
      </c>
      <c r="H426" s="87">
        <v>8256</v>
      </c>
      <c r="I426" s="87">
        <v>3389.0880000000006</v>
      </c>
      <c r="J426" s="93">
        <f t="shared" si="6"/>
        <v>419</v>
      </c>
    </row>
    <row r="427" spans="2:10">
      <c r="B427" s="86">
        <v>40957</v>
      </c>
      <c r="C427" s="93">
        <v>1513</v>
      </c>
      <c r="D427" s="87" t="s">
        <v>45</v>
      </c>
      <c r="E427" s="87" t="s">
        <v>53</v>
      </c>
      <c r="F427" s="87" t="s">
        <v>51</v>
      </c>
      <c r="G427" s="87">
        <v>8</v>
      </c>
      <c r="H427" s="87">
        <v>4356</v>
      </c>
      <c r="I427" s="87">
        <v>3644.8829999999998</v>
      </c>
      <c r="J427" s="93">
        <f t="shared" si="6"/>
        <v>918</v>
      </c>
    </row>
    <row r="428" spans="2:10">
      <c r="B428" s="86">
        <v>40958</v>
      </c>
      <c r="C428" s="93">
        <v>1514</v>
      </c>
      <c r="D428" s="87" t="s">
        <v>48</v>
      </c>
      <c r="E428" s="87" t="s">
        <v>53</v>
      </c>
      <c r="F428" s="87" t="s">
        <v>51</v>
      </c>
      <c r="G428" s="87">
        <v>8</v>
      </c>
      <c r="H428" s="87">
        <v>14880</v>
      </c>
      <c r="I428" s="87">
        <v>5200.5599999999995</v>
      </c>
      <c r="J428" s="93">
        <f t="shared" si="6"/>
        <v>5</v>
      </c>
    </row>
    <row r="429" spans="2:10">
      <c r="B429" s="86">
        <v>40959</v>
      </c>
      <c r="C429" s="93">
        <v>1884</v>
      </c>
      <c r="D429" s="87" t="s">
        <v>49</v>
      </c>
      <c r="E429" s="87" t="s">
        <v>53</v>
      </c>
      <c r="F429" s="87" t="s">
        <v>47</v>
      </c>
      <c r="G429" s="87">
        <v>6</v>
      </c>
      <c r="H429" s="87">
        <v>1674</v>
      </c>
      <c r="I429" s="87">
        <v>576.86040000000003</v>
      </c>
      <c r="J429" s="93">
        <f t="shared" si="6"/>
        <v>1291</v>
      </c>
    </row>
    <row r="430" spans="2:10">
      <c r="B430" s="86">
        <v>40960</v>
      </c>
      <c r="C430" s="93">
        <v>1885</v>
      </c>
      <c r="D430" s="87" t="s">
        <v>45</v>
      </c>
      <c r="E430" s="87" t="s">
        <v>53</v>
      </c>
      <c r="F430" s="87" t="s">
        <v>47</v>
      </c>
      <c r="G430" s="87">
        <v>10</v>
      </c>
      <c r="H430" s="87">
        <v>13050</v>
      </c>
      <c r="I430" s="87">
        <v>877.221</v>
      </c>
      <c r="J430" s="93">
        <f t="shared" si="6"/>
        <v>55</v>
      </c>
    </row>
    <row r="431" spans="2:10">
      <c r="B431" s="86">
        <v>40961</v>
      </c>
      <c r="C431" s="93">
        <v>1886</v>
      </c>
      <c r="D431" s="87" t="s">
        <v>48</v>
      </c>
      <c r="E431" s="87" t="s">
        <v>53</v>
      </c>
      <c r="F431" s="87" t="s">
        <v>47</v>
      </c>
      <c r="G431" s="87">
        <v>7</v>
      </c>
      <c r="H431" s="87">
        <v>11214</v>
      </c>
      <c r="I431" s="87">
        <v>3310.3728000000006</v>
      </c>
      <c r="J431" s="93">
        <f t="shared" si="6"/>
        <v>149</v>
      </c>
    </row>
    <row r="432" spans="2:10">
      <c r="B432" s="86">
        <v>40962</v>
      </c>
      <c r="C432" s="93">
        <v>1887</v>
      </c>
      <c r="D432" s="87" t="s">
        <v>49</v>
      </c>
      <c r="E432" s="87" t="s">
        <v>53</v>
      </c>
      <c r="F432" s="87" t="s">
        <v>50</v>
      </c>
      <c r="G432" s="87">
        <v>8</v>
      </c>
      <c r="H432" s="87">
        <v>3168</v>
      </c>
      <c r="I432" s="87">
        <v>2676.3263999999999</v>
      </c>
      <c r="J432" s="93">
        <f t="shared" si="6"/>
        <v>1032</v>
      </c>
    </row>
    <row r="433" spans="2:10">
      <c r="B433" s="86">
        <v>40963</v>
      </c>
      <c r="C433" s="93">
        <v>1888</v>
      </c>
      <c r="D433" s="87" t="s">
        <v>45</v>
      </c>
      <c r="E433" s="87" t="s">
        <v>53</v>
      </c>
      <c r="F433" s="87" t="s">
        <v>50</v>
      </c>
      <c r="G433" s="87">
        <v>7</v>
      </c>
      <c r="H433" s="87">
        <v>13860</v>
      </c>
      <c r="I433" s="87">
        <v>1744.6968000000002</v>
      </c>
      <c r="J433" s="93">
        <f t="shared" si="6"/>
        <v>31</v>
      </c>
    </row>
    <row r="434" spans="2:10">
      <c r="B434" s="86">
        <v>40964</v>
      </c>
      <c r="C434" s="93">
        <v>1889</v>
      </c>
      <c r="D434" s="87" t="s">
        <v>48</v>
      </c>
      <c r="E434" s="87" t="s">
        <v>53</v>
      </c>
      <c r="F434" s="87" t="s">
        <v>50</v>
      </c>
      <c r="G434" s="87">
        <v>6</v>
      </c>
      <c r="H434" s="87">
        <v>1728</v>
      </c>
      <c r="I434" s="87">
        <v>2136.8447999999999</v>
      </c>
      <c r="J434" s="93">
        <f t="shared" si="6"/>
        <v>1281</v>
      </c>
    </row>
    <row r="435" spans="2:10">
      <c r="B435" s="86">
        <v>40965</v>
      </c>
      <c r="C435" s="93">
        <v>1524</v>
      </c>
      <c r="D435" s="87" t="s">
        <v>49</v>
      </c>
      <c r="E435" s="87" t="s">
        <v>53</v>
      </c>
      <c r="F435" s="87" t="s">
        <v>47</v>
      </c>
      <c r="G435" s="87">
        <v>6</v>
      </c>
      <c r="H435" s="87">
        <v>6507</v>
      </c>
      <c r="I435" s="87">
        <v>2487.6260999999995</v>
      </c>
      <c r="J435" s="93">
        <f t="shared" si="6"/>
        <v>631</v>
      </c>
    </row>
    <row r="436" spans="2:10">
      <c r="B436" s="86">
        <v>40966</v>
      </c>
      <c r="C436" s="93">
        <v>1890</v>
      </c>
      <c r="D436" s="87" t="s">
        <v>49</v>
      </c>
      <c r="E436" s="87" t="s">
        <v>53</v>
      </c>
      <c r="F436" s="87" t="s">
        <v>51</v>
      </c>
      <c r="G436" s="87">
        <v>10</v>
      </c>
      <c r="H436" s="87">
        <v>2505</v>
      </c>
      <c r="I436" s="87">
        <v>919.58550000000002</v>
      </c>
      <c r="J436" s="93">
        <f t="shared" si="6"/>
        <v>1102</v>
      </c>
    </row>
    <row r="437" spans="2:10">
      <c r="B437" s="86">
        <v>40967</v>
      </c>
      <c r="C437" s="93">
        <v>1525</v>
      </c>
      <c r="D437" s="87" t="s">
        <v>45</v>
      </c>
      <c r="E437" s="87" t="s">
        <v>53</v>
      </c>
      <c r="F437" s="87" t="s">
        <v>47</v>
      </c>
      <c r="G437" s="87">
        <v>10</v>
      </c>
      <c r="H437" s="87">
        <v>11700</v>
      </c>
      <c r="I437" s="87">
        <v>898.09199999999998</v>
      </c>
      <c r="J437" s="93">
        <f t="shared" si="6"/>
        <v>119</v>
      </c>
    </row>
    <row r="438" spans="2:10">
      <c r="B438" s="86">
        <v>40969</v>
      </c>
      <c r="C438" s="93">
        <v>1891</v>
      </c>
      <c r="D438" s="87" t="s">
        <v>45</v>
      </c>
      <c r="E438" s="87" t="s">
        <v>53</v>
      </c>
      <c r="F438" s="87" t="s">
        <v>51</v>
      </c>
      <c r="G438" s="87">
        <v>6</v>
      </c>
      <c r="H438" s="87">
        <v>10710</v>
      </c>
      <c r="I438" s="87">
        <v>3991.6170000000002</v>
      </c>
      <c r="J438" s="93">
        <f t="shared" si="6"/>
        <v>187</v>
      </c>
    </row>
    <row r="439" spans="2:10">
      <c r="B439" s="86">
        <v>40970</v>
      </c>
      <c r="C439" s="93">
        <v>1526</v>
      </c>
      <c r="D439" s="87" t="s">
        <v>48</v>
      </c>
      <c r="E439" s="87" t="s">
        <v>53</v>
      </c>
      <c r="F439" s="87" t="s">
        <v>47</v>
      </c>
      <c r="G439" s="87">
        <v>6</v>
      </c>
      <c r="H439" s="87">
        <v>7290</v>
      </c>
      <c r="I439" s="87">
        <v>3225.0960000000005</v>
      </c>
      <c r="J439" s="93">
        <f t="shared" si="6"/>
        <v>533</v>
      </c>
    </row>
    <row r="440" spans="2:10">
      <c r="B440" s="86">
        <v>40971</v>
      </c>
      <c r="C440" s="93">
        <v>1892</v>
      </c>
      <c r="D440" s="87" t="s">
        <v>48</v>
      </c>
      <c r="E440" s="87" t="s">
        <v>53</v>
      </c>
      <c r="F440" s="87" t="s">
        <v>51</v>
      </c>
      <c r="G440" s="87">
        <v>9</v>
      </c>
      <c r="H440" s="87">
        <v>2085.75</v>
      </c>
      <c r="I440" s="87">
        <v>839.30579999999998</v>
      </c>
      <c r="J440" s="93">
        <f t="shared" si="6"/>
        <v>1210</v>
      </c>
    </row>
    <row r="441" spans="2:10">
      <c r="B441" s="86">
        <v>40972</v>
      </c>
      <c r="C441" s="93">
        <v>1527</v>
      </c>
      <c r="D441" s="87" t="s">
        <v>49</v>
      </c>
      <c r="E441" s="87" t="s">
        <v>53</v>
      </c>
      <c r="F441" s="87" t="s">
        <v>50</v>
      </c>
      <c r="G441" s="87">
        <v>9</v>
      </c>
      <c r="H441" s="87">
        <v>2358</v>
      </c>
      <c r="I441" s="87">
        <v>970.08119999999997</v>
      </c>
      <c r="J441" s="93">
        <f t="shared" si="6"/>
        <v>1129</v>
      </c>
    </row>
    <row r="442" spans="2:10">
      <c r="B442" s="86">
        <v>40973</v>
      </c>
      <c r="C442" s="93">
        <v>1893</v>
      </c>
      <c r="D442" s="87" t="s">
        <v>49</v>
      </c>
      <c r="E442" s="87" t="s">
        <v>53</v>
      </c>
      <c r="F442" s="87" t="s">
        <v>47</v>
      </c>
      <c r="G442" s="87">
        <v>9</v>
      </c>
      <c r="H442" s="87">
        <v>8829</v>
      </c>
      <c r="I442" s="87">
        <v>833.8990500000001</v>
      </c>
      <c r="J442" s="93">
        <f t="shared" si="6"/>
        <v>349</v>
      </c>
    </row>
    <row r="443" spans="2:10">
      <c r="B443" s="86">
        <v>41339</v>
      </c>
      <c r="C443" s="93">
        <v>1528</v>
      </c>
      <c r="D443" s="87" t="s">
        <v>45</v>
      </c>
      <c r="E443" s="87" t="s">
        <v>53</v>
      </c>
      <c r="F443" s="87" t="s">
        <v>50</v>
      </c>
      <c r="G443" s="87">
        <v>8</v>
      </c>
      <c r="H443" s="87">
        <v>4288</v>
      </c>
      <c r="I443" s="87">
        <v>4340.5280000000002</v>
      </c>
      <c r="J443" s="93">
        <f t="shared" si="6"/>
        <v>926</v>
      </c>
    </row>
    <row r="444" spans="2:10">
      <c r="B444" s="86">
        <v>41340</v>
      </c>
      <c r="C444" s="93">
        <v>1902</v>
      </c>
      <c r="D444" s="87" t="s">
        <v>49</v>
      </c>
      <c r="E444" s="87" t="s">
        <v>53</v>
      </c>
      <c r="F444" s="87" t="s">
        <v>47</v>
      </c>
      <c r="G444" s="87">
        <v>9</v>
      </c>
      <c r="H444" s="87">
        <v>8977.5</v>
      </c>
      <c r="I444" s="87">
        <v>1609.1271000000002</v>
      </c>
      <c r="J444" s="93">
        <f t="shared" si="6"/>
        <v>328</v>
      </c>
    </row>
    <row r="445" spans="2:10">
      <c r="B445" s="86">
        <v>41341</v>
      </c>
      <c r="C445" s="93">
        <v>1903</v>
      </c>
      <c r="D445" s="87" t="s">
        <v>45</v>
      </c>
      <c r="E445" s="87" t="s">
        <v>53</v>
      </c>
      <c r="F445" s="87" t="s">
        <v>47</v>
      </c>
      <c r="G445" s="87">
        <v>6</v>
      </c>
      <c r="H445" s="87">
        <v>2232</v>
      </c>
      <c r="I445" s="87">
        <v>2974.8096</v>
      </c>
      <c r="J445" s="93">
        <f t="shared" si="6"/>
        <v>1157</v>
      </c>
    </row>
    <row r="446" spans="2:10">
      <c r="B446" s="86">
        <v>41342</v>
      </c>
      <c r="C446" s="93">
        <v>1904</v>
      </c>
      <c r="D446" s="87" t="s">
        <v>48</v>
      </c>
      <c r="E446" s="87" t="s">
        <v>53</v>
      </c>
      <c r="F446" s="87" t="s">
        <v>47</v>
      </c>
      <c r="G446" s="87">
        <v>9</v>
      </c>
      <c r="H446" s="87">
        <v>13365</v>
      </c>
      <c r="I446" s="87">
        <v>5565.1859999999997</v>
      </c>
      <c r="J446" s="93">
        <f t="shared" si="6"/>
        <v>46</v>
      </c>
    </row>
    <row r="447" spans="2:10">
      <c r="B447" s="86">
        <v>41343</v>
      </c>
      <c r="C447" s="93">
        <v>1905</v>
      </c>
      <c r="D447" s="87" t="s">
        <v>49</v>
      </c>
      <c r="E447" s="87" t="s">
        <v>53</v>
      </c>
      <c r="F447" s="87" t="s">
        <v>50</v>
      </c>
      <c r="G447" s="87">
        <v>7</v>
      </c>
      <c r="H447" s="87">
        <v>2220.75</v>
      </c>
      <c r="I447" s="87">
        <v>982.68187499999999</v>
      </c>
      <c r="J447" s="93">
        <f t="shared" si="6"/>
        <v>1164</v>
      </c>
    </row>
    <row r="448" spans="2:10">
      <c r="B448" s="86">
        <v>41344</v>
      </c>
      <c r="C448" s="93">
        <v>1906</v>
      </c>
      <c r="D448" s="87" t="s">
        <v>45</v>
      </c>
      <c r="E448" s="87" t="s">
        <v>53</v>
      </c>
      <c r="F448" s="87" t="s">
        <v>50</v>
      </c>
      <c r="G448" s="87">
        <v>6</v>
      </c>
      <c r="H448" s="87">
        <v>5616</v>
      </c>
      <c r="I448" s="87">
        <v>4112.7840000000006</v>
      </c>
      <c r="J448" s="93">
        <f t="shared" si="6"/>
        <v>741</v>
      </c>
    </row>
    <row r="449" spans="2:10">
      <c r="B449" s="86">
        <v>41345</v>
      </c>
      <c r="C449" s="93">
        <v>1542</v>
      </c>
      <c r="D449" s="87" t="s">
        <v>49</v>
      </c>
      <c r="E449" s="87" t="s">
        <v>53</v>
      </c>
      <c r="F449" s="87" t="s">
        <v>47</v>
      </c>
      <c r="G449" s="87">
        <v>9</v>
      </c>
      <c r="H449" s="87">
        <v>1984.5</v>
      </c>
      <c r="I449" s="87">
        <v>4042.4264999999996</v>
      </c>
      <c r="J449" s="93">
        <f t="shared" si="6"/>
        <v>1237</v>
      </c>
    </row>
    <row r="450" spans="2:10">
      <c r="B450" s="86">
        <v>41346</v>
      </c>
      <c r="C450" s="93">
        <v>1907</v>
      </c>
      <c r="D450" s="87" t="s">
        <v>48</v>
      </c>
      <c r="E450" s="87" t="s">
        <v>53</v>
      </c>
      <c r="F450" s="87" t="s">
        <v>50</v>
      </c>
      <c r="G450" s="87">
        <v>6</v>
      </c>
      <c r="H450" s="87">
        <v>7344</v>
      </c>
      <c r="I450" s="87">
        <v>3077.8703999999998</v>
      </c>
      <c r="J450" s="93">
        <f t="shared" si="6"/>
        <v>521</v>
      </c>
    </row>
    <row r="451" spans="2:10">
      <c r="B451" s="86">
        <v>41347</v>
      </c>
      <c r="C451" s="93">
        <v>1543</v>
      </c>
      <c r="D451" s="87" t="s">
        <v>45</v>
      </c>
      <c r="E451" s="87" t="s">
        <v>53</v>
      </c>
      <c r="F451" s="87" t="s">
        <v>47</v>
      </c>
      <c r="G451" s="87">
        <v>9</v>
      </c>
      <c r="H451" s="87">
        <v>7587</v>
      </c>
      <c r="I451" s="87">
        <v>4445.982</v>
      </c>
      <c r="J451" s="93">
        <f t="shared" ref="J451:J514" si="7">+RANK(H451,$H$2:$H$1326,0)</f>
        <v>494</v>
      </c>
    </row>
    <row r="452" spans="2:10">
      <c r="B452" s="86">
        <v>41348</v>
      </c>
      <c r="C452" s="93">
        <v>1908</v>
      </c>
      <c r="D452" s="87" t="s">
        <v>49</v>
      </c>
      <c r="E452" s="87" t="s">
        <v>53</v>
      </c>
      <c r="F452" s="87" t="s">
        <v>51</v>
      </c>
      <c r="G452" s="87">
        <v>6</v>
      </c>
      <c r="H452" s="87">
        <v>3834</v>
      </c>
      <c r="I452" s="87">
        <v>3564.6615000000002</v>
      </c>
      <c r="J452" s="93">
        <f t="shared" si="7"/>
        <v>992</v>
      </c>
    </row>
    <row r="453" spans="2:10">
      <c r="B453" s="86">
        <v>41349</v>
      </c>
      <c r="C453" s="93">
        <v>1544</v>
      </c>
      <c r="D453" s="87" t="s">
        <v>48</v>
      </c>
      <c r="E453" s="87" t="s">
        <v>53</v>
      </c>
      <c r="F453" s="87" t="s">
        <v>47</v>
      </c>
      <c r="G453" s="87">
        <v>8</v>
      </c>
      <c r="H453" s="87">
        <v>14940</v>
      </c>
      <c r="I453" s="87">
        <v>1164.7223999999999</v>
      </c>
      <c r="J453" s="93">
        <f t="shared" si="7"/>
        <v>2</v>
      </c>
    </row>
    <row r="454" spans="2:10">
      <c r="B454" s="86">
        <v>41350</v>
      </c>
      <c r="C454" s="93">
        <v>1909</v>
      </c>
      <c r="D454" s="87" t="s">
        <v>45</v>
      </c>
      <c r="E454" s="87" t="s">
        <v>53</v>
      </c>
      <c r="F454" s="87" t="s">
        <v>51</v>
      </c>
      <c r="G454" s="87">
        <v>8</v>
      </c>
      <c r="H454" s="87">
        <v>2280</v>
      </c>
      <c r="I454" s="87">
        <v>737.58</v>
      </c>
      <c r="J454" s="93">
        <f t="shared" si="7"/>
        <v>1142</v>
      </c>
    </row>
    <row r="455" spans="2:10">
      <c r="B455" s="86">
        <v>41351</v>
      </c>
      <c r="C455" s="93">
        <v>1545</v>
      </c>
      <c r="D455" s="87" t="s">
        <v>49</v>
      </c>
      <c r="E455" s="87" t="s">
        <v>53</v>
      </c>
      <c r="F455" s="87" t="s">
        <v>50</v>
      </c>
      <c r="G455" s="87">
        <v>10</v>
      </c>
      <c r="H455" s="87">
        <v>13800</v>
      </c>
      <c r="I455" s="87">
        <v>1811.6640000000002</v>
      </c>
      <c r="J455" s="93">
        <f t="shared" si="7"/>
        <v>34</v>
      </c>
    </row>
    <row r="456" spans="2:10">
      <c r="B456" s="86">
        <v>41352</v>
      </c>
      <c r="C456" s="93">
        <v>1910</v>
      </c>
      <c r="D456" s="87" t="s">
        <v>48</v>
      </c>
      <c r="E456" s="87" t="s">
        <v>53</v>
      </c>
      <c r="F456" s="87" t="s">
        <v>51</v>
      </c>
      <c r="G456" s="87">
        <v>8</v>
      </c>
      <c r="H456" s="87">
        <v>4048</v>
      </c>
      <c r="I456" s="87">
        <v>3422.1792</v>
      </c>
      <c r="J456" s="93">
        <f t="shared" si="7"/>
        <v>970</v>
      </c>
    </row>
    <row r="457" spans="2:10">
      <c r="B457" s="86">
        <v>41353</v>
      </c>
      <c r="C457" s="93">
        <v>1546</v>
      </c>
      <c r="D457" s="87" t="s">
        <v>45</v>
      </c>
      <c r="E457" s="87" t="s">
        <v>53</v>
      </c>
      <c r="F457" s="87" t="s">
        <v>50</v>
      </c>
      <c r="G457" s="87">
        <v>8</v>
      </c>
      <c r="H457" s="87">
        <v>2106</v>
      </c>
      <c r="I457" s="87">
        <v>2156.9651999999996</v>
      </c>
      <c r="J457" s="93">
        <f t="shared" si="7"/>
        <v>1199</v>
      </c>
    </row>
    <row r="458" spans="2:10">
      <c r="B458" s="86">
        <v>41354</v>
      </c>
      <c r="C458" s="93">
        <v>1547</v>
      </c>
      <c r="D458" s="87" t="s">
        <v>48</v>
      </c>
      <c r="E458" s="87" t="s">
        <v>53</v>
      </c>
      <c r="F458" s="87" t="s">
        <v>50</v>
      </c>
      <c r="G458" s="87">
        <v>8</v>
      </c>
      <c r="H458" s="87">
        <v>7920</v>
      </c>
      <c r="I458" s="87">
        <v>2503.5120000000002</v>
      </c>
      <c r="J458" s="93">
        <f t="shared" si="7"/>
        <v>456</v>
      </c>
    </row>
    <row r="459" spans="2:10">
      <c r="B459" s="86">
        <v>41355</v>
      </c>
      <c r="C459" s="93">
        <v>1548</v>
      </c>
      <c r="D459" s="87" t="s">
        <v>49</v>
      </c>
      <c r="E459" s="87" t="s">
        <v>53</v>
      </c>
      <c r="F459" s="87" t="s">
        <v>51</v>
      </c>
      <c r="G459" s="87">
        <v>9</v>
      </c>
      <c r="H459" s="87">
        <v>10044</v>
      </c>
      <c r="I459" s="87">
        <v>984.81420000000003</v>
      </c>
      <c r="J459" s="93">
        <f t="shared" si="7"/>
        <v>244</v>
      </c>
    </row>
    <row r="460" spans="2:10">
      <c r="B460" s="86">
        <v>41356</v>
      </c>
      <c r="C460" s="93">
        <v>1549</v>
      </c>
      <c r="D460" s="87" t="s">
        <v>45</v>
      </c>
      <c r="E460" s="87" t="s">
        <v>53</v>
      </c>
      <c r="F460" s="87" t="s">
        <v>51</v>
      </c>
      <c r="G460" s="87">
        <v>8</v>
      </c>
      <c r="H460" s="87">
        <v>3144</v>
      </c>
      <c r="I460" s="87">
        <v>3420.6719999999996</v>
      </c>
      <c r="J460" s="93">
        <f t="shared" si="7"/>
        <v>1036</v>
      </c>
    </row>
    <row r="461" spans="2:10">
      <c r="B461" s="86">
        <v>41357</v>
      </c>
      <c r="C461" s="93">
        <v>1550</v>
      </c>
      <c r="D461" s="87" t="s">
        <v>48</v>
      </c>
      <c r="E461" s="87" t="s">
        <v>53</v>
      </c>
      <c r="F461" s="87" t="s">
        <v>51</v>
      </c>
      <c r="G461" s="87">
        <v>10</v>
      </c>
      <c r="H461" s="87">
        <v>10020</v>
      </c>
      <c r="I461" s="87">
        <v>3834.6539999999995</v>
      </c>
      <c r="J461" s="93">
        <f t="shared" si="7"/>
        <v>248</v>
      </c>
    </row>
    <row r="462" spans="2:10">
      <c r="B462" s="86">
        <v>41358</v>
      </c>
      <c r="C462" s="93">
        <v>1938</v>
      </c>
      <c r="D462" s="87" t="s">
        <v>49</v>
      </c>
      <c r="E462" s="87" t="s">
        <v>53</v>
      </c>
      <c r="F462" s="87" t="s">
        <v>47</v>
      </c>
      <c r="G462" s="87">
        <v>7</v>
      </c>
      <c r="H462" s="87">
        <v>2016</v>
      </c>
      <c r="I462" s="87">
        <v>1776.096</v>
      </c>
      <c r="J462" s="93">
        <f t="shared" si="7"/>
        <v>1228</v>
      </c>
    </row>
    <row r="463" spans="2:10">
      <c r="B463" s="86">
        <v>41359</v>
      </c>
      <c r="C463" s="93">
        <v>1939</v>
      </c>
      <c r="D463" s="87" t="s">
        <v>45</v>
      </c>
      <c r="E463" s="87" t="s">
        <v>53</v>
      </c>
      <c r="F463" s="87" t="s">
        <v>47</v>
      </c>
      <c r="G463" s="87">
        <v>10</v>
      </c>
      <c r="H463" s="87">
        <v>7335</v>
      </c>
      <c r="I463" s="87">
        <v>3707.598</v>
      </c>
      <c r="J463" s="93">
        <f t="shared" si="7"/>
        <v>525</v>
      </c>
    </row>
    <row r="464" spans="2:10">
      <c r="B464" s="86">
        <v>41360</v>
      </c>
      <c r="C464" s="93">
        <v>1940</v>
      </c>
      <c r="D464" s="87" t="s">
        <v>48</v>
      </c>
      <c r="E464" s="87" t="s">
        <v>53</v>
      </c>
      <c r="F464" s="87" t="s">
        <v>47</v>
      </c>
      <c r="G464" s="87">
        <v>10</v>
      </c>
      <c r="H464" s="87">
        <v>5310</v>
      </c>
      <c r="I464" s="87">
        <v>2214.6240000000003</v>
      </c>
      <c r="J464" s="93">
        <f t="shared" si="7"/>
        <v>781</v>
      </c>
    </row>
    <row r="465" spans="2:10">
      <c r="B465" s="86">
        <v>41361</v>
      </c>
      <c r="C465" s="93">
        <v>1941</v>
      </c>
      <c r="D465" s="87" t="s">
        <v>49</v>
      </c>
      <c r="E465" s="87" t="s">
        <v>53</v>
      </c>
      <c r="F465" s="87" t="s">
        <v>50</v>
      </c>
      <c r="G465" s="87">
        <v>6</v>
      </c>
      <c r="H465" s="87">
        <v>7812</v>
      </c>
      <c r="I465" s="87">
        <v>666.16830000000004</v>
      </c>
      <c r="J465" s="93">
        <f t="shared" si="7"/>
        <v>466</v>
      </c>
    </row>
    <row r="466" spans="2:10">
      <c r="B466" s="86">
        <v>41362</v>
      </c>
      <c r="C466" s="93">
        <v>1942</v>
      </c>
      <c r="D466" s="87" t="s">
        <v>45</v>
      </c>
      <c r="E466" s="87" t="s">
        <v>53</v>
      </c>
      <c r="F466" s="87" t="s">
        <v>50</v>
      </c>
      <c r="G466" s="87">
        <v>10</v>
      </c>
      <c r="H466" s="87">
        <v>7785</v>
      </c>
      <c r="I466" s="87">
        <v>4436.4120000000003</v>
      </c>
      <c r="J466" s="93">
        <f t="shared" si="7"/>
        <v>471</v>
      </c>
    </row>
    <row r="467" spans="2:10">
      <c r="B467" s="86">
        <v>41363</v>
      </c>
      <c r="C467" s="93">
        <v>1578</v>
      </c>
      <c r="D467" s="87" t="s">
        <v>49</v>
      </c>
      <c r="E467" s="87" t="s">
        <v>53</v>
      </c>
      <c r="F467" s="87" t="s">
        <v>47</v>
      </c>
      <c r="G467" s="87">
        <v>8</v>
      </c>
      <c r="H467" s="87">
        <v>6876</v>
      </c>
      <c r="I467" s="87">
        <v>1720.8336000000002</v>
      </c>
      <c r="J467" s="93">
        <f t="shared" si="7"/>
        <v>592</v>
      </c>
    </row>
    <row r="468" spans="2:10">
      <c r="B468" s="86">
        <v>41364</v>
      </c>
      <c r="C468" s="93">
        <v>1943</v>
      </c>
      <c r="D468" s="87" t="s">
        <v>48</v>
      </c>
      <c r="E468" s="87" t="s">
        <v>53</v>
      </c>
      <c r="F468" s="87" t="s">
        <v>50</v>
      </c>
      <c r="G468" s="87">
        <v>9</v>
      </c>
      <c r="H468" s="87">
        <v>2646</v>
      </c>
      <c r="I468" s="87">
        <v>1056.8124</v>
      </c>
      <c r="J468" s="93">
        <f t="shared" si="7"/>
        <v>1080</v>
      </c>
    </row>
    <row r="469" spans="2:10">
      <c r="B469" s="86">
        <v>41365</v>
      </c>
      <c r="C469" s="93">
        <v>1579</v>
      </c>
      <c r="D469" s="87" t="s">
        <v>45</v>
      </c>
      <c r="E469" s="87" t="s">
        <v>53</v>
      </c>
      <c r="F469" s="87" t="s">
        <v>47</v>
      </c>
      <c r="G469" s="87">
        <v>7</v>
      </c>
      <c r="H469" s="87">
        <v>1533</v>
      </c>
      <c r="I469" s="87">
        <v>2004.2442000000001</v>
      </c>
      <c r="J469" s="93">
        <f t="shared" si="7"/>
        <v>1314</v>
      </c>
    </row>
    <row r="470" spans="2:10">
      <c r="B470" s="86">
        <v>41366</v>
      </c>
      <c r="C470" s="93">
        <v>1944</v>
      </c>
      <c r="D470" s="87" t="s">
        <v>49</v>
      </c>
      <c r="E470" s="87" t="s">
        <v>53</v>
      </c>
      <c r="F470" s="87" t="s">
        <v>51</v>
      </c>
      <c r="G470" s="87">
        <v>7</v>
      </c>
      <c r="H470" s="87">
        <v>7140</v>
      </c>
      <c r="I470" s="87">
        <v>1653.0884999999996</v>
      </c>
      <c r="J470" s="93">
        <f t="shared" si="7"/>
        <v>559</v>
      </c>
    </row>
    <row r="471" spans="2:10">
      <c r="B471" s="86">
        <v>41367</v>
      </c>
      <c r="C471" s="93">
        <v>1580</v>
      </c>
      <c r="D471" s="87" t="s">
        <v>48</v>
      </c>
      <c r="E471" s="87" t="s">
        <v>53</v>
      </c>
      <c r="F471" s="87" t="s">
        <v>47</v>
      </c>
      <c r="G471" s="87">
        <v>7</v>
      </c>
      <c r="H471" s="87">
        <v>2030</v>
      </c>
      <c r="I471" s="87">
        <v>771.4</v>
      </c>
      <c r="J471" s="93">
        <f t="shared" si="7"/>
        <v>1226</v>
      </c>
    </row>
    <row r="472" spans="2:10">
      <c r="B472" s="86">
        <v>41368</v>
      </c>
      <c r="C472" s="93">
        <v>1945</v>
      </c>
      <c r="D472" s="87" t="s">
        <v>45</v>
      </c>
      <c r="E472" s="87" t="s">
        <v>53</v>
      </c>
      <c r="F472" s="87" t="s">
        <v>51</v>
      </c>
      <c r="G472" s="87">
        <v>10</v>
      </c>
      <c r="H472" s="87">
        <v>2310</v>
      </c>
      <c r="I472" s="87">
        <v>944.09699999999998</v>
      </c>
      <c r="J472" s="93">
        <f t="shared" si="7"/>
        <v>1138</v>
      </c>
    </row>
    <row r="473" spans="2:10">
      <c r="B473" s="86">
        <v>41369</v>
      </c>
      <c r="C473" s="93">
        <v>1581</v>
      </c>
      <c r="D473" s="87" t="s">
        <v>49</v>
      </c>
      <c r="E473" s="87" t="s">
        <v>53</v>
      </c>
      <c r="F473" s="87" t="s">
        <v>50</v>
      </c>
      <c r="G473" s="87">
        <v>7</v>
      </c>
      <c r="H473" s="87">
        <v>5386.5</v>
      </c>
      <c r="I473" s="87">
        <v>1577.8854000000001</v>
      </c>
      <c r="J473" s="93">
        <f t="shared" si="7"/>
        <v>771</v>
      </c>
    </row>
    <row r="474" spans="2:10">
      <c r="B474" s="86">
        <v>41370</v>
      </c>
      <c r="C474" s="93">
        <v>1946</v>
      </c>
      <c r="D474" s="87" t="s">
        <v>48</v>
      </c>
      <c r="E474" s="87" t="s">
        <v>53</v>
      </c>
      <c r="F474" s="87" t="s">
        <v>51</v>
      </c>
      <c r="G474" s="87">
        <v>6</v>
      </c>
      <c r="H474" s="87">
        <v>7938</v>
      </c>
      <c r="I474" s="87">
        <v>1496.3130000000001</v>
      </c>
      <c r="J474" s="93">
        <f t="shared" si="7"/>
        <v>452</v>
      </c>
    </row>
    <row r="475" spans="2:10">
      <c r="B475" s="86">
        <v>41371</v>
      </c>
      <c r="C475" s="93">
        <v>1582</v>
      </c>
      <c r="D475" s="87" t="s">
        <v>45</v>
      </c>
      <c r="E475" s="87" t="s">
        <v>53</v>
      </c>
      <c r="F475" s="87" t="s">
        <v>50</v>
      </c>
      <c r="G475" s="87">
        <v>10</v>
      </c>
      <c r="H475" s="87">
        <v>10400</v>
      </c>
      <c r="I475" s="87">
        <v>2102.88</v>
      </c>
      <c r="J475" s="93">
        <f t="shared" si="7"/>
        <v>216</v>
      </c>
    </row>
    <row r="476" spans="2:10">
      <c r="B476" s="86">
        <v>41372</v>
      </c>
      <c r="C476" s="93">
        <v>1583</v>
      </c>
      <c r="D476" s="87" t="s">
        <v>48</v>
      </c>
      <c r="E476" s="87" t="s">
        <v>53</v>
      </c>
      <c r="F476" s="87" t="s">
        <v>50</v>
      </c>
      <c r="G476" s="87">
        <v>10</v>
      </c>
      <c r="H476" s="87">
        <v>2295</v>
      </c>
      <c r="I476" s="87">
        <v>937.9665</v>
      </c>
      <c r="J476" s="93">
        <f t="shared" si="7"/>
        <v>1141</v>
      </c>
    </row>
    <row r="477" spans="2:10">
      <c r="B477" s="86">
        <v>41373</v>
      </c>
      <c r="C477" s="93">
        <v>1584</v>
      </c>
      <c r="D477" s="87" t="s">
        <v>49</v>
      </c>
      <c r="E477" s="87" t="s">
        <v>53</v>
      </c>
      <c r="F477" s="87" t="s">
        <v>51</v>
      </c>
      <c r="G477" s="87">
        <v>10</v>
      </c>
      <c r="H477" s="87">
        <v>6120</v>
      </c>
      <c r="I477" s="87">
        <v>1800.9119999999998</v>
      </c>
      <c r="J477" s="93">
        <f t="shared" si="7"/>
        <v>673</v>
      </c>
    </row>
    <row r="478" spans="2:10">
      <c r="B478" s="86">
        <v>41374</v>
      </c>
      <c r="C478" s="93">
        <v>1585</v>
      </c>
      <c r="D478" s="87" t="s">
        <v>45</v>
      </c>
      <c r="E478" s="87" t="s">
        <v>53</v>
      </c>
      <c r="F478" s="87" t="s">
        <v>51</v>
      </c>
      <c r="G478" s="87">
        <v>6</v>
      </c>
      <c r="H478" s="87">
        <v>10395</v>
      </c>
      <c r="I478" s="87">
        <v>1761.7446</v>
      </c>
      <c r="J478" s="93">
        <f t="shared" si="7"/>
        <v>217</v>
      </c>
    </row>
    <row r="479" spans="2:10">
      <c r="B479" s="86">
        <v>41375</v>
      </c>
      <c r="C479" s="93">
        <v>1586</v>
      </c>
      <c r="D479" s="87" t="s">
        <v>48</v>
      </c>
      <c r="E479" s="87" t="s">
        <v>53</v>
      </c>
      <c r="F479" s="87" t="s">
        <v>51</v>
      </c>
      <c r="G479" s="87">
        <v>6</v>
      </c>
      <c r="H479" s="87">
        <v>13365</v>
      </c>
      <c r="I479" s="87">
        <v>3555.09</v>
      </c>
      <c r="J479" s="93">
        <f t="shared" si="7"/>
        <v>46</v>
      </c>
    </row>
    <row r="480" spans="2:10">
      <c r="B480" s="86">
        <v>41376</v>
      </c>
      <c r="C480" s="93">
        <v>1973</v>
      </c>
      <c r="D480" s="87" t="s">
        <v>48</v>
      </c>
      <c r="E480" s="87" t="s">
        <v>53</v>
      </c>
      <c r="F480" s="87" t="s">
        <v>51</v>
      </c>
      <c r="G480" s="87">
        <v>9</v>
      </c>
      <c r="H480" s="87">
        <v>14647.5</v>
      </c>
      <c r="I480" s="87">
        <v>1078.3489499999998</v>
      </c>
      <c r="J480" s="93">
        <f t="shared" si="7"/>
        <v>12</v>
      </c>
    </row>
    <row r="481" spans="2:10">
      <c r="B481" s="86">
        <v>41377</v>
      </c>
      <c r="C481" s="93">
        <v>1609</v>
      </c>
      <c r="D481" s="87" t="s">
        <v>45</v>
      </c>
      <c r="E481" s="87" t="s">
        <v>53</v>
      </c>
      <c r="F481" s="87" t="s">
        <v>50</v>
      </c>
      <c r="G481" s="87">
        <v>6</v>
      </c>
      <c r="H481" s="87">
        <v>8820</v>
      </c>
      <c r="I481" s="87">
        <v>2244.5136000000002</v>
      </c>
      <c r="J481" s="93">
        <f t="shared" si="7"/>
        <v>351</v>
      </c>
    </row>
    <row r="482" spans="2:10">
      <c r="B482" s="86">
        <v>41378</v>
      </c>
      <c r="C482" s="93">
        <v>1974</v>
      </c>
      <c r="D482" s="87" t="s">
        <v>49</v>
      </c>
      <c r="E482" s="87" t="s">
        <v>53</v>
      </c>
      <c r="F482" s="87" t="s">
        <v>47</v>
      </c>
      <c r="G482" s="87">
        <v>10</v>
      </c>
      <c r="H482" s="87">
        <v>7020</v>
      </c>
      <c r="I482" s="87">
        <v>1829.4120000000003</v>
      </c>
      <c r="J482" s="93">
        <f t="shared" si="7"/>
        <v>573</v>
      </c>
    </row>
    <row r="483" spans="2:10">
      <c r="B483" s="86">
        <v>41379</v>
      </c>
      <c r="C483" s="93">
        <v>1610</v>
      </c>
      <c r="D483" s="87" t="s">
        <v>48</v>
      </c>
      <c r="E483" s="87" t="s">
        <v>53</v>
      </c>
      <c r="F483" s="87" t="s">
        <v>50</v>
      </c>
      <c r="G483" s="87">
        <v>6</v>
      </c>
      <c r="H483" s="87">
        <v>3645</v>
      </c>
      <c r="I483" s="87">
        <v>747.58950000000004</v>
      </c>
      <c r="J483" s="93">
        <f t="shared" si="7"/>
        <v>1004</v>
      </c>
    </row>
    <row r="484" spans="2:10">
      <c r="B484" s="86">
        <v>41380</v>
      </c>
      <c r="C484" s="93">
        <v>1975</v>
      </c>
      <c r="D484" s="87" t="s">
        <v>45</v>
      </c>
      <c r="E484" s="87" t="s">
        <v>53</v>
      </c>
      <c r="F484" s="87" t="s">
        <v>47</v>
      </c>
      <c r="G484" s="87">
        <v>9</v>
      </c>
      <c r="H484" s="87">
        <v>2439</v>
      </c>
      <c r="I484" s="87">
        <v>2932.6535999999996</v>
      </c>
      <c r="J484" s="93">
        <f t="shared" si="7"/>
        <v>1110</v>
      </c>
    </row>
    <row r="485" spans="2:10">
      <c r="B485" s="86">
        <v>41381</v>
      </c>
      <c r="C485" s="93">
        <v>1611</v>
      </c>
      <c r="D485" s="87" t="s">
        <v>49</v>
      </c>
      <c r="E485" s="87" t="s">
        <v>53</v>
      </c>
      <c r="F485" s="87" t="s">
        <v>51</v>
      </c>
      <c r="G485" s="87">
        <v>6</v>
      </c>
      <c r="H485" s="87">
        <v>7560</v>
      </c>
      <c r="I485" s="87">
        <v>2169.7200000000003</v>
      </c>
      <c r="J485" s="93">
        <f t="shared" si="7"/>
        <v>497</v>
      </c>
    </row>
    <row r="486" spans="2:10">
      <c r="B486" s="86">
        <v>41382</v>
      </c>
      <c r="C486" s="93">
        <v>1976</v>
      </c>
      <c r="D486" s="87" t="s">
        <v>48</v>
      </c>
      <c r="E486" s="87" t="s">
        <v>53</v>
      </c>
      <c r="F486" s="87" t="s">
        <v>47</v>
      </c>
      <c r="G486" s="87">
        <v>7</v>
      </c>
      <c r="H486" s="87">
        <v>7308</v>
      </c>
      <c r="I486" s="87">
        <v>1176.2226000000001</v>
      </c>
      <c r="J486" s="93">
        <f t="shared" si="7"/>
        <v>529</v>
      </c>
    </row>
    <row r="487" spans="2:10">
      <c r="B487" s="86">
        <v>41383</v>
      </c>
      <c r="C487" s="93">
        <v>1612</v>
      </c>
      <c r="D487" s="87" t="s">
        <v>45</v>
      </c>
      <c r="E487" s="87" t="s">
        <v>53</v>
      </c>
      <c r="F487" s="87" t="s">
        <v>51</v>
      </c>
      <c r="G487" s="87">
        <v>6</v>
      </c>
      <c r="H487" s="87">
        <v>1741.5</v>
      </c>
      <c r="I487" s="87">
        <v>1614.3705</v>
      </c>
      <c r="J487" s="93">
        <f t="shared" si="7"/>
        <v>1276</v>
      </c>
    </row>
    <row r="488" spans="2:10">
      <c r="B488" s="86">
        <v>41384</v>
      </c>
      <c r="C488" s="93">
        <v>1977</v>
      </c>
      <c r="D488" s="87" t="s">
        <v>49</v>
      </c>
      <c r="E488" s="87" t="s">
        <v>53</v>
      </c>
      <c r="F488" s="87" t="s">
        <v>50</v>
      </c>
      <c r="G488" s="87">
        <v>6</v>
      </c>
      <c r="H488" s="87">
        <v>3492</v>
      </c>
      <c r="I488" s="87">
        <v>2941.1369999999997</v>
      </c>
      <c r="J488" s="93">
        <f t="shared" si="7"/>
        <v>1012</v>
      </c>
    </row>
    <row r="489" spans="2:10">
      <c r="B489" s="86">
        <v>41385</v>
      </c>
      <c r="C489" s="93">
        <v>1613</v>
      </c>
      <c r="D489" s="87" t="s">
        <v>48</v>
      </c>
      <c r="E489" s="87" t="s">
        <v>53</v>
      </c>
      <c r="F489" s="87" t="s">
        <v>51</v>
      </c>
      <c r="G489" s="87">
        <v>10</v>
      </c>
      <c r="H489" s="87">
        <v>2850</v>
      </c>
      <c r="I489" s="87">
        <v>3530.2949999999996</v>
      </c>
      <c r="J489" s="93">
        <f t="shared" si="7"/>
        <v>1063</v>
      </c>
    </row>
    <row r="490" spans="2:10">
      <c r="B490" s="86">
        <v>41386</v>
      </c>
      <c r="C490" s="93">
        <v>1978</v>
      </c>
      <c r="D490" s="87" t="s">
        <v>45</v>
      </c>
      <c r="E490" s="87" t="s">
        <v>53</v>
      </c>
      <c r="F490" s="87" t="s">
        <v>50</v>
      </c>
      <c r="G490" s="87">
        <v>8</v>
      </c>
      <c r="H490" s="87">
        <v>2520</v>
      </c>
      <c r="I490" s="87">
        <v>3844.2599999999998</v>
      </c>
      <c r="J490" s="93">
        <f t="shared" si="7"/>
        <v>1096</v>
      </c>
    </row>
    <row r="491" spans="2:10">
      <c r="B491" s="86">
        <v>41387</v>
      </c>
      <c r="C491" s="93">
        <v>1614</v>
      </c>
      <c r="D491" s="87" t="s">
        <v>49</v>
      </c>
      <c r="E491" s="87" t="s">
        <v>53</v>
      </c>
      <c r="F491" s="87" t="s">
        <v>47</v>
      </c>
      <c r="G491" s="87">
        <v>8</v>
      </c>
      <c r="H491" s="87">
        <v>3408</v>
      </c>
      <c r="I491" s="87">
        <v>1704.3407999999997</v>
      </c>
      <c r="J491" s="93">
        <f t="shared" si="7"/>
        <v>1016</v>
      </c>
    </row>
    <row r="492" spans="2:10">
      <c r="B492" s="86">
        <v>41388</v>
      </c>
      <c r="C492" s="93">
        <v>1979</v>
      </c>
      <c r="D492" s="87" t="s">
        <v>48</v>
      </c>
      <c r="E492" s="87" t="s">
        <v>53</v>
      </c>
      <c r="F492" s="87" t="s">
        <v>50</v>
      </c>
      <c r="G492" s="87">
        <v>7</v>
      </c>
      <c r="H492" s="87">
        <v>7812</v>
      </c>
      <c r="I492" s="87">
        <v>2902.9391999999998</v>
      </c>
      <c r="J492" s="93">
        <f t="shared" si="7"/>
        <v>466</v>
      </c>
    </row>
    <row r="493" spans="2:10">
      <c r="B493" s="86">
        <v>41389</v>
      </c>
      <c r="C493" s="93">
        <v>1615</v>
      </c>
      <c r="D493" s="87" t="s">
        <v>45</v>
      </c>
      <c r="E493" s="87" t="s">
        <v>53</v>
      </c>
      <c r="F493" s="87" t="s">
        <v>47</v>
      </c>
      <c r="G493" s="87">
        <v>10</v>
      </c>
      <c r="H493" s="87">
        <v>9600</v>
      </c>
      <c r="I493" s="87">
        <v>1070.1600000000001</v>
      </c>
      <c r="J493" s="93">
        <f t="shared" si="7"/>
        <v>278</v>
      </c>
    </row>
    <row r="494" spans="2:10">
      <c r="B494" s="86">
        <v>41390</v>
      </c>
      <c r="C494" s="93">
        <v>1980</v>
      </c>
      <c r="D494" s="87" t="s">
        <v>49</v>
      </c>
      <c r="E494" s="87" t="s">
        <v>53</v>
      </c>
      <c r="F494" s="87" t="s">
        <v>51</v>
      </c>
      <c r="G494" s="87">
        <v>6</v>
      </c>
      <c r="H494" s="87">
        <v>4950</v>
      </c>
      <c r="I494" s="87">
        <v>4145.13</v>
      </c>
      <c r="J494" s="93">
        <f t="shared" si="7"/>
        <v>832</v>
      </c>
    </row>
    <row r="495" spans="2:10">
      <c r="B495" s="86">
        <v>41391</v>
      </c>
      <c r="C495" s="93">
        <v>1616</v>
      </c>
      <c r="D495" s="87" t="s">
        <v>48</v>
      </c>
      <c r="E495" s="87" t="s">
        <v>53</v>
      </c>
      <c r="F495" s="87" t="s">
        <v>47</v>
      </c>
      <c r="G495" s="87">
        <v>9</v>
      </c>
      <c r="H495" s="87">
        <v>6075</v>
      </c>
      <c r="I495" s="87">
        <v>850.09500000000003</v>
      </c>
      <c r="J495" s="93">
        <f t="shared" si="7"/>
        <v>681</v>
      </c>
    </row>
    <row r="496" spans="2:10">
      <c r="B496" s="86">
        <v>41392</v>
      </c>
      <c r="C496" s="93">
        <v>1981</v>
      </c>
      <c r="D496" s="87" t="s">
        <v>45</v>
      </c>
      <c r="E496" s="87" t="s">
        <v>53</v>
      </c>
      <c r="F496" s="87" t="s">
        <v>51</v>
      </c>
      <c r="G496" s="87">
        <v>10</v>
      </c>
      <c r="H496" s="87">
        <v>11880</v>
      </c>
      <c r="I496" s="87">
        <v>3659.04</v>
      </c>
      <c r="J496" s="93">
        <f t="shared" si="7"/>
        <v>111</v>
      </c>
    </row>
    <row r="497" spans="2:10">
      <c r="B497" s="86">
        <v>41393</v>
      </c>
      <c r="C497" s="93">
        <v>1617</v>
      </c>
      <c r="D497" s="87" t="s">
        <v>49</v>
      </c>
      <c r="E497" s="87" t="s">
        <v>53</v>
      </c>
      <c r="F497" s="87" t="s">
        <v>50</v>
      </c>
      <c r="G497" s="87">
        <v>8</v>
      </c>
      <c r="H497" s="87">
        <v>2964</v>
      </c>
      <c r="I497" s="87">
        <v>889.49639999999988</v>
      </c>
      <c r="J497" s="93">
        <f t="shared" si="7"/>
        <v>1053</v>
      </c>
    </row>
    <row r="498" spans="2:10">
      <c r="B498" s="86">
        <v>41394</v>
      </c>
      <c r="C498" s="93">
        <v>1982</v>
      </c>
      <c r="D498" s="87" t="s">
        <v>48</v>
      </c>
      <c r="E498" s="87" t="s">
        <v>53</v>
      </c>
      <c r="F498" s="87" t="s">
        <v>51</v>
      </c>
      <c r="G498" s="87">
        <v>10</v>
      </c>
      <c r="H498" s="87">
        <v>13275</v>
      </c>
      <c r="I498" s="87">
        <v>1865.9339999999997</v>
      </c>
      <c r="J498" s="93">
        <f t="shared" si="7"/>
        <v>50</v>
      </c>
    </row>
    <row r="499" spans="2:10">
      <c r="B499" s="86">
        <v>41395</v>
      </c>
      <c r="C499" s="93">
        <v>1618</v>
      </c>
      <c r="D499" s="87" t="s">
        <v>45</v>
      </c>
      <c r="E499" s="87" t="s">
        <v>53</v>
      </c>
      <c r="F499" s="87" t="s">
        <v>50</v>
      </c>
      <c r="G499" s="87">
        <v>10</v>
      </c>
      <c r="H499" s="87">
        <v>11760</v>
      </c>
      <c r="I499" s="87">
        <v>3227.2380000000003</v>
      </c>
      <c r="J499" s="93">
        <f t="shared" si="7"/>
        <v>116</v>
      </c>
    </row>
    <row r="500" spans="2:10">
      <c r="B500" s="86">
        <v>41396</v>
      </c>
      <c r="C500" s="93">
        <v>1619</v>
      </c>
      <c r="D500" s="87" t="s">
        <v>48</v>
      </c>
      <c r="E500" s="87" t="s">
        <v>53</v>
      </c>
      <c r="F500" s="87" t="s">
        <v>50</v>
      </c>
      <c r="G500" s="87">
        <v>8</v>
      </c>
      <c r="H500" s="87">
        <v>9216</v>
      </c>
      <c r="I500" s="87">
        <v>806.39999999999986</v>
      </c>
      <c r="J500" s="93">
        <f t="shared" si="7"/>
        <v>309</v>
      </c>
    </row>
    <row r="501" spans="2:10">
      <c r="B501" s="86">
        <v>41397</v>
      </c>
      <c r="C501" s="93">
        <v>1620</v>
      </c>
      <c r="D501" s="87" t="s">
        <v>49</v>
      </c>
      <c r="E501" s="87" t="s">
        <v>53</v>
      </c>
      <c r="F501" s="87" t="s">
        <v>51</v>
      </c>
      <c r="G501" s="87">
        <v>6</v>
      </c>
      <c r="H501" s="87">
        <v>3888</v>
      </c>
      <c r="I501" s="87">
        <v>1395.0144</v>
      </c>
      <c r="J501" s="93">
        <f t="shared" si="7"/>
        <v>987</v>
      </c>
    </row>
    <row r="502" spans="2:10">
      <c r="B502" s="86">
        <v>41398</v>
      </c>
      <c r="C502" s="93">
        <v>1621</v>
      </c>
      <c r="D502" s="87" t="s">
        <v>45</v>
      </c>
      <c r="E502" s="87" t="s">
        <v>53</v>
      </c>
      <c r="F502" s="87" t="s">
        <v>51</v>
      </c>
      <c r="G502" s="87">
        <v>10</v>
      </c>
      <c r="H502" s="87">
        <v>5000</v>
      </c>
      <c r="I502" s="87">
        <v>4843.75</v>
      </c>
      <c r="J502" s="93">
        <f t="shared" si="7"/>
        <v>824</v>
      </c>
    </row>
    <row r="503" spans="2:10">
      <c r="B503" s="86">
        <v>41399</v>
      </c>
      <c r="C503" s="93">
        <v>1622</v>
      </c>
      <c r="D503" s="87" t="s">
        <v>48</v>
      </c>
      <c r="E503" s="87" t="s">
        <v>53</v>
      </c>
      <c r="F503" s="87" t="s">
        <v>51</v>
      </c>
      <c r="G503" s="87">
        <v>6</v>
      </c>
      <c r="H503" s="87">
        <v>7128</v>
      </c>
      <c r="I503" s="87">
        <v>783.54539999999986</v>
      </c>
      <c r="J503" s="93">
        <f t="shared" si="7"/>
        <v>560</v>
      </c>
    </row>
    <row r="504" spans="2:10">
      <c r="B504" s="86">
        <v>41400</v>
      </c>
      <c r="C504" s="93">
        <v>1992</v>
      </c>
      <c r="D504" s="87" t="s">
        <v>49</v>
      </c>
      <c r="E504" s="87" t="s">
        <v>53</v>
      </c>
      <c r="F504" s="87" t="s">
        <v>47</v>
      </c>
      <c r="G504" s="87">
        <v>6</v>
      </c>
      <c r="H504" s="87">
        <v>3726</v>
      </c>
      <c r="I504" s="87">
        <v>745.01369999999997</v>
      </c>
      <c r="J504" s="93">
        <f t="shared" si="7"/>
        <v>999</v>
      </c>
    </row>
    <row r="505" spans="2:10">
      <c r="B505" s="86">
        <v>41401</v>
      </c>
      <c r="C505" s="93">
        <v>1993</v>
      </c>
      <c r="D505" s="87" t="s">
        <v>45</v>
      </c>
      <c r="E505" s="87" t="s">
        <v>53</v>
      </c>
      <c r="F505" s="87" t="s">
        <v>47</v>
      </c>
      <c r="G505" s="87">
        <v>8</v>
      </c>
      <c r="H505" s="87">
        <v>6144</v>
      </c>
      <c r="I505" s="87">
        <v>1320.6528000000001</v>
      </c>
      <c r="J505" s="93">
        <f t="shared" si="7"/>
        <v>668</v>
      </c>
    </row>
    <row r="506" spans="2:10">
      <c r="B506" s="86">
        <v>41767</v>
      </c>
      <c r="C506" s="93">
        <v>1994</v>
      </c>
      <c r="D506" s="87" t="s">
        <v>48</v>
      </c>
      <c r="E506" s="87" t="s">
        <v>53</v>
      </c>
      <c r="F506" s="87" t="s">
        <v>47</v>
      </c>
      <c r="G506" s="87">
        <v>8</v>
      </c>
      <c r="H506" s="87">
        <v>2232</v>
      </c>
      <c r="I506" s="87">
        <v>869.14080000000001</v>
      </c>
      <c r="J506" s="93">
        <f t="shared" si="7"/>
        <v>1157</v>
      </c>
    </row>
    <row r="507" spans="2:10">
      <c r="B507" s="86">
        <v>41768</v>
      </c>
      <c r="C507" s="93">
        <v>1995</v>
      </c>
      <c r="D507" s="87" t="s">
        <v>49</v>
      </c>
      <c r="E507" s="87" t="s">
        <v>53</v>
      </c>
      <c r="F507" s="87" t="s">
        <v>50</v>
      </c>
      <c r="G507" s="87">
        <v>8</v>
      </c>
      <c r="H507" s="87">
        <v>7860</v>
      </c>
      <c r="I507" s="87">
        <v>1054.1831999999999</v>
      </c>
      <c r="J507" s="93">
        <f t="shared" si="7"/>
        <v>462</v>
      </c>
    </row>
    <row r="508" spans="2:10">
      <c r="B508" s="86">
        <v>41769</v>
      </c>
      <c r="C508" s="93">
        <v>1996</v>
      </c>
      <c r="D508" s="87" t="s">
        <v>45</v>
      </c>
      <c r="E508" s="87" t="s">
        <v>53</v>
      </c>
      <c r="F508" s="87" t="s">
        <v>50</v>
      </c>
      <c r="G508" s="87">
        <v>10</v>
      </c>
      <c r="H508" s="87">
        <v>3330</v>
      </c>
      <c r="I508" s="87">
        <v>1313.3519999999999</v>
      </c>
      <c r="J508" s="93">
        <f t="shared" si="7"/>
        <v>1021</v>
      </c>
    </row>
    <row r="509" spans="2:10">
      <c r="B509" s="86">
        <v>41770</v>
      </c>
      <c r="C509" s="93">
        <v>1632</v>
      </c>
      <c r="D509" s="87" t="s">
        <v>49</v>
      </c>
      <c r="E509" s="87" t="s">
        <v>53</v>
      </c>
      <c r="F509" s="87" t="s">
        <v>47</v>
      </c>
      <c r="G509" s="87">
        <v>6</v>
      </c>
      <c r="H509" s="87">
        <v>4725</v>
      </c>
      <c r="I509" s="87">
        <v>651.73500000000001</v>
      </c>
      <c r="J509" s="93">
        <f t="shared" si="7"/>
        <v>872</v>
      </c>
    </row>
    <row r="510" spans="2:10">
      <c r="B510" s="86">
        <v>41771</v>
      </c>
      <c r="C510" s="93">
        <v>1997</v>
      </c>
      <c r="D510" s="87" t="s">
        <v>48</v>
      </c>
      <c r="E510" s="87" t="s">
        <v>53</v>
      </c>
      <c r="F510" s="87" t="s">
        <v>50</v>
      </c>
      <c r="G510" s="87">
        <v>8</v>
      </c>
      <c r="H510" s="87">
        <v>3408</v>
      </c>
      <c r="I510" s="87">
        <v>2123.8656000000001</v>
      </c>
      <c r="J510" s="93">
        <f t="shared" si="7"/>
        <v>1016</v>
      </c>
    </row>
    <row r="511" spans="2:10">
      <c r="B511" s="86">
        <v>41772</v>
      </c>
      <c r="C511" s="93">
        <v>1633</v>
      </c>
      <c r="D511" s="87" t="s">
        <v>45</v>
      </c>
      <c r="E511" s="87" t="s">
        <v>53</v>
      </c>
      <c r="F511" s="87" t="s">
        <v>47</v>
      </c>
      <c r="G511" s="87">
        <v>10</v>
      </c>
      <c r="H511" s="87">
        <v>11560</v>
      </c>
      <c r="I511" s="87">
        <v>4369.68</v>
      </c>
      <c r="J511" s="93">
        <f t="shared" si="7"/>
        <v>126</v>
      </c>
    </row>
    <row r="512" spans="2:10">
      <c r="B512" s="86">
        <v>41773</v>
      </c>
      <c r="C512" s="93">
        <v>1998</v>
      </c>
      <c r="D512" s="87" t="s">
        <v>49</v>
      </c>
      <c r="E512" s="87" t="s">
        <v>53</v>
      </c>
      <c r="F512" s="87" t="s">
        <v>51</v>
      </c>
      <c r="G512" s="87">
        <v>10</v>
      </c>
      <c r="H512" s="87">
        <v>7320</v>
      </c>
      <c r="I512" s="87">
        <v>798.61199999999997</v>
      </c>
      <c r="J512" s="93">
        <f t="shared" si="7"/>
        <v>527</v>
      </c>
    </row>
    <row r="513" spans="2:10">
      <c r="B513" s="86">
        <v>41774</v>
      </c>
      <c r="C513" s="93">
        <v>1634</v>
      </c>
      <c r="D513" s="87" t="s">
        <v>48</v>
      </c>
      <c r="E513" s="87" t="s">
        <v>53</v>
      </c>
      <c r="F513" s="87" t="s">
        <v>47</v>
      </c>
      <c r="G513" s="87">
        <v>10</v>
      </c>
      <c r="H513" s="87">
        <v>5130</v>
      </c>
      <c r="I513" s="87">
        <v>1311.57</v>
      </c>
      <c r="J513" s="93">
        <f t="shared" si="7"/>
        <v>805</v>
      </c>
    </row>
    <row r="514" spans="2:10">
      <c r="B514" s="86">
        <v>41775</v>
      </c>
      <c r="C514" s="93">
        <v>1999</v>
      </c>
      <c r="D514" s="87" t="s">
        <v>45</v>
      </c>
      <c r="E514" s="87" t="s">
        <v>53</v>
      </c>
      <c r="F514" s="87" t="s">
        <v>51</v>
      </c>
      <c r="G514" s="87">
        <v>8</v>
      </c>
      <c r="H514" s="87">
        <v>8864</v>
      </c>
      <c r="I514" s="87">
        <v>723.30240000000003</v>
      </c>
      <c r="J514" s="93">
        <f t="shared" si="7"/>
        <v>344</v>
      </c>
    </row>
    <row r="515" spans="2:10">
      <c r="B515" s="86">
        <v>41776</v>
      </c>
      <c r="C515" s="93">
        <v>1635</v>
      </c>
      <c r="D515" s="87" t="s">
        <v>49</v>
      </c>
      <c r="E515" s="87" t="s">
        <v>53</v>
      </c>
      <c r="F515" s="87" t="s">
        <v>50</v>
      </c>
      <c r="G515" s="87">
        <v>8</v>
      </c>
      <c r="H515" s="87">
        <v>2064</v>
      </c>
      <c r="I515" s="87">
        <v>817.55039999999997</v>
      </c>
      <c r="J515" s="93">
        <f t="shared" ref="J515:J578" si="8">+RANK(H515,$H$2:$H$1326,0)</f>
        <v>1215</v>
      </c>
    </row>
    <row r="516" spans="2:10">
      <c r="B516" s="86">
        <v>41777</v>
      </c>
      <c r="C516" s="93">
        <v>2000</v>
      </c>
      <c r="D516" s="87" t="s">
        <v>48</v>
      </c>
      <c r="E516" s="87" t="s">
        <v>53</v>
      </c>
      <c r="F516" s="87" t="s">
        <v>51</v>
      </c>
      <c r="G516" s="87">
        <v>7</v>
      </c>
      <c r="H516" s="87">
        <v>2226</v>
      </c>
      <c r="I516" s="87">
        <v>2221.7705999999998</v>
      </c>
      <c r="J516" s="93">
        <f t="shared" si="8"/>
        <v>1162</v>
      </c>
    </row>
    <row r="517" spans="2:10">
      <c r="B517" s="86">
        <v>41778</v>
      </c>
      <c r="C517" s="93">
        <v>1636</v>
      </c>
      <c r="D517" s="87" t="s">
        <v>45</v>
      </c>
      <c r="E517" s="87" t="s">
        <v>53</v>
      </c>
      <c r="F517" s="87" t="s">
        <v>50</v>
      </c>
      <c r="G517" s="87">
        <v>6</v>
      </c>
      <c r="H517" s="87">
        <v>5319</v>
      </c>
      <c r="I517" s="87">
        <v>586.33109999999999</v>
      </c>
      <c r="J517" s="93">
        <f t="shared" si="8"/>
        <v>780</v>
      </c>
    </row>
    <row r="518" spans="2:10">
      <c r="B518" s="86">
        <v>41779</v>
      </c>
      <c r="C518" s="93">
        <v>2001</v>
      </c>
      <c r="D518" s="87" t="s">
        <v>49</v>
      </c>
      <c r="E518" s="87" t="s">
        <v>53</v>
      </c>
      <c r="F518" s="87" t="s">
        <v>47</v>
      </c>
      <c r="G518" s="87">
        <v>6</v>
      </c>
      <c r="H518" s="87">
        <v>3096</v>
      </c>
      <c r="I518" s="87">
        <v>655.42319999999995</v>
      </c>
      <c r="J518" s="93">
        <f t="shared" si="8"/>
        <v>1042</v>
      </c>
    </row>
    <row r="519" spans="2:10">
      <c r="B519" s="86">
        <v>41780</v>
      </c>
      <c r="C519" s="93">
        <v>1637</v>
      </c>
      <c r="D519" s="87" t="s">
        <v>48</v>
      </c>
      <c r="E519" s="87" t="s">
        <v>53</v>
      </c>
      <c r="F519" s="87" t="s">
        <v>50</v>
      </c>
      <c r="G519" s="87">
        <v>7</v>
      </c>
      <c r="H519" s="87">
        <v>5481</v>
      </c>
      <c r="I519" s="87">
        <v>2782.5209999999997</v>
      </c>
      <c r="J519" s="93">
        <f t="shared" si="8"/>
        <v>761</v>
      </c>
    </row>
    <row r="520" spans="2:10">
      <c r="B520" s="86">
        <v>41781</v>
      </c>
      <c r="C520" s="93">
        <v>2002</v>
      </c>
      <c r="D520" s="87" t="s">
        <v>45</v>
      </c>
      <c r="E520" s="87" t="s">
        <v>53</v>
      </c>
      <c r="F520" s="87" t="s">
        <v>47</v>
      </c>
      <c r="G520" s="87">
        <v>7</v>
      </c>
      <c r="H520" s="87">
        <v>5460</v>
      </c>
      <c r="I520" s="87">
        <v>894.62099999999998</v>
      </c>
      <c r="J520" s="93">
        <f t="shared" si="8"/>
        <v>763</v>
      </c>
    </row>
    <row r="521" spans="2:10">
      <c r="B521" s="86">
        <v>41782</v>
      </c>
      <c r="C521" s="93">
        <v>1638</v>
      </c>
      <c r="D521" s="87" t="s">
        <v>49</v>
      </c>
      <c r="E521" s="87" t="s">
        <v>53</v>
      </c>
      <c r="F521" s="87" t="s">
        <v>51</v>
      </c>
      <c r="G521" s="87">
        <v>9</v>
      </c>
      <c r="H521" s="87">
        <v>4657.5</v>
      </c>
      <c r="I521" s="87">
        <v>2321.9190000000003</v>
      </c>
      <c r="J521" s="93">
        <f t="shared" si="8"/>
        <v>879</v>
      </c>
    </row>
    <row r="522" spans="2:10">
      <c r="B522" s="86">
        <v>41783</v>
      </c>
      <c r="C522" s="93">
        <v>2003</v>
      </c>
      <c r="D522" s="87" t="s">
        <v>48</v>
      </c>
      <c r="E522" s="87" t="s">
        <v>53</v>
      </c>
      <c r="F522" s="87" t="s">
        <v>47</v>
      </c>
      <c r="G522" s="87">
        <v>6</v>
      </c>
      <c r="H522" s="87">
        <v>7020</v>
      </c>
      <c r="I522" s="87">
        <v>3597.0479999999998</v>
      </c>
      <c r="J522" s="93">
        <f t="shared" si="8"/>
        <v>573</v>
      </c>
    </row>
    <row r="523" spans="2:10">
      <c r="B523" s="86">
        <v>41784</v>
      </c>
      <c r="C523" s="93">
        <v>1639</v>
      </c>
      <c r="D523" s="87" t="s">
        <v>45</v>
      </c>
      <c r="E523" s="87" t="s">
        <v>53</v>
      </c>
      <c r="F523" s="87" t="s">
        <v>51</v>
      </c>
      <c r="G523" s="87">
        <v>7</v>
      </c>
      <c r="H523" s="87">
        <v>2635.5</v>
      </c>
      <c r="I523" s="87">
        <v>3538.1587500000001</v>
      </c>
      <c r="J523" s="93">
        <f t="shared" si="8"/>
        <v>1081</v>
      </c>
    </row>
    <row r="524" spans="2:10">
      <c r="B524" s="86">
        <v>41785</v>
      </c>
      <c r="C524" s="93">
        <v>2004</v>
      </c>
      <c r="D524" s="87" t="s">
        <v>49</v>
      </c>
      <c r="E524" s="87" t="s">
        <v>53</v>
      </c>
      <c r="F524" s="87" t="s">
        <v>50</v>
      </c>
      <c r="G524" s="87">
        <v>8</v>
      </c>
      <c r="H524" s="87">
        <v>4080</v>
      </c>
      <c r="I524" s="87">
        <v>2063.0519999999997</v>
      </c>
      <c r="J524" s="93">
        <f t="shared" si="8"/>
        <v>964</v>
      </c>
    </row>
    <row r="525" spans="2:10">
      <c r="B525" s="86">
        <v>41786</v>
      </c>
      <c r="C525" s="93">
        <v>1640</v>
      </c>
      <c r="D525" s="87" t="s">
        <v>48</v>
      </c>
      <c r="E525" s="87" t="s">
        <v>53</v>
      </c>
      <c r="F525" s="87" t="s">
        <v>51</v>
      </c>
      <c r="G525" s="87">
        <v>9</v>
      </c>
      <c r="H525" s="87">
        <v>4900.5</v>
      </c>
      <c r="I525" s="87">
        <v>992.51460000000009</v>
      </c>
      <c r="J525" s="93">
        <f t="shared" si="8"/>
        <v>843</v>
      </c>
    </row>
    <row r="526" spans="2:10">
      <c r="B526" s="86">
        <v>41787</v>
      </c>
      <c r="C526" s="93">
        <v>2005</v>
      </c>
      <c r="D526" s="87" t="s">
        <v>45</v>
      </c>
      <c r="E526" s="87" t="s">
        <v>53</v>
      </c>
      <c r="F526" s="87" t="s">
        <v>50</v>
      </c>
      <c r="G526" s="87">
        <v>6</v>
      </c>
      <c r="H526" s="87">
        <v>2610</v>
      </c>
      <c r="I526" s="87">
        <v>3297.9960000000001</v>
      </c>
      <c r="J526" s="93">
        <f t="shared" si="8"/>
        <v>1084</v>
      </c>
    </row>
    <row r="527" spans="2:10">
      <c r="B527" s="86">
        <v>41788</v>
      </c>
      <c r="C527" s="93">
        <v>1641</v>
      </c>
      <c r="D527" s="87" t="s">
        <v>49</v>
      </c>
      <c r="E527" s="87" t="s">
        <v>53</v>
      </c>
      <c r="F527" s="87" t="s">
        <v>47</v>
      </c>
      <c r="G527" s="87">
        <v>9</v>
      </c>
      <c r="H527" s="87">
        <v>1593</v>
      </c>
      <c r="I527" s="87">
        <v>2850.8328000000001</v>
      </c>
      <c r="J527" s="93">
        <f t="shared" si="8"/>
        <v>1304</v>
      </c>
    </row>
    <row r="528" spans="2:10">
      <c r="B528" s="86">
        <v>41789</v>
      </c>
      <c r="C528" s="93">
        <v>2006</v>
      </c>
      <c r="D528" s="87" t="s">
        <v>48</v>
      </c>
      <c r="E528" s="87" t="s">
        <v>53</v>
      </c>
      <c r="F528" s="87" t="s">
        <v>50</v>
      </c>
      <c r="G528" s="87">
        <v>6</v>
      </c>
      <c r="H528" s="87">
        <v>5724</v>
      </c>
      <c r="I528" s="87">
        <v>2687.4180000000001</v>
      </c>
      <c r="J528" s="93">
        <f t="shared" si="8"/>
        <v>726</v>
      </c>
    </row>
    <row r="529" spans="2:10">
      <c r="B529" s="86">
        <v>41790</v>
      </c>
      <c r="C529" s="93">
        <v>1642</v>
      </c>
      <c r="D529" s="87" t="s">
        <v>45</v>
      </c>
      <c r="E529" s="87" t="s">
        <v>53</v>
      </c>
      <c r="F529" s="87" t="s">
        <v>47</v>
      </c>
      <c r="G529" s="87">
        <v>10</v>
      </c>
      <c r="H529" s="87">
        <v>6930</v>
      </c>
      <c r="I529" s="87">
        <v>3246.9359999999997</v>
      </c>
      <c r="J529" s="93">
        <f t="shared" si="8"/>
        <v>581</v>
      </c>
    </row>
    <row r="530" spans="2:10">
      <c r="B530" s="86">
        <v>41791</v>
      </c>
      <c r="C530" s="93">
        <v>2007</v>
      </c>
      <c r="D530" s="87" t="s">
        <v>49</v>
      </c>
      <c r="E530" s="87" t="s">
        <v>53</v>
      </c>
      <c r="F530" s="87" t="s">
        <v>51</v>
      </c>
      <c r="G530" s="87">
        <v>9</v>
      </c>
      <c r="H530" s="87">
        <v>11790</v>
      </c>
      <c r="I530" s="87">
        <v>4036.8959999999997</v>
      </c>
      <c r="J530" s="93">
        <f t="shared" si="8"/>
        <v>114</v>
      </c>
    </row>
    <row r="531" spans="2:10">
      <c r="B531" s="86">
        <v>41792</v>
      </c>
      <c r="C531" s="93">
        <v>1643</v>
      </c>
      <c r="D531" s="87" t="s">
        <v>48</v>
      </c>
      <c r="E531" s="87" t="s">
        <v>53</v>
      </c>
      <c r="F531" s="87" t="s">
        <v>47</v>
      </c>
      <c r="G531" s="87">
        <v>6</v>
      </c>
      <c r="H531" s="87">
        <v>2556</v>
      </c>
      <c r="I531" s="87">
        <v>3082.5360000000005</v>
      </c>
      <c r="J531" s="93">
        <f t="shared" si="8"/>
        <v>1092</v>
      </c>
    </row>
    <row r="532" spans="2:10">
      <c r="B532" s="86">
        <v>41793</v>
      </c>
      <c r="C532" s="93">
        <v>2008</v>
      </c>
      <c r="D532" s="87" t="s">
        <v>45</v>
      </c>
      <c r="E532" s="87" t="s">
        <v>53</v>
      </c>
      <c r="F532" s="87" t="s">
        <v>51</v>
      </c>
      <c r="G532" s="87">
        <v>6</v>
      </c>
      <c r="H532" s="87">
        <v>4410</v>
      </c>
      <c r="I532" s="87">
        <v>876.92849999999999</v>
      </c>
      <c r="J532" s="93">
        <f t="shared" si="8"/>
        <v>912</v>
      </c>
    </row>
    <row r="533" spans="2:10">
      <c r="B533" s="86">
        <v>41794</v>
      </c>
      <c r="C533" s="93">
        <v>1644</v>
      </c>
      <c r="D533" s="87" t="s">
        <v>49</v>
      </c>
      <c r="E533" s="87" t="s">
        <v>53</v>
      </c>
      <c r="F533" s="87" t="s">
        <v>50</v>
      </c>
      <c r="G533" s="87">
        <v>7</v>
      </c>
      <c r="H533" s="87">
        <v>2856</v>
      </c>
      <c r="I533" s="87">
        <v>3148.74</v>
      </c>
      <c r="J533" s="93">
        <f t="shared" si="8"/>
        <v>1062</v>
      </c>
    </row>
    <row r="534" spans="2:10">
      <c r="B534" s="86">
        <v>41795</v>
      </c>
      <c r="C534" s="93">
        <v>2009</v>
      </c>
      <c r="D534" s="87" t="s">
        <v>48</v>
      </c>
      <c r="E534" s="87" t="s">
        <v>53</v>
      </c>
      <c r="F534" s="87" t="s">
        <v>51</v>
      </c>
      <c r="G534" s="87">
        <v>9</v>
      </c>
      <c r="H534" s="87">
        <v>6318</v>
      </c>
      <c r="I534" s="87">
        <v>2062.1951999999997</v>
      </c>
      <c r="J534" s="93">
        <f t="shared" si="8"/>
        <v>647</v>
      </c>
    </row>
    <row r="535" spans="2:10">
      <c r="B535" s="86">
        <v>41796</v>
      </c>
      <c r="C535" s="93">
        <v>1645</v>
      </c>
      <c r="D535" s="87" t="s">
        <v>45</v>
      </c>
      <c r="E535" s="87" t="s">
        <v>53</v>
      </c>
      <c r="F535" s="87" t="s">
        <v>50</v>
      </c>
      <c r="G535" s="87">
        <v>7</v>
      </c>
      <c r="H535" s="87">
        <v>4186</v>
      </c>
      <c r="I535" s="87">
        <v>2015.5590000000002</v>
      </c>
      <c r="J535" s="93">
        <f t="shared" si="8"/>
        <v>944</v>
      </c>
    </row>
    <row r="536" spans="2:10">
      <c r="B536" s="86">
        <v>41797</v>
      </c>
      <c r="C536" s="93">
        <v>2010</v>
      </c>
      <c r="D536" s="87" t="s">
        <v>49</v>
      </c>
      <c r="E536" s="87" t="s">
        <v>53</v>
      </c>
      <c r="F536" s="87" t="s">
        <v>47</v>
      </c>
      <c r="G536" s="87">
        <v>6</v>
      </c>
      <c r="H536" s="87">
        <v>9000</v>
      </c>
      <c r="I536" s="87">
        <v>1546.56</v>
      </c>
      <c r="J536" s="93">
        <f t="shared" si="8"/>
        <v>324</v>
      </c>
    </row>
    <row r="537" spans="2:10">
      <c r="B537" s="86">
        <v>41798</v>
      </c>
      <c r="C537" s="93">
        <v>1646</v>
      </c>
      <c r="D537" s="87" t="s">
        <v>48</v>
      </c>
      <c r="E537" s="87" t="s">
        <v>53</v>
      </c>
      <c r="F537" s="87" t="s">
        <v>50</v>
      </c>
      <c r="G537" s="87">
        <v>9</v>
      </c>
      <c r="H537" s="87">
        <v>11448</v>
      </c>
      <c r="I537" s="87">
        <v>5098.6530000000002</v>
      </c>
      <c r="J537" s="93">
        <f t="shared" si="8"/>
        <v>136</v>
      </c>
    </row>
    <row r="538" spans="2:10">
      <c r="B538" s="86">
        <v>41799</v>
      </c>
      <c r="C538" s="93">
        <v>2011</v>
      </c>
      <c r="D538" s="87" t="s">
        <v>45</v>
      </c>
      <c r="E538" s="87" t="s">
        <v>53</v>
      </c>
      <c r="F538" s="87" t="s">
        <v>47</v>
      </c>
      <c r="G538" s="87">
        <v>9</v>
      </c>
      <c r="H538" s="87">
        <v>14850</v>
      </c>
      <c r="I538" s="87">
        <v>923.07600000000002</v>
      </c>
      <c r="J538" s="93">
        <f t="shared" si="8"/>
        <v>7</v>
      </c>
    </row>
    <row r="539" spans="2:10">
      <c r="B539" s="86">
        <v>41800</v>
      </c>
      <c r="C539" s="93">
        <v>1647</v>
      </c>
      <c r="D539" s="87" t="s">
        <v>49</v>
      </c>
      <c r="E539" s="87" t="s">
        <v>53</v>
      </c>
      <c r="F539" s="87" t="s">
        <v>51</v>
      </c>
      <c r="G539" s="87">
        <v>9</v>
      </c>
      <c r="H539" s="87">
        <v>4941</v>
      </c>
      <c r="I539" s="87">
        <v>998.74080000000004</v>
      </c>
      <c r="J539" s="93">
        <f t="shared" si="8"/>
        <v>834</v>
      </c>
    </row>
    <row r="540" spans="2:10">
      <c r="B540" s="86">
        <v>41801</v>
      </c>
      <c r="C540" s="93">
        <v>2012</v>
      </c>
      <c r="D540" s="87" t="s">
        <v>48</v>
      </c>
      <c r="E540" s="87" t="s">
        <v>53</v>
      </c>
      <c r="F540" s="87" t="s">
        <v>47</v>
      </c>
      <c r="G540" s="87">
        <v>9</v>
      </c>
      <c r="H540" s="87">
        <v>9288</v>
      </c>
      <c r="I540" s="87">
        <v>4353.75</v>
      </c>
      <c r="J540" s="93">
        <f t="shared" si="8"/>
        <v>303</v>
      </c>
    </row>
    <row r="541" spans="2:10">
      <c r="B541" s="86">
        <v>41802</v>
      </c>
      <c r="C541" s="93">
        <v>1648</v>
      </c>
      <c r="D541" s="87" t="s">
        <v>45</v>
      </c>
      <c r="E541" s="87" t="s">
        <v>53</v>
      </c>
      <c r="F541" s="87" t="s">
        <v>51</v>
      </c>
      <c r="G541" s="87">
        <v>7</v>
      </c>
      <c r="H541" s="87">
        <v>8064</v>
      </c>
      <c r="I541" s="87">
        <v>2388.96</v>
      </c>
      <c r="J541" s="93">
        <f t="shared" si="8"/>
        <v>438</v>
      </c>
    </row>
    <row r="542" spans="2:10">
      <c r="B542" s="86">
        <v>41803</v>
      </c>
      <c r="C542" s="93">
        <v>2013</v>
      </c>
      <c r="D542" s="87" t="s">
        <v>49</v>
      </c>
      <c r="E542" s="87" t="s">
        <v>53</v>
      </c>
      <c r="F542" s="87" t="s">
        <v>50</v>
      </c>
      <c r="G542" s="87">
        <v>9</v>
      </c>
      <c r="H542" s="87">
        <v>5751</v>
      </c>
      <c r="I542" s="87">
        <v>718.49160000000006</v>
      </c>
      <c r="J542" s="93">
        <f t="shared" si="8"/>
        <v>721</v>
      </c>
    </row>
    <row r="543" spans="2:10">
      <c r="B543" s="86">
        <v>41804</v>
      </c>
      <c r="C543" s="93">
        <v>1649</v>
      </c>
      <c r="D543" s="87" t="s">
        <v>48</v>
      </c>
      <c r="E543" s="87" t="s">
        <v>53</v>
      </c>
      <c r="F543" s="87" t="s">
        <v>51</v>
      </c>
      <c r="G543" s="87">
        <v>7</v>
      </c>
      <c r="H543" s="87">
        <v>3360</v>
      </c>
      <c r="I543" s="87">
        <v>3539.76</v>
      </c>
      <c r="J543" s="93">
        <f t="shared" si="8"/>
        <v>1020</v>
      </c>
    </row>
    <row r="544" spans="2:10">
      <c r="B544" s="86">
        <v>41805</v>
      </c>
      <c r="C544" s="93">
        <v>2014</v>
      </c>
      <c r="D544" s="87" t="s">
        <v>45</v>
      </c>
      <c r="E544" s="87" t="s">
        <v>53</v>
      </c>
      <c r="F544" s="87" t="s">
        <v>50</v>
      </c>
      <c r="G544" s="87">
        <v>7</v>
      </c>
      <c r="H544" s="87">
        <v>5229</v>
      </c>
      <c r="I544" s="87">
        <v>2625.8295000000003</v>
      </c>
      <c r="J544" s="93">
        <f t="shared" si="8"/>
        <v>792</v>
      </c>
    </row>
    <row r="545" spans="2:10">
      <c r="B545" s="86">
        <v>41806</v>
      </c>
      <c r="C545" s="93">
        <v>1650</v>
      </c>
      <c r="D545" s="87" t="s">
        <v>49</v>
      </c>
      <c r="E545" s="87" t="s">
        <v>53</v>
      </c>
      <c r="F545" s="87" t="s">
        <v>47</v>
      </c>
      <c r="G545" s="87">
        <v>7</v>
      </c>
      <c r="H545" s="87">
        <v>1732.5</v>
      </c>
      <c r="I545" s="87">
        <v>690.40125000000012</v>
      </c>
      <c r="J545" s="93">
        <f t="shared" si="8"/>
        <v>1279</v>
      </c>
    </row>
    <row r="546" spans="2:10">
      <c r="B546" s="86">
        <v>41807</v>
      </c>
      <c r="C546" s="93">
        <v>2015</v>
      </c>
      <c r="D546" s="87" t="s">
        <v>48</v>
      </c>
      <c r="E546" s="87" t="s">
        <v>53</v>
      </c>
      <c r="F546" s="87" t="s">
        <v>50</v>
      </c>
      <c r="G546" s="87">
        <v>7</v>
      </c>
      <c r="H546" s="87">
        <v>9828</v>
      </c>
      <c r="I546" s="87">
        <v>1585.7477999999999</v>
      </c>
      <c r="J546" s="93">
        <f t="shared" si="8"/>
        <v>264</v>
      </c>
    </row>
    <row r="547" spans="2:10">
      <c r="B547" s="86">
        <v>41808</v>
      </c>
      <c r="C547" s="93">
        <v>1651</v>
      </c>
      <c r="D547" s="87" t="s">
        <v>45</v>
      </c>
      <c r="E547" s="87" t="s">
        <v>53</v>
      </c>
      <c r="F547" s="87" t="s">
        <v>47</v>
      </c>
      <c r="G547" s="87">
        <v>10</v>
      </c>
      <c r="H547" s="87">
        <v>9375</v>
      </c>
      <c r="I547" s="87">
        <v>647.25</v>
      </c>
      <c r="J547" s="93">
        <f t="shared" si="8"/>
        <v>292</v>
      </c>
    </row>
    <row r="548" spans="2:10">
      <c r="B548" s="86">
        <v>41809</v>
      </c>
      <c r="C548" s="93">
        <v>2016</v>
      </c>
      <c r="D548" s="87" t="s">
        <v>49</v>
      </c>
      <c r="E548" s="87" t="s">
        <v>53</v>
      </c>
      <c r="F548" s="87" t="s">
        <v>51</v>
      </c>
      <c r="G548" s="87">
        <v>10</v>
      </c>
      <c r="H548" s="87">
        <v>8560</v>
      </c>
      <c r="I548" s="87">
        <v>2731.0680000000002</v>
      </c>
      <c r="J548" s="93">
        <f t="shared" si="8"/>
        <v>378</v>
      </c>
    </row>
    <row r="549" spans="2:10">
      <c r="B549" s="86">
        <v>41810</v>
      </c>
      <c r="C549" s="93">
        <v>1652</v>
      </c>
      <c r="D549" s="87" t="s">
        <v>48</v>
      </c>
      <c r="E549" s="87" t="s">
        <v>53</v>
      </c>
      <c r="F549" s="87" t="s">
        <v>47</v>
      </c>
      <c r="G549" s="87">
        <v>9</v>
      </c>
      <c r="H549" s="87">
        <v>2331</v>
      </c>
      <c r="I549" s="87">
        <v>3305.3579999999997</v>
      </c>
      <c r="J549" s="93">
        <f t="shared" si="8"/>
        <v>1136</v>
      </c>
    </row>
    <row r="550" spans="2:10">
      <c r="B550" s="86">
        <v>41811</v>
      </c>
      <c r="C550" s="93">
        <v>2017</v>
      </c>
      <c r="D550" s="87" t="s">
        <v>45</v>
      </c>
      <c r="E550" s="87" t="s">
        <v>53</v>
      </c>
      <c r="F550" s="87" t="s">
        <v>51</v>
      </c>
      <c r="G550" s="87">
        <v>7</v>
      </c>
      <c r="H550" s="87">
        <v>10878</v>
      </c>
      <c r="I550" s="87">
        <v>3198.9478499999996</v>
      </c>
      <c r="J550" s="93">
        <f t="shared" si="8"/>
        <v>178</v>
      </c>
    </row>
    <row r="551" spans="2:10">
      <c r="B551" s="86">
        <v>41812</v>
      </c>
      <c r="C551" s="93">
        <v>2028</v>
      </c>
      <c r="D551" s="87" t="s">
        <v>49</v>
      </c>
      <c r="E551" s="87" t="s">
        <v>53</v>
      </c>
      <c r="F551" s="87" t="s">
        <v>47</v>
      </c>
      <c r="G551" s="87">
        <v>8</v>
      </c>
      <c r="H551" s="87">
        <v>2832</v>
      </c>
      <c r="I551" s="87">
        <v>5053.7039999999997</v>
      </c>
      <c r="J551" s="93">
        <f t="shared" si="8"/>
        <v>1066</v>
      </c>
    </row>
    <row r="552" spans="2:10">
      <c r="B552" s="86">
        <v>41813</v>
      </c>
      <c r="C552" s="93">
        <v>1664</v>
      </c>
      <c r="D552" s="87" t="s">
        <v>48</v>
      </c>
      <c r="E552" s="87" t="s">
        <v>53</v>
      </c>
      <c r="F552" s="87" t="s">
        <v>50</v>
      </c>
      <c r="G552" s="87">
        <v>7</v>
      </c>
      <c r="H552" s="87">
        <v>2425.5</v>
      </c>
      <c r="I552" s="87">
        <v>952.97894999999994</v>
      </c>
      <c r="J552" s="93">
        <f t="shared" si="8"/>
        <v>1114</v>
      </c>
    </row>
    <row r="553" spans="2:10">
      <c r="B553" s="86">
        <v>41814</v>
      </c>
      <c r="C553" s="93">
        <v>2029</v>
      </c>
      <c r="D553" s="87" t="s">
        <v>45</v>
      </c>
      <c r="E553" s="87" t="s">
        <v>53</v>
      </c>
      <c r="F553" s="87" t="s">
        <v>47</v>
      </c>
      <c r="G553" s="87">
        <v>7</v>
      </c>
      <c r="H553" s="87">
        <v>2100</v>
      </c>
      <c r="I553" s="87">
        <v>4363.8</v>
      </c>
      <c r="J553" s="93">
        <f t="shared" si="8"/>
        <v>1203</v>
      </c>
    </row>
    <row r="554" spans="2:10">
      <c r="B554" s="86">
        <v>41815</v>
      </c>
      <c r="C554" s="93">
        <v>1665</v>
      </c>
      <c r="D554" s="87" t="s">
        <v>49</v>
      </c>
      <c r="E554" s="87" t="s">
        <v>53</v>
      </c>
      <c r="F554" s="87" t="s">
        <v>51</v>
      </c>
      <c r="G554" s="87">
        <v>10</v>
      </c>
      <c r="H554" s="87">
        <v>2740</v>
      </c>
      <c r="I554" s="87">
        <v>1167.5139999999999</v>
      </c>
      <c r="J554" s="93">
        <f t="shared" si="8"/>
        <v>1072</v>
      </c>
    </row>
    <row r="555" spans="2:10">
      <c r="B555" s="86">
        <v>41816</v>
      </c>
      <c r="C555" s="93">
        <v>2030</v>
      </c>
      <c r="D555" s="87" t="s">
        <v>48</v>
      </c>
      <c r="E555" s="87" t="s">
        <v>53</v>
      </c>
      <c r="F555" s="87" t="s">
        <v>47</v>
      </c>
      <c r="G555" s="87">
        <v>10</v>
      </c>
      <c r="H555" s="87">
        <v>7470</v>
      </c>
      <c r="I555" s="87">
        <v>4834.335</v>
      </c>
      <c r="J555" s="93">
        <f t="shared" si="8"/>
        <v>512</v>
      </c>
    </row>
    <row r="556" spans="2:10">
      <c r="B556" s="86">
        <v>41817</v>
      </c>
      <c r="C556" s="93">
        <v>1666</v>
      </c>
      <c r="D556" s="87" t="s">
        <v>45</v>
      </c>
      <c r="E556" s="87" t="s">
        <v>53</v>
      </c>
      <c r="F556" s="87" t="s">
        <v>51</v>
      </c>
      <c r="G556" s="87">
        <v>7</v>
      </c>
      <c r="H556" s="87">
        <v>2184</v>
      </c>
      <c r="I556" s="87">
        <v>3318.5880000000002</v>
      </c>
      <c r="J556" s="93">
        <f t="shared" si="8"/>
        <v>1180</v>
      </c>
    </row>
    <row r="557" spans="2:10">
      <c r="B557" s="86">
        <v>41818</v>
      </c>
      <c r="C557" s="93">
        <v>2031</v>
      </c>
      <c r="D557" s="87" t="s">
        <v>49</v>
      </c>
      <c r="E557" s="87" t="s">
        <v>53</v>
      </c>
      <c r="F557" s="87" t="s">
        <v>50</v>
      </c>
      <c r="G557" s="87">
        <v>9</v>
      </c>
      <c r="H557" s="87">
        <v>5386.5</v>
      </c>
      <c r="I557" s="87">
        <v>3093.6464999999998</v>
      </c>
      <c r="J557" s="93">
        <f t="shared" si="8"/>
        <v>771</v>
      </c>
    </row>
    <row r="558" spans="2:10">
      <c r="B558" s="86">
        <v>41819</v>
      </c>
      <c r="C558" s="93">
        <v>1667</v>
      </c>
      <c r="D558" s="87" t="s">
        <v>48</v>
      </c>
      <c r="E558" s="87" t="s">
        <v>53</v>
      </c>
      <c r="F558" s="87" t="s">
        <v>51</v>
      </c>
      <c r="G558" s="87">
        <v>6</v>
      </c>
      <c r="H558" s="87">
        <v>11295</v>
      </c>
      <c r="I558" s="87">
        <v>2857.1831999999995</v>
      </c>
      <c r="J558" s="93">
        <f t="shared" si="8"/>
        <v>139</v>
      </c>
    </row>
    <row r="559" spans="2:10">
      <c r="B559" s="86">
        <v>41820</v>
      </c>
      <c r="C559" s="93">
        <v>2032</v>
      </c>
      <c r="D559" s="87" t="s">
        <v>45</v>
      </c>
      <c r="E559" s="87" t="s">
        <v>53</v>
      </c>
      <c r="F559" s="87" t="s">
        <v>50</v>
      </c>
      <c r="G559" s="87">
        <v>10</v>
      </c>
      <c r="H559" s="87">
        <v>10125</v>
      </c>
      <c r="I559" s="87">
        <v>4255.5374999999995</v>
      </c>
      <c r="J559" s="93">
        <f t="shared" si="8"/>
        <v>238</v>
      </c>
    </row>
    <row r="560" spans="2:10">
      <c r="B560" s="86">
        <v>41821</v>
      </c>
      <c r="C560" s="93">
        <v>1668</v>
      </c>
      <c r="D560" s="87" t="s">
        <v>49</v>
      </c>
      <c r="E560" s="87" t="s">
        <v>53</v>
      </c>
      <c r="F560" s="87" t="s">
        <v>47</v>
      </c>
      <c r="G560" s="87">
        <v>7</v>
      </c>
      <c r="H560" s="87">
        <v>1669.5</v>
      </c>
      <c r="I560" s="87">
        <v>3289.7497500000004</v>
      </c>
      <c r="J560" s="93">
        <f t="shared" si="8"/>
        <v>1293</v>
      </c>
    </row>
    <row r="561" spans="2:10">
      <c r="B561" s="86">
        <v>41822</v>
      </c>
      <c r="C561" s="93">
        <v>2033</v>
      </c>
      <c r="D561" s="87" t="s">
        <v>48</v>
      </c>
      <c r="E561" s="87" t="s">
        <v>53</v>
      </c>
      <c r="F561" s="87" t="s">
        <v>50</v>
      </c>
      <c r="G561" s="87">
        <v>8</v>
      </c>
      <c r="H561" s="87">
        <v>6888</v>
      </c>
      <c r="I561" s="87">
        <v>784.77279999999996</v>
      </c>
      <c r="J561" s="93">
        <f t="shared" si="8"/>
        <v>588</v>
      </c>
    </row>
    <row r="562" spans="2:10">
      <c r="B562" s="86">
        <v>41823</v>
      </c>
      <c r="C562" s="93">
        <v>1669</v>
      </c>
      <c r="D562" s="87" t="s">
        <v>45</v>
      </c>
      <c r="E562" s="87" t="s">
        <v>53</v>
      </c>
      <c r="F562" s="87" t="s">
        <v>47</v>
      </c>
      <c r="G562" s="87">
        <v>8</v>
      </c>
      <c r="H562" s="87">
        <v>1872</v>
      </c>
      <c r="I562" s="87">
        <v>1362.816</v>
      </c>
      <c r="J562" s="93">
        <f t="shared" si="8"/>
        <v>1250</v>
      </c>
    </row>
    <row r="563" spans="2:10">
      <c r="B563" s="86">
        <v>41824</v>
      </c>
      <c r="C563" s="93">
        <v>2034</v>
      </c>
      <c r="D563" s="87" t="s">
        <v>49</v>
      </c>
      <c r="E563" s="87" t="s">
        <v>53</v>
      </c>
      <c r="F563" s="87" t="s">
        <v>51</v>
      </c>
      <c r="G563" s="87">
        <v>10</v>
      </c>
      <c r="H563" s="87">
        <v>6615</v>
      </c>
      <c r="I563" s="87">
        <v>3328.4474999999998</v>
      </c>
      <c r="J563" s="93">
        <f t="shared" si="8"/>
        <v>621</v>
      </c>
    </row>
    <row r="564" spans="2:10">
      <c r="B564" s="86">
        <v>41825</v>
      </c>
      <c r="C564" s="93">
        <v>1670</v>
      </c>
      <c r="D564" s="87" t="s">
        <v>48</v>
      </c>
      <c r="E564" s="87" t="s">
        <v>53</v>
      </c>
      <c r="F564" s="87" t="s">
        <v>47</v>
      </c>
      <c r="G564" s="87">
        <v>8</v>
      </c>
      <c r="H564" s="87">
        <v>8960</v>
      </c>
      <c r="I564" s="87">
        <v>3458.56</v>
      </c>
      <c r="J564" s="93">
        <f t="shared" si="8"/>
        <v>331</v>
      </c>
    </row>
    <row r="565" spans="2:10">
      <c r="B565" s="86">
        <v>41826</v>
      </c>
      <c r="C565" s="93">
        <v>2035</v>
      </c>
      <c r="D565" s="87" t="s">
        <v>45</v>
      </c>
      <c r="E565" s="87" t="s">
        <v>53</v>
      </c>
      <c r="F565" s="87" t="s">
        <v>51</v>
      </c>
      <c r="G565" s="87">
        <v>9</v>
      </c>
      <c r="H565" s="87">
        <v>6507</v>
      </c>
      <c r="I565" s="87">
        <v>935.05589999999995</v>
      </c>
      <c r="J565" s="93">
        <f t="shared" si="8"/>
        <v>631</v>
      </c>
    </row>
    <row r="566" spans="2:10">
      <c r="B566" s="86">
        <v>41827</v>
      </c>
      <c r="C566" s="93">
        <v>1671</v>
      </c>
      <c r="D566" s="87" t="s">
        <v>49</v>
      </c>
      <c r="E566" s="87" t="s">
        <v>53</v>
      </c>
      <c r="F566" s="87" t="s">
        <v>50</v>
      </c>
      <c r="G566" s="87">
        <v>6</v>
      </c>
      <c r="H566" s="87">
        <v>1764</v>
      </c>
      <c r="I566" s="87">
        <v>1461.2975999999999</v>
      </c>
      <c r="J566" s="93">
        <f t="shared" si="8"/>
        <v>1268</v>
      </c>
    </row>
    <row r="567" spans="2:10">
      <c r="B567" s="86">
        <v>41828</v>
      </c>
      <c r="C567" s="93">
        <v>2036</v>
      </c>
      <c r="D567" s="87" t="s">
        <v>48</v>
      </c>
      <c r="E567" s="87" t="s">
        <v>53</v>
      </c>
      <c r="F567" s="87" t="s">
        <v>51</v>
      </c>
      <c r="G567" s="87">
        <v>9</v>
      </c>
      <c r="H567" s="87">
        <v>1512</v>
      </c>
      <c r="I567" s="87">
        <v>2084.1408000000001</v>
      </c>
      <c r="J567" s="93">
        <f t="shared" si="8"/>
        <v>1320</v>
      </c>
    </row>
    <row r="568" spans="2:10">
      <c r="B568" s="86">
        <v>41829</v>
      </c>
      <c r="C568" s="93">
        <v>1672</v>
      </c>
      <c r="D568" s="87" t="s">
        <v>45</v>
      </c>
      <c r="E568" s="87" t="s">
        <v>53</v>
      </c>
      <c r="F568" s="87" t="s">
        <v>50</v>
      </c>
      <c r="G568" s="87">
        <v>6</v>
      </c>
      <c r="H568" s="87">
        <v>12285</v>
      </c>
      <c r="I568" s="87">
        <v>1660.932</v>
      </c>
      <c r="J568" s="93">
        <f t="shared" si="8"/>
        <v>93</v>
      </c>
    </row>
    <row r="569" spans="2:10">
      <c r="B569" s="86">
        <v>40909</v>
      </c>
      <c r="C569" s="93">
        <v>2037</v>
      </c>
      <c r="D569" s="87" t="s">
        <v>49</v>
      </c>
      <c r="E569" s="87" t="s">
        <v>54</v>
      </c>
      <c r="F569" s="87" t="s">
        <v>47</v>
      </c>
      <c r="G569" s="87">
        <v>7</v>
      </c>
      <c r="H569" s="87">
        <v>10552.5</v>
      </c>
      <c r="I569" s="87">
        <v>2600.9802</v>
      </c>
      <c r="J569" s="93">
        <f t="shared" si="8"/>
        <v>200</v>
      </c>
    </row>
    <row r="570" spans="2:10">
      <c r="B570" s="86">
        <v>40910</v>
      </c>
      <c r="C570" s="93">
        <v>1673</v>
      </c>
      <c r="D570" s="87" t="s">
        <v>48</v>
      </c>
      <c r="E570" s="87" t="s">
        <v>54</v>
      </c>
      <c r="F570" s="87" t="s">
        <v>50</v>
      </c>
      <c r="G570" s="87">
        <v>8</v>
      </c>
      <c r="H570" s="87">
        <v>6528</v>
      </c>
      <c r="I570" s="87">
        <v>3850.4320000000002</v>
      </c>
      <c r="J570" s="93">
        <f t="shared" si="8"/>
        <v>627</v>
      </c>
    </row>
    <row r="571" spans="2:10">
      <c r="B571" s="86">
        <v>40911</v>
      </c>
      <c r="C571" s="93">
        <v>2038</v>
      </c>
      <c r="D571" s="87" t="s">
        <v>45</v>
      </c>
      <c r="E571" s="87" t="s">
        <v>54</v>
      </c>
      <c r="F571" s="87" t="s">
        <v>47</v>
      </c>
      <c r="G571" s="87">
        <v>7</v>
      </c>
      <c r="H571" s="87">
        <v>10710</v>
      </c>
      <c r="I571" s="87">
        <v>1105.5397499999999</v>
      </c>
      <c r="J571" s="93">
        <f t="shared" si="8"/>
        <v>187</v>
      </c>
    </row>
    <row r="572" spans="2:10">
      <c r="B572" s="86">
        <v>40913</v>
      </c>
      <c r="C572" s="93">
        <v>1674</v>
      </c>
      <c r="D572" s="87" t="s">
        <v>49</v>
      </c>
      <c r="E572" s="87" t="s">
        <v>54</v>
      </c>
      <c r="F572" s="87" t="s">
        <v>51</v>
      </c>
      <c r="G572" s="87">
        <v>10</v>
      </c>
      <c r="H572" s="87">
        <v>10000</v>
      </c>
      <c r="I572" s="87">
        <v>1871.4</v>
      </c>
      <c r="J572" s="93">
        <f t="shared" si="8"/>
        <v>252</v>
      </c>
    </row>
    <row r="573" spans="2:10">
      <c r="B573" s="86">
        <v>40914</v>
      </c>
      <c r="C573" s="93">
        <v>2039</v>
      </c>
      <c r="D573" s="87" t="s">
        <v>48</v>
      </c>
      <c r="E573" s="87" t="s">
        <v>54</v>
      </c>
      <c r="F573" s="87" t="s">
        <v>47</v>
      </c>
      <c r="G573" s="87">
        <v>9</v>
      </c>
      <c r="H573" s="87">
        <v>9045</v>
      </c>
      <c r="I573" s="87">
        <v>545.95619999999997</v>
      </c>
      <c r="J573" s="93">
        <f t="shared" si="8"/>
        <v>320</v>
      </c>
    </row>
    <row r="574" spans="2:10">
      <c r="B574" s="86">
        <v>40915</v>
      </c>
      <c r="C574" s="93">
        <v>1675</v>
      </c>
      <c r="D574" s="87" t="s">
        <v>45</v>
      </c>
      <c r="E574" s="87" t="s">
        <v>54</v>
      </c>
      <c r="F574" s="87" t="s">
        <v>51</v>
      </c>
      <c r="G574" s="87">
        <v>10</v>
      </c>
      <c r="H574" s="87">
        <v>10800</v>
      </c>
      <c r="I574" s="87">
        <v>5366.25</v>
      </c>
      <c r="J574" s="93">
        <f t="shared" si="8"/>
        <v>182</v>
      </c>
    </row>
    <row r="575" spans="2:10">
      <c r="B575" s="86">
        <v>40916</v>
      </c>
      <c r="C575" s="93">
        <v>2040</v>
      </c>
      <c r="D575" s="87" t="s">
        <v>49</v>
      </c>
      <c r="E575" s="87" t="s">
        <v>54</v>
      </c>
      <c r="F575" s="87" t="s">
        <v>50</v>
      </c>
      <c r="G575" s="87">
        <v>8</v>
      </c>
      <c r="H575" s="87">
        <v>9248</v>
      </c>
      <c r="I575" s="87">
        <v>985.14319999999998</v>
      </c>
      <c r="J575" s="93">
        <f t="shared" si="8"/>
        <v>304</v>
      </c>
    </row>
    <row r="576" spans="2:10">
      <c r="B576" s="86">
        <v>40917</v>
      </c>
      <c r="C576" s="93">
        <v>1676</v>
      </c>
      <c r="D576" s="87" t="s">
        <v>48</v>
      </c>
      <c r="E576" s="87" t="s">
        <v>54</v>
      </c>
      <c r="F576" s="87" t="s">
        <v>51</v>
      </c>
      <c r="G576" s="87">
        <v>8</v>
      </c>
      <c r="H576" s="87">
        <v>4496</v>
      </c>
      <c r="I576" s="87">
        <v>2526.9767999999995</v>
      </c>
      <c r="J576" s="93">
        <f t="shared" si="8"/>
        <v>895</v>
      </c>
    </row>
    <row r="577" spans="2:10">
      <c r="B577" s="86">
        <v>40918</v>
      </c>
      <c r="C577" s="93">
        <v>2041</v>
      </c>
      <c r="D577" s="87" t="s">
        <v>45</v>
      </c>
      <c r="E577" s="87" t="s">
        <v>54</v>
      </c>
      <c r="F577" s="87" t="s">
        <v>50</v>
      </c>
      <c r="G577" s="87">
        <v>9</v>
      </c>
      <c r="H577" s="87">
        <v>7074</v>
      </c>
      <c r="I577" s="87">
        <v>3631.6147499999997</v>
      </c>
      <c r="J577" s="93">
        <f t="shared" si="8"/>
        <v>566</v>
      </c>
    </row>
    <row r="578" spans="2:10">
      <c r="B578" s="86">
        <v>40919</v>
      </c>
      <c r="C578" s="93">
        <v>1677</v>
      </c>
      <c r="D578" s="87" t="s">
        <v>49</v>
      </c>
      <c r="E578" s="87" t="s">
        <v>54</v>
      </c>
      <c r="F578" s="87" t="s">
        <v>47</v>
      </c>
      <c r="G578" s="87">
        <v>6</v>
      </c>
      <c r="H578" s="87">
        <v>2223</v>
      </c>
      <c r="I578" s="87">
        <v>1443.1716000000001</v>
      </c>
      <c r="J578" s="93">
        <f t="shared" si="8"/>
        <v>1163</v>
      </c>
    </row>
    <row r="579" spans="2:10">
      <c r="B579" s="86">
        <v>40920</v>
      </c>
      <c r="C579" s="93">
        <v>2042</v>
      </c>
      <c r="D579" s="87" t="s">
        <v>48</v>
      </c>
      <c r="E579" s="87" t="s">
        <v>54</v>
      </c>
      <c r="F579" s="87" t="s">
        <v>50</v>
      </c>
      <c r="G579" s="87">
        <v>10</v>
      </c>
      <c r="H579" s="87">
        <v>1920</v>
      </c>
      <c r="I579" s="87">
        <v>1381.248</v>
      </c>
      <c r="J579" s="93">
        <f t="shared" ref="J579:J642" si="9">+RANK(H579,$H$2:$H$1326,0)</f>
        <v>1249</v>
      </c>
    </row>
    <row r="580" spans="2:10">
      <c r="B580" s="86">
        <v>40921</v>
      </c>
      <c r="C580" s="93">
        <v>1678</v>
      </c>
      <c r="D580" s="87" t="s">
        <v>45</v>
      </c>
      <c r="E580" s="87" t="s">
        <v>54</v>
      </c>
      <c r="F580" s="87" t="s">
        <v>47</v>
      </c>
      <c r="G580" s="87">
        <v>9</v>
      </c>
      <c r="H580" s="87">
        <v>4428</v>
      </c>
      <c r="I580" s="87">
        <v>2357.2458000000001</v>
      </c>
      <c r="J580" s="93">
        <f t="shared" si="9"/>
        <v>905</v>
      </c>
    </row>
    <row r="581" spans="2:10">
      <c r="B581" s="86">
        <v>40922</v>
      </c>
      <c r="C581" s="93">
        <v>2043</v>
      </c>
      <c r="D581" s="87" t="s">
        <v>49</v>
      </c>
      <c r="E581" s="87" t="s">
        <v>54</v>
      </c>
      <c r="F581" s="87" t="s">
        <v>51</v>
      </c>
      <c r="G581" s="87">
        <v>9</v>
      </c>
      <c r="H581" s="87">
        <v>3834</v>
      </c>
      <c r="I581" s="87">
        <v>2080.7118</v>
      </c>
      <c r="J581" s="93">
        <f t="shared" si="9"/>
        <v>992</v>
      </c>
    </row>
    <row r="582" spans="2:10">
      <c r="B582" s="86">
        <v>40923</v>
      </c>
      <c r="C582" s="93">
        <v>1679</v>
      </c>
      <c r="D582" s="87" t="s">
        <v>48</v>
      </c>
      <c r="E582" s="87" t="s">
        <v>54</v>
      </c>
      <c r="F582" s="87" t="s">
        <v>47</v>
      </c>
      <c r="G582" s="87">
        <v>8</v>
      </c>
      <c r="H582" s="87">
        <v>7704</v>
      </c>
      <c r="I582" s="87">
        <v>1808.5139999999999</v>
      </c>
      <c r="J582" s="93">
        <f t="shared" si="9"/>
        <v>478</v>
      </c>
    </row>
    <row r="583" spans="2:10">
      <c r="B583" s="86">
        <v>40924</v>
      </c>
      <c r="C583" s="93">
        <v>2044</v>
      </c>
      <c r="D583" s="87" t="s">
        <v>45</v>
      </c>
      <c r="E583" s="87" t="s">
        <v>54</v>
      </c>
      <c r="F583" s="87" t="s">
        <v>51</v>
      </c>
      <c r="G583" s="87">
        <v>7</v>
      </c>
      <c r="H583" s="87">
        <v>4788</v>
      </c>
      <c r="I583" s="87">
        <v>3173.6459999999997</v>
      </c>
      <c r="J583" s="93">
        <f t="shared" si="9"/>
        <v>862</v>
      </c>
    </row>
    <row r="584" spans="2:10">
      <c r="B584" s="86">
        <v>40925</v>
      </c>
      <c r="C584" s="93">
        <v>1680</v>
      </c>
      <c r="D584" s="87" t="s">
        <v>49</v>
      </c>
      <c r="E584" s="87" t="s">
        <v>54</v>
      </c>
      <c r="F584" s="87" t="s">
        <v>50</v>
      </c>
      <c r="G584" s="87">
        <v>8</v>
      </c>
      <c r="H584" s="87">
        <v>6696</v>
      </c>
      <c r="I584" s="87">
        <v>1755.2447999999999</v>
      </c>
      <c r="J584" s="93">
        <f t="shared" si="9"/>
        <v>616</v>
      </c>
    </row>
    <row r="585" spans="2:10">
      <c r="B585" s="86">
        <v>40926</v>
      </c>
      <c r="C585" s="93">
        <v>2045</v>
      </c>
      <c r="D585" s="87" t="s">
        <v>48</v>
      </c>
      <c r="E585" s="87" t="s">
        <v>54</v>
      </c>
      <c r="F585" s="87" t="s">
        <v>51</v>
      </c>
      <c r="G585" s="87">
        <v>10</v>
      </c>
      <c r="H585" s="87">
        <v>4500</v>
      </c>
      <c r="I585" s="87">
        <v>1598.4</v>
      </c>
      <c r="J585" s="93">
        <f t="shared" si="9"/>
        <v>894</v>
      </c>
    </row>
    <row r="586" spans="2:10">
      <c r="B586" s="86">
        <v>40927</v>
      </c>
      <c r="C586" s="93">
        <v>1681</v>
      </c>
      <c r="D586" s="87" t="s">
        <v>45</v>
      </c>
      <c r="E586" s="87" t="s">
        <v>54</v>
      </c>
      <c r="F586" s="87" t="s">
        <v>50</v>
      </c>
      <c r="G586" s="87">
        <v>8</v>
      </c>
      <c r="H586" s="87">
        <v>11280</v>
      </c>
      <c r="I586" s="87">
        <v>3959.2799999999997</v>
      </c>
      <c r="J586" s="93">
        <f t="shared" si="9"/>
        <v>141</v>
      </c>
    </row>
    <row r="587" spans="2:10">
      <c r="B587" s="86">
        <v>40928</v>
      </c>
      <c r="C587" s="93">
        <v>1682</v>
      </c>
      <c r="D587" s="87" t="s">
        <v>48</v>
      </c>
      <c r="E587" s="87" t="s">
        <v>54</v>
      </c>
      <c r="F587" s="87" t="s">
        <v>50</v>
      </c>
      <c r="G587" s="87">
        <v>10</v>
      </c>
      <c r="H587" s="87">
        <v>8175</v>
      </c>
      <c r="I587" s="87">
        <v>2451.846</v>
      </c>
      <c r="J587" s="93">
        <f t="shared" si="9"/>
        <v>426</v>
      </c>
    </row>
    <row r="588" spans="2:10">
      <c r="B588" s="86">
        <v>40929</v>
      </c>
      <c r="C588" s="93">
        <v>1683</v>
      </c>
      <c r="D588" s="87" t="s">
        <v>49</v>
      </c>
      <c r="E588" s="87" t="s">
        <v>54</v>
      </c>
      <c r="F588" s="87" t="s">
        <v>51</v>
      </c>
      <c r="G588" s="87">
        <v>8</v>
      </c>
      <c r="H588" s="87">
        <v>6912</v>
      </c>
      <c r="I588" s="87">
        <v>3209.0111999999999</v>
      </c>
      <c r="J588" s="93">
        <f t="shared" si="9"/>
        <v>584</v>
      </c>
    </row>
    <row r="589" spans="2:10">
      <c r="B589" s="86">
        <v>40930</v>
      </c>
      <c r="C589" s="93">
        <v>1684</v>
      </c>
      <c r="D589" s="87" t="s">
        <v>45</v>
      </c>
      <c r="E589" s="87" t="s">
        <v>54</v>
      </c>
      <c r="F589" s="87" t="s">
        <v>51</v>
      </c>
      <c r="G589" s="87">
        <v>10</v>
      </c>
      <c r="H589" s="87">
        <v>9525</v>
      </c>
      <c r="I589" s="87">
        <v>3088.9575000000004</v>
      </c>
      <c r="J589" s="93">
        <f t="shared" si="9"/>
        <v>286</v>
      </c>
    </row>
    <row r="590" spans="2:10">
      <c r="B590" s="86">
        <v>40931</v>
      </c>
      <c r="C590" s="93">
        <v>1685</v>
      </c>
      <c r="D590" s="87" t="s">
        <v>48</v>
      </c>
      <c r="E590" s="87" t="s">
        <v>54</v>
      </c>
      <c r="F590" s="87" t="s">
        <v>51</v>
      </c>
      <c r="G590" s="87">
        <v>10</v>
      </c>
      <c r="H590" s="87">
        <v>8955</v>
      </c>
      <c r="I590" s="87">
        <v>1049.2275</v>
      </c>
      <c r="J590" s="93">
        <f t="shared" si="9"/>
        <v>332</v>
      </c>
    </row>
    <row r="591" spans="2:10">
      <c r="B591" s="86">
        <v>40932</v>
      </c>
      <c r="C591" s="93">
        <v>2055</v>
      </c>
      <c r="D591" s="87" t="s">
        <v>49</v>
      </c>
      <c r="E591" s="87" t="s">
        <v>54</v>
      </c>
      <c r="F591" s="87" t="s">
        <v>47</v>
      </c>
      <c r="G591" s="87">
        <v>10</v>
      </c>
      <c r="H591" s="87">
        <v>10100</v>
      </c>
      <c r="I591" s="87">
        <v>1452.7839999999999</v>
      </c>
      <c r="J591" s="93">
        <f t="shared" si="9"/>
        <v>239</v>
      </c>
    </row>
    <row r="592" spans="2:10">
      <c r="B592" s="86">
        <v>40933</v>
      </c>
      <c r="C592" s="93">
        <v>2056</v>
      </c>
      <c r="D592" s="87" t="s">
        <v>45</v>
      </c>
      <c r="E592" s="87" t="s">
        <v>54</v>
      </c>
      <c r="F592" s="87" t="s">
        <v>47</v>
      </c>
      <c r="G592" s="87">
        <v>10</v>
      </c>
      <c r="H592" s="87">
        <v>8280</v>
      </c>
      <c r="I592" s="87">
        <v>3417.57</v>
      </c>
      <c r="J592" s="93">
        <f t="shared" si="9"/>
        <v>415</v>
      </c>
    </row>
    <row r="593" spans="2:10">
      <c r="B593" s="86">
        <v>40934</v>
      </c>
      <c r="C593" s="93">
        <v>2057</v>
      </c>
      <c r="D593" s="87" t="s">
        <v>48</v>
      </c>
      <c r="E593" s="87" t="s">
        <v>54</v>
      </c>
      <c r="F593" s="87" t="s">
        <v>47</v>
      </c>
      <c r="G593" s="87">
        <v>9</v>
      </c>
      <c r="H593" s="87">
        <v>6831</v>
      </c>
      <c r="I593" s="87">
        <v>4264.8209999999999</v>
      </c>
      <c r="J593" s="93">
        <f t="shared" si="9"/>
        <v>597</v>
      </c>
    </row>
    <row r="594" spans="2:10">
      <c r="B594" s="86">
        <v>40935</v>
      </c>
      <c r="C594" s="93">
        <v>2058</v>
      </c>
      <c r="D594" s="87" t="s">
        <v>49</v>
      </c>
      <c r="E594" s="87" t="s">
        <v>54</v>
      </c>
      <c r="F594" s="87" t="s">
        <v>50</v>
      </c>
      <c r="G594" s="87">
        <v>6</v>
      </c>
      <c r="H594" s="87">
        <v>1444.5</v>
      </c>
      <c r="I594" s="87">
        <v>1412.721</v>
      </c>
      <c r="J594" s="93">
        <f t="shared" si="9"/>
        <v>1324</v>
      </c>
    </row>
    <row r="595" spans="2:10">
      <c r="B595" s="86">
        <v>40936</v>
      </c>
      <c r="C595" s="93">
        <v>2059</v>
      </c>
      <c r="D595" s="87" t="s">
        <v>45</v>
      </c>
      <c r="E595" s="87" t="s">
        <v>54</v>
      </c>
      <c r="F595" s="87" t="s">
        <v>50</v>
      </c>
      <c r="G595" s="87">
        <v>8</v>
      </c>
      <c r="H595" s="87">
        <v>8688</v>
      </c>
      <c r="I595" s="87">
        <v>1366.6224</v>
      </c>
      <c r="J595" s="93">
        <f t="shared" si="9"/>
        <v>364</v>
      </c>
    </row>
    <row r="596" spans="2:10">
      <c r="B596" s="86">
        <v>40937</v>
      </c>
      <c r="C596" s="93">
        <v>1695</v>
      </c>
      <c r="D596" s="87" t="s">
        <v>49</v>
      </c>
      <c r="E596" s="87" t="s">
        <v>54</v>
      </c>
      <c r="F596" s="87" t="s">
        <v>47</v>
      </c>
      <c r="G596" s="87">
        <v>10</v>
      </c>
      <c r="H596" s="87">
        <v>4545</v>
      </c>
      <c r="I596" s="87">
        <v>1736.19</v>
      </c>
      <c r="J596" s="93">
        <f t="shared" si="9"/>
        <v>888</v>
      </c>
    </row>
    <row r="597" spans="2:10">
      <c r="B597" s="86">
        <v>40938</v>
      </c>
      <c r="C597" s="93">
        <v>2060</v>
      </c>
      <c r="D597" s="87" t="s">
        <v>48</v>
      </c>
      <c r="E597" s="87" t="s">
        <v>54</v>
      </c>
      <c r="F597" s="87" t="s">
        <v>50</v>
      </c>
      <c r="G597" s="87">
        <v>6</v>
      </c>
      <c r="H597" s="87">
        <v>7605</v>
      </c>
      <c r="I597" s="87">
        <v>948.7998</v>
      </c>
      <c r="J597" s="93">
        <f t="shared" si="9"/>
        <v>493</v>
      </c>
    </row>
    <row r="598" spans="2:10">
      <c r="B598" s="86">
        <v>40939</v>
      </c>
      <c r="C598" s="93">
        <v>1696</v>
      </c>
      <c r="D598" s="87" t="s">
        <v>45</v>
      </c>
      <c r="E598" s="87" t="s">
        <v>54</v>
      </c>
      <c r="F598" s="87" t="s">
        <v>47</v>
      </c>
      <c r="G598" s="87">
        <v>9</v>
      </c>
      <c r="H598" s="87">
        <v>2497.5</v>
      </c>
      <c r="I598" s="87">
        <v>1824.6735000000001</v>
      </c>
      <c r="J598" s="93">
        <f t="shared" si="9"/>
        <v>1104</v>
      </c>
    </row>
    <row r="599" spans="2:10">
      <c r="B599" s="86">
        <v>40940</v>
      </c>
      <c r="C599" s="93">
        <v>2061</v>
      </c>
      <c r="D599" s="87" t="s">
        <v>49</v>
      </c>
      <c r="E599" s="87" t="s">
        <v>54</v>
      </c>
      <c r="F599" s="87" t="s">
        <v>51</v>
      </c>
      <c r="G599" s="87">
        <v>9</v>
      </c>
      <c r="H599" s="87">
        <v>12510</v>
      </c>
      <c r="I599" s="87">
        <v>754.35299999999995</v>
      </c>
      <c r="J599" s="93">
        <f t="shared" si="9"/>
        <v>77</v>
      </c>
    </row>
    <row r="600" spans="2:10">
      <c r="B600" s="86">
        <v>40941</v>
      </c>
      <c r="C600" s="93">
        <v>1697</v>
      </c>
      <c r="D600" s="87" t="s">
        <v>48</v>
      </c>
      <c r="E600" s="87" t="s">
        <v>54</v>
      </c>
      <c r="F600" s="87" t="s">
        <v>47</v>
      </c>
      <c r="G600" s="87">
        <v>7</v>
      </c>
      <c r="H600" s="87">
        <v>2404.5</v>
      </c>
      <c r="I600" s="87">
        <v>1045.4766</v>
      </c>
      <c r="J600" s="93">
        <f t="shared" si="9"/>
        <v>1120</v>
      </c>
    </row>
    <row r="601" spans="2:10">
      <c r="B601" s="86">
        <v>40942</v>
      </c>
      <c r="C601" s="93">
        <v>2062</v>
      </c>
      <c r="D601" s="87" t="s">
        <v>45</v>
      </c>
      <c r="E601" s="87" t="s">
        <v>54</v>
      </c>
      <c r="F601" s="87" t="s">
        <v>51</v>
      </c>
      <c r="G601" s="87">
        <v>9</v>
      </c>
      <c r="H601" s="87">
        <v>10665</v>
      </c>
      <c r="I601" s="87">
        <v>868.13099999999986</v>
      </c>
      <c r="J601" s="93">
        <f t="shared" si="9"/>
        <v>192</v>
      </c>
    </row>
    <row r="602" spans="2:10">
      <c r="B602" s="86">
        <v>40943</v>
      </c>
      <c r="C602" s="93">
        <v>1698</v>
      </c>
      <c r="D602" s="87" t="s">
        <v>49</v>
      </c>
      <c r="E602" s="87" t="s">
        <v>54</v>
      </c>
      <c r="F602" s="87" t="s">
        <v>50</v>
      </c>
      <c r="G602" s="87">
        <v>7</v>
      </c>
      <c r="H602" s="87">
        <v>1685.25</v>
      </c>
      <c r="I602" s="87">
        <v>1372.4675999999999</v>
      </c>
      <c r="J602" s="93">
        <f t="shared" si="9"/>
        <v>1289</v>
      </c>
    </row>
    <row r="603" spans="2:10">
      <c r="B603" s="86">
        <v>40944</v>
      </c>
      <c r="C603" s="93">
        <v>2063</v>
      </c>
      <c r="D603" s="87" t="s">
        <v>48</v>
      </c>
      <c r="E603" s="87" t="s">
        <v>54</v>
      </c>
      <c r="F603" s="87" t="s">
        <v>51</v>
      </c>
      <c r="G603" s="87">
        <v>9</v>
      </c>
      <c r="H603" s="87">
        <v>10692</v>
      </c>
      <c r="I603" s="87">
        <v>2301.453</v>
      </c>
      <c r="J603" s="93">
        <f t="shared" si="9"/>
        <v>191</v>
      </c>
    </row>
    <row r="604" spans="2:10">
      <c r="B604" s="86">
        <v>40945</v>
      </c>
      <c r="C604" s="93">
        <v>1699</v>
      </c>
      <c r="D604" s="87" t="s">
        <v>45</v>
      </c>
      <c r="E604" s="87" t="s">
        <v>54</v>
      </c>
      <c r="F604" s="87" t="s">
        <v>50</v>
      </c>
      <c r="G604" s="87">
        <v>8</v>
      </c>
      <c r="H604" s="87">
        <v>1512</v>
      </c>
      <c r="I604" s="87">
        <v>1312.4159999999999</v>
      </c>
      <c r="J604" s="93">
        <f t="shared" si="9"/>
        <v>1320</v>
      </c>
    </row>
    <row r="605" spans="2:10">
      <c r="B605" s="86">
        <v>40946</v>
      </c>
      <c r="C605" s="93">
        <v>2064</v>
      </c>
      <c r="D605" s="87" t="s">
        <v>49</v>
      </c>
      <c r="E605" s="87" t="s">
        <v>54</v>
      </c>
      <c r="F605" s="87" t="s">
        <v>47</v>
      </c>
      <c r="G605" s="87">
        <v>8</v>
      </c>
      <c r="H605" s="87">
        <v>4428</v>
      </c>
      <c r="I605" s="87">
        <v>3605.4989999999998</v>
      </c>
      <c r="J605" s="93">
        <f t="shared" si="9"/>
        <v>905</v>
      </c>
    </row>
    <row r="606" spans="2:10">
      <c r="B606" s="86">
        <v>40947</v>
      </c>
      <c r="C606" s="93">
        <v>1700</v>
      </c>
      <c r="D606" s="87" t="s">
        <v>48</v>
      </c>
      <c r="E606" s="87" t="s">
        <v>54</v>
      </c>
      <c r="F606" s="87" t="s">
        <v>50</v>
      </c>
      <c r="G606" s="87">
        <v>10</v>
      </c>
      <c r="H606" s="87">
        <v>2580</v>
      </c>
      <c r="I606" s="87">
        <v>2085.1559999999999</v>
      </c>
      <c r="J606" s="93">
        <f t="shared" si="9"/>
        <v>1090</v>
      </c>
    </row>
    <row r="607" spans="2:10">
      <c r="B607" s="86">
        <v>40948</v>
      </c>
      <c r="C607" s="93">
        <v>2065</v>
      </c>
      <c r="D607" s="87" t="s">
        <v>45</v>
      </c>
      <c r="E607" s="87" t="s">
        <v>54</v>
      </c>
      <c r="F607" s="87" t="s">
        <v>47</v>
      </c>
      <c r="G607" s="87">
        <v>7</v>
      </c>
      <c r="H607" s="87">
        <v>5712</v>
      </c>
      <c r="I607" s="87">
        <v>1753.0128000000002</v>
      </c>
      <c r="J607" s="93">
        <f t="shared" si="9"/>
        <v>728</v>
      </c>
    </row>
    <row r="608" spans="2:10">
      <c r="B608" s="86">
        <v>40949</v>
      </c>
      <c r="C608" s="93">
        <v>1701</v>
      </c>
      <c r="D608" s="87" t="s">
        <v>49</v>
      </c>
      <c r="E608" s="87" t="s">
        <v>54</v>
      </c>
      <c r="F608" s="87" t="s">
        <v>51</v>
      </c>
      <c r="G608" s="87">
        <v>7</v>
      </c>
      <c r="H608" s="87">
        <v>8379</v>
      </c>
      <c r="I608" s="87">
        <v>4282.2275999999993</v>
      </c>
      <c r="J608" s="93">
        <f t="shared" si="9"/>
        <v>401</v>
      </c>
    </row>
    <row r="609" spans="2:10">
      <c r="B609" s="86">
        <v>40950</v>
      </c>
      <c r="C609" s="93">
        <v>2066</v>
      </c>
      <c r="D609" s="87" t="s">
        <v>48</v>
      </c>
      <c r="E609" s="87" t="s">
        <v>54</v>
      </c>
      <c r="F609" s="87" t="s">
        <v>47</v>
      </c>
      <c r="G609" s="87">
        <v>7</v>
      </c>
      <c r="H609" s="87">
        <v>8662.5</v>
      </c>
      <c r="I609" s="87">
        <v>5223.4875000000002</v>
      </c>
      <c r="J609" s="93">
        <f t="shared" si="9"/>
        <v>368</v>
      </c>
    </row>
    <row r="610" spans="2:10">
      <c r="B610" s="86">
        <v>40951</v>
      </c>
      <c r="C610" s="93">
        <v>1702</v>
      </c>
      <c r="D610" s="87" t="s">
        <v>45</v>
      </c>
      <c r="E610" s="87" t="s">
        <v>54</v>
      </c>
      <c r="F610" s="87" t="s">
        <v>51</v>
      </c>
      <c r="G610" s="87">
        <v>6</v>
      </c>
      <c r="H610" s="87">
        <v>12285</v>
      </c>
      <c r="I610" s="87">
        <v>4660.9290000000001</v>
      </c>
      <c r="J610" s="93">
        <f t="shared" si="9"/>
        <v>93</v>
      </c>
    </row>
    <row r="611" spans="2:10">
      <c r="B611" s="86">
        <v>40952</v>
      </c>
      <c r="C611" s="93">
        <v>2067</v>
      </c>
      <c r="D611" s="87" t="s">
        <v>49</v>
      </c>
      <c r="E611" s="87" t="s">
        <v>54</v>
      </c>
      <c r="F611" s="87" t="s">
        <v>50</v>
      </c>
      <c r="G611" s="87">
        <v>8</v>
      </c>
      <c r="H611" s="87">
        <v>9600</v>
      </c>
      <c r="I611" s="87">
        <v>739.92000000000007</v>
      </c>
      <c r="J611" s="93">
        <f t="shared" si="9"/>
        <v>278</v>
      </c>
    </row>
    <row r="612" spans="2:10">
      <c r="B612" s="86">
        <v>40953</v>
      </c>
      <c r="C612" s="93">
        <v>1703</v>
      </c>
      <c r="D612" s="87" t="s">
        <v>48</v>
      </c>
      <c r="E612" s="87" t="s">
        <v>54</v>
      </c>
      <c r="F612" s="87" t="s">
        <v>51</v>
      </c>
      <c r="G612" s="87">
        <v>10</v>
      </c>
      <c r="H612" s="87">
        <v>12825</v>
      </c>
      <c r="I612" s="87">
        <v>2907.9405000000002</v>
      </c>
      <c r="J612" s="93">
        <f t="shared" si="9"/>
        <v>69</v>
      </c>
    </row>
    <row r="613" spans="2:10">
      <c r="B613" s="86">
        <v>40954</v>
      </c>
      <c r="C613" s="93">
        <v>2068</v>
      </c>
      <c r="D613" s="87" t="s">
        <v>45</v>
      </c>
      <c r="E613" s="87" t="s">
        <v>54</v>
      </c>
      <c r="F613" s="87" t="s">
        <v>50</v>
      </c>
      <c r="G613" s="87">
        <v>10</v>
      </c>
      <c r="H613" s="87">
        <v>6780</v>
      </c>
      <c r="I613" s="87">
        <v>2981.8440000000001</v>
      </c>
      <c r="J613" s="93">
        <f t="shared" si="9"/>
        <v>607</v>
      </c>
    </row>
    <row r="614" spans="2:10">
      <c r="B614" s="86">
        <v>40955</v>
      </c>
      <c r="C614" s="93">
        <v>1704</v>
      </c>
      <c r="D614" s="87" t="s">
        <v>49</v>
      </c>
      <c r="E614" s="87" t="s">
        <v>54</v>
      </c>
      <c r="F614" s="87" t="s">
        <v>47</v>
      </c>
      <c r="G614" s="87">
        <v>10</v>
      </c>
      <c r="H614" s="87">
        <v>4420</v>
      </c>
      <c r="I614" s="87">
        <v>1985.9059999999999</v>
      </c>
      <c r="J614" s="93">
        <f t="shared" si="9"/>
        <v>910</v>
      </c>
    </row>
    <row r="615" spans="2:10">
      <c r="B615" s="86">
        <v>40956</v>
      </c>
      <c r="C615" s="93">
        <v>2069</v>
      </c>
      <c r="D615" s="87" t="s">
        <v>48</v>
      </c>
      <c r="E615" s="87" t="s">
        <v>54</v>
      </c>
      <c r="F615" s="87" t="s">
        <v>50</v>
      </c>
      <c r="G615" s="87">
        <v>7</v>
      </c>
      <c r="H615" s="87">
        <v>8925</v>
      </c>
      <c r="I615" s="87">
        <v>3200.5050000000001</v>
      </c>
      <c r="J615" s="93">
        <f t="shared" si="9"/>
        <v>337</v>
      </c>
    </row>
    <row r="616" spans="2:10">
      <c r="B616" s="86">
        <v>40957</v>
      </c>
      <c r="C616" s="93">
        <v>1705</v>
      </c>
      <c r="D616" s="87" t="s">
        <v>45</v>
      </c>
      <c r="E616" s="87" t="s">
        <v>54</v>
      </c>
      <c r="F616" s="87" t="s">
        <v>47</v>
      </c>
      <c r="G616" s="87">
        <v>6</v>
      </c>
      <c r="H616" s="87">
        <v>5643</v>
      </c>
      <c r="I616" s="87">
        <v>3086.3447999999999</v>
      </c>
      <c r="J616" s="93">
        <f t="shared" si="9"/>
        <v>736</v>
      </c>
    </row>
    <row r="617" spans="2:10">
      <c r="B617" s="86">
        <v>40958</v>
      </c>
      <c r="C617" s="93">
        <v>2070</v>
      </c>
      <c r="D617" s="87" t="s">
        <v>49</v>
      </c>
      <c r="E617" s="87" t="s">
        <v>54</v>
      </c>
      <c r="F617" s="87" t="s">
        <v>51</v>
      </c>
      <c r="G617" s="87">
        <v>6</v>
      </c>
      <c r="H617" s="87">
        <v>3132</v>
      </c>
      <c r="I617" s="87">
        <v>1762.2197999999999</v>
      </c>
      <c r="J617" s="93">
        <f t="shared" si="9"/>
        <v>1037</v>
      </c>
    </row>
    <row r="618" spans="2:10">
      <c r="B618" s="86">
        <v>40959</v>
      </c>
      <c r="C618" s="93">
        <v>1706</v>
      </c>
      <c r="D618" s="87" t="s">
        <v>48</v>
      </c>
      <c r="E618" s="87" t="s">
        <v>54</v>
      </c>
      <c r="F618" s="87" t="s">
        <v>47</v>
      </c>
      <c r="G618" s="87">
        <v>10</v>
      </c>
      <c r="H618" s="87">
        <v>1830</v>
      </c>
      <c r="I618" s="87">
        <v>2663.0160000000001</v>
      </c>
      <c r="J618" s="93">
        <f t="shared" si="9"/>
        <v>1256</v>
      </c>
    </row>
    <row r="619" spans="2:10">
      <c r="B619" s="86">
        <v>40960</v>
      </c>
      <c r="C619" s="93">
        <v>2071</v>
      </c>
      <c r="D619" s="87" t="s">
        <v>45</v>
      </c>
      <c r="E619" s="87" t="s">
        <v>54</v>
      </c>
      <c r="F619" s="87" t="s">
        <v>51</v>
      </c>
      <c r="G619" s="87">
        <v>8</v>
      </c>
      <c r="H619" s="87">
        <v>1608</v>
      </c>
      <c r="I619" s="87">
        <v>1651.2552000000001</v>
      </c>
      <c r="J619" s="93">
        <f t="shared" si="9"/>
        <v>1302</v>
      </c>
    </row>
    <row r="620" spans="2:10">
      <c r="B620" s="86">
        <v>40961</v>
      </c>
      <c r="C620" s="93">
        <v>1707</v>
      </c>
      <c r="D620" s="87" t="s">
        <v>49</v>
      </c>
      <c r="E620" s="87" t="s">
        <v>54</v>
      </c>
      <c r="F620" s="87" t="s">
        <v>50</v>
      </c>
      <c r="G620" s="87">
        <v>10</v>
      </c>
      <c r="H620" s="87">
        <v>4160</v>
      </c>
      <c r="I620" s="87">
        <v>1432.288</v>
      </c>
      <c r="J620" s="93">
        <f t="shared" si="9"/>
        <v>949</v>
      </c>
    </row>
    <row r="621" spans="2:10">
      <c r="B621" s="86">
        <v>40962</v>
      </c>
      <c r="C621" s="93">
        <v>2072</v>
      </c>
      <c r="D621" s="87" t="s">
        <v>48</v>
      </c>
      <c r="E621" s="87" t="s">
        <v>54</v>
      </c>
      <c r="F621" s="87" t="s">
        <v>51</v>
      </c>
      <c r="G621" s="87">
        <v>10</v>
      </c>
      <c r="H621" s="87">
        <v>8240</v>
      </c>
      <c r="I621" s="87">
        <v>1837.52</v>
      </c>
      <c r="J621" s="93">
        <f t="shared" si="9"/>
        <v>420</v>
      </c>
    </row>
    <row r="622" spans="2:10">
      <c r="B622" s="86">
        <v>40963</v>
      </c>
      <c r="C622" s="93">
        <v>1708</v>
      </c>
      <c r="D622" s="87" t="s">
        <v>45</v>
      </c>
      <c r="E622" s="87" t="s">
        <v>54</v>
      </c>
      <c r="F622" s="87" t="s">
        <v>50</v>
      </c>
      <c r="G622" s="87">
        <v>8</v>
      </c>
      <c r="H622" s="87">
        <v>11040</v>
      </c>
      <c r="I622" s="87">
        <v>2812.1088</v>
      </c>
      <c r="J622" s="93">
        <f t="shared" si="9"/>
        <v>164</v>
      </c>
    </row>
    <row r="623" spans="2:10">
      <c r="B623" s="86">
        <v>40964</v>
      </c>
      <c r="C623" s="93">
        <v>2073</v>
      </c>
      <c r="D623" s="87" t="s">
        <v>49</v>
      </c>
      <c r="E623" s="87" t="s">
        <v>54</v>
      </c>
      <c r="F623" s="87" t="s">
        <v>47</v>
      </c>
      <c r="G623" s="87">
        <v>6</v>
      </c>
      <c r="H623" s="87">
        <v>10890</v>
      </c>
      <c r="I623" s="87">
        <v>4779.621000000001</v>
      </c>
      <c r="J623" s="93">
        <f t="shared" si="9"/>
        <v>176</v>
      </c>
    </row>
    <row r="624" spans="2:10">
      <c r="B624" s="86">
        <v>40965</v>
      </c>
      <c r="C624" s="93">
        <v>1709</v>
      </c>
      <c r="D624" s="87" t="s">
        <v>48</v>
      </c>
      <c r="E624" s="87" t="s">
        <v>54</v>
      </c>
      <c r="F624" s="87" t="s">
        <v>50</v>
      </c>
      <c r="G624" s="87">
        <v>8</v>
      </c>
      <c r="H624" s="87">
        <v>12480</v>
      </c>
      <c r="I624" s="87">
        <v>2013.2736</v>
      </c>
      <c r="J624" s="93">
        <f t="shared" si="9"/>
        <v>80</v>
      </c>
    </row>
    <row r="625" spans="2:10">
      <c r="B625" s="86">
        <v>40966</v>
      </c>
      <c r="C625" s="93">
        <v>2074</v>
      </c>
      <c r="D625" s="87" t="s">
        <v>45</v>
      </c>
      <c r="E625" s="87" t="s">
        <v>54</v>
      </c>
      <c r="F625" s="87" t="s">
        <v>47</v>
      </c>
      <c r="G625" s="87">
        <v>6</v>
      </c>
      <c r="H625" s="87">
        <v>2196</v>
      </c>
      <c r="I625" s="87">
        <v>927.37080000000003</v>
      </c>
      <c r="J625" s="93">
        <f t="shared" si="9"/>
        <v>1179</v>
      </c>
    </row>
    <row r="626" spans="2:10">
      <c r="B626" s="86">
        <v>40967</v>
      </c>
      <c r="C626" s="93">
        <v>1710</v>
      </c>
      <c r="D626" s="87" t="s">
        <v>49</v>
      </c>
      <c r="E626" s="87" t="s">
        <v>54</v>
      </c>
      <c r="F626" s="87" t="s">
        <v>51</v>
      </c>
      <c r="G626" s="87">
        <v>9</v>
      </c>
      <c r="H626" s="87">
        <v>11655</v>
      </c>
      <c r="I626" s="87">
        <v>2583.2142000000003</v>
      </c>
      <c r="J626" s="93">
        <f t="shared" si="9"/>
        <v>122</v>
      </c>
    </row>
    <row r="627" spans="2:10">
      <c r="B627" s="86">
        <v>40969</v>
      </c>
      <c r="C627" s="93">
        <v>2075</v>
      </c>
      <c r="D627" s="87" t="s">
        <v>48</v>
      </c>
      <c r="E627" s="87" t="s">
        <v>54</v>
      </c>
      <c r="F627" s="87" t="s">
        <v>47</v>
      </c>
      <c r="G627" s="87">
        <v>10</v>
      </c>
      <c r="H627" s="87">
        <v>8520</v>
      </c>
      <c r="I627" s="87">
        <v>2055.0239999999999</v>
      </c>
      <c r="J627" s="93">
        <f t="shared" si="9"/>
        <v>380</v>
      </c>
    </row>
    <row r="628" spans="2:10">
      <c r="B628" s="86">
        <v>40970</v>
      </c>
      <c r="C628" s="93">
        <v>1711</v>
      </c>
      <c r="D628" s="87" t="s">
        <v>45</v>
      </c>
      <c r="E628" s="87" t="s">
        <v>54</v>
      </c>
      <c r="F628" s="87" t="s">
        <v>51</v>
      </c>
      <c r="G628" s="87">
        <v>8</v>
      </c>
      <c r="H628" s="87">
        <v>7680</v>
      </c>
      <c r="I628" s="87">
        <v>713.08799999999997</v>
      </c>
      <c r="J628" s="93">
        <f t="shared" si="9"/>
        <v>480</v>
      </c>
    </row>
    <row r="629" spans="2:10">
      <c r="B629" s="86">
        <v>40971</v>
      </c>
      <c r="C629" s="93">
        <v>2076</v>
      </c>
      <c r="D629" s="87" t="s">
        <v>49</v>
      </c>
      <c r="E629" s="87" t="s">
        <v>54</v>
      </c>
      <c r="F629" s="87" t="s">
        <v>50</v>
      </c>
      <c r="G629" s="87">
        <v>9</v>
      </c>
      <c r="H629" s="87">
        <v>13050</v>
      </c>
      <c r="I629" s="87">
        <v>2082.7800000000002</v>
      </c>
      <c r="J629" s="93">
        <f t="shared" si="9"/>
        <v>55</v>
      </c>
    </row>
    <row r="630" spans="2:10">
      <c r="B630" s="86">
        <v>40972</v>
      </c>
      <c r="C630" s="93">
        <v>1712</v>
      </c>
      <c r="D630" s="87" t="s">
        <v>48</v>
      </c>
      <c r="E630" s="87" t="s">
        <v>54</v>
      </c>
      <c r="F630" s="87" t="s">
        <v>51</v>
      </c>
      <c r="G630" s="87">
        <v>9</v>
      </c>
      <c r="H630" s="87">
        <v>11745</v>
      </c>
      <c r="I630" s="87">
        <v>871.24409999999989</v>
      </c>
      <c r="J630" s="93">
        <f t="shared" si="9"/>
        <v>118</v>
      </c>
    </row>
    <row r="631" spans="2:10">
      <c r="B631" s="86">
        <v>40973</v>
      </c>
      <c r="C631" s="93">
        <v>2077</v>
      </c>
      <c r="D631" s="87" t="s">
        <v>45</v>
      </c>
      <c r="E631" s="87" t="s">
        <v>54</v>
      </c>
      <c r="F631" s="87" t="s">
        <v>50</v>
      </c>
      <c r="G631" s="87">
        <v>6</v>
      </c>
      <c r="H631" s="87">
        <v>13005</v>
      </c>
      <c r="I631" s="87">
        <v>2521.9295999999999</v>
      </c>
      <c r="J631" s="93">
        <f t="shared" si="9"/>
        <v>66</v>
      </c>
    </row>
    <row r="632" spans="2:10">
      <c r="B632" s="86">
        <v>41339</v>
      </c>
      <c r="C632" s="93">
        <v>1713</v>
      </c>
      <c r="D632" s="87" t="s">
        <v>49</v>
      </c>
      <c r="E632" s="87" t="s">
        <v>54</v>
      </c>
      <c r="F632" s="87" t="s">
        <v>47</v>
      </c>
      <c r="G632" s="87">
        <v>10</v>
      </c>
      <c r="H632" s="87">
        <v>10640</v>
      </c>
      <c r="I632" s="87">
        <v>2523.2759999999998</v>
      </c>
      <c r="J632" s="93">
        <f t="shared" si="9"/>
        <v>193</v>
      </c>
    </row>
    <row r="633" spans="2:10">
      <c r="B633" s="86">
        <v>41340</v>
      </c>
      <c r="C633" s="93">
        <v>2078</v>
      </c>
      <c r="D633" s="87" t="s">
        <v>48</v>
      </c>
      <c r="E633" s="87" t="s">
        <v>54</v>
      </c>
      <c r="F633" s="87" t="s">
        <v>50</v>
      </c>
      <c r="G633" s="87">
        <v>9</v>
      </c>
      <c r="H633" s="87">
        <v>12375</v>
      </c>
      <c r="I633" s="87">
        <v>2340.36</v>
      </c>
      <c r="J633" s="93">
        <f t="shared" si="9"/>
        <v>86</v>
      </c>
    </row>
    <row r="634" spans="2:10">
      <c r="B634" s="86">
        <v>41341</v>
      </c>
      <c r="C634" s="93">
        <v>1714</v>
      </c>
      <c r="D634" s="87" t="s">
        <v>45</v>
      </c>
      <c r="E634" s="87" t="s">
        <v>54</v>
      </c>
      <c r="F634" s="87" t="s">
        <v>47</v>
      </c>
      <c r="G634" s="87">
        <v>10</v>
      </c>
      <c r="H634" s="87">
        <v>11280</v>
      </c>
      <c r="I634" s="87">
        <v>5097.1500000000005</v>
      </c>
      <c r="J634" s="93">
        <f t="shared" si="9"/>
        <v>141</v>
      </c>
    </row>
    <row r="635" spans="2:10">
      <c r="B635" s="86">
        <v>41342</v>
      </c>
      <c r="C635" s="93">
        <v>2079</v>
      </c>
      <c r="D635" s="87" t="s">
        <v>49</v>
      </c>
      <c r="E635" s="87" t="s">
        <v>54</v>
      </c>
      <c r="F635" s="87" t="s">
        <v>51</v>
      </c>
      <c r="G635" s="87">
        <v>10</v>
      </c>
      <c r="H635" s="87">
        <v>5220</v>
      </c>
      <c r="I635" s="87">
        <v>2862.6480000000001</v>
      </c>
      <c r="J635" s="93">
        <f t="shared" si="9"/>
        <v>795</v>
      </c>
    </row>
    <row r="636" spans="2:10">
      <c r="B636" s="86">
        <v>41343</v>
      </c>
      <c r="C636" s="93">
        <v>1715</v>
      </c>
      <c r="D636" s="87" t="s">
        <v>48</v>
      </c>
      <c r="E636" s="87" t="s">
        <v>54</v>
      </c>
      <c r="F636" s="87" t="s">
        <v>47</v>
      </c>
      <c r="G636" s="87">
        <v>9</v>
      </c>
      <c r="H636" s="87">
        <v>9108</v>
      </c>
      <c r="I636" s="87">
        <v>4848.8715000000002</v>
      </c>
      <c r="J636" s="93">
        <f t="shared" si="9"/>
        <v>317</v>
      </c>
    </row>
    <row r="637" spans="2:10">
      <c r="B637" s="86">
        <v>41344</v>
      </c>
      <c r="C637" s="93">
        <v>2080</v>
      </c>
      <c r="D637" s="87" t="s">
        <v>45</v>
      </c>
      <c r="E637" s="87" t="s">
        <v>54</v>
      </c>
      <c r="F637" s="87" t="s">
        <v>51</v>
      </c>
      <c r="G637" s="87">
        <v>8</v>
      </c>
      <c r="H637" s="87">
        <v>7176</v>
      </c>
      <c r="I637" s="87">
        <v>834.80799999999999</v>
      </c>
      <c r="J637" s="93">
        <f t="shared" si="9"/>
        <v>552</v>
      </c>
    </row>
    <row r="638" spans="2:10">
      <c r="B638" s="86">
        <v>41345</v>
      </c>
      <c r="C638" s="93">
        <v>1716</v>
      </c>
      <c r="D638" s="87" t="s">
        <v>49</v>
      </c>
      <c r="E638" s="87" t="s">
        <v>54</v>
      </c>
      <c r="F638" s="87" t="s">
        <v>50</v>
      </c>
      <c r="G638" s="87">
        <v>9</v>
      </c>
      <c r="H638" s="87">
        <v>2605.5</v>
      </c>
      <c r="I638" s="87">
        <v>794.93804999999998</v>
      </c>
      <c r="J638" s="93">
        <f t="shared" si="9"/>
        <v>1086</v>
      </c>
    </row>
    <row r="639" spans="2:10">
      <c r="B639" s="86">
        <v>41346</v>
      </c>
      <c r="C639" s="93">
        <v>2081</v>
      </c>
      <c r="D639" s="87" t="s">
        <v>48</v>
      </c>
      <c r="E639" s="87" t="s">
        <v>54</v>
      </c>
      <c r="F639" s="87" t="s">
        <v>51</v>
      </c>
      <c r="G639" s="87">
        <v>10</v>
      </c>
      <c r="H639" s="87">
        <v>10600</v>
      </c>
      <c r="I639" s="87">
        <v>4454.12</v>
      </c>
      <c r="J639" s="93">
        <f t="shared" si="9"/>
        <v>196</v>
      </c>
    </row>
    <row r="640" spans="2:10">
      <c r="B640" s="86">
        <v>41347</v>
      </c>
      <c r="C640" s="93">
        <v>1717</v>
      </c>
      <c r="D640" s="87" t="s">
        <v>45</v>
      </c>
      <c r="E640" s="87" t="s">
        <v>54</v>
      </c>
      <c r="F640" s="87" t="s">
        <v>50</v>
      </c>
      <c r="G640" s="87">
        <v>7</v>
      </c>
      <c r="H640" s="87">
        <v>2415</v>
      </c>
      <c r="I640" s="87">
        <v>724.74149999999986</v>
      </c>
      <c r="J640" s="93">
        <f t="shared" si="9"/>
        <v>1116</v>
      </c>
    </row>
    <row r="641" spans="2:10">
      <c r="B641" s="86">
        <v>41348</v>
      </c>
      <c r="C641" s="93">
        <v>1718</v>
      </c>
      <c r="D641" s="87" t="s">
        <v>48</v>
      </c>
      <c r="E641" s="87" t="s">
        <v>54</v>
      </c>
      <c r="F641" s="87" t="s">
        <v>50</v>
      </c>
      <c r="G641" s="87">
        <v>9</v>
      </c>
      <c r="H641" s="87">
        <v>6588</v>
      </c>
      <c r="I641" s="87">
        <v>2554.8263999999999</v>
      </c>
      <c r="J641" s="93">
        <f t="shared" si="9"/>
        <v>623</v>
      </c>
    </row>
    <row r="642" spans="2:10">
      <c r="B642" s="86">
        <v>41349</v>
      </c>
      <c r="C642" s="93">
        <v>1719</v>
      </c>
      <c r="D642" s="87" t="s">
        <v>49</v>
      </c>
      <c r="E642" s="87" t="s">
        <v>54</v>
      </c>
      <c r="F642" s="87" t="s">
        <v>51</v>
      </c>
      <c r="G642" s="87">
        <v>7</v>
      </c>
      <c r="H642" s="87">
        <v>4063.5</v>
      </c>
      <c r="I642" s="87">
        <v>1466.1108000000002</v>
      </c>
      <c r="J642" s="93">
        <f t="shared" si="9"/>
        <v>967</v>
      </c>
    </row>
    <row r="643" spans="2:10">
      <c r="B643" s="86">
        <v>41350</v>
      </c>
      <c r="C643" s="93">
        <v>1720</v>
      </c>
      <c r="D643" s="87" t="s">
        <v>45</v>
      </c>
      <c r="E643" s="87" t="s">
        <v>54</v>
      </c>
      <c r="F643" s="87" t="s">
        <v>51</v>
      </c>
      <c r="G643" s="87">
        <v>10</v>
      </c>
      <c r="H643" s="87">
        <v>14850</v>
      </c>
      <c r="I643" s="87">
        <v>5103.9450000000006</v>
      </c>
      <c r="J643" s="93">
        <f t="shared" ref="J643:J706" si="10">+RANK(H643,$H$2:$H$1326,0)</f>
        <v>7</v>
      </c>
    </row>
    <row r="644" spans="2:10">
      <c r="B644" s="86">
        <v>41351</v>
      </c>
      <c r="C644" s="93">
        <v>1721</v>
      </c>
      <c r="D644" s="87" t="s">
        <v>48</v>
      </c>
      <c r="E644" s="87" t="s">
        <v>54</v>
      </c>
      <c r="F644" s="87" t="s">
        <v>51</v>
      </c>
      <c r="G644" s="87">
        <v>10</v>
      </c>
      <c r="H644" s="87">
        <v>4560</v>
      </c>
      <c r="I644" s="87">
        <v>2971.2960000000003</v>
      </c>
      <c r="J644" s="93">
        <f t="shared" si="10"/>
        <v>887</v>
      </c>
    </row>
    <row r="645" spans="2:10">
      <c r="B645" s="86">
        <v>41352</v>
      </c>
      <c r="C645" s="93">
        <v>2091</v>
      </c>
      <c r="D645" s="87" t="s">
        <v>49</v>
      </c>
      <c r="E645" s="87" t="s">
        <v>54</v>
      </c>
      <c r="F645" s="87" t="s">
        <v>47</v>
      </c>
      <c r="G645" s="87">
        <v>6</v>
      </c>
      <c r="H645" s="87">
        <v>6642</v>
      </c>
      <c r="I645" s="87">
        <v>3599.9639999999995</v>
      </c>
      <c r="J645" s="93">
        <f t="shared" si="10"/>
        <v>619</v>
      </c>
    </row>
    <row r="646" spans="2:10">
      <c r="B646" s="86">
        <v>41353</v>
      </c>
      <c r="C646" s="93">
        <v>2092</v>
      </c>
      <c r="D646" s="87" t="s">
        <v>45</v>
      </c>
      <c r="E646" s="87" t="s">
        <v>54</v>
      </c>
      <c r="F646" s="87" t="s">
        <v>47</v>
      </c>
      <c r="G646" s="87">
        <v>6</v>
      </c>
      <c r="H646" s="87">
        <v>4428</v>
      </c>
      <c r="I646" s="87">
        <v>973.93860000000006</v>
      </c>
      <c r="J646" s="93">
        <f t="shared" si="10"/>
        <v>905</v>
      </c>
    </row>
    <row r="647" spans="2:10">
      <c r="B647" s="86">
        <v>41354</v>
      </c>
      <c r="C647" s="93">
        <v>2093</v>
      </c>
      <c r="D647" s="87" t="s">
        <v>48</v>
      </c>
      <c r="E647" s="87" t="s">
        <v>54</v>
      </c>
      <c r="F647" s="87" t="s">
        <v>47</v>
      </c>
      <c r="G647" s="87">
        <v>8</v>
      </c>
      <c r="H647" s="87">
        <v>1812</v>
      </c>
      <c r="I647" s="87">
        <v>578.75280000000009</v>
      </c>
      <c r="J647" s="93">
        <f t="shared" si="10"/>
        <v>1257</v>
      </c>
    </row>
    <row r="648" spans="2:10">
      <c r="B648" s="86">
        <v>41355</v>
      </c>
      <c r="C648" s="93">
        <v>2094</v>
      </c>
      <c r="D648" s="87" t="s">
        <v>49</v>
      </c>
      <c r="E648" s="87" t="s">
        <v>54</v>
      </c>
      <c r="F648" s="87" t="s">
        <v>50</v>
      </c>
      <c r="G648" s="87">
        <v>7</v>
      </c>
      <c r="H648" s="87">
        <v>5544</v>
      </c>
      <c r="I648" s="87">
        <v>1490.2271999999998</v>
      </c>
      <c r="J648" s="93">
        <f t="shared" si="10"/>
        <v>753</v>
      </c>
    </row>
    <row r="649" spans="2:10">
      <c r="B649" s="86">
        <v>41356</v>
      </c>
      <c r="C649" s="93">
        <v>2095</v>
      </c>
      <c r="D649" s="87" t="s">
        <v>45</v>
      </c>
      <c r="E649" s="87" t="s">
        <v>54</v>
      </c>
      <c r="F649" s="87" t="s">
        <v>50</v>
      </c>
      <c r="G649" s="87">
        <v>8</v>
      </c>
      <c r="H649" s="87">
        <v>4688</v>
      </c>
      <c r="I649" s="87">
        <v>2016.7776000000001</v>
      </c>
      <c r="J649" s="93">
        <f t="shared" si="10"/>
        <v>877</v>
      </c>
    </row>
    <row r="650" spans="2:10">
      <c r="B650" s="86">
        <v>41357</v>
      </c>
      <c r="C650" s="93">
        <v>1731</v>
      </c>
      <c r="D650" s="87" t="s">
        <v>49</v>
      </c>
      <c r="E650" s="87" t="s">
        <v>54</v>
      </c>
      <c r="F650" s="87" t="s">
        <v>47</v>
      </c>
      <c r="G650" s="87">
        <v>9</v>
      </c>
      <c r="H650" s="87">
        <v>7128</v>
      </c>
      <c r="I650" s="87">
        <v>1762.5168000000001</v>
      </c>
      <c r="J650" s="93">
        <f t="shared" si="10"/>
        <v>560</v>
      </c>
    </row>
    <row r="651" spans="2:10">
      <c r="B651" s="86">
        <v>41358</v>
      </c>
      <c r="C651" s="93">
        <v>2096</v>
      </c>
      <c r="D651" s="87" t="s">
        <v>48</v>
      </c>
      <c r="E651" s="87" t="s">
        <v>54</v>
      </c>
      <c r="F651" s="87" t="s">
        <v>50</v>
      </c>
      <c r="G651" s="87">
        <v>6</v>
      </c>
      <c r="H651" s="87">
        <v>7344</v>
      </c>
      <c r="I651" s="87">
        <v>2931.174</v>
      </c>
      <c r="J651" s="93">
        <f t="shared" si="10"/>
        <v>521</v>
      </c>
    </row>
    <row r="652" spans="2:10">
      <c r="B652" s="86">
        <v>41359</v>
      </c>
      <c r="C652" s="93">
        <v>1732</v>
      </c>
      <c r="D652" s="87" t="s">
        <v>45</v>
      </c>
      <c r="E652" s="87" t="s">
        <v>54</v>
      </c>
      <c r="F652" s="87" t="s">
        <v>47</v>
      </c>
      <c r="G652" s="87">
        <v>6</v>
      </c>
      <c r="H652" s="87">
        <v>4698</v>
      </c>
      <c r="I652" s="87">
        <v>676.19880000000012</v>
      </c>
      <c r="J652" s="93">
        <f t="shared" si="10"/>
        <v>875</v>
      </c>
    </row>
    <row r="653" spans="2:10">
      <c r="B653" s="86">
        <v>41360</v>
      </c>
      <c r="C653" s="93">
        <v>2097</v>
      </c>
      <c r="D653" s="87" t="s">
        <v>49</v>
      </c>
      <c r="E653" s="87" t="s">
        <v>54</v>
      </c>
      <c r="F653" s="87" t="s">
        <v>51</v>
      </c>
      <c r="G653" s="87">
        <v>9</v>
      </c>
      <c r="H653" s="87">
        <v>3294</v>
      </c>
      <c r="I653" s="87">
        <v>3128.4764999999998</v>
      </c>
      <c r="J653" s="93">
        <f t="shared" si="10"/>
        <v>1024</v>
      </c>
    </row>
    <row r="654" spans="2:10">
      <c r="B654" s="86">
        <v>41361</v>
      </c>
      <c r="C654" s="93">
        <v>1733</v>
      </c>
      <c r="D654" s="87" t="s">
        <v>48</v>
      </c>
      <c r="E654" s="87" t="s">
        <v>54</v>
      </c>
      <c r="F654" s="87" t="s">
        <v>47</v>
      </c>
      <c r="G654" s="87">
        <v>9</v>
      </c>
      <c r="H654" s="87">
        <v>5832</v>
      </c>
      <c r="I654" s="87">
        <v>3346.7903999999999</v>
      </c>
      <c r="J654" s="93">
        <f t="shared" si="10"/>
        <v>709</v>
      </c>
    </row>
    <row r="655" spans="2:10">
      <c r="B655" s="86">
        <v>41362</v>
      </c>
      <c r="C655" s="93">
        <v>2098</v>
      </c>
      <c r="D655" s="87" t="s">
        <v>45</v>
      </c>
      <c r="E655" s="87" t="s">
        <v>54</v>
      </c>
      <c r="F655" s="87" t="s">
        <v>51</v>
      </c>
      <c r="G655" s="87">
        <v>8</v>
      </c>
      <c r="H655" s="87">
        <v>2508</v>
      </c>
      <c r="I655" s="87">
        <v>3452.0111999999999</v>
      </c>
      <c r="J655" s="93">
        <f t="shared" si="10"/>
        <v>1101</v>
      </c>
    </row>
    <row r="656" spans="2:10">
      <c r="B656" s="86">
        <v>41363</v>
      </c>
      <c r="C656" s="93">
        <v>1734</v>
      </c>
      <c r="D656" s="87" t="s">
        <v>49</v>
      </c>
      <c r="E656" s="87" t="s">
        <v>54</v>
      </c>
      <c r="F656" s="87" t="s">
        <v>50</v>
      </c>
      <c r="G656" s="87">
        <v>6</v>
      </c>
      <c r="H656" s="87">
        <v>5265</v>
      </c>
      <c r="I656" s="87">
        <v>544.92750000000001</v>
      </c>
      <c r="J656" s="93">
        <f t="shared" si="10"/>
        <v>789</v>
      </c>
    </row>
    <row r="657" spans="2:10">
      <c r="B657" s="86">
        <v>41364</v>
      </c>
      <c r="C657" s="93">
        <v>2099</v>
      </c>
      <c r="D657" s="87" t="s">
        <v>48</v>
      </c>
      <c r="E657" s="87" t="s">
        <v>54</v>
      </c>
      <c r="F657" s="87" t="s">
        <v>51</v>
      </c>
      <c r="G657" s="87">
        <v>7</v>
      </c>
      <c r="H657" s="87">
        <v>1533</v>
      </c>
      <c r="I657" s="87">
        <v>673.75350000000003</v>
      </c>
      <c r="J657" s="93">
        <f t="shared" si="10"/>
        <v>1314</v>
      </c>
    </row>
    <row r="658" spans="2:10">
      <c r="B658" s="86">
        <v>41365</v>
      </c>
      <c r="C658" s="93">
        <v>1735</v>
      </c>
      <c r="D658" s="87" t="s">
        <v>45</v>
      </c>
      <c r="E658" s="87" t="s">
        <v>54</v>
      </c>
      <c r="F658" s="87" t="s">
        <v>50</v>
      </c>
      <c r="G658" s="87">
        <v>7</v>
      </c>
      <c r="H658" s="87">
        <v>7770</v>
      </c>
      <c r="I658" s="87">
        <v>2367.1305000000002</v>
      </c>
      <c r="J658" s="93">
        <f t="shared" si="10"/>
        <v>474</v>
      </c>
    </row>
    <row r="659" spans="2:10">
      <c r="B659" s="86">
        <v>41366</v>
      </c>
      <c r="C659" s="93">
        <v>2100</v>
      </c>
      <c r="D659" s="87" t="s">
        <v>49</v>
      </c>
      <c r="E659" s="87" t="s">
        <v>54</v>
      </c>
      <c r="F659" s="87" t="s">
        <v>47</v>
      </c>
      <c r="G659" s="87">
        <v>6</v>
      </c>
      <c r="H659" s="87">
        <v>1719</v>
      </c>
      <c r="I659" s="87">
        <v>1526.8158000000001</v>
      </c>
      <c r="J659" s="93">
        <f t="shared" si="10"/>
        <v>1283</v>
      </c>
    </row>
    <row r="660" spans="2:10">
      <c r="B660" s="86">
        <v>41367</v>
      </c>
      <c r="C660" s="93">
        <v>1736</v>
      </c>
      <c r="D660" s="87" t="s">
        <v>48</v>
      </c>
      <c r="E660" s="87" t="s">
        <v>54</v>
      </c>
      <c r="F660" s="87" t="s">
        <v>50</v>
      </c>
      <c r="G660" s="87">
        <v>7</v>
      </c>
      <c r="H660" s="87">
        <v>4018</v>
      </c>
      <c r="I660" s="87">
        <v>772.8623</v>
      </c>
      <c r="J660" s="93">
        <f t="shared" si="10"/>
        <v>973</v>
      </c>
    </row>
    <row r="661" spans="2:10">
      <c r="B661" s="86">
        <v>41368</v>
      </c>
      <c r="C661" s="93">
        <v>2101</v>
      </c>
      <c r="D661" s="87" t="s">
        <v>45</v>
      </c>
      <c r="E661" s="87" t="s">
        <v>54</v>
      </c>
      <c r="F661" s="87" t="s">
        <v>47</v>
      </c>
      <c r="G661" s="87">
        <v>9</v>
      </c>
      <c r="H661" s="87">
        <v>10395</v>
      </c>
      <c r="I661" s="87">
        <v>922.66019999999992</v>
      </c>
      <c r="J661" s="93">
        <f t="shared" si="10"/>
        <v>217</v>
      </c>
    </row>
    <row r="662" spans="2:10">
      <c r="B662" s="86">
        <v>41369</v>
      </c>
      <c r="C662" s="93">
        <v>1737</v>
      </c>
      <c r="D662" s="87" t="s">
        <v>49</v>
      </c>
      <c r="E662" s="87" t="s">
        <v>54</v>
      </c>
      <c r="F662" s="87" t="s">
        <v>51</v>
      </c>
      <c r="G662" s="87">
        <v>10</v>
      </c>
      <c r="H662" s="87">
        <v>11100</v>
      </c>
      <c r="I662" s="87">
        <v>4928.3999999999996</v>
      </c>
      <c r="J662" s="93">
        <f t="shared" si="10"/>
        <v>158</v>
      </c>
    </row>
    <row r="663" spans="2:10">
      <c r="B663" s="86">
        <v>41370</v>
      </c>
      <c r="C663" s="93">
        <v>2102</v>
      </c>
      <c r="D663" s="87" t="s">
        <v>48</v>
      </c>
      <c r="E663" s="87" t="s">
        <v>54</v>
      </c>
      <c r="F663" s="87" t="s">
        <v>47</v>
      </c>
      <c r="G663" s="87">
        <v>9</v>
      </c>
      <c r="H663" s="87">
        <v>5940</v>
      </c>
      <c r="I663" s="87">
        <v>1273.8330000000001</v>
      </c>
      <c r="J663" s="93">
        <f t="shared" si="10"/>
        <v>697</v>
      </c>
    </row>
    <row r="664" spans="2:10">
      <c r="B664" s="86">
        <v>41371</v>
      </c>
      <c r="C664" s="93">
        <v>1738</v>
      </c>
      <c r="D664" s="87" t="s">
        <v>45</v>
      </c>
      <c r="E664" s="87" t="s">
        <v>54</v>
      </c>
      <c r="F664" s="87" t="s">
        <v>51</v>
      </c>
      <c r="G664" s="87">
        <v>7</v>
      </c>
      <c r="H664" s="87">
        <v>12442.5</v>
      </c>
      <c r="I664" s="87">
        <v>4404.6449999999995</v>
      </c>
      <c r="J664" s="93">
        <f t="shared" si="10"/>
        <v>84</v>
      </c>
    </row>
    <row r="665" spans="2:10">
      <c r="B665" s="86">
        <v>41372</v>
      </c>
      <c r="C665" s="93">
        <v>2103</v>
      </c>
      <c r="D665" s="87" t="s">
        <v>49</v>
      </c>
      <c r="E665" s="87" t="s">
        <v>54</v>
      </c>
      <c r="F665" s="87" t="s">
        <v>50</v>
      </c>
      <c r="G665" s="87">
        <v>7</v>
      </c>
      <c r="H665" s="87">
        <v>6132</v>
      </c>
      <c r="I665" s="87">
        <v>3357.2700000000004</v>
      </c>
      <c r="J665" s="93">
        <f t="shared" si="10"/>
        <v>671</v>
      </c>
    </row>
    <row r="666" spans="2:10">
      <c r="B666" s="86">
        <v>41373</v>
      </c>
      <c r="C666" s="93">
        <v>1739</v>
      </c>
      <c r="D666" s="87" t="s">
        <v>48</v>
      </c>
      <c r="E666" s="87" t="s">
        <v>54</v>
      </c>
      <c r="F666" s="87" t="s">
        <v>51</v>
      </c>
      <c r="G666" s="87">
        <v>7</v>
      </c>
      <c r="H666" s="87">
        <v>10500</v>
      </c>
      <c r="I666" s="87">
        <v>1850.1</v>
      </c>
      <c r="J666" s="93">
        <f t="shared" si="10"/>
        <v>202</v>
      </c>
    </row>
    <row r="667" spans="2:10">
      <c r="B667" s="86">
        <v>41374</v>
      </c>
      <c r="C667" s="93">
        <v>2104</v>
      </c>
      <c r="D667" s="87" t="s">
        <v>45</v>
      </c>
      <c r="E667" s="87" t="s">
        <v>54</v>
      </c>
      <c r="F667" s="87" t="s">
        <v>50</v>
      </c>
      <c r="G667" s="87">
        <v>10</v>
      </c>
      <c r="H667" s="87">
        <v>14650</v>
      </c>
      <c r="I667" s="87">
        <v>5070.3650000000007</v>
      </c>
      <c r="J667" s="93">
        <f t="shared" si="10"/>
        <v>10</v>
      </c>
    </row>
    <row r="668" spans="2:10">
      <c r="B668" s="86">
        <v>41375</v>
      </c>
      <c r="C668" s="93">
        <v>1740</v>
      </c>
      <c r="D668" s="87" t="s">
        <v>49</v>
      </c>
      <c r="E668" s="87" t="s">
        <v>54</v>
      </c>
      <c r="F668" s="87" t="s">
        <v>47</v>
      </c>
      <c r="G668" s="87">
        <v>9</v>
      </c>
      <c r="H668" s="87">
        <v>14985</v>
      </c>
      <c r="I668" s="87">
        <v>4501.4940000000006</v>
      </c>
      <c r="J668" s="93">
        <f t="shared" si="10"/>
        <v>1</v>
      </c>
    </row>
    <row r="669" spans="2:10">
      <c r="B669" s="86">
        <v>41376</v>
      </c>
      <c r="C669" s="93">
        <v>2105</v>
      </c>
      <c r="D669" s="87" t="s">
        <v>48</v>
      </c>
      <c r="E669" s="87" t="s">
        <v>54</v>
      </c>
      <c r="F669" s="87" t="s">
        <v>50</v>
      </c>
      <c r="G669" s="87">
        <v>8</v>
      </c>
      <c r="H669" s="87">
        <v>2214</v>
      </c>
      <c r="I669" s="87">
        <v>4702.5359999999991</v>
      </c>
      <c r="J669" s="93">
        <f t="shared" si="10"/>
        <v>1166</v>
      </c>
    </row>
    <row r="670" spans="2:10">
      <c r="B670" s="86">
        <v>41377</v>
      </c>
      <c r="C670" s="93">
        <v>1741</v>
      </c>
      <c r="D670" s="87" t="s">
        <v>45</v>
      </c>
      <c r="E670" s="87" t="s">
        <v>54</v>
      </c>
      <c r="F670" s="87" t="s">
        <v>47</v>
      </c>
      <c r="G670" s="87">
        <v>10</v>
      </c>
      <c r="H670" s="87">
        <v>8370</v>
      </c>
      <c r="I670" s="87">
        <v>1086.9839999999999</v>
      </c>
      <c r="J670" s="93">
        <f t="shared" si="10"/>
        <v>403</v>
      </c>
    </row>
    <row r="671" spans="2:10">
      <c r="B671" s="86">
        <v>41378</v>
      </c>
      <c r="C671" s="93">
        <v>2106</v>
      </c>
      <c r="D671" s="87" t="s">
        <v>49</v>
      </c>
      <c r="E671" s="87" t="s">
        <v>54</v>
      </c>
      <c r="F671" s="87" t="s">
        <v>51</v>
      </c>
      <c r="G671" s="87">
        <v>6</v>
      </c>
      <c r="H671" s="87">
        <v>7560</v>
      </c>
      <c r="I671" s="87">
        <v>4897.619999999999</v>
      </c>
      <c r="J671" s="93">
        <f t="shared" si="10"/>
        <v>497</v>
      </c>
    </row>
    <row r="672" spans="2:10">
      <c r="B672" s="86">
        <v>41379</v>
      </c>
      <c r="C672" s="93">
        <v>1742</v>
      </c>
      <c r="D672" s="87" t="s">
        <v>48</v>
      </c>
      <c r="E672" s="87" t="s">
        <v>54</v>
      </c>
      <c r="F672" s="87" t="s">
        <v>47</v>
      </c>
      <c r="G672" s="87">
        <v>6</v>
      </c>
      <c r="H672" s="87">
        <v>1512</v>
      </c>
      <c r="I672" s="87">
        <v>1825.2864</v>
      </c>
      <c r="J672" s="93">
        <f t="shared" si="10"/>
        <v>1320</v>
      </c>
    </row>
    <row r="673" spans="2:10">
      <c r="B673" s="86">
        <v>41380</v>
      </c>
      <c r="C673" s="93">
        <v>2107</v>
      </c>
      <c r="D673" s="87" t="s">
        <v>45</v>
      </c>
      <c r="E673" s="87" t="s">
        <v>54</v>
      </c>
      <c r="F673" s="87" t="s">
        <v>51</v>
      </c>
      <c r="G673" s="87">
        <v>8</v>
      </c>
      <c r="H673" s="87">
        <v>1812</v>
      </c>
      <c r="I673" s="87">
        <v>2564.3424</v>
      </c>
      <c r="J673" s="93">
        <f t="shared" si="10"/>
        <v>1257</v>
      </c>
    </row>
    <row r="674" spans="2:10">
      <c r="B674" s="86">
        <v>41381</v>
      </c>
      <c r="C674" s="93">
        <v>1743</v>
      </c>
      <c r="D674" s="87" t="s">
        <v>49</v>
      </c>
      <c r="E674" s="87" t="s">
        <v>54</v>
      </c>
      <c r="F674" s="87" t="s">
        <v>50</v>
      </c>
      <c r="G674" s="87">
        <v>10</v>
      </c>
      <c r="H674" s="87">
        <v>11220</v>
      </c>
      <c r="I674" s="87">
        <v>924.24750000000017</v>
      </c>
      <c r="J674" s="93">
        <f t="shared" si="10"/>
        <v>147</v>
      </c>
    </row>
    <row r="675" spans="2:10">
      <c r="B675" s="86">
        <v>41382</v>
      </c>
      <c r="C675" s="93">
        <v>2108</v>
      </c>
      <c r="D675" s="87" t="s">
        <v>48</v>
      </c>
      <c r="E675" s="87" t="s">
        <v>54</v>
      </c>
      <c r="F675" s="87" t="s">
        <v>51</v>
      </c>
      <c r="G675" s="87">
        <v>8</v>
      </c>
      <c r="H675" s="87">
        <v>6768</v>
      </c>
      <c r="I675" s="87">
        <v>983.61599999999999</v>
      </c>
      <c r="J675" s="93">
        <f t="shared" si="10"/>
        <v>610</v>
      </c>
    </row>
    <row r="676" spans="2:10">
      <c r="B676" s="86">
        <v>41383</v>
      </c>
      <c r="C676" s="93">
        <v>1744</v>
      </c>
      <c r="D676" s="87" t="s">
        <v>45</v>
      </c>
      <c r="E676" s="87" t="s">
        <v>54</v>
      </c>
      <c r="F676" s="87" t="s">
        <v>50</v>
      </c>
      <c r="G676" s="87">
        <v>6</v>
      </c>
      <c r="H676" s="87">
        <v>11002.5</v>
      </c>
      <c r="I676" s="87">
        <v>1825.0947000000001</v>
      </c>
      <c r="J676" s="93">
        <f t="shared" si="10"/>
        <v>167</v>
      </c>
    </row>
    <row r="677" spans="2:10">
      <c r="B677" s="86">
        <v>41384</v>
      </c>
      <c r="C677" s="93">
        <v>2109</v>
      </c>
      <c r="D677" s="87" t="s">
        <v>49</v>
      </c>
      <c r="E677" s="87" t="s">
        <v>54</v>
      </c>
      <c r="F677" s="87" t="s">
        <v>47</v>
      </c>
      <c r="G677" s="87">
        <v>10</v>
      </c>
      <c r="H677" s="87">
        <v>4120</v>
      </c>
      <c r="I677" s="87">
        <v>1626.9879999999998</v>
      </c>
      <c r="J677" s="93">
        <f t="shared" si="10"/>
        <v>959</v>
      </c>
    </row>
    <row r="678" spans="2:10">
      <c r="B678" s="86">
        <v>41385</v>
      </c>
      <c r="C678" s="93">
        <v>1745</v>
      </c>
      <c r="D678" s="87" t="s">
        <v>48</v>
      </c>
      <c r="E678" s="87" t="s">
        <v>54</v>
      </c>
      <c r="F678" s="87" t="s">
        <v>50</v>
      </c>
      <c r="G678" s="87">
        <v>8</v>
      </c>
      <c r="H678" s="87">
        <v>14580</v>
      </c>
      <c r="I678" s="87">
        <v>6256.2780000000002</v>
      </c>
      <c r="J678" s="93">
        <f t="shared" si="10"/>
        <v>13</v>
      </c>
    </row>
    <row r="679" spans="2:10">
      <c r="B679" s="86">
        <v>41386</v>
      </c>
      <c r="C679" s="93">
        <v>2110</v>
      </c>
      <c r="D679" s="87" t="s">
        <v>45</v>
      </c>
      <c r="E679" s="87" t="s">
        <v>54</v>
      </c>
      <c r="F679" s="87" t="s">
        <v>47</v>
      </c>
      <c r="G679" s="87">
        <v>7</v>
      </c>
      <c r="H679" s="87">
        <v>10867.5</v>
      </c>
      <c r="I679" s="87">
        <v>4205.7224999999999</v>
      </c>
      <c r="J679" s="93">
        <f t="shared" si="10"/>
        <v>179</v>
      </c>
    </row>
    <row r="680" spans="2:10">
      <c r="B680" s="86">
        <v>41387</v>
      </c>
      <c r="C680" s="93">
        <v>1746</v>
      </c>
      <c r="D680" s="87" t="s">
        <v>49</v>
      </c>
      <c r="E680" s="87" t="s">
        <v>54</v>
      </c>
      <c r="F680" s="87" t="s">
        <v>51</v>
      </c>
      <c r="G680" s="87">
        <v>6</v>
      </c>
      <c r="H680" s="87">
        <v>7092</v>
      </c>
      <c r="I680" s="87">
        <v>2235.5757000000003</v>
      </c>
      <c r="J680" s="93">
        <f t="shared" si="10"/>
        <v>564</v>
      </c>
    </row>
    <row r="681" spans="2:10">
      <c r="B681" s="86">
        <v>41388</v>
      </c>
      <c r="C681" s="93">
        <v>2111</v>
      </c>
      <c r="D681" s="87" t="s">
        <v>48</v>
      </c>
      <c r="E681" s="87" t="s">
        <v>54</v>
      </c>
      <c r="F681" s="87" t="s">
        <v>47</v>
      </c>
      <c r="G681" s="87">
        <v>6</v>
      </c>
      <c r="H681" s="87">
        <v>10732.5</v>
      </c>
      <c r="I681" s="87">
        <v>3605.2613999999999</v>
      </c>
      <c r="J681" s="93">
        <f t="shared" si="10"/>
        <v>186</v>
      </c>
    </row>
    <row r="682" spans="2:10">
      <c r="B682" s="86">
        <v>41389</v>
      </c>
      <c r="C682" s="93">
        <v>1747</v>
      </c>
      <c r="D682" s="87" t="s">
        <v>45</v>
      </c>
      <c r="E682" s="87" t="s">
        <v>54</v>
      </c>
      <c r="F682" s="87" t="s">
        <v>51</v>
      </c>
      <c r="G682" s="87">
        <v>10</v>
      </c>
      <c r="H682" s="87">
        <v>8580</v>
      </c>
      <c r="I682" s="87">
        <v>1138.8520000000001</v>
      </c>
      <c r="J682" s="93">
        <f t="shared" si="10"/>
        <v>374</v>
      </c>
    </row>
    <row r="683" spans="2:10">
      <c r="B683" s="86">
        <v>41390</v>
      </c>
      <c r="C683" s="93">
        <v>2112</v>
      </c>
      <c r="D683" s="87" t="s">
        <v>49</v>
      </c>
      <c r="E683" s="87" t="s">
        <v>54</v>
      </c>
      <c r="F683" s="87" t="s">
        <v>50</v>
      </c>
      <c r="G683" s="87">
        <v>8</v>
      </c>
      <c r="H683" s="87">
        <v>4824</v>
      </c>
      <c r="I683" s="87">
        <v>2411.0352000000003</v>
      </c>
      <c r="J683" s="93">
        <f t="shared" si="10"/>
        <v>855</v>
      </c>
    </row>
    <row r="684" spans="2:10">
      <c r="B684" s="86">
        <v>41391</v>
      </c>
      <c r="C684" s="93">
        <v>1748</v>
      </c>
      <c r="D684" s="87" t="s">
        <v>48</v>
      </c>
      <c r="E684" s="87" t="s">
        <v>54</v>
      </c>
      <c r="F684" s="87" t="s">
        <v>51</v>
      </c>
      <c r="G684" s="87">
        <v>9</v>
      </c>
      <c r="H684" s="87">
        <v>8208</v>
      </c>
      <c r="I684" s="87">
        <v>1264.4423999999999</v>
      </c>
      <c r="J684" s="93">
        <f t="shared" si="10"/>
        <v>423</v>
      </c>
    </row>
    <row r="685" spans="2:10">
      <c r="B685" s="86">
        <v>41392</v>
      </c>
      <c r="C685" s="93">
        <v>2113</v>
      </c>
      <c r="D685" s="87" t="s">
        <v>45</v>
      </c>
      <c r="E685" s="87" t="s">
        <v>54</v>
      </c>
      <c r="F685" s="87" t="s">
        <v>50</v>
      </c>
      <c r="G685" s="87">
        <v>8</v>
      </c>
      <c r="H685" s="87">
        <v>4256</v>
      </c>
      <c r="I685" s="87">
        <v>2694.0480000000002</v>
      </c>
      <c r="J685" s="93">
        <f t="shared" si="10"/>
        <v>931</v>
      </c>
    </row>
    <row r="686" spans="2:10">
      <c r="B686" s="86">
        <v>41393</v>
      </c>
      <c r="C686" s="93">
        <v>1749</v>
      </c>
      <c r="D686" s="87" t="s">
        <v>49</v>
      </c>
      <c r="E686" s="87" t="s">
        <v>54</v>
      </c>
      <c r="F686" s="87" t="s">
        <v>47</v>
      </c>
      <c r="G686" s="87">
        <v>6</v>
      </c>
      <c r="H686" s="87">
        <v>7308</v>
      </c>
      <c r="I686" s="87">
        <v>1987.4105999999999</v>
      </c>
      <c r="J686" s="93">
        <f t="shared" si="10"/>
        <v>529</v>
      </c>
    </row>
    <row r="687" spans="2:10">
      <c r="B687" s="86">
        <v>41394</v>
      </c>
      <c r="C687" s="93">
        <v>2114</v>
      </c>
      <c r="D687" s="87" t="s">
        <v>48</v>
      </c>
      <c r="E687" s="87" t="s">
        <v>54</v>
      </c>
      <c r="F687" s="87" t="s">
        <v>50</v>
      </c>
      <c r="G687" s="87">
        <v>8</v>
      </c>
      <c r="H687" s="87">
        <v>9300</v>
      </c>
      <c r="I687" s="87">
        <v>2842.08</v>
      </c>
      <c r="J687" s="93">
        <f t="shared" si="10"/>
        <v>301</v>
      </c>
    </row>
    <row r="688" spans="2:10">
      <c r="B688" s="86">
        <v>41395</v>
      </c>
      <c r="C688" s="93">
        <v>1750</v>
      </c>
      <c r="D688" s="87" t="s">
        <v>45</v>
      </c>
      <c r="E688" s="87" t="s">
        <v>54</v>
      </c>
      <c r="F688" s="87" t="s">
        <v>47</v>
      </c>
      <c r="G688" s="87">
        <v>10</v>
      </c>
      <c r="H688" s="87">
        <v>9840</v>
      </c>
      <c r="I688" s="87">
        <v>1549.8</v>
      </c>
      <c r="J688" s="93">
        <f t="shared" si="10"/>
        <v>262</v>
      </c>
    </row>
    <row r="689" spans="2:10">
      <c r="B689" s="86">
        <v>41396</v>
      </c>
      <c r="C689" s="93">
        <v>2115</v>
      </c>
      <c r="D689" s="87" t="s">
        <v>49</v>
      </c>
      <c r="E689" s="87" t="s">
        <v>54</v>
      </c>
      <c r="F689" s="87" t="s">
        <v>51</v>
      </c>
      <c r="G689" s="87">
        <v>6</v>
      </c>
      <c r="H689" s="87">
        <v>5346</v>
      </c>
      <c r="I689" s="87">
        <v>2876.8608000000004</v>
      </c>
      <c r="J689" s="93">
        <f t="shared" si="10"/>
        <v>777</v>
      </c>
    </row>
    <row r="690" spans="2:10">
      <c r="B690" s="86">
        <v>41397</v>
      </c>
      <c r="C690" s="93">
        <v>1751</v>
      </c>
      <c r="D690" s="87" t="s">
        <v>48</v>
      </c>
      <c r="E690" s="87" t="s">
        <v>54</v>
      </c>
      <c r="F690" s="87" t="s">
        <v>47</v>
      </c>
      <c r="G690" s="87">
        <v>9</v>
      </c>
      <c r="H690" s="87">
        <v>10440</v>
      </c>
      <c r="I690" s="87">
        <v>1611.4139999999998</v>
      </c>
      <c r="J690" s="93">
        <f t="shared" si="10"/>
        <v>207</v>
      </c>
    </row>
    <row r="691" spans="2:10">
      <c r="B691" s="86">
        <v>41398</v>
      </c>
      <c r="C691" s="93">
        <v>2116</v>
      </c>
      <c r="D691" s="87" t="s">
        <v>45</v>
      </c>
      <c r="E691" s="87" t="s">
        <v>54</v>
      </c>
      <c r="F691" s="87" t="s">
        <v>51</v>
      </c>
      <c r="G691" s="87">
        <v>6</v>
      </c>
      <c r="H691" s="87">
        <v>12060</v>
      </c>
      <c r="I691" s="87">
        <v>3905.5104000000001</v>
      </c>
      <c r="J691" s="93">
        <f t="shared" si="10"/>
        <v>100</v>
      </c>
    </row>
    <row r="692" spans="2:10">
      <c r="B692" s="86">
        <v>41399</v>
      </c>
      <c r="C692" s="93">
        <v>1752</v>
      </c>
      <c r="D692" s="87" t="s">
        <v>49</v>
      </c>
      <c r="E692" s="87" t="s">
        <v>54</v>
      </c>
      <c r="F692" s="87" t="s">
        <v>50</v>
      </c>
      <c r="G692" s="87">
        <v>9</v>
      </c>
      <c r="H692" s="87">
        <v>8383.5</v>
      </c>
      <c r="I692" s="87">
        <v>3595.6831499999998</v>
      </c>
      <c r="J692" s="93">
        <f t="shared" si="10"/>
        <v>400</v>
      </c>
    </row>
    <row r="693" spans="2:10">
      <c r="B693" s="86">
        <v>41400</v>
      </c>
      <c r="C693" s="93">
        <v>2117</v>
      </c>
      <c r="D693" s="87" t="s">
        <v>48</v>
      </c>
      <c r="E693" s="87" t="s">
        <v>54</v>
      </c>
      <c r="F693" s="87" t="s">
        <v>51</v>
      </c>
      <c r="G693" s="87">
        <v>8</v>
      </c>
      <c r="H693" s="87">
        <v>2988</v>
      </c>
      <c r="I693" s="87">
        <v>5837.0579999999991</v>
      </c>
      <c r="J693" s="93">
        <f t="shared" si="10"/>
        <v>1050</v>
      </c>
    </row>
    <row r="694" spans="2:10">
      <c r="B694" s="86">
        <v>41401</v>
      </c>
      <c r="C694" s="93">
        <v>1753</v>
      </c>
      <c r="D694" s="87" t="s">
        <v>45</v>
      </c>
      <c r="E694" s="87" t="s">
        <v>54</v>
      </c>
      <c r="F694" s="87" t="s">
        <v>50</v>
      </c>
      <c r="G694" s="87">
        <v>7</v>
      </c>
      <c r="H694" s="87">
        <v>12075</v>
      </c>
      <c r="I694" s="87">
        <v>1492.47</v>
      </c>
      <c r="J694" s="93">
        <f t="shared" si="10"/>
        <v>98</v>
      </c>
    </row>
    <row r="695" spans="2:10">
      <c r="B695" s="86">
        <v>41767</v>
      </c>
      <c r="C695" s="93">
        <v>1754</v>
      </c>
      <c r="D695" s="87" t="s">
        <v>48</v>
      </c>
      <c r="E695" s="87" t="s">
        <v>54</v>
      </c>
      <c r="F695" s="87" t="s">
        <v>50</v>
      </c>
      <c r="G695" s="87">
        <v>6</v>
      </c>
      <c r="H695" s="87">
        <v>6885</v>
      </c>
      <c r="I695" s="87">
        <v>2666.5604999999996</v>
      </c>
      <c r="J695" s="93">
        <f t="shared" si="10"/>
        <v>590</v>
      </c>
    </row>
    <row r="696" spans="2:10">
      <c r="B696" s="86">
        <v>41768</v>
      </c>
      <c r="C696" s="93">
        <v>1755</v>
      </c>
      <c r="D696" s="87" t="s">
        <v>49</v>
      </c>
      <c r="E696" s="87" t="s">
        <v>54</v>
      </c>
      <c r="F696" s="87" t="s">
        <v>51</v>
      </c>
      <c r="G696" s="87">
        <v>7</v>
      </c>
      <c r="H696" s="87">
        <v>12075</v>
      </c>
      <c r="I696" s="87">
        <v>3560.6760000000004</v>
      </c>
      <c r="J696" s="93">
        <f t="shared" si="10"/>
        <v>98</v>
      </c>
    </row>
    <row r="697" spans="2:10">
      <c r="B697" s="86">
        <v>41769</v>
      </c>
      <c r="C697" s="93">
        <v>1756</v>
      </c>
      <c r="D697" s="87" t="s">
        <v>45</v>
      </c>
      <c r="E697" s="87" t="s">
        <v>54</v>
      </c>
      <c r="F697" s="87" t="s">
        <v>51</v>
      </c>
      <c r="G697" s="87">
        <v>8</v>
      </c>
      <c r="H697" s="87">
        <v>9312</v>
      </c>
      <c r="I697" s="87">
        <v>2769.1560000000004</v>
      </c>
      <c r="J697" s="93">
        <f t="shared" si="10"/>
        <v>299</v>
      </c>
    </row>
    <row r="698" spans="2:10">
      <c r="B698" s="86">
        <v>41770</v>
      </c>
      <c r="C698" s="93">
        <v>1757</v>
      </c>
      <c r="D698" s="87" t="s">
        <v>48</v>
      </c>
      <c r="E698" s="87" t="s">
        <v>54</v>
      </c>
      <c r="F698" s="87" t="s">
        <v>51</v>
      </c>
      <c r="G698" s="87">
        <v>10</v>
      </c>
      <c r="H698" s="87">
        <v>1515</v>
      </c>
      <c r="I698" s="87">
        <v>1805.2740000000001</v>
      </c>
      <c r="J698" s="93">
        <f t="shared" si="10"/>
        <v>1319</v>
      </c>
    </row>
    <row r="699" spans="2:10">
      <c r="B699" s="86">
        <v>41771</v>
      </c>
      <c r="C699" s="93">
        <v>2127</v>
      </c>
      <c r="D699" s="87" t="s">
        <v>49</v>
      </c>
      <c r="E699" s="87" t="s">
        <v>54</v>
      </c>
      <c r="F699" s="87" t="s">
        <v>47</v>
      </c>
      <c r="G699" s="87">
        <v>9</v>
      </c>
      <c r="H699" s="87">
        <v>9247.5</v>
      </c>
      <c r="I699" s="87">
        <v>3758.1840000000002</v>
      </c>
      <c r="J699" s="93">
        <f t="shared" si="10"/>
        <v>306</v>
      </c>
    </row>
    <row r="700" spans="2:10">
      <c r="B700" s="86">
        <v>41772</v>
      </c>
      <c r="C700" s="93">
        <v>2128</v>
      </c>
      <c r="D700" s="87" t="s">
        <v>45</v>
      </c>
      <c r="E700" s="87" t="s">
        <v>54</v>
      </c>
      <c r="F700" s="87" t="s">
        <v>47</v>
      </c>
      <c r="G700" s="87">
        <v>7</v>
      </c>
      <c r="H700" s="87">
        <v>6237</v>
      </c>
      <c r="I700" s="87">
        <v>2046.9834000000001</v>
      </c>
      <c r="J700" s="93">
        <f t="shared" si="10"/>
        <v>660</v>
      </c>
    </row>
    <row r="701" spans="2:10">
      <c r="B701" s="86">
        <v>41773</v>
      </c>
      <c r="C701" s="93">
        <v>2129</v>
      </c>
      <c r="D701" s="87" t="s">
        <v>48</v>
      </c>
      <c r="E701" s="87" t="s">
        <v>54</v>
      </c>
      <c r="F701" s="87" t="s">
        <v>47</v>
      </c>
      <c r="G701" s="87">
        <v>8</v>
      </c>
      <c r="H701" s="87">
        <v>7056</v>
      </c>
      <c r="I701" s="87">
        <v>617.57640000000004</v>
      </c>
      <c r="J701" s="93">
        <f t="shared" si="10"/>
        <v>570</v>
      </c>
    </row>
    <row r="702" spans="2:10">
      <c r="B702" s="86">
        <v>41774</v>
      </c>
      <c r="C702" s="93">
        <v>2130</v>
      </c>
      <c r="D702" s="87" t="s">
        <v>49</v>
      </c>
      <c r="E702" s="87" t="s">
        <v>54</v>
      </c>
      <c r="F702" s="87" t="s">
        <v>50</v>
      </c>
      <c r="G702" s="87">
        <v>8</v>
      </c>
      <c r="H702" s="87">
        <v>7152</v>
      </c>
      <c r="I702" s="87">
        <v>3874.5960000000005</v>
      </c>
      <c r="J702" s="93">
        <f t="shared" si="10"/>
        <v>557</v>
      </c>
    </row>
    <row r="703" spans="2:10">
      <c r="B703" s="86">
        <v>41775</v>
      </c>
      <c r="C703" s="93">
        <v>2131</v>
      </c>
      <c r="D703" s="87" t="s">
        <v>45</v>
      </c>
      <c r="E703" s="87" t="s">
        <v>54</v>
      </c>
      <c r="F703" s="87" t="s">
        <v>50</v>
      </c>
      <c r="G703" s="87">
        <v>8</v>
      </c>
      <c r="H703" s="87">
        <v>2844</v>
      </c>
      <c r="I703" s="87">
        <v>2884.6691999999998</v>
      </c>
      <c r="J703" s="93">
        <f t="shared" si="10"/>
        <v>1064</v>
      </c>
    </row>
    <row r="704" spans="2:10">
      <c r="B704" s="86">
        <v>41776</v>
      </c>
      <c r="C704" s="93">
        <v>1767</v>
      </c>
      <c r="D704" s="87" t="s">
        <v>49</v>
      </c>
      <c r="E704" s="87" t="s">
        <v>54</v>
      </c>
      <c r="F704" s="87" t="s">
        <v>47</v>
      </c>
      <c r="G704" s="87">
        <v>9</v>
      </c>
      <c r="H704" s="87">
        <v>4347</v>
      </c>
      <c r="I704" s="87">
        <v>4315.4842500000004</v>
      </c>
      <c r="J704" s="93">
        <f t="shared" si="10"/>
        <v>920</v>
      </c>
    </row>
    <row r="705" spans="2:10">
      <c r="B705" s="86">
        <v>41777</v>
      </c>
      <c r="C705" s="93">
        <v>2132</v>
      </c>
      <c r="D705" s="87" t="s">
        <v>48</v>
      </c>
      <c r="E705" s="87" t="s">
        <v>54</v>
      </c>
      <c r="F705" s="87" t="s">
        <v>50</v>
      </c>
      <c r="G705" s="87">
        <v>9</v>
      </c>
      <c r="H705" s="87">
        <v>10764</v>
      </c>
      <c r="I705" s="87">
        <v>3164.616</v>
      </c>
      <c r="J705" s="93">
        <f t="shared" si="10"/>
        <v>183</v>
      </c>
    </row>
    <row r="706" spans="2:10">
      <c r="B706" s="86">
        <v>41778</v>
      </c>
      <c r="C706" s="93">
        <v>1768</v>
      </c>
      <c r="D706" s="87" t="s">
        <v>45</v>
      </c>
      <c r="E706" s="87" t="s">
        <v>54</v>
      </c>
      <c r="F706" s="87" t="s">
        <v>47</v>
      </c>
      <c r="G706" s="87">
        <v>9</v>
      </c>
      <c r="H706" s="87">
        <v>1755</v>
      </c>
      <c r="I706" s="87">
        <v>1889.0819999999999</v>
      </c>
      <c r="J706" s="93">
        <f t="shared" si="10"/>
        <v>1271</v>
      </c>
    </row>
    <row r="707" spans="2:10">
      <c r="B707" s="86">
        <v>41779</v>
      </c>
      <c r="C707" s="93">
        <v>2133</v>
      </c>
      <c r="D707" s="87" t="s">
        <v>49</v>
      </c>
      <c r="E707" s="87" t="s">
        <v>54</v>
      </c>
      <c r="F707" s="87" t="s">
        <v>51</v>
      </c>
      <c r="G707" s="87">
        <v>7</v>
      </c>
      <c r="H707" s="87">
        <v>1701</v>
      </c>
      <c r="I707" s="87">
        <v>1430.8811999999998</v>
      </c>
      <c r="J707" s="93">
        <f t="shared" ref="J707:J770" si="11">+RANK(H707,$H$2:$H$1326,0)</f>
        <v>1286</v>
      </c>
    </row>
    <row r="708" spans="2:10">
      <c r="B708" s="86">
        <v>41780</v>
      </c>
      <c r="C708" s="93">
        <v>1769</v>
      </c>
      <c r="D708" s="87" t="s">
        <v>48</v>
      </c>
      <c r="E708" s="87" t="s">
        <v>54</v>
      </c>
      <c r="F708" s="87" t="s">
        <v>47</v>
      </c>
      <c r="G708" s="87">
        <v>8</v>
      </c>
      <c r="H708" s="87">
        <v>6240</v>
      </c>
      <c r="I708" s="87">
        <v>1462.5</v>
      </c>
      <c r="J708" s="93">
        <f t="shared" si="11"/>
        <v>657</v>
      </c>
    </row>
    <row r="709" spans="2:10">
      <c r="B709" s="86">
        <v>41781</v>
      </c>
      <c r="C709" s="93">
        <v>2134</v>
      </c>
      <c r="D709" s="87" t="s">
        <v>45</v>
      </c>
      <c r="E709" s="87" t="s">
        <v>54</v>
      </c>
      <c r="F709" s="87" t="s">
        <v>51</v>
      </c>
      <c r="G709" s="87">
        <v>9</v>
      </c>
      <c r="H709" s="87">
        <v>7533</v>
      </c>
      <c r="I709" s="87">
        <v>3037.3056000000001</v>
      </c>
      <c r="J709" s="93">
        <f t="shared" si="11"/>
        <v>501</v>
      </c>
    </row>
    <row r="710" spans="2:10">
      <c r="B710" s="86">
        <v>41782</v>
      </c>
      <c r="C710" s="93">
        <v>1770</v>
      </c>
      <c r="D710" s="87" t="s">
        <v>49</v>
      </c>
      <c r="E710" s="87" t="s">
        <v>54</v>
      </c>
      <c r="F710" s="87" t="s">
        <v>50</v>
      </c>
      <c r="G710" s="87">
        <v>8</v>
      </c>
      <c r="H710" s="87">
        <v>2604</v>
      </c>
      <c r="I710" s="87">
        <v>1796.7599999999998</v>
      </c>
      <c r="J710" s="93">
        <f t="shared" si="11"/>
        <v>1087</v>
      </c>
    </row>
    <row r="711" spans="2:10">
      <c r="B711" s="86">
        <v>41783</v>
      </c>
      <c r="C711" s="93">
        <v>2135</v>
      </c>
      <c r="D711" s="87" t="s">
        <v>48</v>
      </c>
      <c r="E711" s="87" t="s">
        <v>54</v>
      </c>
      <c r="F711" s="87" t="s">
        <v>51</v>
      </c>
      <c r="G711" s="87">
        <v>6</v>
      </c>
      <c r="H711" s="87">
        <v>9216</v>
      </c>
      <c r="I711" s="87">
        <v>3578.5727999999995</v>
      </c>
      <c r="J711" s="93">
        <f t="shared" si="11"/>
        <v>309</v>
      </c>
    </row>
    <row r="712" spans="2:10">
      <c r="B712" s="86">
        <v>41784</v>
      </c>
      <c r="C712" s="93">
        <v>1771</v>
      </c>
      <c r="D712" s="87" t="s">
        <v>45</v>
      </c>
      <c r="E712" s="87" t="s">
        <v>54</v>
      </c>
      <c r="F712" s="87" t="s">
        <v>50</v>
      </c>
      <c r="G712" s="87">
        <v>7</v>
      </c>
      <c r="H712" s="87">
        <v>8400</v>
      </c>
      <c r="I712" s="87">
        <v>1267.98</v>
      </c>
      <c r="J712" s="93">
        <f t="shared" si="11"/>
        <v>396</v>
      </c>
    </row>
    <row r="713" spans="2:10">
      <c r="B713" s="86">
        <v>41785</v>
      </c>
      <c r="C713" s="93">
        <v>2136</v>
      </c>
      <c r="D713" s="87" t="s">
        <v>49</v>
      </c>
      <c r="E713" s="87" t="s">
        <v>54</v>
      </c>
      <c r="F713" s="87" t="s">
        <v>47</v>
      </c>
      <c r="G713" s="87">
        <v>8</v>
      </c>
      <c r="H713" s="87">
        <v>9900</v>
      </c>
      <c r="I713" s="87">
        <v>2138.9940000000001</v>
      </c>
      <c r="J713" s="93">
        <f t="shared" si="11"/>
        <v>257</v>
      </c>
    </row>
    <row r="714" spans="2:10">
      <c r="B714" s="86">
        <v>41786</v>
      </c>
      <c r="C714" s="93">
        <v>1772</v>
      </c>
      <c r="D714" s="87" t="s">
        <v>48</v>
      </c>
      <c r="E714" s="87" t="s">
        <v>54</v>
      </c>
      <c r="F714" s="87" t="s">
        <v>50</v>
      </c>
      <c r="G714" s="87">
        <v>10</v>
      </c>
      <c r="H714" s="87">
        <v>7980</v>
      </c>
      <c r="I714" s="87">
        <v>2863.2240000000002</v>
      </c>
      <c r="J714" s="93">
        <f t="shared" si="11"/>
        <v>447</v>
      </c>
    </row>
    <row r="715" spans="2:10">
      <c r="B715" s="86">
        <v>41787</v>
      </c>
      <c r="C715" s="93">
        <v>2137</v>
      </c>
      <c r="D715" s="87" t="s">
        <v>45</v>
      </c>
      <c r="E715" s="87" t="s">
        <v>54</v>
      </c>
      <c r="F715" s="87" t="s">
        <v>47</v>
      </c>
      <c r="G715" s="87">
        <v>6</v>
      </c>
      <c r="H715" s="87">
        <v>5292</v>
      </c>
      <c r="I715" s="87">
        <v>1144.1303999999998</v>
      </c>
      <c r="J715" s="93">
        <f t="shared" si="11"/>
        <v>782</v>
      </c>
    </row>
    <row r="716" spans="2:10">
      <c r="B716" s="86">
        <v>41788</v>
      </c>
      <c r="C716" s="93">
        <v>1773</v>
      </c>
      <c r="D716" s="87" t="s">
        <v>49</v>
      </c>
      <c r="E716" s="87" t="s">
        <v>54</v>
      </c>
      <c r="F716" s="87" t="s">
        <v>51</v>
      </c>
      <c r="G716" s="87">
        <v>6</v>
      </c>
      <c r="H716" s="87">
        <v>8280</v>
      </c>
      <c r="I716" s="87">
        <v>2036.88</v>
      </c>
      <c r="J716" s="93">
        <f t="shared" si="11"/>
        <v>415</v>
      </c>
    </row>
    <row r="717" spans="2:10">
      <c r="B717" s="86">
        <v>41789</v>
      </c>
      <c r="C717" s="93">
        <v>2138</v>
      </c>
      <c r="D717" s="87" t="s">
        <v>48</v>
      </c>
      <c r="E717" s="87" t="s">
        <v>54</v>
      </c>
      <c r="F717" s="87" t="s">
        <v>47</v>
      </c>
      <c r="G717" s="87">
        <v>6</v>
      </c>
      <c r="H717" s="87">
        <v>2583</v>
      </c>
      <c r="I717" s="87">
        <v>4184.4600000000009</v>
      </c>
      <c r="J717" s="93">
        <f t="shared" si="11"/>
        <v>1089</v>
      </c>
    </row>
    <row r="718" spans="2:10">
      <c r="B718" s="86">
        <v>41790</v>
      </c>
      <c r="C718" s="93">
        <v>1774</v>
      </c>
      <c r="D718" s="87" t="s">
        <v>45</v>
      </c>
      <c r="E718" s="87" t="s">
        <v>54</v>
      </c>
      <c r="F718" s="87" t="s">
        <v>51</v>
      </c>
      <c r="G718" s="87">
        <v>9</v>
      </c>
      <c r="H718" s="87">
        <v>11790</v>
      </c>
      <c r="I718" s="87">
        <v>2415.0635999999995</v>
      </c>
      <c r="J718" s="93">
        <f t="shared" si="11"/>
        <v>114</v>
      </c>
    </row>
    <row r="719" spans="2:10">
      <c r="B719" s="86">
        <v>41791</v>
      </c>
      <c r="C719" s="93">
        <v>2139</v>
      </c>
      <c r="D719" s="87" t="s">
        <v>49</v>
      </c>
      <c r="E719" s="87" t="s">
        <v>54</v>
      </c>
      <c r="F719" s="87" t="s">
        <v>50</v>
      </c>
      <c r="G719" s="87">
        <v>8</v>
      </c>
      <c r="H719" s="87">
        <v>7632</v>
      </c>
      <c r="I719" s="87">
        <v>1537.5936000000002</v>
      </c>
      <c r="J719" s="93">
        <f t="shared" si="11"/>
        <v>487</v>
      </c>
    </row>
    <row r="720" spans="2:10">
      <c r="B720" s="86">
        <v>41792</v>
      </c>
      <c r="C720" s="93">
        <v>1775</v>
      </c>
      <c r="D720" s="87" t="s">
        <v>48</v>
      </c>
      <c r="E720" s="87" t="s">
        <v>54</v>
      </c>
      <c r="F720" s="87" t="s">
        <v>51</v>
      </c>
      <c r="G720" s="87">
        <v>6</v>
      </c>
      <c r="H720" s="87">
        <v>9585</v>
      </c>
      <c r="I720" s="87">
        <v>3308.7420000000002</v>
      </c>
      <c r="J720" s="93">
        <f t="shared" si="11"/>
        <v>281</v>
      </c>
    </row>
    <row r="721" spans="2:10">
      <c r="B721" s="86">
        <v>41793</v>
      </c>
      <c r="C721" s="93">
        <v>2140</v>
      </c>
      <c r="D721" s="87" t="s">
        <v>45</v>
      </c>
      <c r="E721" s="87" t="s">
        <v>54</v>
      </c>
      <c r="F721" s="87" t="s">
        <v>50</v>
      </c>
      <c r="G721" s="87">
        <v>8</v>
      </c>
      <c r="H721" s="87">
        <v>8340</v>
      </c>
      <c r="I721" s="87">
        <v>3338.5019999999995</v>
      </c>
      <c r="J721" s="93">
        <f t="shared" si="11"/>
        <v>409</v>
      </c>
    </row>
    <row r="722" spans="2:10">
      <c r="B722" s="86">
        <v>41794</v>
      </c>
      <c r="C722" s="93">
        <v>1776</v>
      </c>
      <c r="D722" s="87" t="s">
        <v>49</v>
      </c>
      <c r="E722" s="87" t="s">
        <v>54</v>
      </c>
      <c r="F722" s="87" t="s">
        <v>47</v>
      </c>
      <c r="G722" s="87">
        <v>9</v>
      </c>
      <c r="H722" s="87">
        <v>7398</v>
      </c>
      <c r="I722" s="87">
        <v>2918.511</v>
      </c>
      <c r="J722" s="93">
        <f t="shared" si="11"/>
        <v>515</v>
      </c>
    </row>
    <row r="723" spans="2:10">
      <c r="B723" s="86">
        <v>41795</v>
      </c>
      <c r="C723" s="93">
        <v>2141</v>
      </c>
      <c r="D723" s="87" t="s">
        <v>48</v>
      </c>
      <c r="E723" s="87" t="s">
        <v>54</v>
      </c>
      <c r="F723" s="87" t="s">
        <v>50</v>
      </c>
      <c r="G723" s="87">
        <v>8</v>
      </c>
      <c r="H723" s="87">
        <v>5232</v>
      </c>
      <c r="I723" s="87">
        <v>4387.5551999999998</v>
      </c>
      <c r="J723" s="93">
        <f t="shared" si="11"/>
        <v>791</v>
      </c>
    </row>
    <row r="724" spans="2:10">
      <c r="B724" s="86">
        <v>41796</v>
      </c>
      <c r="C724" s="93">
        <v>1777</v>
      </c>
      <c r="D724" s="87" t="s">
        <v>45</v>
      </c>
      <c r="E724" s="87" t="s">
        <v>54</v>
      </c>
      <c r="F724" s="87" t="s">
        <v>47</v>
      </c>
      <c r="G724" s="87">
        <v>7</v>
      </c>
      <c r="H724" s="87">
        <v>2063.25</v>
      </c>
      <c r="I724" s="87">
        <v>2027.7620999999997</v>
      </c>
      <c r="J724" s="93">
        <f t="shared" si="11"/>
        <v>1217</v>
      </c>
    </row>
    <row r="725" spans="2:10">
      <c r="B725" s="86">
        <v>41797</v>
      </c>
      <c r="C725" s="93">
        <v>2142</v>
      </c>
      <c r="D725" s="87" t="s">
        <v>49</v>
      </c>
      <c r="E725" s="87" t="s">
        <v>54</v>
      </c>
      <c r="F725" s="87" t="s">
        <v>51</v>
      </c>
      <c r="G725" s="87">
        <v>8</v>
      </c>
      <c r="H725" s="87">
        <v>4096</v>
      </c>
      <c r="I725" s="87">
        <v>846.4384</v>
      </c>
      <c r="J725" s="93">
        <f t="shared" si="11"/>
        <v>963</v>
      </c>
    </row>
    <row r="726" spans="2:10">
      <c r="B726" s="86">
        <v>41798</v>
      </c>
      <c r="C726" s="93">
        <v>1778</v>
      </c>
      <c r="D726" s="87" t="s">
        <v>48</v>
      </c>
      <c r="E726" s="87" t="s">
        <v>54</v>
      </c>
      <c r="F726" s="87" t="s">
        <v>47</v>
      </c>
      <c r="G726" s="87">
        <v>6</v>
      </c>
      <c r="H726" s="87">
        <v>1764</v>
      </c>
      <c r="I726" s="87">
        <v>2071.2888000000003</v>
      </c>
      <c r="J726" s="93">
        <f t="shared" si="11"/>
        <v>1268</v>
      </c>
    </row>
    <row r="727" spans="2:10">
      <c r="B727" s="86">
        <v>41799</v>
      </c>
      <c r="C727" s="93">
        <v>2143</v>
      </c>
      <c r="D727" s="87" t="s">
        <v>45</v>
      </c>
      <c r="E727" s="87" t="s">
        <v>54</v>
      </c>
      <c r="F727" s="87" t="s">
        <v>51</v>
      </c>
      <c r="G727" s="87">
        <v>8</v>
      </c>
      <c r="H727" s="87">
        <v>4224</v>
      </c>
      <c r="I727" s="87">
        <v>1311.9744000000001</v>
      </c>
      <c r="J727" s="93">
        <f t="shared" si="11"/>
        <v>937</v>
      </c>
    </row>
    <row r="728" spans="2:10">
      <c r="B728" s="86">
        <v>41800</v>
      </c>
      <c r="C728" s="93">
        <v>1779</v>
      </c>
      <c r="D728" s="87" t="s">
        <v>49</v>
      </c>
      <c r="E728" s="87" t="s">
        <v>54</v>
      </c>
      <c r="F728" s="87" t="s">
        <v>50</v>
      </c>
      <c r="G728" s="87">
        <v>8</v>
      </c>
      <c r="H728" s="87">
        <v>9720</v>
      </c>
      <c r="I728" s="87">
        <v>1168.7327999999998</v>
      </c>
      <c r="J728" s="93">
        <f t="shared" si="11"/>
        <v>270</v>
      </c>
    </row>
    <row r="729" spans="2:10">
      <c r="B729" s="86">
        <v>41801</v>
      </c>
      <c r="C729" s="93">
        <v>2144</v>
      </c>
      <c r="D729" s="87" t="s">
        <v>48</v>
      </c>
      <c r="E729" s="87" t="s">
        <v>54</v>
      </c>
      <c r="F729" s="87" t="s">
        <v>51</v>
      </c>
      <c r="G729" s="87">
        <v>7</v>
      </c>
      <c r="H729" s="87">
        <v>1984.5</v>
      </c>
      <c r="I729" s="87">
        <v>887.26994999999988</v>
      </c>
      <c r="J729" s="93">
        <f t="shared" si="11"/>
        <v>1237</v>
      </c>
    </row>
    <row r="730" spans="2:10">
      <c r="B730" s="86">
        <v>41802</v>
      </c>
      <c r="C730" s="93">
        <v>1780</v>
      </c>
      <c r="D730" s="87" t="s">
        <v>45</v>
      </c>
      <c r="E730" s="87" t="s">
        <v>54</v>
      </c>
      <c r="F730" s="87" t="s">
        <v>50</v>
      </c>
      <c r="G730" s="87">
        <v>8</v>
      </c>
      <c r="H730" s="87">
        <v>1848</v>
      </c>
      <c r="I730" s="87">
        <v>2184.3360000000002</v>
      </c>
      <c r="J730" s="93">
        <f t="shared" si="11"/>
        <v>1254</v>
      </c>
    </row>
    <row r="731" spans="2:10">
      <c r="B731" s="86">
        <v>41803</v>
      </c>
      <c r="C731" s="93">
        <v>2145</v>
      </c>
      <c r="D731" s="87" t="s">
        <v>49</v>
      </c>
      <c r="E731" s="87" t="s">
        <v>54</v>
      </c>
      <c r="F731" s="87" t="s">
        <v>47</v>
      </c>
      <c r="G731" s="87">
        <v>9</v>
      </c>
      <c r="H731" s="87">
        <v>12330</v>
      </c>
      <c r="I731" s="87">
        <v>2632.9481999999998</v>
      </c>
      <c r="J731" s="93">
        <f t="shared" si="11"/>
        <v>88</v>
      </c>
    </row>
    <row r="732" spans="2:10">
      <c r="B732" s="86">
        <v>41804</v>
      </c>
      <c r="C732" s="93">
        <v>1781</v>
      </c>
      <c r="D732" s="87" t="s">
        <v>48</v>
      </c>
      <c r="E732" s="87" t="s">
        <v>54</v>
      </c>
      <c r="F732" s="87" t="s">
        <v>50</v>
      </c>
      <c r="G732" s="87">
        <v>9</v>
      </c>
      <c r="H732" s="87">
        <v>5751</v>
      </c>
      <c r="I732" s="87">
        <v>3659.9363999999996</v>
      </c>
      <c r="J732" s="93">
        <f t="shared" si="11"/>
        <v>721</v>
      </c>
    </row>
    <row r="733" spans="2:10">
      <c r="B733" s="86">
        <v>41805</v>
      </c>
      <c r="C733" s="93">
        <v>2146</v>
      </c>
      <c r="D733" s="87" t="s">
        <v>45</v>
      </c>
      <c r="E733" s="87" t="s">
        <v>54</v>
      </c>
      <c r="F733" s="87" t="s">
        <v>47</v>
      </c>
      <c r="G733" s="87">
        <v>9</v>
      </c>
      <c r="H733" s="87">
        <v>4770</v>
      </c>
      <c r="I733" s="87">
        <v>3885.1649999999995</v>
      </c>
      <c r="J733" s="93">
        <f t="shared" si="11"/>
        <v>866</v>
      </c>
    </row>
    <row r="734" spans="2:10">
      <c r="B734" s="86">
        <v>41806</v>
      </c>
      <c r="C734" s="93">
        <v>1782</v>
      </c>
      <c r="D734" s="87" t="s">
        <v>49</v>
      </c>
      <c r="E734" s="87" t="s">
        <v>54</v>
      </c>
      <c r="F734" s="87" t="s">
        <v>51</v>
      </c>
      <c r="G734" s="87">
        <v>10</v>
      </c>
      <c r="H734" s="87">
        <v>2280</v>
      </c>
      <c r="I734" s="87">
        <v>2545.1639999999998</v>
      </c>
      <c r="J734" s="93">
        <f t="shared" si="11"/>
        <v>1142</v>
      </c>
    </row>
    <row r="735" spans="2:10">
      <c r="B735" s="86">
        <v>41807</v>
      </c>
      <c r="C735" s="93">
        <v>2147</v>
      </c>
      <c r="D735" s="87" t="s">
        <v>48</v>
      </c>
      <c r="E735" s="87" t="s">
        <v>54</v>
      </c>
      <c r="F735" s="87" t="s">
        <v>47</v>
      </c>
      <c r="G735" s="87">
        <v>7</v>
      </c>
      <c r="H735" s="87">
        <v>13702.5</v>
      </c>
      <c r="I735" s="87">
        <v>2810.1086999999998</v>
      </c>
      <c r="J735" s="93">
        <f t="shared" si="11"/>
        <v>37</v>
      </c>
    </row>
    <row r="736" spans="2:10">
      <c r="B736" s="86">
        <v>41808</v>
      </c>
      <c r="C736" s="93">
        <v>1783</v>
      </c>
      <c r="D736" s="87" t="s">
        <v>45</v>
      </c>
      <c r="E736" s="87" t="s">
        <v>54</v>
      </c>
      <c r="F736" s="87" t="s">
        <v>51</v>
      </c>
      <c r="G736" s="87">
        <v>10</v>
      </c>
      <c r="H736" s="87">
        <v>7740</v>
      </c>
      <c r="I736" s="87">
        <v>819.279</v>
      </c>
      <c r="J736" s="93">
        <f t="shared" si="11"/>
        <v>476</v>
      </c>
    </row>
    <row r="737" spans="2:10">
      <c r="B737" s="86">
        <v>41809</v>
      </c>
      <c r="C737" s="93">
        <v>2148</v>
      </c>
      <c r="D737" s="87" t="s">
        <v>49</v>
      </c>
      <c r="E737" s="87" t="s">
        <v>54</v>
      </c>
      <c r="F737" s="87" t="s">
        <v>50</v>
      </c>
      <c r="G737" s="87">
        <v>6</v>
      </c>
      <c r="H737" s="87">
        <v>5040</v>
      </c>
      <c r="I737" s="87">
        <v>2804.7599999999998</v>
      </c>
      <c r="J737" s="93">
        <f t="shared" si="11"/>
        <v>816</v>
      </c>
    </row>
    <row r="738" spans="2:10">
      <c r="B738" s="86">
        <v>41810</v>
      </c>
      <c r="C738" s="93">
        <v>1784</v>
      </c>
      <c r="D738" s="87" t="s">
        <v>48</v>
      </c>
      <c r="E738" s="87" t="s">
        <v>54</v>
      </c>
      <c r="F738" s="87" t="s">
        <v>51</v>
      </c>
      <c r="G738" s="87">
        <v>8</v>
      </c>
      <c r="H738" s="87">
        <v>6372</v>
      </c>
      <c r="I738" s="87">
        <v>3767.9759999999997</v>
      </c>
      <c r="J738" s="93">
        <f t="shared" si="11"/>
        <v>641</v>
      </c>
    </row>
    <row r="739" spans="2:10">
      <c r="B739" s="86">
        <v>41811</v>
      </c>
      <c r="C739" s="93">
        <v>2149</v>
      </c>
      <c r="D739" s="87" t="s">
        <v>45</v>
      </c>
      <c r="E739" s="87" t="s">
        <v>54</v>
      </c>
      <c r="F739" s="87" t="s">
        <v>50</v>
      </c>
      <c r="G739" s="87">
        <v>9</v>
      </c>
      <c r="H739" s="87">
        <v>2160</v>
      </c>
      <c r="I739" s="87">
        <v>4688.28</v>
      </c>
      <c r="J739" s="93">
        <f t="shared" si="11"/>
        <v>1187</v>
      </c>
    </row>
    <row r="740" spans="2:10">
      <c r="B740" s="86">
        <v>41812</v>
      </c>
      <c r="C740" s="93">
        <v>1785</v>
      </c>
      <c r="D740" s="87" t="s">
        <v>49</v>
      </c>
      <c r="E740" s="87" t="s">
        <v>54</v>
      </c>
      <c r="F740" s="87" t="s">
        <v>47</v>
      </c>
      <c r="G740" s="87">
        <v>10</v>
      </c>
      <c r="H740" s="87">
        <v>7680</v>
      </c>
      <c r="I740" s="87">
        <v>3141.6320000000001</v>
      </c>
      <c r="J740" s="93">
        <f t="shared" si="11"/>
        <v>480</v>
      </c>
    </row>
    <row r="741" spans="2:10">
      <c r="B741" s="86">
        <v>41813</v>
      </c>
      <c r="C741" s="93">
        <v>2150</v>
      </c>
      <c r="D741" s="87" t="s">
        <v>48</v>
      </c>
      <c r="E741" s="87" t="s">
        <v>54</v>
      </c>
      <c r="F741" s="87" t="s">
        <v>50</v>
      </c>
      <c r="G741" s="87">
        <v>10</v>
      </c>
      <c r="H741" s="87">
        <v>4320</v>
      </c>
      <c r="I741" s="87">
        <v>3841.3440000000001</v>
      </c>
      <c r="J741" s="93">
        <f t="shared" si="11"/>
        <v>923</v>
      </c>
    </row>
    <row r="742" spans="2:10">
      <c r="B742" s="86">
        <v>41814</v>
      </c>
      <c r="C742" s="93">
        <v>1786</v>
      </c>
      <c r="D742" s="87" t="s">
        <v>45</v>
      </c>
      <c r="E742" s="87" t="s">
        <v>54</v>
      </c>
      <c r="F742" s="87" t="s">
        <v>47</v>
      </c>
      <c r="G742" s="87">
        <v>10</v>
      </c>
      <c r="H742" s="87">
        <v>11700</v>
      </c>
      <c r="I742" s="87">
        <v>2947.4639999999999</v>
      </c>
      <c r="J742" s="93">
        <f t="shared" si="11"/>
        <v>119</v>
      </c>
    </row>
    <row r="743" spans="2:10">
      <c r="B743" s="86">
        <v>41815</v>
      </c>
      <c r="C743" s="93">
        <v>2151</v>
      </c>
      <c r="D743" s="87" t="s">
        <v>49</v>
      </c>
      <c r="E743" s="87" t="s">
        <v>54</v>
      </c>
      <c r="F743" s="87" t="s">
        <v>51</v>
      </c>
      <c r="G743" s="87">
        <v>6</v>
      </c>
      <c r="H743" s="87">
        <v>4428</v>
      </c>
      <c r="I743" s="87">
        <v>1409.8752000000002</v>
      </c>
      <c r="J743" s="93">
        <f t="shared" si="11"/>
        <v>905</v>
      </c>
    </row>
    <row r="744" spans="2:10">
      <c r="B744" s="86">
        <v>41816</v>
      </c>
      <c r="C744" s="93">
        <v>1787</v>
      </c>
      <c r="D744" s="87" t="s">
        <v>48</v>
      </c>
      <c r="E744" s="87" t="s">
        <v>54</v>
      </c>
      <c r="F744" s="87" t="s">
        <v>47</v>
      </c>
      <c r="G744" s="87">
        <v>8</v>
      </c>
      <c r="H744" s="87">
        <v>11280</v>
      </c>
      <c r="I744" s="87">
        <v>819.37920000000008</v>
      </c>
      <c r="J744" s="93">
        <f t="shared" si="11"/>
        <v>141</v>
      </c>
    </row>
    <row r="745" spans="2:10">
      <c r="B745" s="86">
        <v>41817</v>
      </c>
      <c r="C745" s="93">
        <v>2152</v>
      </c>
      <c r="D745" s="87" t="s">
        <v>45</v>
      </c>
      <c r="E745" s="87" t="s">
        <v>54</v>
      </c>
      <c r="F745" s="87" t="s">
        <v>51</v>
      </c>
      <c r="G745" s="87">
        <v>6</v>
      </c>
      <c r="H745" s="87">
        <v>4333.5</v>
      </c>
      <c r="I745" s="87">
        <v>2646.3240000000001</v>
      </c>
      <c r="J745" s="93">
        <f t="shared" si="11"/>
        <v>921</v>
      </c>
    </row>
    <row r="746" spans="2:10">
      <c r="B746" s="86">
        <v>41818</v>
      </c>
      <c r="C746" s="93">
        <v>1788</v>
      </c>
      <c r="D746" s="87" t="s">
        <v>49</v>
      </c>
      <c r="E746" s="87" t="s">
        <v>54</v>
      </c>
      <c r="F746" s="87" t="s">
        <v>50</v>
      </c>
      <c r="G746" s="87">
        <v>10</v>
      </c>
      <c r="H746" s="87">
        <v>6360</v>
      </c>
      <c r="I746" s="87">
        <v>937.88800000000003</v>
      </c>
      <c r="J746" s="93">
        <f t="shared" si="11"/>
        <v>643</v>
      </c>
    </row>
    <row r="747" spans="2:10">
      <c r="B747" s="86">
        <v>41819</v>
      </c>
      <c r="C747" s="93">
        <v>2153</v>
      </c>
      <c r="D747" s="87" t="s">
        <v>48</v>
      </c>
      <c r="E747" s="87" t="s">
        <v>54</v>
      </c>
      <c r="F747" s="87" t="s">
        <v>51</v>
      </c>
      <c r="G747" s="87">
        <v>6</v>
      </c>
      <c r="H747" s="87">
        <v>4932</v>
      </c>
      <c r="I747" s="87">
        <v>2954.0214000000001</v>
      </c>
      <c r="J747" s="93">
        <f t="shared" si="11"/>
        <v>836</v>
      </c>
    </row>
    <row r="748" spans="2:10">
      <c r="B748" s="86">
        <v>41820</v>
      </c>
      <c r="C748" s="93">
        <v>1789</v>
      </c>
      <c r="D748" s="87" t="s">
        <v>45</v>
      </c>
      <c r="E748" s="87" t="s">
        <v>54</v>
      </c>
      <c r="F748" s="87" t="s">
        <v>50</v>
      </c>
      <c r="G748" s="87">
        <v>10</v>
      </c>
      <c r="H748" s="87">
        <v>5220</v>
      </c>
      <c r="I748" s="87">
        <v>1821.258</v>
      </c>
      <c r="J748" s="93">
        <f t="shared" si="11"/>
        <v>795</v>
      </c>
    </row>
    <row r="749" spans="2:10">
      <c r="B749" s="86">
        <v>41821</v>
      </c>
      <c r="C749" s="93">
        <v>1790</v>
      </c>
      <c r="D749" s="87" t="s">
        <v>48</v>
      </c>
      <c r="E749" s="87" t="s">
        <v>54</v>
      </c>
      <c r="F749" s="87" t="s">
        <v>50</v>
      </c>
      <c r="G749" s="87">
        <v>7</v>
      </c>
      <c r="H749" s="87">
        <v>6709.5</v>
      </c>
      <c r="I749" s="87">
        <v>3329.7012</v>
      </c>
      <c r="J749" s="93">
        <f t="shared" si="11"/>
        <v>615</v>
      </c>
    </row>
    <row r="750" spans="2:10">
      <c r="B750" s="86">
        <v>41822</v>
      </c>
      <c r="C750" s="93">
        <v>1791</v>
      </c>
      <c r="D750" s="87" t="s">
        <v>49</v>
      </c>
      <c r="E750" s="87" t="s">
        <v>54</v>
      </c>
      <c r="F750" s="87" t="s">
        <v>51</v>
      </c>
      <c r="G750" s="87">
        <v>9</v>
      </c>
      <c r="H750" s="87">
        <v>10170</v>
      </c>
      <c r="I750" s="87">
        <v>2013.0498000000002</v>
      </c>
      <c r="J750" s="93">
        <f t="shared" si="11"/>
        <v>235</v>
      </c>
    </row>
    <row r="751" spans="2:10">
      <c r="B751" s="86">
        <v>41823</v>
      </c>
      <c r="C751" s="93">
        <v>1792</v>
      </c>
      <c r="D751" s="87" t="s">
        <v>45</v>
      </c>
      <c r="E751" s="87" t="s">
        <v>54</v>
      </c>
      <c r="F751" s="87" t="s">
        <v>51</v>
      </c>
      <c r="G751" s="87">
        <v>6</v>
      </c>
      <c r="H751" s="87">
        <v>5004</v>
      </c>
      <c r="I751" s="87">
        <v>3896.1143999999999</v>
      </c>
      <c r="J751" s="93">
        <f t="shared" si="11"/>
        <v>823</v>
      </c>
    </row>
    <row r="752" spans="2:10">
      <c r="B752" s="86">
        <v>41824</v>
      </c>
      <c r="C752" s="93">
        <v>1793</v>
      </c>
      <c r="D752" s="87" t="s">
        <v>48</v>
      </c>
      <c r="E752" s="87" t="s">
        <v>54</v>
      </c>
      <c r="F752" s="87" t="s">
        <v>51</v>
      </c>
      <c r="G752" s="87">
        <v>6</v>
      </c>
      <c r="H752" s="87">
        <v>8955</v>
      </c>
      <c r="I752" s="87">
        <v>543.74760000000003</v>
      </c>
      <c r="J752" s="93">
        <f t="shared" si="11"/>
        <v>332</v>
      </c>
    </row>
    <row r="753" spans="2:10">
      <c r="B753" s="86">
        <v>41825</v>
      </c>
      <c r="C753" s="93">
        <v>1794</v>
      </c>
      <c r="D753" s="87" t="s">
        <v>49</v>
      </c>
      <c r="E753" s="87" t="s">
        <v>54</v>
      </c>
      <c r="F753" s="87" t="s">
        <v>47</v>
      </c>
      <c r="G753" s="87">
        <v>8</v>
      </c>
      <c r="H753" s="87">
        <v>6840</v>
      </c>
      <c r="I753" s="87">
        <v>957.82799999999986</v>
      </c>
      <c r="J753" s="93">
        <f t="shared" si="11"/>
        <v>596</v>
      </c>
    </row>
    <row r="754" spans="2:10">
      <c r="B754" s="86">
        <v>41826</v>
      </c>
      <c r="C754" s="93">
        <v>2159</v>
      </c>
      <c r="D754" s="87" t="s">
        <v>48</v>
      </c>
      <c r="E754" s="87" t="s">
        <v>54</v>
      </c>
      <c r="F754" s="87" t="s">
        <v>50</v>
      </c>
      <c r="G754" s="87">
        <v>6</v>
      </c>
      <c r="H754" s="87">
        <v>1530</v>
      </c>
      <c r="I754" s="87">
        <v>2558.7720000000004</v>
      </c>
      <c r="J754" s="93">
        <f t="shared" si="11"/>
        <v>1316</v>
      </c>
    </row>
    <row r="755" spans="2:10">
      <c r="B755" s="86">
        <v>41827</v>
      </c>
      <c r="C755" s="93">
        <v>1795</v>
      </c>
      <c r="D755" s="87" t="s">
        <v>45</v>
      </c>
      <c r="E755" s="87" t="s">
        <v>54</v>
      </c>
      <c r="F755" s="87" t="s">
        <v>47</v>
      </c>
      <c r="G755" s="87">
        <v>8</v>
      </c>
      <c r="H755" s="87">
        <v>10080</v>
      </c>
      <c r="I755" s="87">
        <v>1384.992</v>
      </c>
      <c r="J755" s="93">
        <f t="shared" si="11"/>
        <v>240</v>
      </c>
    </row>
    <row r="756" spans="2:10">
      <c r="B756" s="86">
        <v>41828</v>
      </c>
      <c r="C756" s="93">
        <v>2160</v>
      </c>
      <c r="D756" s="87" t="s">
        <v>49</v>
      </c>
      <c r="E756" s="87" t="s">
        <v>54</v>
      </c>
      <c r="F756" s="87" t="s">
        <v>51</v>
      </c>
      <c r="G756" s="87">
        <v>6</v>
      </c>
      <c r="H756" s="87">
        <v>10755</v>
      </c>
      <c r="I756" s="87">
        <v>1669.1760000000002</v>
      </c>
      <c r="J756" s="93">
        <f t="shared" si="11"/>
        <v>184</v>
      </c>
    </row>
    <row r="757" spans="2:10">
      <c r="B757" s="86">
        <v>41829</v>
      </c>
      <c r="C757" s="93">
        <v>1796</v>
      </c>
      <c r="D757" s="87" t="s">
        <v>48</v>
      </c>
      <c r="E757" s="87" t="s">
        <v>54</v>
      </c>
      <c r="F757" s="87" t="s">
        <v>47</v>
      </c>
      <c r="G757" s="87">
        <v>10</v>
      </c>
      <c r="H757" s="87">
        <v>14025</v>
      </c>
      <c r="I757" s="87">
        <v>2904.0164999999997</v>
      </c>
      <c r="J757" s="93">
        <f t="shared" si="11"/>
        <v>27</v>
      </c>
    </row>
    <row r="758" spans="2:10">
      <c r="B758" s="86">
        <v>40909</v>
      </c>
      <c r="C758" s="93">
        <v>2161</v>
      </c>
      <c r="D758" s="87" t="s">
        <v>45</v>
      </c>
      <c r="E758" s="87" t="s">
        <v>55</v>
      </c>
      <c r="F758" s="87" t="s">
        <v>51</v>
      </c>
      <c r="G758" s="87">
        <v>7</v>
      </c>
      <c r="H758" s="87">
        <v>9870</v>
      </c>
      <c r="I758" s="87">
        <v>1342.7148</v>
      </c>
      <c r="J758" s="93">
        <f t="shared" si="11"/>
        <v>260</v>
      </c>
    </row>
    <row r="759" spans="2:10">
      <c r="B759" s="86">
        <v>40910</v>
      </c>
      <c r="C759" s="93">
        <v>1797</v>
      </c>
      <c r="D759" s="87" t="s">
        <v>49</v>
      </c>
      <c r="E759" s="87" t="s">
        <v>55</v>
      </c>
      <c r="F759" s="87" t="s">
        <v>50</v>
      </c>
      <c r="G759" s="87">
        <v>9</v>
      </c>
      <c r="H759" s="87">
        <v>2092.5</v>
      </c>
      <c r="I759" s="87">
        <v>1782.81</v>
      </c>
      <c r="J759" s="93">
        <f t="shared" si="11"/>
        <v>1208</v>
      </c>
    </row>
    <row r="760" spans="2:10">
      <c r="B760" s="86">
        <v>40911</v>
      </c>
      <c r="C760" s="93">
        <v>2162</v>
      </c>
      <c r="D760" s="87" t="s">
        <v>48</v>
      </c>
      <c r="E760" s="87" t="s">
        <v>55</v>
      </c>
      <c r="F760" s="87" t="s">
        <v>51</v>
      </c>
      <c r="G760" s="87">
        <v>7</v>
      </c>
      <c r="H760" s="87">
        <v>4158</v>
      </c>
      <c r="I760" s="87">
        <v>816.83910000000003</v>
      </c>
      <c r="J760" s="93">
        <f t="shared" si="11"/>
        <v>952</v>
      </c>
    </row>
    <row r="761" spans="2:10">
      <c r="B761" s="86">
        <v>40913</v>
      </c>
      <c r="C761" s="93">
        <v>1798</v>
      </c>
      <c r="D761" s="87" t="s">
        <v>45</v>
      </c>
      <c r="E761" s="87" t="s">
        <v>55</v>
      </c>
      <c r="F761" s="87" t="s">
        <v>50</v>
      </c>
      <c r="G761" s="87">
        <v>6</v>
      </c>
      <c r="H761" s="87">
        <v>7506</v>
      </c>
      <c r="I761" s="87">
        <v>2502.5003999999999</v>
      </c>
      <c r="J761" s="93">
        <f t="shared" si="11"/>
        <v>508</v>
      </c>
    </row>
    <row r="762" spans="2:10">
      <c r="B762" s="86">
        <v>40914</v>
      </c>
      <c r="C762" s="93">
        <v>2163</v>
      </c>
      <c r="D762" s="87" t="s">
        <v>49</v>
      </c>
      <c r="E762" s="87" t="s">
        <v>55</v>
      </c>
      <c r="F762" s="87" t="s">
        <v>47</v>
      </c>
      <c r="G762" s="87">
        <v>10</v>
      </c>
      <c r="H762" s="87">
        <v>4470</v>
      </c>
      <c r="I762" s="87">
        <v>841.25400000000002</v>
      </c>
      <c r="J762" s="93">
        <f t="shared" si="11"/>
        <v>899</v>
      </c>
    </row>
    <row r="763" spans="2:10">
      <c r="B763" s="86">
        <v>40915</v>
      </c>
      <c r="C763" s="93">
        <v>1799</v>
      </c>
      <c r="D763" s="87" t="s">
        <v>48</v>
      </c>
      <c r="E763" s="87" t="s">
        <v>55</v>
      </c>
      <c r="F763" s="87" t="s">
        <v>50</v>
      </c>
      <c r="G763" s="87">
        <v>8</v>
      </c>
      <c r="H763" s="87">
        <v>8496</v>
      </c>
      <c r="I763" s="87">
        <v>1601.0712000000003</v>
      </c>
      <c r="J763" s="93">
        <f t="shared" si="11"/>
        <v>384</v>
      </c>
    </row>
    <row r="764" spans="2:10">
      <c r="B764" s="86">
        <v>40916</v>
      </c>
      <c r="C764" s="93">
        <v>2164</v>
      </c>
      <c r="D764" s="87" t="s">
        <v>45</v>
      </c>
      <c r="E764" s="87" t="s">
        <v>55</v>
      </c>
      <c r="F764" s="87" t="s">
        <v>47</v>
      </c>
      <c r="G764" s="87">
        <v>10</v>
      </c>
      <c r="H764" s="87">
        <v>5860</v>
      </c>
      <c r="I764" s="87">
        <v>3559.9500000000003</v>
      </c>
      <c r="J764" s="93">
        <f t="shared" si="11"/>
        <v>706</v>
      </c>
    </row>
    <row r="765" spans="2:10">
      <c r="B765" s="86">
        <v>40917</v>
      </c>
      <c r="C765" s="93">
        <v>1800</v>
      </c>
      <c r="D765" s="87" t="s">
        <v>49</v>
      </c>
      <c r="E765" s="87" t="s">
        <v>55</v>
      </c>
      <c r="F765" s="87" t="s">
        <v>51</v>
      </c>
      <c r="G765" s="87">
        <v>9</v>
      </c>
      <c r="H765" s="87">
        <v>14107.5</v>
      </c>
      <c r="I765" s="87">
        <v>5919.5069999999987</v>
      </c>
      <c r="J765" s="93">
        <f t="shared" si="11"/>
        <v>25</v>
      </c>
    </row>
    <row r="766" spans="2:10">
      <c r="B766" s="86">
        <v>40918</v>
      </c>
      <c r="C766" s="93">
        <v>2165</v>
      </c>
      <c r="D766" s="87" t="s">
        <v>48</v>
      </c>
      <c r="E766" s="87" t="s">
        <v>55</v>
      </c>
      <c r="F766" s="87" t="s">
        <v>47</v>
      </c>
      <c r="G766" s="87">
        <v>10</v>
      </c>
      <c r="H766" s="87">
        <v>5670</v>
      </c>
      <c r="I766" s="87">
        <v>3617.46</v>
      </c>
      <c r="J766" s="93">
        <f t="shared" si="11"/>
        <v>734</v>
      </c>
    </row>
    <row r="767" spans="2:10">
      <c r="B767" s="86">
        <v>40919</v>
      </c>
      <c r="C767" s="93">
        <v>1801</v>
      </c>
      <c r="D767" s="87" t="s">
        <v>45</v>
      </c>
      <c r="E767" s="87" t="s">
        <v>55</v>
      </c>
      <c r="F767" s="87" t="s">
        <v>51</v>
      </c>
      <c r="G767" s="87">
        <v>9</v>
      </c>
      <c r="H767" s="87">
        <v>12555</v>
      </c>
      <c r="I767" s="87">
        <v>1511.6219999999998</v>
      </c>
      <c r="J767" s="93">
        <f t="shared" si="11"/>
        <v>73</v>
      </c>
    </row>
    <row r="768" spans="2:10">
      <c r="B768" s="86">
        <v>40920</v>
      </c>
      <c r="C768" s="93">
        <v>2166</v>
      </c>
      <c r="D768" s="87" t="s">
        <v>49</v>
      </c>
      <c r="E768" s="87" t="s">
        <v>55</v>
      </c>
      <c r="F768" s="87" t="s">
        <v>50</v>
      </c>
      <c r="G768" s="87">
        <v>8</v>
      </c>
      <c r="H768" s="87">
        <v>4160</v>
      </c>
      <c r="I768" s="87">
        <v>3684.72</v>
      </c>
      <c r="J768" s="93">
        <f t="shared" si="11"/>
        <v>949</v>
      </c>
    </row>
    <row r="769" spans="2:10">
      <c r="B769" s="86">
        <v>40921</v>
      </c>
      <c r="C769" s="93">
        <v>1802</v>
      </c>
      <c r="D769" s="87" t="s">
        <v>48</v>
      </c>
      <c r="E769" s="87" t="s">
        <v>55</v>
      </c>
      <c r="F769" s="87" t="s">
        <v>51</v>
      </c>
      <c r="G769" s="87">
        <v>7</v>
      </c>
      <c r="H769" s="87">
        <v>1974</v>
      </c>
      <c r="I769" s="87">
        <v>2703.5904</v>
      </c>
      <c r="J769" s="93">
        <f t="shared" si="11"/>
        <v>1240</v>
      </c>
    </row>
    <row r="770" spans="2:10">
      <c r="B770" s="86">
        <v>40922</v>
      </c>
      <c r="C770" s="93">
        <v>2167</v>
      </c>
      <c r="D770" s="87" t="s">
        <v>45</v>
      </c>
      <c r="E770" s="87" t="s">
        <v>55</v>
      </c>
      <c r="F770" s="87" t="s">
        <v>50</v>
      </c>
      <c r="G770" s="87">
        <v>9</v>
      </c>
      <c r="H770" s="87">
        <v>4819.5</v>
      </c>
      <c r="I770" s="87">
        <v>1895.9913000000001</v>
      </c>
      <c r="J770" s="93">
        <f t="shared" si="11"/>
        <v>856</v>
      </c>
    </row>
    <row r="771" spans="2:10">
      <c r="B771" s="86">
        <v>40923</v>
      </c>
      <c r="C771" s="93">
        <v>1803</v>
      </c>
      <c r="D771" s="87" t="s">
        <v>49</v>
      </c>
      <c r="E771" s="87" t="s">
        <v>55</v>
      </c>
      <c r="F771" s="87" t="s">
        <v>47</v>
      </c>
      <c r="G771" s="87">
        <v>8</v>
      </c>
      <c r="H771" s="87">
        <v>6912</v>
      </c>
      <c r="I771" s="87">
        <v>1589.2991999999999</v>
      </c>
      <c r="J771" s="93">
        <f t="shared" ref="J771:J834" si="12">+RANK(H771,$H$2:$H$1326,0)</f>
        <v>584</v>
      </c>
    </row>
    <row r="772" spans="2:10">
      <c r="B772" s="86">
        <v>40924</v>
      </c>
      <c r="C772" s="93">
        <v>2168</v>
      </c>
      <c r="D772" s="87" t="s">
        <v>48</v>
      </c>
      <c r="E772" s="87" t="s">
        <v>55</v>
      </c>
      <c r="F772" s="87" t="s">
        <v>50</v>
      </c>
      <c r="G772" s="87">
        <v>7</v>
      </c>
      <c r="H772" s="87">
        <v>5811.75</v>
      </c>
      <c r="I772" s="87">
        <v>4338.4713750000001</v>
      </c>
      <c r="J772" s="93">
        <f t="shared" si="12"/>
        <v>712</v>
      </c>
    </row>
    <row r="773" spans="2:10">
      <c r="B773" s="86">
        <v>40925</v>
      </c>
      <c r="C773" s="93">
        <v>1804</v>
      </c>
      <c r="D773" s="87" t="s">
        <v>45</v>
      </c>
      <c r="E773" s="87" t="s">
        <v>55</v>
      </c>
      <c r="F773" s="87" t="s">
        <v>47</v>
      </c>
      <c r="G773" s="87">
        <v>7</v>
      </c>
      <c r="H773" s="87">
        <v>9502.5</v>
      </c>
      <c r="I773" s="87">
        <v>634.5769499999999</v>
      </c>
      <c r="J773" s="93">
        <f t="shared" si="12"/>
        <v>287</v>
      </c>
    </row>
    <row r="774" spans="2:10">
      <c r="B774" s="86">
        <v>40926</v>
      </c>
      <c r="C774" s="93">
        <v>2169</v>
      </c>
      <c r="D774" s="87" t="s">
        <v>49</v>
      </c>
      <c r="E774" s="87" t="s">
        <v>55</v>
      </c>
      <c r="F774" s="87" t="s">
        <v>51</v>
      </c>
      <c r="G774" s="87">
        <v>8</v>
      </c>
      <c r="H774" s="87">
        <v>9720</v>
      </c>
      <c r="I774" s="87">
        <v>1332.0288</v>
      </c>
      <c r="J774" s="93">
        <f t="shared" si="12"/>
        <v>270</v>
      </c>
    </row>
    <row r="775" spans="2:10">
      <c r="B775" s="86">
        <v>40927</v>
      </c>
      <c r="C775" s="93">
        <v>1805</v>
      </c>
      <c r="D775" s="87" t="s">
        <v>48</v>
      </c>
      <c r="E775" s="87" t="s">
        <v>55</v>
      </c>
      <c r="F775" s="87" t="s">
        <v>47</v>
      </c>
      <c r="G775" s="87">
        <v>10</v>
      </c>
      <c r="H775" s="87">
        <v>5400</v>
      </c>
      <c r="I775" s="87">
        <v>3489.3</v>
      </c>
      <c r="J775" s="93">
        <f t="shared" si="12"/>
        <v>768</v>
      </c>
    </row>
    <row r="776" spans="2:10">
      <c r="B776" s="86">
        <v>40928</v>
      </c>
      <c r="C776" s="93">
        <v>2170</v>
      </c>
      <c r="D776" s="87" t="s">
        <v>45</v>
      </c>
      <c r="E776" s="87" t="s">
        <v>55</v>
      </c>
      <c r="F776" s="87" t="s">
        <v>51</v>
      </c>
      <c r="G776" s="87">
        <v>6</v>
      </c>
      <c r="H776" s="87">
        <v>8032.5</v>
      </c>
      <c r="I776" s="87">
        <v>2061.4607999999998</v>
      </c>
      <c r="J776" s="93">
        <f t="shared" si="12"/>
        <v>442</v>
      </c>
    </row>
    <row r="777" spans="2:10">
      <c r="B777" s="86">
        <v>40929</v>
      </c>
      <c r="C777" s="93">
        <v>1806</v>
      </c>
      <c r="D777" s="87" t="s">
        <v>49</v>
      </c>
      <c r="E777" s="87" t="s">
        <v>55</v>
      </c>
      <c r="F777" s="87" t="s">
        <v>50</v>
      </c>
      <c r="G777" s="87">
        <v>6</v>
      </c>
      <c r="H777" s="87">
        <v>2133</v>
      </c>
      <c r="I777" s="87">
        <v>4209.4754999999996</v>
      </c>
      <c r="J777" s="93">
        <f t="shared" si="12"/>
        <v>1195</v>
      </c>
    </row>
    <row r="778" spans="2:10">
      <c r="B778" s="86">
        <v>40930</v>
      </c>
      <c r="C778" s="93">
        <v>2171</v>
      </c>
      <c r="D778" s="87" t="s">
        <v>48</v>
      </c>
      <c r="E778" s="87" t="s">
        <v>55</v>
      </c>
      <c r="F778" s="87" t="s">
        <v>51</v>
      </c>
      <c r="G778" s="87">
        <v>10</v>
      </c>
      <c r="H778" s="87">
        <v>4980</v>
      </c>
      <c r="I778" s="87">
        <v>1633.44</v>
      </c>
      <c r="J778" s="93">
        <f t="shared" si="12"/>
        <v>829</v>
      </c>
    </row>
    <row r="779" spans="2:10">
      <c r="B779" s="86">
        <v>40931</v>
      </c>
      <c r="C779" s="93">
        <v>1807</v>
      </c>
      <c r="D779" s="87" t="s">
        <v>45</v>
      </c>
      <c r="E779" s="87" t="s">
        <v>55</v>
      </c>
      <c r="F779" s="87" t="s">
        <v>50</v>
      </c>
      <c r="G779" s="87">
        <v>6</v>
      </c>
      <c r="H779" s="87">
        <v>3582</v>
      </c>
      <c r="I779" s="87">
        <v>765.65250000000003</v>
      </c>
      <c r="J779" s="93">
        <f t="shared" si="12"/>
        <v>1007</v>
      </c>
    </row>
    <row r="780" spans="2:10">
      <c r="B780" s="86">
        <v>40932</v>
      </c>
      <c r="C780" s="93">
        <v>2172</v>
      </c>
      <c r="D780" s="87" t="s">
        <v>49</v>
      </c>
      <c r="E780" s="87" t="s">
        <v>55</v>
      </c>
      <c r="F780" s="87" t="s">
        <v>47</v>
      </c>
      <c r="G780" s="87">
        <v>8</v>
      </c>
      <c r="H780" s="87">
        <v>12540</v>
      </c>
      <c r="I780" s="87">
        <v>1075.6812</v>
      </c>
      <c r="J780" s="93">
        <f t="shared" si="12"/>
        <v>75</v>
      </c>
    </row>
    <row r="781" spans="2:10">
      <c r="B781" s="86">
        <v>40933</v>
      </c>
      <c r="C781" s="93">
        <v>1808</v>
      </c>
      <c r="D781" s="87" t="s">
        <v>48</v>
      </c>
      <c r="E781" s="87" t="s">
        <v>55</v>
      </c>
      <c r="F781" s="87" t="s">
        <v>50</v>
      </c>
      <c r="G781" s="87">
        <v>10</v>
      </c>
      <c r="H781" s="87">
        <v>7335</v>
      </c>
      <c r="I781" s="87">
        <v>2410.2810000000004</v>
      </c>
      <c r="J781" s="93">
        <f t="shared" si="12"/>
        <v>525</v>
      </c>
    </row>
    <row r="782" spans="2:10">
      <c r="B782" s="86">
        <v>40934</v>
      </c>
      <c r="C782" s="93">
        <v>2173</v>
      </c>
      <c r="D782" s="87" t="s">
        <v>45</v>
      </c>
      <c r="E782" s="87" t="s">
        <v>55</v>
      </c>
      <c r="F782" s="87" t="s">
        <v>47</v>
      </c>
      <c r="G782" s="87">
        <v>10</v>
      </c>
      <c r="H782" s="87">
        <v>2265</v>
      </c>
      <c r="I782" s="87">
        <v>4442.7974999999988</v>
      </c>
      <c r="J782" s="93">
        <f t="shared" si="12"/>
        <v>1151</v>
      </c>
    </row>
    <row r="783" spans="2:10">
      <c r="B783" s="86">
        <v>40935</v>
      </c>
      <c r="C783" s="93">
        <v>1809</v>
      </c>
      <c r="D783" s="87" t="s">
        <v>49</v>
      </c>
      <c r="E783" s="87" t="s">
        <v>55</v>
      </c>
      <c r="F783" s="87" t="s">
        <v>51</v>
      </c>
      <c r="G783" s="87">
        <v>7</v>
      </c>
      <c r="H783" s="87">
        <v>7812</v>
      </c>
      <c r="I783" s="87">
        <v>2996.6831999999999</v>
      </c>
      <c r="J783" s="93">
        <f t="shared" si="12"/>
        <v>466</v>
      </c>
    </row>
    <row r="784" spans="2:10">
      <c r="B784" s="86">
        <v>40936</v>
      </c>
      <c r="C784" s="93">
        <v>2174</v>
      </c>
      <c r="D784" s="87" t="s">
        <v>48</v>
      </c>
      <c r="E784" s="87" t="s">
        <v>55</v>
      </c>
      <c r="F784" s="87" t="s">
        <v>47</v>
      </c>
      <c r="G784" s="87">
        <v>8</v>
      </c>
      <c r="H784" s="87">
        <v>2484</v>
      </c>
      <c r="I784" s="87">
        <v>874.11959999999999</v>
      </c>
      <c r="J784" s="93">
        <f t="shared" si="12"/>
        <v>1106</v>
      </c>
    </row>
    <row r="785" spans="2:10">
      <c r="B785" s="86">
        <v>40937</v>
      </c>
      <c r="C785" s="93">
        <v>1810</v>
      </c>
      <c r="D785" s="87" t="s">
        <v>45</v>
      </c>
      <c r="E785" s="87" t="s">
        <v>55</v>
      </c>
      <c r="F785" s="87" t="s">
        <v>51</v>
      </c>
      <c r="G785" s="87">
        <v>6</v>
      </c>
      <c r="H785" s="87">
        <v>6156</v>
      </c>
      <c r="I785" s="87">
        <v>757.39319999999998</v>
      </c>
      <c r="J785" s="93">
        <f t="shared" si="12"/>
        <v>665</v>
      </c>
    </row>
    <row r="786" spans="2:10">
      <c r="B786" s="86">
        <v>40938</v>
      </c>
      <c r="C786" s="93">
        <v>2175</v>
      </c>
      <c r="D786" s="87" t="s">
        <v>49</v>
      </c>
      <c r="E786" s="87" t="s">
        <v>55</v>
      </c>
      <c r="F786" s="87" t="s">
        <v>50</v>
      </c>
      <c r="G786" s="87">
        <v>8</v>
      </c>
      <c r="H786" s="87">
        <v>9936</v>
      </c>
      <c r="I786" s="87">
        <v>910.13760000000002</v>
      </c>
      <c r="J786" s="93">
        <f t="shared" si="12"/>
        <v>256</v>
      </c>
    </row>
    <row r="787" spans="2:10">
      <c r="B787" s="86">
        <v>40939</v>
      </c>
      <c r="C787" s="93">
        <v>1811</v>
      </c>
      <c r="D787" s="87" t="s">
        <v>48</v>
      </c>
      <c r="E787" s="87" t="s">
        <v>55</v>
      </c>
      <c r="F787" s="87" t="s">
        <v>51</v>
      </c>
      <c r="G787" s="87">
        <v>6</v>
      </c>
      <c r="H787" s="87">
        <v>1620</v>
      </c>
      <c r="I787" s="87">
        <v>2450.7359999999999</v>
      </c>
      <c r="J787" s="93">
        <f t="shared" si="12"/>
        <v>1301</v>
      </c>
    </row>
    <row r="788" spans="2:10">
      <c r="B788" s="86">
        <v>40940</v>
      </c>
      <c r="C788" s="93">
        <v>2176</v>
      </c>
      <c r="D788" s="87" t="s">
        <v>45</v>
      </c>
      <c r="E788" s="87" t="s">
        <v>55</v>
      </c>
      <c r="F788" s="87" t="s">
        <v>50</v>
      </c>
      <c r="G788" s="87">
        <v>8</v>
      </c>
      <c r="H788" s="87">
        <v>4176</v>
      </c>
      <c r="I788" s="87">
        <v>4690.692</v>
      </c>
      <c r="J788" s="93">
        <f t="shared" si="12"/>
        <v>945</v>
      </c>
    </row>
    <row r="789" spans="2:10">
      <c r="B789" s="86">
        <v>40941</v>
      </c>
      <c r="C789" s="93">
        <v>1812</v>
      </c>
      <c r="D789" s="87" t="s">
        <v>49</v>
      </c>
      <c r="E789" s="87" t="s">
        <v>55</v>
      </c>
      <c r="F789" s="87" t="s">
        <v>47</v>
      </c>
      <c r="G789" s="87">
        <v>6</v>
      </c>
      <c r="H789" s="87">
        <v>5548.5</v>
      </c>
      <c r="I789" s="87">
        <v>2380.3065000000001</v>
      </c>
      <c r="J789" s="93">
        <f t="shared" si="12"/>
        <v>752</v>
      </c>
    </row>
    <row r="790" spans="2:10">
      <c r="B790" s="86">
        <v>40942</v>
      </c>
      <c r="C790" s="93">
        <v>2177</v>
      </c>
      <c r="D790" s="87" t="s">
        <v>48</v>
      </c>
      <c r="E790" s="87" t="s">
        <v>55</v>
      </c>
      <c r="F790" s="87" t="s">
        <v>50</v>
      </c>
      <c r="G790" s="87">
        <v>6</v>
      </c>
      <c r="H790" s="87">
        <v>7641</v>
      </c>
      <c r="I790" s="87">
        <v>1739.6010000000001</v>
      </c>
      <c r="J790" s="93">
        <f t="shared" si="12"/>
        <v>485</v>
      </c>
    </row>
    <row r="791" spans="2:10">
      <c r="B791" s="86">
        <v>40943</v>
      </c>
      <c r="C791" s="93">
        <v>1813</v>
      </c>
      <c r="D791" s="87" t="s">
        <v>45</v>
      </c>
      <c r="E791" s="87" t="s">
        <v>55</v>
      </c>
      <c r="F791" s="87" t="s">
        <v>47</v>
      </c>
      <c r="G791" s="87">
        <v>8</v>
      </c>
      <c r="H791" s="87">
        <v>9696</v>
      </c>
      <c r="I791" s="87">
        <v>3047.4528</v>
      </c>
      <c r="J791" s="93">
        <f t="shared" si="12"/>
        <v>274</v>
      </c>
    </row>
    <row r="792" spans="2:10">
      <c r="B792" s="86">
        <v>40944</v>
      </c>
      <c r="C792" s="93">
        <v>2178</v>
      </c>
      <c r="D792" s="87" t="s">
        <v>49</v>
      </c>
      <c r="E792" s="87" t="s">
        <v>55</v>
      </c>
      <c r="F792" s="87" t="s">
        <v>51</v>
      </c>
      <c r="G792" s="87">
        <v>7</v>
      </c>
      <c r="H792" s="87">
        <v>7087.5</v>
      </c>
      <c r="I792" s="87">
        <v>2957.8500000000004</v>
      </c>
      <c r="J792" s="93">
        <f t="shared" si="12"/>
        <v>565</v>
      </c>
    </row>
    <row r="793" spans="2:10">
      <c r="B793" s="86">
        <v>40945</v>
      </c>
      <c r="C793" s="93">
        <v>1814</v>
      </c>
      <c r="D793" s="87" t="s">
        <v>48</v>
      </c>
      <c r="E793" s="87" t="s">
        <v>55</v>
      </c>
      <c r="F793" s="87" t="s">
        <v>47</v>
      </c>
      <c r="G793" s="87">
        <v>6</v>
      </c>
      <c r="H793" s="87">
        <v>1539</v>
      </c>
      <c r="I793" s="87">
        <v>1813.5575999999999</v>
      </c>
      <c r="J793" s="93">
        <f t="shared" si="12"/>
        <v>1311</v>
      </c>
    </row>
    <row r="794" spans="2:10">
      <c r="B794" s="86">
        <v>40946</v>
      </c>
      <c r="C794" s="93">
        <v>2179</v>
      </c>
      <c r="D794" s="87" t="s">
        <v>45</v>
      </c>
      <c r="E794" s="87" t="s">
        <v>55</v>
      </c>
      <c r="F794" s="87" t="s">
        <v>51</v>
      </c>
      <c r="G794" s="87">
        <v>7</v>
      </c>
      <c r="H794" s="87">
        <v>4998</v>
      </c>
      <c r="I794" s="87">
        <v>2040.1835999999998</v>
      </c>
      <c r="J794" s="93">
        <f t="shared" si="12"/>
        <v>825</v>
      </c>
    </row>
    <row r="795" spans="2:10">
      <c r="B795" s="86">
        <v>40947</v>
      </c>
      <c r="C795" s="93">
        <v>1815</v>
      </c>
      <c r="D795" s="87" t="s">
        <v>49</v>
      </c>
      <c r="E795" s="87" t="s">
        <v>55</v>
      </c>
      <c r="F795" s="87" t="s">
        <v>50</v>
      </c>
      <c r="G795" s="87">
        <v>7</v>
      </c>
      <c r="H795" s="87">
        <v>4410</v>
      </c>
      <c r="I795" s="87">
        <v>3461.8500000000004</v>
      </c>
      <c r="J795" s="93">
        <f t="shared" si="12"/>
        <v>912</v>
      </c>
    </row>
    <row r="796" spans="2:10">
      <c r="B796" s="86">
        <v>40948</v>
      </c>
      <c r="C796" s="93">
        <v>2180</v>
      </c>
      <c r="D796" s="87" t="s">
        <v>48</v>
      </c>
      <c r="E796" s="87" t="s">
        <v>55</v>
      </c>
      <c r="F796" s="87" t="s">
        <v>51</v>
      </c>
      <c r="G796" s="87">
        <v>9</v>
      </c>
      <c r="H796" s="87">
        <v>7249.5</v>
      </c>
      <c r="I796" s="87">
        <v>3633.2077500000005</v>
      </c>
      <c r="J796" s="93">
        <f t="shared" si="12"/>
        <v>538</v>
      </c>
    </row>
    <row r="797" spans="2:10">
      <c r="B797" s="86">
        <v>40949</v>
      </c>
      <c r="C797" s="93">
        <v>1816</v>
      </c>
      <c r="D797" s="87" t="s">
        <v>45</v>
      </c>
      <c r="E797" s="87" t="s">
        <v>55</v>
      </c>
      <c r="F797" s="87" t="s">
        <v>50</v>
      </c>
      <c r="G797" s="87">
        <v>10</v>
      </c>
      <c r="H797" s="87">
        <v>1635</v>
      </c>
      <c r="I797" s="87">
        <v>3072.165</v>
      </c>
      <c r="J797" s="93">
        <f t="shared" si="12"/>
        <v>1299</v>
      </c>
    </row>
    <row r="798" spans="2:10">
      <c r="B798" s="86">
        <v>40950</v>
      </c>
      <c r="C798" s="93">
        <v>2181</v>
      </c>
      <c r="D798" s="87" t="s">
        <v>49</v>
      </c>
      <c r="E798" s="87" t="s">
        <v>55</v>
      </c>
      <c r="F798" s="87" t="s">
        <v>47</v>
      </c>
      <c r="G798" s="87">
        <v>8</v>
      </c>
      <c r="H798" s="87">
        <v>2376</v>
      </c>
      <c r="I798" s="87">
        <v>1641.3407999999999</v>
      </c>
      <c r="J798" s="93">
        <f t="shared" si="12"/>
        <v>1125</v>
      </c>
    </row>
    <row r="799" spans="2:10">
      <c r="B799" s="86">
        <v>40951</v>
      </c>
      <c r="C799" s="93">
        <v>1817</v>
      </c>
      <c r="D799" s="87" t="s">
        <v>48</v>
      </c>
      <c r="E799" s="87" t="s">
        <v>55</v>
      </c>
      <c r="F799" s="87" t="s">
        <v>50</v>
      </c>
      <c r="G799" s="87">
        <v>10</v>
      </c>
      <c r="H799" s="87">
        <v>8175</v>
      </c>
      <c r="I799" s="87">
        <v>1896.2730000000001</v>
      </c>
      <c r="J799" s="93">
        <f t="shared" si="12"/>
        <v>426</v>
      </c>
    </row>
    <row r="800" spans="2:10">
      <c r="B800" s="86">
        <v>40952</v>
      </c>
      <c r="C800" s="93">
        <v>2182</v>
      </c>
      <c r="D800" s="87" t="s">
        <v>45</v>
      </c>
      <c r="E800" s="87" t="s">
        <v>55</v>
      </c>
      <c r="F800" s="87" t="s">
        <v>47</v>
      </c>
      <c r="G800" s="87">
        <v>9</v>
      </c>
      <c r="H800" s="87">
        <v>13140</v>
      </c>
      <c r="I800" s="87">
        <v>4216.3631999999998</v>
      </c>
      <c r="J800" s="93">
        <f t="shared" si="12"/>
        <v>53</v>
      </c>
    </row>
    <row r="801" spans="2:10">
      <c r="B801" s="86">
        <v>40953</v>
      </c>
      <c r="C801" s="93">
        <v>1818</v>
      </c>
      <c r="D801" s="87" t="s">
        <v>49</v>
      </c>
      <c r="E801" s="87" t="s">
        <v>55</v>
      </c>
      <c r="F801" s="87" t="s">
        <v>51</v>
      </c>
      <c r="G801" s="87">
        <v>7</v>
      </c>
      <c r="H801" s="87">
        <v>5811.75</v>
      </c>
      <c r="I801" s="87">
        <v>3467.6774999999998</v>
      </c>
      <c r="J801" s="93">
        <f t="shared" si="12"/>
        <v>712</v>
      </c>
    </row>
    <row r="802" spans="2:10">
      <c r="B802" s="86">
        <v>40954</v>
      </c>
      <c r="C802" s="93">
        <v>2183</v>
      </c>
      <c r="D802" s="87" t="s">
        <v>48</v>
      </c>
      <c r="E802" s="87" t="s">
        <v>55</v>
      </c>
      <c r="F802" s="87" t="s">
        <v>47</v>
      </c>
      <c r="G802" s="87">
        <v>8</v>
      </c>
      <c r="H802" s="87">
        <v>2400</v>
      </c>
      <c r="I802" s="87">
        <v>976.8</v>
      </c>
      <c r="J802" s="93">
        <f t="shared" si="12"/>
        <v>1121</v>
      </c>
    </row>
    <row r="803" spans="2:10">
      <c r="B803" s="86">
        <v>40955</v>
      </c>
      <c r="C803" s="93">
        <v>1819</v>
      </c>
      <c r="D803" s="87" t="s">
        <v>45</v>
      </c>
      <c r="E803" s="87" t="s">
        <v>55</v>
      </c>
      <c r="F803" s="87" t="s">
        <v>51</v>
      </c>
      <c r="G803" s="87">
        <v>9</v>
      </c>
      <c r="H803" s="87">
        <v>6237</v>
      </c>
      <c r="I803" s="87">
        <v>919.1259</v>
      </c>
      <c r="J803" s="93">
        <f t="shared" si="12"/>
        <v>660</v>
      </c>
    </row>
    <row r="804" spans="2:10">
      <c r="B804" s="86">
        <v>40956</v>
      </c>
      <c r="C804" s="93">
        <v>2184</v>
      </c>
      <c r="D804" s="87" t="s">
        <v>49</v>
      </c>
      <c r="E804" s="87" t="s">
        <v>55</v>
      </c>
      <c r="F804" s="87" t="s">
        <v>50</v>
      </c>
      <c r="G804" s="87">
        <v>7</v>
      </c>
      <c r="H804" s="87">
        <v>2268</v>
      </c>
      <c r="I804" s="87">
        <v>827.81999999999994</v>
      </c>
      <c r="J804" s="93">
        <f t="shared" si="12"/>
        <v>1148</v>
      </c>
    </row>
    <row r="805" spans="2:10">
      <c r="B805" s="86">
        <v>40957</v>
      </c>
      <c r="C805" s="93">
        <v>1820</v>
      </c>
      <c r="D805" s="87" t="s">
        <v>48</v>
      </c>
      <c r="E805" s="87" t="s">
        <v>55</v>
      </c>
      <c r="F805" s="87" t="s">
        <v>51</v>
      </c>
      <c r="G805" s="87">
        <v>10</v>
      </c>
      <c r="H805" s="87">
        <v>8880</v>
      </c>
      <c r="I805" s="87">
        <v>4449.99</v>
      </c>
      <c r="J805" s="93">
        <f t="shared" si="12"/>
        <v>340</v>
      </c>
    </row>
    <row r="806" spans="2:10">
      <c r="B806" s="86">
        <v>40958</v>
      </c>
      <c r="C806" s="93">
        <v>2185</v>
      </c>
      <c r="D806" s="87" t="s">
        <v>45</v>
      </c>
      <c r="E806" s="87" t="s">
        <v>55</v>
      </c>
      <c r="F806" s="87" t="s">
        <v>50</v>
      </c>
      <c r="G806" s="87">
        <v>6</v>
      </c>
      <c r="H806" s="87">
        <v>4770</v>
      </c>
      <c r="I806" s="87">
        <v>976.4190000000001</v>
      </c>
      <c r="J806" s="93">
        <f t="shared" si="12"/>
        <v>866</v>
      </c>
    </row>
    <row r="807" spans="2:10">
      <c r="B807" s="86">
        <v>40959</v>
      </c>
      <c r="C807" s="93">
        <v>2190</v>
      </c>
      <c r="D807" s="87" t="s">
        <v>45</v>
      </c>
      <c r="E807" s="87" t="s">
        <v>55</v>
      </c>
      <c r="F807" s="87" t="s">
        <v>50</v>
      </c>
      <c r="G807" s="87">
        <v>6</v>
      </c>
      <c r="H807" s="87">
        <v>11925</v>
      </c>
      <c r="I807" s="87">
        <v>3905.6760000000004</v>
      </c>
      <c r="J807" s="93">
        <f t="shared" si="12"/>
        <v>107</v>
      </c>
    </row>
    <row r="808" spans="2:10">
      <c r="B808" s="86">
        <v>40960</v>
      </c>
      <c r="C808" s="93">
        <v>1821</v>
      </c>
      <c r="D808" s="87" t="s">
        <v>49</v>
      </c>
      <c r="E808" s="87" t="s">
        <v>55</v>
      </c>
      <c r="F808" s="87" t="s">
        <v>47</v>
      </c>
      <c r="G808" s="87">
        <v>8</v>
      </c>
      <c r="H808" s="87">
        <v>3072</v>
      </c>
      <c r="I808" s="87">
        <v>2750.6687999999999</v>
      </c>
      <c r="J808" s="93">
        <f t="shared" si="12"/>
        <v>1045</v>
      </c>
    </row>
    <row r="809" spans="2:10">
      <c r="B809" s="86">
        <v>40961</v>
      </c>
      <c r="C809" s="93">
        <v>2186</v>
      </c>
      <c r="D809" s="87" t="s">
        <v>48</v>
      </c>
      <c r="E809" s="87" t="s">
        <v>55</v>
      </c>
      <c r="F809" s="87" t="s">
        <v>50</v>
      </c>
      <c r="G809" s="87">
        <v>10</v>
      </c>
      <c r="H809" s="87">
        <v>2660</v>
      </c>
      <c r="I809" s="87">
        <v>5040.7</v>
      </c>
      <c r="J809" s="93">
        <f t="shared" si="12"/>
        <v>1077</v>
      </c>
    </row>
    <row r="810" spans="2:10">
      <c r="B810" s="86">
        <v>40962</v>
      </c>
      <c r="C810" s="93">
        <v>2191</v>
      </c>
      <c r="D810" s="87" t="s">
        <v>48</v>
      </c>
      <c r="E810" s="87" t="s">
        <v>55</v>
      </c>
      <c r="F810" s="87" t="s">
        <v>50</v>
      </c>
      <c r="G810" s="87">
        <v>10</v>
      </c>
      <c r="H810" s="87">
        <v>2660</v>
      </c>
      <c r="I810" s="87">
        <v>4032.56</v>
      </c>
      <c r="J810" s="93">
        <f t="shared" si="12"/>
        <v>1077</v>
      </c>
    </row>
    <row r="811" spans="2:10">
      <c r="B811" s="86">
        <v>40963</v>
      </c>
      <c r="C811" s="93">
        <v>1822</v>
      </c>
      <c r="D811" s="87" t="s">
        <v>45</v>
      </c>
      <c r="E811" s="87" t="s">
        <v>55</v>
      </c>
      <c r="F811" s="87" t="s">
        <v>47</v>
      </c>
      <c r="G811" s="87">
        <v>10</v>
      </c>
      <c r="H811" s="87">
        <v>2475</v>
      </c>
      <c r="I811" s="87">
        <v>1058.8050000000001</v>
      </c>
      <c r="J811" s="93">
        <f t="shared" si="12"/>
        <v>1107</v>
      </c>
    </row>
    <row r="812" spans="2:10">
      <c r="B812" s="86">
        <v>40964</v>
      </c>
      <c r="C812" s="93">
        <v>2187</v>
      </c>
      <c r="D812" s="87" t="s">
        <v>49</v>
      </c>
      <c r="E812" s="87" t="s">
        <v>55</v>
      </c>
      <c r="F812" s="87" t="s">
        <v>51</v>
      </c>
      <c r="G812" s="87">
        <v>9</v>
      </c>
      <c r="H812" s="87">
        <v>2097</v>
      </c>
      <c r="I812" s="87">
        <v>867.94830000000002</v>
      </c>
      <c r="J812" s="93">
        <f t="shared" si="12"/>
        <v>1205</v>
      </c>
    </row>
    <row r="813" spans="2:10">
      <c r="B813" s="86">
        <v>40965</v>
      </c>
      <c r="C813" s="93">
        <v>2192</v>
      </c>
      <c r="D813" s="87" t="s">
        <v>49</v>
      </c>
      <c r="E813" s="87" t="s">
        <v>55</v>
      </c>
      <c r="F813" s="87" t="s">
        <v>51</v>
      </c>
      <c r="G813" s="87">
        <v>9</v>
      </c>
      <c r="H813" s="87">
        <v>2097</v>
      </c>
      <c r="I813" s="87">
        <v>3471.7932000000001</v>
      </c>
      <c r="J813" s="93">
        <f t="shared" si="12"/>
        <v>1205</v>
      </c>
    </row>
    <row r="814" spans="2:10">
      <c r="B814" s="86">
        <v>40966</v>
      </c>
      <c r="C814" s="93">
        <v>1823</v>
      </c>
      <c r="D814" s="87" t="s">
        <v>48</v>
      </c>
      <c r="E814" s="87" t="s">
        <v>55</v>
      </c>
      <c r="F814" s="87" t="s">
        <v>47</v>
      </c>
      <c r="G814" s="87">
        <v>6</v>
      </c>
      <c r="H814" s="87">
        <v>7627.5</v>
      </c>
      <c r="I814" s="87">
        <v>1443.8857499999999</v>
      </c>
      <c r="J814" s="93">
        <f t="shared" si="12"/>
        <v>489</v>
      </c>
    </row>
    <row r="815" spans="2:10">
      <c r="B815" s="86">
        <v>40967</v>
      </c>
      <c r="C815" s="93">
        <v>2188</v>
      </c>
      <c r="D815" s="87" t="s">
        <v>45</v>
      </c>
      <c r="E815" s="87" t="s">
        <v>55</v>
      </c>
      <c r="F815" s="87" t="s">
        <v>51</v>
      </c>
      <c r="G815" s="87">
        <v>7</v>
      </c>
      <c r="H815" s="87">
        <v>3045</v>
      </c>
      <c r="I815" s="87">
        <v>2037.7140000000002</v>
      </c>
      <c r="J815" s="93">
        <f t="shared" si="12"/>
        <v>1047</v>
      </c>
    </row>
    <row r="816" spans="2:10">
      <c r="B816" s="86">
        <v>40969</v>
      </c>
      <c r="C816" s="93">
        <v>2193</v>
      </c>
      <c r="D816" s="87" t="s">
        <v>45</v>
      </c>
      <c r="E816" s="87" t="s">
        <v>55</v>
      </c>
      <c r="F816" s="87" t="s">
        <v>51</v>
      </c>
      <c r="G816" s="87">
        <v>7</v>
      </c>
      <c r="H816" s="87">
        <v>1522.5</v>
      </c>
      <c r="I816" s="87">
        <v>509.42850000000004</v>
      </c>
      <c r="J816" s="93">
        <f t="shared" si="12"/>
        <v>1318</v>
      </c>
    </row>
    <row r="817" spans="2:10">
      <c r="B817" s="86">
        <v>40970</v>
      </c>
      <c r="C817" s="93">
        <v>1824</v>
      </c>
      <c r="D817" s="87" t="s">
        <v>49</v>
      </c>
      <c r="E817" s="87" t="s">
        <v>55</v>
      </c>
      <c r="F817" s="87" t="s">
        <v>50</v>
      </c>
      <c r="G817" s="87">
        <v>6</v>
      </c>
      <c r="H817" s="87">
        <v>13230</v>
      </c>
      <c r="I817" s="87">
        <v>5757.6959999999999</v>
      </c>
      <c r="J817" s="93">
        <f t="shared" si="12"/>
        <v>51</v>
      </c>
    </row>
    <row r="818" spans="2:10">
      <c r="B818" s="86">
        <v>40971</v>
      </c>
      <c r="C818" s="93">
        <v>2189</v>
      </c>
      <c r="D818" s="87" t="s">
        <v>48</v>
      </c>
      <c r="E818" s="87" t="s">
        <v>55</v>
      </c>
      <c r="F818" s="87" t="s">
        <v>51</v>
      </c>
      <c r="G818" s="87">
        <v>9</v>
      </c>
      <c r="H818" s="87">
        <v>6378.75</v>
      </c>
      <c r="I818" s="87">
        <v>2721.6000000000004</v>
      </c>
      <c r="J818" s="93">
        <f t="shared" si="12"/>
        <v>639</v>
      </c>
    </row>
    <row r="819" spans="2:10">
      <c r="B819" s="86">
        <v>40972</v>
      </c>
      <c r="C819" s="93">
        <v>2194</v>
      </c>
      <c r="D819" s="87" t="s">
        <v>48</v>
      </c>
      <c r="E819" s="87" t="s">
        <v>55</v>
      </c>
      <c r="F819" s="87" t="s">
        <v>51</v>
      </c>
      <c r="G819" s="87">
        <v>9</v>
      </c>
      <c r="H819" s="87">
        <v>4252.5</v>
      </c>
      <c r="I819" s="87">
        <v>3402.0000000000005</v>
      </c>
      <c r="J819" s="93">
        <f t="shared" si="12"/>
        <v>932</v>
      </c>
    </row>
    <row r="820" spans="2:10">
      <c r="B820" s="86">
        <v>40973</v>
      </c>
      <c r="C820" s="93">
        <v>2195</v>
      </c>
      <c r="D820" s="87" t="s">
        <v>45</v>
      </c>
      <c r="E820" s="87" t="s">
        <v>55</v>
      </c>
      <c r="F820" s="87" t="s">
        <v>47</v>
      </c>
      <c r="G820" s="87">
        <v>8</v>
      </c>
      <c r="H820" s="87">
        <v>4776</v>
      </c>
      <c r="I820" s="87">
        <v>2532.4739999999997</v>
      </c>
      <c r="J820" s="93">
        <f t="shared" si="12"/>
        <v>863</v>
      </c>
    </row>
    <row r="821" spans="2:10">
      <c r="B821" s="86">
        <v>41339</v>
      </c>
      <c r="C821" s="93">
        <v>1825</v>
      </c>
      <c r="D821" s="87" t="s">
        <v>45</v>
      </c>
      <c r="E821" s="87" t="s">
        <v>55</v>
      </c>
      <c r="F821" s="87" t="s">
        <v>50</v>
      </c>
      <c r="G821" s="87">
        <v>9</v>
      </c>
      <c r="H821" s="87">
        <v>11295</v>
      </c>
      <c r="I821" s="87">
        <v>3438.1979999999999</v>
      </c>
      <c r="J821" s="93">
        <f t="shared" si="12"/>
        <v>139</v>
      </c>
    </row>
    <row r="822" spans="2:10">
      <c r="B822" s="86">
        <v>41340</v>
      </c>
      <c r="C822" s="93">
        <v>1826</v>
      </c>
      <c r="D822" s="87" t="s">
        <v>48</v>
      </c>
      <c r="E822" s="87" t="s">
        <v>55</v>
      </c>
      <c r="F822" s="87" t="s">
        <v>50</v>
      </c>
      <c r="G822" s="87">
        <v>9</v>
      </c>
      <c r="H822" s="87">
        <v>5697</v>
      </c>
      <c r="I822" s="87">
        <v>4106.3976000000002</v>
      </c>
      <c r="J822" s="93">
        <f t="shared" si="12"/>
        <v>730</v>
      </c>
    </row>
    <row r="823" spans="2:10">
      <c r="B823" s="86">
        <v>41341</v>
      </c>
      <c r="C823" s="93">
        <v>1827</v>
      </c>
      <c r="D823" s="87" t="s">
        <v>49</v>
      </c>
      <c r="E823" s="87" t="s">
        <v>55</v>
      </c>
      <c r="F823" s="87" t="s">
        <v>51</v>
      </c>
      <c r="G823" s="87">
        <v>7</v>
      </c>
      <c r="H823" s="87">
        <v>10001.25</v>
      </c>
      <c r="I823" s="87">
        <v>2616.3270000000002</v>
      </c>
      <c r="J823" s="93">
        <f t="shared" si="12"/>
        <v>251</v>
      </c>
    </row>
    <row r="824" spans="2:10">
      <c r="B824" s="86">
        <v>41342</v>
      </c>
      <c r="C824" s="93">
        <v>1828</v>
      </c>
      <c r="D824" s="87" t="s">
        <v>45</v>
      </c>
      <c r="E824" s="87" t="s">
        <v>55</v>
      </c>
      <c r="F824" s="87" t="s">
        <v>51</v>
      </c>
      <c r="G824" s="87">
        <v>6</v>
      </c>
      <c r="H824" s="87">
        <v>9045</v>
      </c>
      <c r="I824" s="87">
        <v>2658.5064000000002</v>
      </c>
      <c r="J824" s="93">
        <f t="shared" si="12"/>
        <v>320</v>
      </c>
    </row>
    <row r="825" spans="2:10">
      <c r="B825" s="86">
        <v>41343</v>
      </c>
      <c r="C825" s="93">
        <v>1829</v>
      </c>
      <c r="D825" s="87" t="s">
        <v>48</v>
      </c>
      <c r="E825" s="87" t="s">
        <v>55</v>
      </c>
      <c r="F825" s="87" t="s">
        <v>51</v>
      </c>
      <c r="G825" s="87">
        <v>7</v>
      </c>
      <c r="H825" s="87">
        <v>7980</v>
      </c>
      <c r="I825" s="87">
        <v>1240.4112</v>
      </c>
      <c r="J825" s="93">
        <f t="shared" si="12"/>
        <v>447</v>
      </c>
    </row>
    <row r="826" spans="2:10">
      <c r="B826" s="86">
        <v>41344</v>
      </c>
      <c r="C826" s="93">
        <v>1830</v>
      </c>
      <c r="D826" s="87" t="s">
        <v>49</v>
      </c>
      <c r="E826" s="87" t="s">
        <v>55</v>
      </c>
      <c r="F826" s="87" t="s">
        <v>47</v>
      </c>
      <c r="G826" s="87">
        <v>10</v>
      </c>
      <c r="H826" s="87">
        <v>1725</v>
      </c>
      <c r="I826" s="87">
        <v>1082.6100000000001</v>
      </c>
      <c r="J826" s="93">
        <f t="shared" si="12"/>
        <v>1282</v>
      </c>
    </row>
    <row r="827" spans="2:10">
      <c r="B827" s="86">
        <v>41345</v>
      </c>
      <c r="C827" s="93">
        <v>1831</v>
      </c>
      <c r="D827" s="87" t="s">
        <v>45</v>
      </c>
      <c r="E827" s="87" t="s">
        <v>55</v>
      </c>
      <c r="F827" s="87" t="s">
        <v>47</v>
      </c>
      <c r="G827" s="87">
        <v>10</v>
      </c>
      <c r="H827" s="87">
        <v>4080</v>
      </c>
      <c r="I827" s="87">
        <v>3821.9399999999996</v>
      </c>
      <c r="J827" s="93">
        <f t="shared" si="12"/>
        <v>964</v>
      </c>
    </row>
    <row r="828" spans="2:10">
      <c r="B828" s="86">
        <v>41346</v>
      </c>
      <c r="C828" s="93">
        <v>1832</v>
      </c>
      <c r="D828" s="87" t="s">
        <v>48</v>
      </c>
      <c r="E828" s="87" t="s">
        <v>55</v>
      </c>
      <c r="F828" s="87" t="s">
        <v>47</v>
      </c>
      <c r="G828" s="87">
        <v>8</v>
      </c>
      <c r="H828" s="87">
        <v>14880</v>
      </c>
      <c r="I828" s="87">
        <v>1169.8656000000001</v>
      </c>
      <c r="J828" s="93">
        <f t="shared" si="12"/>
        <v>5</v>
      </c>
    </row>
    <row r="829" spans="2:10">
      <c r="B829" s="86">
        <v>41347</v>
      </c>
      <c r="C829" s="93">
        <v>1833</v>
      </c>
      <c r="D829" s="87" t="s">
        <v>49</v>
      </c>
      <c r="E829" s="87" t="s">
        <v>55</v>
      </c>
      <c r="F829" s="87" t="s">
        <v>50</v>
      </c>
      <c r="G829" s="87">
        <v>9</v>
      </c>
      <c r="H829" s="87">
        <v>6925.5</v>
      </c>
      <c r="I829" s="87">
        <v>2930.8716000000004</v>
      </c>
      <c r="J829" s="93">
        <f t="shared" si="12"/>
        <v>583</v>
      </c>
    </row>
    <row r="830" spans="2:10">
      <c r="B830" s="86">
        <v>41348</v>
      </c>
      <c r="C830" s="93">
        <v>1834</v>
      </c>
      <c r="D830" s="87" t="s">
        <v>45</v>
      </c>
      <c r="E830" s="87" t="s">
        <v>55</v>
      </c>
      <c r="F830" s="87" t="s">
        <v>50</v>
      </c>
      <c r="G830" s="87">
        <v>9</v>
      </c>
      <c r="H830" s="87">
        <v>6831</v>
      </c>
      <c r="I830" s="87">
        <v>4097.6891999999998</v>
      </c>
      <c r="J830" s="93">
        <f t="shared" si="12"/>
        <v>597</v>
      </c>
    </row>
    <row r="831" spans="2:10">
      <c r="B831" s="86">
        <v>41349</v>
      </c>
      <c r="C831" s="93">
        <v>1835</v>
      </c>
      <c r="D831" s="87" t="s">
        <v>48</v>
      </c>
      <c r="E831" s="87" t="s">
        <v>55</v>
      </c>
      <c r="F831" s="87" t="s">
        <v>50</v>
      </c>
      <c r="G831" s="87">
        <v>9</v>
      </c>
      <c r="H831" s="87">
        <v>1957.5</v>
      </c>
      <c r="I831" s="87">
        <v>1549.9485</v>
      </c>
      <c r="J831" s="93">
        <f t="shared" si="12"/>
        <v>1243</v>
      </c>
    </row>
    <row r="832" spans="2:10">
      <c r="B832" s="86">
        <v>41350</v>
      </c>
      <c r="C832" s="93">
        <v>1836</v>
      </c>
      <c r="D832" s="87" t="s">
        <v>49</v>
      </c>
      <c r="E832" s="87" t="s">
        <v>55</v>
      </c>
      <c r="F832" s="87" t="s">
        <v>51</v>
      </c>
      <c r="G832" s="87">
        <v>9</v>
      </c>
      <c r="H832" s="87">
        <v>10260</v>
      </c>
      <c r="I832" s="87">
        <v>3351.942</v>
      </c>
      <c r="J832" s="93">
        <f t="shared" si="12"/>
        <v>225</v>
      </c>
    </row>
    <row r="833" spans="2:10">
      <c r="B833" s="86">
        <v>41351</v>
      </c>
      <c r="C833" s="93">
        <v>1837</v>
      </c>
      <c r="D833" s="87" t="s">
        <v>45</v>
      </c>
      <c r="E833" s="87" t="s">
        <v>55</v>
      </c>
      <c r="F833" s="87" t="s">
        <v>51</v>
      </c>
      <c r="G833" s="87">
        <v>6</v>
      </c>
      <c r="H833" s="87">
        <v>7668</v>
      </c>
      <c r="I833" s="87">
        <v>1401.7103999999999</v>
      </c>
      <c r="J833" s="93">
        <f t="shared" si="12"/>
        <v>483</v>
      </c>
    </row>
    <row r="834" spans="2:10">
      <c r="B834" s="86">
        <v>41352</v>
      </c>
      <c r="C834" s="93">
        <v>1838</v>
      </c>
      <c r="D834" s="87" t="s">
        <v>48</v>
      </c>
      <c r="E834" s="87" t="s">
        <v>55</v>
      </c>
      <c r="F834" s="87" t="s">
        <v>51</v>
      </c>
      <c r="G834" s="87">
        <v>6</v>
      </c>
      <c r="H834" s="87">
        <v>4482</v>
      </c>
      <c r="I834" s="87">
        <v>1760.9778000000001</v>
      </c>
      <c r="J834" s="93">
        <f t="shared" si="12"/>
        <v>898</v>
      </c>
    </row>
    <row r="835" spans="2:10">
      <c r="B835" s="86">
        <v>41353</v>
      </c>
      <c r="C835" s="93">
        <v>1839</v>
      </c>
      <c r="D835" s="87" t="s">
        <v>49</v>
      </c>
      <c r="E835" s="87" t="s">
        <v>55</v>
      </c>
      <c r="F835" s="87" t="s">
        <v>47</v>
      </c>
      <c r="G835" s="87">
        <v>7</v>
      </c>
      <c r="H835" s="87">
        <v>6048</v>
      </c>
      <c r="I835" s="87">
        <v>503.79839999999996</v>
      </c>
      <c r="J835" s="93">
        <f t="shared" ref="J835:J898" si="13">+RANK(H835,$H$2:$H$1326,0)</f>
        <v>687</v>
      </c>
    </row>
    <row r="836" spans="2:10">
      <c r="B836" s="86">
        <v>41354</v>
      </c>
      <c r="C836" s="93">
        <v>1840</v>
      </c>
      <c r="D836" s="87" t="s">
        <v>45</v>
      </c>
      <c r="E836" s="87" t="s">
        <v>55</v>
      </c>
      <c r="F836" s="87" t="s">
        <v>47</v>
      </c>
      <c r="G836" s="87">
        <v>6</v>
      </c>
      <c r="H836" s="87">
        <v>1791</v>
      </c>
      <c r="I836" s="87">
        <v>3220.9344000000001</v>
      </c>
      <c r="J836" s="93">
        <f t="shared" si="13"/>
        <v>1264</v>
      </c>
    </row>
    <row r="837" spans="2:10">
      <c r="B837" s="86">
        <v>41355</v>
      </c>
      <c r="C837" s="93">
        <v>1841</v>
      </c>
      <c r="D837" s="87" t="s">
        <v>48</v>
      </c>
      <c r="E837" s="87" t="s">
        <v>55</v>
      </c>
      <c r="F837" s="87" t="s">
        <v>47</v>
      </c>
      <c r="G837" s="87">
        <v>8</v>
      </c>
      <c r="H837" s="87">
        <v>2604</v>
      </c>
      <c r="I837" s="87">
        <v>4309.0992000000006</v>
      </c>
      <c r="J837" s="93">
        <f t="shared" si="13"/>
        <v>1087</v>
      </c>
    </row>
    <row r="838" spans="2:10">
      <c r="B838" s="86">
        <v>41356</v>
      </c>
      <c r="C838" s="93">
        <v>2196</v>
      </c>
      <c r="D838" s="87" t="s">
        <v>49</v>
      </c>
      <c r="E838" s="87" t="s">
        <v>55</v>
      </c>
      <c r="F838" s="87" t="s">
        <v>51</v>
      </c>
      <c r="G838" s="87">
        <v>6</v>
      </c>
      <c r="H838" s="87">
        <v>8172</v>
      </c>
      <c r="I838" s="87">
        <v>2018.2797</v>
      </c>
      <c r="J838" s="93">
        <f t="shared" si="13"/>
        <v>428</v>
      </c>
    </row>
    <row r="839" spans="2:10">
      <c r="B839" s="86">
        <v>41357</v>
      </c>
      <c r="C839" s="93">
        <v>2562</v>
      </c>
      <c r="D839" s="87" t="s">
        <v>49</v>
      </c>
      <c r="E839" s="87" t="s">
        <v>55</v>
      </c>
      <c r="F839" s="87" t="s">
        <v>50</v>
      </c>
      <c r="G839" s="87">
        <v>6</v>
      </c>
      <c r="H839" s="87">
        <v>7020</v>
      </c>
      <c r="I839" s="87">
        <v>2369.25</v>
      </c>
      <c r="J839" s="93">
        <f t="shared" si="13"/>
        <v>573</v>
      </c>
    </row>
    <row r="840" spans="2:10">
      <c r="B840" s="86">
        <v>41358</v>
      </c>
      <c r="C840" s="93">
        <v>2197</v>
      </c>
      <c r="D840" s="87" t="s">
        <v>45</v>
      </c>
      <c r="E840" s="87" t="s">
        <v>55</v>
      </c>
      <c r="F840" s="87" t="s">
        <v>51</v>
      </c>
      <c r="G840" s="87">
        <v>6</v>
      </c>
      <c r="H840" s="87">
        <v>3978</v>
      </c>
      <c r="I840" s="87">
        <v>735.53219999999999</v>
      </c>
      <c r="J840" s="93">
        <f t="shared" si="13"/>
        <v>978</v>
      </c>
    </row>
    <row r="841" spans="2:10">
      <c r="B841" s="86">
        <v>41359</v>
      </c>
      <c r="C841" s="93">
        <v>2563</v>
      </c>
      <c r="D841" s="87" t="s">
        <v>45</v>
      </c>
      <c r="E841" s="87" t="s">
        <v>55</v>
      </c>
      <c r="F841" s="87" t="s">
        <v>50</v>
      </c>
      <c r="G841" s="87">
        <v>8</v>
      </c>
      <c r="H841" s="87">
        <v>7920</v>
      </c>
      <c r="I841" s="87">
        <v>3519.45</v>
      </c>
      <c r="J841" s="93">
        <f t="shared" si="13"/>
        <v>456</v>
      </c>
    </row>
    <row r="842" spans="2:10">
      <c r="B842" s="86">
        <v>41360</v>
      </c>
      <c r="C842" s="93">
        <v>2198</v>
      </c>
      <c r="D842" s="87" t="s">
        <v>48</v>
      </c>
      <c r="E842" s="87" t="s">
        <v>55</v>
      </c>
      <c r="F842" s="87" t="s">
        <v>51</v>
      </c>
      <c r="G842" s="87">
        <v>9</v>
      </c>
      <c r="H842" s="87">
        <v>11178</v>
      </c>
      <c r="I842" s="87">
        <v>4783.0661999999993</v>
      </c>
      <c r="J842" s="93">
        <f t="shared" si="13"/>
        <v>152</v>
      </c>
    </row>
    <row r="843" spans="2:10">
      <c r="B843" s="86">
        <v>41361</v>
      </c>
      <c r="C843" s="93">
        <v>2564</v>
      </c>
      <c r="D843" s="87" t="s">
        <v>48</v>
      </c>
      <c r="E843" s="87" t="s">
        <v>55</v>
      </c>
      <c r="F843" s="87" t="s">
        <v>50</v>
      </c>
      <c r="G843" s="87">
        <v>6</v>
      </c>
      <c r="H843" s="87">
        <v>3150</v>
      </c>
      <c r="I843" s="87">
        <v>2264.85</v>
      </c>
      <c r="J843" s="93">
        <f t="shared" si="13"/>
        <v>1035</v>
      </c>
    </row>
    <row r="844" spans="2:10">
      <c r="B844" s="86">
        <v>41362</v>
      </c>
      <c r="C844" s="93">
        <v>2199</v>
      </c>
      <c r="D844" s="87" t="s">
        <v>49</v>
      </c>
      <c r="E844" s="87" t="s">
        <v>55</v>
      </c>
      <c r="F844" s="87" t="s">
        <v>47</v>
      </c>
      <c r="G844" s="87">
        <v>8</v>
      </c>
      <c r="H844" s="87">
        <v>6096</v>
      </c>
      <c r="I844" s="87">
        <v>1445.9712</v>
      </c>
      <c r="J844" s="93">
        <f t="shared" si="13"/>
        <v>675</v>
      </c>
    </row>
    <row r="845" spans="2:10">
      <c r="B845" s="86">
        <v>41363</v>
      </c>
      <c r="C845" s="93">
        <v>2565</v>
      </c>
      <c r="D845" s="87" t="s">
        <v>49</v>
      </c>
      <c r="E845" s="87" t="s">
        <v>55</v>
      </c>
      <c r="F845" s="87" t="s">
        <v>51</v>
      </c>
      <c r="G845" s="87">
        <v>9</v>
      </c>
      <c r="H845" s="87">
        <v>6135.75</v>
      </c>
      <c r="I845" s="87">
        <v>1783.8670499999998</v>
      </c>
      <c r="J845" s="93">
        <f t="shared" si="13"/>
        <v>670</v>
      </c>
    </row>
    <row r="846" spans="2:10">
      <c r="B846" s="86">
        <v>41364</v>
      </c>
      <c r="C846" s="93">
        <v>2200</v>
      </c>
      <c r="D846" s="87" t="s">
        <v>45</v>
      </c>
      <c r="E846" s="87" t="s">
        <v>55</v>
      </c>
      <c r="F846" s="87" t="s">
        <v>47</v>
      </c>
      <c r="G846" s="87">
        <v>8</v>
      </c>
      <c r="H846" s="87">
        <v>7248</v>
      </c>
      <c r="I846" s="87">
        <v>3665.6759999999995</v>
      </c>
      <c r="J846" s="93">
        <f t="shared" si="13"/>
        <v>540</v>
      </c>
    </row>
    <row r="847" spans="2:10">
      <c r="B847" s="86">
        <v>41365</v>
      </c>
      <c r="C847" s="93">
        <v>2566</v>
      </c>
      <c r="D847" s="87" t="s">
        <v>45</v>
      </c>
      <c r="E847" s="87" t="s">
        <v>55</v>
      </c>
      <c r="F847" s="87" t="s">
        <v>51</v>
      </c>
      <c r="G847" s="87">
        <v>7</v>
      </c>
      <c r="H847" s="87">
        <v>3108</v>
      </c>
      <c r="I847" s="87">
        <v>605.90460000000007</v>
      </c>
      <c r="J847" s="93">
        <f t="shared" si="13"/>
        <v>1041</v>
      </c>
    </row>
    <row r="848" spans="2:10">
      <c r="B848" s="86">
        <v>41366</v>
      </c>
      <c r="C848" s="93">
        <v>2201</v>
      </c>
      <c r="D848" s="87" t="s">
        <v>48</v>
      </c>
      <c r="E848" s="87" t="s">
        <v>55</v>
      </c>
      <c r="F848" s="87" t="s">
        <v>47</v>
      </c>
      <c r="G848" s="87">
        <v>6</v>
      </c>
      <c r="H848" s="87">
        <v>1935</v>
      </c>
      <c r="I848" s="87">
        <v>637.77600000000007</v>
      </c>
      <c r="J848" s="93">
        <f t="shared" si="13"/>
        <v>1246</v>
      </c>
    </row>
    <row r="849" spans="2:10">
      <c r="B849" s="86">
        <v>41367</v>
      </c>
      <c r="C849" s="93">
        <v>2567</v>
      </c>
      <c r="D849" s="87" t="s">
        <v>48</v>
      </c>
      <c r="E849" s="87" t="s">
        <v>55</v>
      </c>
      <c r="F849" s="87" t="s">
        <v>51</v>
      </c>
      <c r="G849" s="87">
        <v>9</v>
      </c>
      <c r="H849" s="87">
        <v>7411.5</v>
      </c>
      <c r="I849" s="87">
        <v>4191.9444000000003</v>
      </c>
      <c r="J849" s="93">
        <f t="shared" si="13"/>
        <v>514</v>
      </c>
    </row>
    <row r="850" spans="2:10">
      <c r="B850" s="86">
        <v>41368</v>
      </c>
      <c r="C850" s="93">
        <v>2202</v>
      </c>
      <c r="D850" s="87" t="s">
        <v>49</v>
      </c>
      <c r="E850" s="87" t="s">
        <v>55</v>
      </c>
      <c r="F850" s="87" t="s">
        <v>50</v>
      </c>
      <c r="G850" s="87">
        <v>7</v>
      </c>
      <c r="H850" s="87">
        <v>8568</v>
      </c>
      <c r="I850" s="87">
        <v>5873.3639999999996</v>
      </c>
      <c r="J850" s="93">
        <f t="shared" si="13"/>
        <v>375</v>
      </c>
    </row>
    <row r="851" spans="2:10">
      <c r="B851" s="86">
        <v>41369</v>
      </c>
      <c r="C851" s="93">
        <v>2568</v>
      </c>
      <c r="D851" s="87" t="s">
        <v>49</v>
      </c>
      <c r="E851" s="87" t="s">
        <v>55</v>
      </c>
      <c r="F851" s="87" t="s">
        <v>47</v>
      </c>
      <c r="G851" s="87">
        <v>10</v>
      </c>
      <c r="H851" s="87">
        <v>8880</v>
      </c>
      <c r="I851" s="87">
        <v>4962.8100000000004</v>
      </c>
      <c r="J851" s="93">
        <f t="shared" si="13"/>
        <v>340</v>
      </c>
    </row>
    <row r="852" spans="2:10">
      <c r="B852" s="86">
        <v>41370</v>
      </c>
      <c r="C852" s="93">
        <v>2203</v>
      </c>
      <c r="D852" s="87" t="s">
        <v>45</v>
      </c>
      <c r="E852" s="87" t="s">
        <v>55</v>
      </c>
      <c r="F852" s="87" t="s">
        <v>50</v>
      </c>
      <c r="G852" s="87">
        <v>10</v>
      </c>
      <c r="H852" s="87">
        <v>6255</v>
      </c>
      <c r="I852" s="87">
        <v>3148.35</v>
      </c>
      <c r="J852" s="93">
        <f t="shared" si="13"/>
        <v>656</v>
      </c>
    </row>
    <row r="853" spans="2:10">
      <c r="B853" s="86">
        <v>41371</v>
      </c>
      <c r="C853" s="93">
        <v>2569</v>
      </c>
      <c r="D853" s="87" t="s">
        <v>45</v>
      </c>
      <c r="E853" s="87" t="s">
        <v>55</v>
      </c>
      <c r="F853" s="87" t="s">
        <v>47</v>
      </c>
      <c r="G853" s="87">
        <v>6</v>
      </c>
      <c r="H853" s="87">
        <v>7992</v>
      </c>
      <c r="I853" s="87">
        <v>3956.5727999999999</v>
      </c>
      <c r="J853" s="93">
        <f t="shared" si="13"/>
        <v>446</v>
      </c>
    </row>
    <row r="854" spans="2:10">
      <c r="B854" s="86">
        <v>41372</v>
      </c>
      <c r="C854" s="93">
        <v>2204</v>
      </c>
      <c r="D854" s="87" t="s">
        <v>48</v>
      </c>
      <c r="E854" s="87" t="s">
        <v>55</v>
      </c>
      <c r="F854" s="87" t="s">
        <v>50</v>
      </c>
      <c r="G854" s="87">
        <v>10</v>
      </c>
      <c r="H854" s="87">
        <v>6660</v>
      </c>
      <c r="I854" s="87">
        <v>1922.9639999999999</v>
      </c>
      <c r="J854" s="93">
        <f t="shared" si="13"/>
        <v>618</v>
      </c>
    </row>
    <row r="855" spans="2:10">
      <c r="B855" s="86">
        <v>41373</v>
      </c>
      <c r="C855" s="93">
        <v>2570</v>
      </c>
      <c r="D855" s="87" t="s">
        <v>48</v>
      </c>
      <c r="E855" s="87" t="s">
        <v>55</v>
      </c>
      <c r="F855" s="87" t="s">
        <v>47</v>
      </c>
      <c r="G855" s="87">
        <v>7</v>
      </c>
      <c r="H855" s="87">
        <v>5607</v>
      </c>
      <c r="I855" s="87">
        <v>591.35159999999996</v>
      </c>
      <c r="J855" s="93">
        <f t="shared" si="13"/>
        <v>744</v>
      </c>
    </row>
    <row r="856" spans="2:10">
      <c r="B856" s="86">
        <v>41374</v>
      </c>
      <c r="C856" s="93">
        <v>2205</v>
      </c>
      <c r="D856" s="87" t="s">
        <v>49</v>
      </c>
      <c r="E856" s="87" t="s">
        <v>55</v>
      </c>
      <c r="F856" s="87" t="s">
        <v>51</v>
      </c>
      <c r="G856" s="87">
        <v>9</v>
      </c>
      <c r="H856" s="87">
        <v>13410</v>
      </c>
      <c r="I856" s="87">
        <v>2911.0428000000002</v>
      </c>
      <c r="J856" s="93">
        <f t="shared" si="13"/>
        <v>44</v>
      </c>
    </row>
    <row r="857" spans="2:10">
      <c r="B857" s="86">
        <v>41375</v>
      </c>
      <c r="C857" s="93">
        <v>2571</v>
      </c>
      <c r="D857" s="87" t="s">
        <v>49</v>
      </c>
      <c r="E857" s="87" t="s">
        <v>55</v>
      </c>
      <c r="F857" s="87" t="s">
        <v>50</v>
      </c>
      <c r="G857" s="87">
        <v>10</v>
      </c>
      <c r="H857" s="87">
        <v>4770</v>
      </c>
      <c r="I857" s="87">
        <v>2509.9740000000002</v>
      </c>
      <c r="J857" s="93">
        <f t="shared" si="13"/>
        <v>866</v>
      </c>
    </row>
    <row r="858" spans="2:10">
      <c r="B858" s="86">
        <v>41376</v>
      </c>
      <c r="C858" s="93">
        <v>2206</v>
      </c>
      <c r="D858" s="87" t="s">
        <v>45</v>
      </c>
      <c r="E858" s="87" t="s">
        <v>55</v>
      </c>
      <c r="F858" s="87" t="s">
        <v>51</v>
      </c>
      <c r="G858" s="87">
        <v>6</v>
      </c>
      <c r="H858" s="87">
        <v>2673</v>
      </c>
      <c r="I858" s="87">
        <v>2986.2755999999999</v>
      </c>
      <c r="J858" s="93">
        <f t="shared" si="13"/>
        <v>1075</v>
      </c>
    </row>
    <row r="859" spans="2:10">
      <c r="B859" s="86">
        <v>41377</v>
      </c>
      <c r="C859" s="93">
        <v>2572</v>
      </c>
      <c r="D859" s="87" t="s">
        <v>45</v>
      </c>
      <c r="E859" s="87" t="s">
        <v>55</v>
      </c>
      <c r="F859" s="87" t="s">
        <v>50</v>
      </c>
      <c r="G859" s="87">
        <v>9</v>
      </c>
      <c r="H859" s="87">
        <v>6378.75</v>
      </c>
      <c r="I859" s="87">
        <v>702.08774999999991</v>
      </c>
      <c r="J859" s="93">
        <f t="shared" si="13"/>
        <v>639</v>
      </c>
    </row>
    <row r="860" spans="2:10">
      <c r="B860" s="86">
        <v>41378</v>
      </c>
      <c r="C860" s="93">
        <v>2207</v>
      </c>
      <c r="D860" s="87" t="s">
        <v>48</v>
      </c>
      <c r="E860" s="87" t="s">
        <v>55</v>
      </c>
      <c r="F860" s="87" t="s">
        <v>51</v>
      </c>
      <c r="G860" s="87">
        <v>7</v>
      </c>
      <c r="H860" s="87">
        <v>4882.5</v>
      </c>
      <c r="I860" s="87">
        <v>687.94425000000001</v>
      </c>
      <c r="J860" s="93">
        <f t="shared" si="13"/>
        <v>847</v>
      </c>
    </row>
    <row r="861" spans="2:10">
      <c r="B861" s="86">
        <v>41379</v>
      </c>
      <c r="C861" s="93">
        <v>2573</v>
      </c>
      <c r="D861" s="87" t="s">
        <v>48</v>
      </c>
      <c r="E861" s="87" t="s">
        <v>55</v>
      </c>
      <c r="F861" s="87" t="s">
        <v>50</v>
      </c>
      <c r="G861" s="87">
        <v>6</v>
      </c>
      <c r="H861" s="87">
        <v>4401</v>
      </c>
      <c r="I861" s="87">
        <v>2591.7489000000005</v>
      </c>
      <c r="J861" s="93">
        <f t="shared" si="13"/>
        <v>915</v>
      </c>
    </row>
    <row r="862" spans="2:10">
      <c r="B862" s="86">
        <v>41380</v>
      </c>
      <c r="C862" s="93">
        <v>2208</v>
      </c>
      <c r="D862" s="87" t="s">
        <v>49</v>
      </c>
      <c r="E862" s="87" t="s">
        <v>55</v>
      </c>
      <c r="F862" s="87" t="s">
        <v>47</v>
      </c>
      <c r="G862" s="87">
        <v>6</v>
      </c>
      <c r="H862" s="87">
        <v>9720</v>
      </c>
      <c r="I862" s="87">
        <v>3403.5551999999998</v>
      </c>
      <c r="J862" s="93">
        <f t="shared" si="13"/>
        <v>270</v>
      </c>
    </row>
    <row r="863" spans="2:10">
      <c r="B863" s="86">
        <v>41381</v>
      </c>
      <c r="C863" s="93">
        <v>2574</v>
      </c>
      <c r="D863" s="87" t="s">
        <v>49</v>
      </c>
      <c r="E863" s="87" t="s">
        <v>55</v>
      </c>
      <c r="F863" s="87" t="s">
        <v>51</v>
      </c>
      <c r="G863" s="87">
        <v>7</v>
      </c>
      <c r="H863" s="87">
        <v>3990</v>
      </c>
      <c r="I863" s="87">
        <v>1372.9590000000001</v>
      </c>
      <c r="J863" s="93">
        <f t="shared" si="13"/>
        <v>977</v>
      </c>
    </row>
    <row r="864" spans="2:10">
      <c r="B864" s="86">
        <v>41382</v>
      </c>
      <c r="C864" s="93">
        <v>2209</v>
      </c>
      <c r="D864" s="87" t="s">
        <v>45</v>
      </c>
      <c r="E864" s="87" t="s">
        <v>55</v>
      </c>
      <c r="F864" s="87" t="s">
        <v>47</v>
      </c>
      <c r="G864" s="87">
        <v>9</v>
      </c>
      <c r="H864" s="87">
        <v>2349</v>
      </c>
      <c r="I864" s="87">
        <v>3937.8635999999997</v>
      </c>
      <c r="J864" s="93">
        <f t="shared" si="13"/>
        <v>1132</v>
      </c>
    </row>
    <row r="865" spans="2:10">
      <c r="B865" s="86">
        <v>41383</v>
      </c>
      <c r="C865" s="93">
        <v>2575</v>
      </c>
      <c r="D865" s="87" t="s">
        <v>45</v>
      </c>
      <c r="E865" s="87" t="s">
        <v>55</v>
      </c>
      <c r="F865" s="87" t="s">
        <v>51</v>
      </c>
      <c r="G865" s="87">
        <v>7</v>
      </c>
      <c r="H865" s="87">
        <v>9292.5</v>
      </c>
      <c r="I865" s="87">
        <v>737.63864999999987</v>
      </c>
      <c r="J865" s="93">
        <f t="shared" si="13"/>
        <v>302</v>
      </c>
    </row>
    <row r="866" spans="2:10">
      <c r="B866" s="86">
        <v>41384</v>
      </c>
      <c r="C866" s="93">
        <v>2210</v>
      </c>
      <c r="D866" s="87" t="s">
        <v>48</v>
      </c>
      <c r="E866" s="87" t="s">
        <v>55</v>
      </c>
      <c r="F866" s="87" t="s">
        <v>47</v>
      </c>
      <c r="G866" s="87">
        <v>9</v>
      </c>
      <c r="H866" s="87">
        <v>13702.5</v>
      </c>
      <c r="I866" s="87">
        <v>919.98585000000003</v>
      </c>
      <c r="J866" s="93">
        <f t="shared" si="13"/>
        <v>37</v>
      </c>
    </row>
    <row r="867" spans="2:10">
      <c r="B867" s="86">
        <v>41385</v>
      </c>
      <c r="C867" s="93">
        <v>2576</v>
      </c>
      <c r="D867" s="87" t="s">
        <v>48</v>
      </c>
      <c r="E867" s="87" t="s">
        <v>55</v>
      </c>
      <c r="F867" s="87" t="s">
        <v>51</v>
      </c>
      <c r="G867" s="87">
        <v>7</v>
      </c>
      <c r="H867" s="87">
        <v>6762</v>
      </c>
      <c r="I867" s="87">
        <v>1316.8995</v>
      </c>
      <c r="J867" s="93">
        <f t="shared" si="13"/>
        <v>612</v>
      </c>
    </row>
    <row r="868" spans="2:10">
      <c r="B868" s="86">
        <v>41386</v>
      </c>
      <c r="C868" s="93">
        <v>2211</v>
      </c>
      <c r="D868" s="87" t="s">
        <v>49</v>
      </c>
      <c r="E868" s="87" t="s">
        <v>55</v>
      </c>
      <c r="F868" s="87" t="s">
        <v>50</v>
      </c>
      <c r="G868" s="87">
        <v>10</v>
      </c>
      <c r="H868" s="87">
        <v>5400</v>
      </c>
      <c r="I868" s="87">
        <v>2108.7000000000003</v>
      </c>
      <c r="J868" s="93">
        <f t="shared" si="13"/>
        <v>768</v>
      </c>
    </row>
    <row r="869" spans="2:10">
      <c r="B869" s="86">
        <v>41387</v>
      </c>
      <c r="C869" s="93">
        <v>2577</v>
      </c>
      <c r="D869" s="87" t="s">
        <v>49</v>
      </c>
      <c r="E869" s="87" t="s">
        <v>55</v>
      </c>
      <c r="F869" s="87" t="s">
        <v>47</v>
      </c>
      <c r="G869" s="87">
        <v>6</v>
      </c>
      <c r="H869" s="87">
        <v>9432</v>
      </c>
      <c r="I869" s="87">
        <v>3295.5407999999998</v>
      </c>
      <c r="J869" s="93">
        <f t="shared" si="13"/>
        <v>288</v>
      </c>
    </row>
    <row r="870" spans="2:10">
      <c r="B870" s="86">
        <v>41388</v>
      </c>
      <c r="C870" s="93">
        <v>2212</v>
      </c>
      <c r="D870" s="87" t="s">
        <v>45</v>
      </c>
      <c r="E870" s="87" t="s">
        <v>55</v>
      </c>
      <c r="F870" s="87" t="s">
        <v>50</v>
      </c>
      <c r="G870" s="87">
        <v>9</v>
      </c>
      <c r="H870" s="87">
        <v>2610</v>
      </c>
      <c r="I870" s="87">
        <v>3854.4479999999999</v>
      </c>
      <c r="J870" s="93">
        <f t="shared" si="13"/>
        <v>1084</v>
      </c>
    </row>
    <row r="871" spans="2:10">
      <c r="B871" s="86">
        <v>41389</v>
      </c>
      <c r="C871" s="93">
        <v>2578</v>
      </c>
      <c r="D871" s="87" t="s">
        <v>45</v>
      </c>
      <c r="E871" s="87" t="s">
        <v>55</v>
      </c>
      <c r="F871" s="87" t="s">
        <v>47</v>
      </c>
      <c r="G871" s="87">
        <v>9</v>
      </c>
      <c r="H871" s="87">
        <v>5220</v>
      </c>
      <c r="I871" s="87">
        <v>1099.0709999999999</v>
      </c>
      <c r="J871" s="93">
        <f t="shared" si="13"/>
        <v>795</v>
      </c>
    </row>
    <row r="872" spans="2:10">
      <c r="B872" s="86">
        <v>41390</v>
      </c>
      <c r="C872" s="93">
        <v>2213</v>
      </c>
      <c r="D872" s="87" t="s">
        <v>48</v>
      </c>
      <c r="E872" s="87" t="s">
        <v>55</v>
      </c>
      <c r="F872" s="87" t="s">
        <v>50</v>
      </c>
      <c r="G872" s="87">
        <v>8</v>
      </c>
      <c r="H872" s="87">
        <v>8388</v>
      </c>
      <c r="I872" s="87">
        <v>1038.4344000000001</v>
      </c>
      <c r="J872" s="93">
        <f t="shared" si="13"/>
        <v>398</v>
      </c>
    </row>
    <row r="873" spans="2:10">
      <c r="B873" s="86">
        <v>41391</v>
      </c>
      <c r="C873" s="93">
        <v>2579</v>
      </c>
      <c r="D873" s="87" t="s">
        <v>48</v>
      </c>
      <c r="E873" s="87" t="s">
        <v>55</v>
      </c>
      <c r="F873" s="87" t="s">
        <v>47</v>
      </c>
      <c r="G873" s="87">
        <v>7</v>
      </c>
      <c r="H873" s="87">
        <v>11550</v>
      </c>
      <c r="I873" s="87">
        <v>1974.5880000000002</v>
      </c>
      <c r="J873" s="93">
        <f t="shared" si="13"/>
        <v>127</v>
      </c>
    </row>
    <row r="874" spans="2:10">
      <c r="B874" s="86">
        <v>41392</v>
      </c>
      <c r="C874" s="93">
        <v>2214</v>
      </c>
      <c r="D874" s="87" t="s">
        <v>49</v>
      </c>
      <c r="E874" s="87" t="s">
        <v>55</v>
      </c>
      <c r="F874" s="87" t="s">
        <v>51</v>
      </c>
      <c r="G874" s="87">
        <v>6</v>
      </c>
      <c r="H874" s="87">
        <v>5967</v>
      </c>
      <c r="I874" s="87">
        <v>3592.1340000000005</v>
      </c>
      <c r="J874" s="93">
        <f t="shared" si="13"/>
        <v>695</v>
      </c>
    </row>
    <row r="875" spans="2:10">
      <c r="B875" s="86">
        <v>41393</v>
      </c>
      <c r="C875" s="93">
        <v>2580</v>
      </c>
      <c r="D875" s="87" t="s">
        <v>49</v>
      </c>
      <c r="E875" s="87" t="s">
        <v>55</v>
      </c>
      <c r="F875" s="87" t="s">
        <v>50</v>
      </c>
      <c r="G875" s="87">
        <v>8</v>
      </c>
      <c r="H875" s="87">
        <v>7308</v>
      </c>
      <c r="I875" s="87">
        <v>2817.2339999999999</v>
      </c>
      <c r="J875" s="93">
        <f t="shared" si="13"/>
        <v>529</v>
      </c>
    </row>
    <row r="876" spans="2:10">
      <c r="B876" s="86">
        <v>41394</v>
      </c>
      <c r="C876" s="93">
        <v>2215</v>
      </c>
      <c r="D876" s="87" t="s">
        <v>45</v>
      </c>
      <c r="E876" s="87" t="s">
        <v>55</v>
      </c>
      <c r="F876" s="87" t="s">
        <v>51</v>
      </c>
      <c r="G876" s="87">
        <v>9</v>
      </c>
      <c r="H876" s="87">
        <v>5481</v>
      </c>
      <c r="I876" s="87">
        <v>1679.9265</v>
      </c>
      <c r="J876" s="93">
        <f t="shared" si="13"/>
        <v>761</v>
      </c>
    </row>
    <row r="877" spans="2:10">
      <c r="B877" s="86">
        <v>41395</v>
      </c>
      <c r="C877" s="93">
        <v>2581</v>
      </c>
      <c r="D877" s="87" t="s">
        <v>45</v>
      </c>
      <c r="E877" s="87" t="s">
        <v>55</v>
      </c>
      <c r="F877" s="87" t="s">
        <v>50</v>
      </c>
      <c r="G877" s="87">
        <v>8</v>
      </c>
      <c r="H877" s="87">
        <v>3024</v>
      </c>
      <c r="I877" s="87">
        <v>1639.3103999999998</v>
      </c>
      <c r="J877" s="93">
        <f t="shared" si="13"/>
        <v>1048</v>
      </c>
    </row>
    <row r="878" spans="2:10">
      <c r="B878" s="86">
        <v>41396</v>
      </c>
      <c r="C878" s="93">
        <v>2216</v>
      </c>
      <c r="D878" s="87" t="s">
        <v>48</v>
      </c>
      <c r="E878" s="87" t="s">
        <v>55</v>
      </c>
      <c r="F878" s="87" t="s">
        <v>51</v>
      </c>
      <c r="G878" s="87">
        <v>7</v>
      </c>
      <c r="H878" s="87">
        <v>4074</v>
      </c>
      <c r="I878" s="87">
        <v>3602.2308000000003</v>
      </c>
      <c r="J878" s="93">
        <f t="shared" si="13"/>
        <v>966</v>
      </c>
    </row>
    <row r="879" spans="2:10">
      <c r="B879" s="86">
        <v>41397</v>
      </c>
      <c r="C879" s="93">
        <v>2582</v>
      </c>
      <c r="D879" s="87" t="s">
        <v>48</v>
      </c>
      <c r="E879" s="87" t="s">
        <v>55</v>
      </c>
      <c r="F879" s="87" t="s">
        <v>50</v>
      </c>
      <c r="G879" s="87">
        <v>7</v>
      </c>
      <c r="H879" s="87">
        <v>7182</v>
      </c>
      <c r="I879" s="87">
        <v>3080.5991999999997</v>
      </c>
      <c r="J879" s="93">
        <f t="shared" si="13"/>
        <v>550</v>
      </c>
    </row>
    <row r="880" spans="2:10">
      <c r="B880" s="86">
        <v>41398</v>
      </c>
      <c r="C880" s="93">
        <v>2217</v>
      </c>
      <c r="D880" s="87" t="s">
        <v>49</v>
      </c>
      <c r="E880" s="87" t="s">
        <v>55</v>
      </c>
      <c r="F880" s="87" t="s">
        <v>47</v>
      </c>
      <c r="G880" s="87">
        <v>9</v>
      </c>
      <c r="H880" s="87">
        <v>12555</v>
      </c>
      <c r="I880" s="87">
        <v>2253.3714</v>
      </c>
      <c r="J880" s="93">
        <f t="shared" si="13"/>
        <v>73</v>
      </c>
    </row>
    <row r="881" spans="2:10">
      <c r="B881" s="86">
        <v>41399</v>
      </c>
      <c r="C881" s="93">
        <v>2583</v>
      </c>
      <c r="D881" s="87" t="s">
        <v>49</v>
      </c>
      <c r="E881" s="87" t="s">
        <v>55</v>
      </c>
      <c r="F881" s="87" t="s">
        <v>51</v>
      </c>
      <c r="G881" s="87">
        <v>7</v>
      </c>
      <c r="H881" s="87">
        <v>5229</v>
      </c>
      <c r="I881" s="87">
        <v>1091.8152</v>
      </c>
      <c r="J881" s="93">
        <f t="shared" si="13"/>
        <v>792</v>
      </c>
    </row>
    <row r="882" spans="2:10">
      <c r="B882" s="86">
        <v>41400</v>
      </c>
      <c r="C882" s="93">
        <v>2218</v>
      </c>
      <c r="D882" s="87" t="s">
        <v>45</v>
      </c>
      <c r="E882" s="87" t="s">
        <v>55</v>
      </c>
      <c r="F882" s="87" t="s">
        <v>47</v>
      </c>
      <c r="G882" s="87">
        <v>6</v>
      </c>
      <c r="H882" s="87">
        <v>8437.5</v>
      </c>
      <c r="I882" s="87">
        <v>2847.6562500000005</v>
      </c>
      <c r="J882" s="93">
        <f t="shared" si="13"/>
        <v>392</v>
      </c>
    </row>
    <row r="883" spans="2:10">
      <c r="B883" s="86">
        <v>41401</v>
      </c>
      <c r="C883" s="93">
        <v>2584</v>
      </c>
      <c r="D883" s="87" t="s">
        <v>45</v>
      </c>
      <c r="E883" s="87" t="s">
        <v>55</v>
      </c>
      <c r="F883" s="87" t="s">
        <v>51</v>
      </c>
      <c r="G883" s="87">
        <v>8</v>
      </c>
      <c r="H883" s="87">
        <v>10260</v>
      </c>
      <c r="I883" s="87">
        <v>649.0476000000001</v>
      </c>
      <c r="J883" s="93">
        <f t="shared" si="13"/>
        <v>225</v>
      </c>
    </row>
    <row r="884" spans="2:10">
      <c r="B884" s="86">
        <v>41767</v>
      </c>
      <c r="C884" s="93">
        <v>2219</v>
      </c>
      <c r="D884" s="87" t="s">
        <v>48</v>
      </c>
      <c r="E884" s="87" t="s">
        <v>55</v>
      </c>
      <c r="F884" s="87" t="s">
        <v>47</v>
      </c>
      <c r="G884" s="87">
        <v>10</v>
      </c>
      <c r="H884" s="87">
        <v>1755</v>
      </c>
      <c r="I884" s="87">
        <v>682.69499999999994</v>
      </c>
      <c r="J884" s="93">
        <f t="shared" si="13"/>
        <v>1271</v>
      </c>
    </row>
    <row r="885" spans="2:10">
      <c r="B885" s="86">
        <v>41768</v>
      </c>
      <c r="C885" s="93">
        <v>2585</v>
      </c>
      <c r="D885" s="87" t="s">
        <v>48</v>
      </c>
      <c r="E885" s="87" t="s">
        <v>55</v>
      </c>
      <c r="F885" s="87" t="s">
        <v>51</v>
      </c>
      <c r="G885" s="87">
        <v>8</v>
      </c>
      <c r="H885" s="87">
        <v>2248</v>
      </c>
      <c r="I885" s="87">
        <v>2456.8392000000003</v>
      </c>
      <c r="J885" s="93">
        <f t="shared" si="13"/>
        <v>1155</v>
      </c>
    </row>
    <row r="886" spans="2:10">
      <c r="B886" s="86">
        <v>41769</v>
      </c>
      <c r="C886" s="93">
        <v>2220</v>
      </c>
      <c r="D886" s="87" t="s">
        <v>49</v>
      </c>
      <c r="E886" s="87" t="s">
        <v>55</v>
      </c>
      <c r="F886" s="87" t="s">
        <v>50</v>
      </c>
      <c r="G886" s="87">
        <v>9</v>
      </c>
      <c r="H886" s="87">
        <v>2929.5</v>
      </c>
      <c r="I886" s="87">
        <v>2312.5473000000002</v>
      </c>
      <c r="J886" s="93">
        <f t="shared" si="13"/>
        <v>1057</v>
      </c>
    </row>
    <row r="887" spans="2:10">
      <c r="B887" s="86">
        <v>41770</v>
      </c>
      <c r="C887" s="93">
        <v>2586</v>
      </c>
      <c r="D887" s="87" t="s">
        <v>49</v>
      </c>
      <c r="E887" s="87" t="s">
        <v>55</v>
      </c>
      <c r="F887" s="87" t="s">
        <v>47</v>
      </c>
      <c r="G887" s="87">
        <v>10</v>
      </c>
      <c r="H887" s="87">
        <v>2910</v>
      </c>
      <c r="I887" s="87">
        <v>1042.653</v>
      </c>
      <c r="J887" s="93">
        <f t="shared" si="13"/>
        <v>1059</v>
      </c>
    </row>
    <row r="888" spans="2:10">
      <c r="B888" s="86">
        <v>41771</v>
      </c>
      <c r="C888" s="93">
        <v>2221</v>
      </c>
      <c r="D888" s="87" t="s">
        <v>45</v>
      </c>
      <c r="E888" s="87" t="s">
        <v>55</v>
      </c>
      <c r="F888" s="87" t="s">
        <v>50</v>
      </c>
      <c r="G888" s="87">
        <v>7</v>
      </c>
      <c r="H888" s="87">
        <v>10395</v>
      </c>
      <c r="I888" s="87">
        <v>861.9534000000001</v>
      </c>
      <c r="J888" s="93">
        <f t="shared" si="13"/>
        <v>217</v>
      </c>
    </row>
    <row r="889" spans="2:10">
      <c r="B889" s="86">
        <v>41772</v>
      </c>
      <c r="C889" s="93">
        <v>2587</v>
      </c>
      <c r="D889" s="87" t="s">
        <v>45</v>
      </c>
      <c r="E889" s="87" t="s">
        <v>55</v>
      </c>
      <c r="F889" s="87" t="s">
        <v>47</v>
      </c>
      <c r="G889" s="87">
        <v>8</v>
      </c>
      <c r="H889" s="87">
        <v>10440</v>
      </c>
      <c r="I889" s="87">
        <v>2196.1584000000003</v>
      </c>
      <c r="J889" s="93">
        <f t="shared" si="13"/>
        <v>207</v>
      </c>
    </row>
    <row r="890" spans="2:10">
      <c r="B890" s="86">
        <v>41773</v>
      </c>
      <c r="C890" s="93">
        <v>2222</v>
      </c>
      <c r="D890" s="87" t="s">
        <v>48</v>
      </c>
      <c r="E890" s="87" t="s">
        <v>55</v>
      </c>
      <c r="F890" s="87" t="s">
        <v>50</v>
      </c>
      <c r="G890" s="87">
        <v>6</v>
      </c>
      <c r="H890" s="87">
        <v>4374</v>
      </c>
      <c r="I890" s="87">
        <v>2795.8608000000004</v>
      </c>
      <c r="J890" s="93">
        <f t="shared" si="13"/>
        <v>916</v>
      </c>
    </row>
    <row r="891" spans="2:10">
      <c r="B891" s="86">
        <v>41774</v>
      </c>
      <c r="C891" s="93">
        <v>2588</v>
      </c>
      <c r="D891" s="87" t="s">
        <v>48</v>
      </c>
      <c r="E891" s="87" t="s">
        <v>55</v>
      </c>
      <c r="F891" s="87" t="s">
        <v>47</v>
      </c>
      <c r="G891" s="87">
        <v>8</v>
      </c>
      <c r="H891" s="87">
        <v>2124</v>
      </c>
      <c r="I891" s="87">
        <v>2627.1755999999996</v>
      </c>
      <c r="J891" s="93">
        <f t="shared" si="13"/>
        <v>1198</v>
      </c>
    </row>
    <row r="892" spans="2:10">
      <c r="B892" s="86">
        <v>41775</v>
      </c>
      <c r="C892" s="93">
        <v>2223</v>
      </c>
      <c r="D892" s="87" t="s">
        <v>49</v>
      </c>
      <c r="E892" s="87" t="s">
        <v>55</v>
      </c>
      <c r="F892" s="87" t="s">
        <v>51</v>
      </c>
      <c r="G892" s="87">
        <v>7</v>
      </c>
      <c r="H892" s="87">
        <v>4515</v>
      </c>
      <c r="I892" s="87">
        <v>3930.3074999999999</v>
      </c>
      <c r="J892" s="93">
        <f t="shared" si="13"/>
        <v>892</v>
      </c>
    </row>
    <row r="893" spans="2:10">
      <c r="B893" s="86">
        <v>41776</v>
      </c>
      <c r="C893" s="93">
        <v>2589</v>
      </c>
      <c r="D893" s="87" t="s">
        <v>49</v>
      </c>
      <c r="E893" s="87" t="s">
        <v>55</v>
      </c>
      <c r="F893" s="87" t="s">
        <v>50</v>
      </c>
      <c r="G893" s="87">
        <v>9</v>
      </c>
      <c r="H893" s="87">
        <v>1714.5</v>
      </c>
      <c r="I893" s="87">
        <v>3669.03</v>
      </c>
      <c r="J893" s="93">
        <f t="shared" si="13"/>
        <v>1285</v>
      </c>
    </row>
    <row r="894" spans="2:10">
      <c r="B894" s="86">
        <v>41777</v>
      </c>
      <c r="C894" s="93">
        <v>2224</v>
      </c>
      <c r="D894" s="87" t="s">
        <v>45</v>
      </c>
      <c r="E894" s="87" t="s">
        <v>55</v>
      </c>
      <c r="F894" s="87" t="s">
        <v>51</v>
      </c>
      <c r="G894" s="87">
        <v>9</v>
      </c>
      <c r="H894" s="87">
        <v>2439</v>
      </c>
      <c r="I894" s="87">
        <v>5413.3604999999998</v>
      </c>
      <c r="J894" s="93">
        <f t="shared" si="13"/>
        <v>1110</v>
      </c>
    </row>
    <row r="895" spans="2:10">
      <c r="B895" s="86">
        <v>41778</v>
      </c>
      <c r="C895" s="93">
        <v>2590</v>
      </c>
      <c r="D895" s="87" t="s">
        <v>45</v>
      </c>
      <c r="E895" s="87" t="s">
        <v>55</v>
      </c>
      <c r="F895" s="87" t="s">
        <v>50</v>
      </c>
      <c r="G895" s="87">
        <v>10</v>
      </c>
      <c r="H895" s="87">
        <v>5280</v>
      </c>
      <c r="I895" s="87">
        <v>1017.9839999999999</v>
      </c>
      <c r="J895" s="93">
        <f t="shared" si="13"/>
        <v>788</v>
      </c>
    </row>
    <row r="896" spans="2:10">
      <c r="B896" s="86">
        <v>41779</v>
      </c>
      <c r="C896" s="93">
        <v>2225</v>
      </c>
      <c r="D896" s="87" t="s">
        <v>48</v>
      </c>
      <c r="E896" s="87" t="s">
        <v>55</v>
      </c>
      <c r="F896" s="87" t="s">
        <v>51</v>
      </c>
      <c r="G896" s="87">
        <v>9</v>
      </c>
      <c r="H896" s="87">
        <v>11475</v>
      </c>
      <c r="I896" s="87">
        <v>1964.0609999999999</v>
      </c>
      <c r="J896" s="93">
        <f t="shared" si="13"/>
        <v>131</v>
      </c>
    </row>
    <row r="897" spans="2:10">
      <c r="B897" s="86">
        <v>41780</v>
      </c>
      <c r="C897" s="93">
        <v>2591</v>
      </c>
      <c r="D897" s="87" t="s">
        <v>48</v>
      </c>
      <c r="E897" s="87" t="s">
        <v>55</v>
      </c>
      <c r="F897" s="87" t="s">
        <v>50</v>
      </c>
      <c r="G897" s="87">
        <v>9</v>
      </c>
      <c r="H897" s="87">
        <v>2146.5</v>
      </c>
      <c r="I897" s="87">
        <v>2891.9794499999998</v>
      </c>
      <c r="J897" s="93">
        <f t="shared" si="13"/>
        <v>1191</v>
      </c>
    </row>
    <row r="898" spans="2:10">
      <c r="B898" s="86">
        <v>41781</v>
      </c>
      <c r="C898" s="93">
        <v>2226</v>
      </c>
      <c r="D898" s="87" t="s">
        <v>49</v>
      </c>
      <c r="E898" s="87" t="s">
        <v>55</v>
      </c>
      <c r="F898" s="87" t="s">
        <v>47</v>
      </c>
      <c r="G898" s="87">
        <v>7</v>
      </c>
      <c r="H898" s="87">
        <v>3507</v>
      </c>
      <c r="I898" s="87">
        <v>1728.6003000000001</v>
      </c>
      <c r="J898" s="93">
        <f t="shared" si="13"/>
        <v>1011</v>
      </c>
    </row>
    <row r="899" spans="2:10">
      <c r="B899" s="86">
        <v>41782</v>
      </c>
      <c r="C899" s="93">
        <v>2592</v>
      </c>
      <c r="D899" s="87" t="s">
        <v>49</v>
      </c>
      <c r="E899" s="87" t="s">
        <v>55</v>
      </c>
      <c r="F899" s="87" t="s">
        <v>51</v>
      </c>
      <c r="G899" s="87">
        <v>7</v>
      </c>
      <c r="H899" s="87">
        <v>5386.5</v>
      </c>
      <c r="I899" s="87">
        <v>4035.3862500000005</v>
      </c>
      <c r="J899" s="93">
        <f t="shared" ref="J899:J962" si="14">+RANK(H899,$H$2:$H$1326,0)</f>
        <v>771</v>
      </c>
    </row>
    <row r="900" spans="2:10">
      <c r="B900" s="86">
        <v>41783</v>
      </c>
      <c r="C900" s="93">
        <v>2227</v>
      </c>
      <c r="D900" s="87" t="s">
        <v>45</v>
      </c>
      <c r="E900" s="87" t="s">
        <v>55</v>
      </c>
      <c r="F900" s="87" t="s">
        <v>47</v>
      </c>
      <c r="G900" s="87">
        <v>9</v>
      </c>
      <c r="H900" s="87">
        <v>1809</v>
      </c>
      <c r="I900" s="87">
        <v>672.22439999999995</v>
      </c>
      <c r="J900" s="93">
        <f t="shared" si="14"/>
        <v>1260</v>
      </c>
    </row>
    <row r="901" spans="2:10">
      <c r="B901" s="86">
        <v>41784</v>
      </c>
      <c r="C901" s="93">
        <v>2593</v>
      </c>
      <c r="D901" s="87" t="s">
        <v>45</v>
      </c>
      <c r="E901" s="87" t="s">
        <v>55</v>
      </c>
      <c r="F901" s="87" t="s">
        <v>51</v>
      </c>
      <c r="G901" s="87">
        <v>6</v>
      </c>
      <c r="H901" s="87">
        <v>9792</v>
      </c>
      <c r="I901" s="87">
        <v>2450.6927999999998</v>
      </c>
      <c r="J901" s="93">
        <f t="shared" si="14"/>
        <v>267</v>
      </c>
    </row>
    <row r="902" spans="2:10">
      <c r="B902" s="86">
        <v>41785</v>
      </c>
      <c r="C902" s="93">
        <v>2228</v>
      </c>
      <c r="D902" s="87" t="s">
        <v>48</v>
      </c>
      <c r="E902" s="87" t="s">
        <v>55</v>
      </c>
      <c r="F902" s="87" t="s">
        <v>47</v>
      </c>
      <c r="G902" s="87">
        <v>7</v>
      </c>
      <c r="H902" s="87">
        <v>5055.75</v>
      </c>
      <c r="I902" s="87">
        <v>2312.1630000000005</v>
      </c>
      <c r="J902" s="93">
        <f t="shared" si="14"/>
        <v>815</v>
      </c>
    </row>
    <row r="903" spans="2:10">
      <c r="B903" s="86">
        <v>41786</v>
      </c>
      <c r="C903" s="93">
        <v>2594</v>
      </c>
      <c r="D903" s="87" t="s">
        <v>48</v>
      </c>
      <c r="E903" s="87" t="s">
        <v>55</v>
      </c>
      <c r="F903" s="87" t="s">
        <v>51</v>
      </c>
      <c r="G903" s="87">
        <v>6</v>
      </c>
      <c r="H903" s="87">
        <v>10044</v>
      </c>
      <c r="I903" s="87">
        <v>2625.2505000000001</v>
      </c>
      <c r="J903" s="93">
        <f t="shared" si="14"/>
        <v>244</v>
      </c>
    </row>
    <row r="904" spans="2:10">
      <c r="B904" s="86">
        <v>41787</v>
      </c>
      <c r="C904" s="93">
        <v>2229</v>
      </c>
      <c r="D904" s="87" t="s">
        <v>49</v>
      </c>
      <c r="E904" s="87" t="s">
        <v>55</v>
      </c>
      <c r="F904" s="87" t="s">
        <v>50</v>
      </c>
      <c r="G904" s="87">
        <v>9</v>
      </c>
      <c r="H904" s="87">
        <v>10260</v>
      </c>
      <c r="I904" s="87">
        <v>1579.0140000000001</v>
      </c>
      <c r="J904" s="93">
        <f t="shared" si="14"/>
        <v>225</v>
      </c>
    </row>
    <row r="905" spans="2:10">
      <c r="B905" s="86">
        <v>41788</v>
      </c>
      <c r="C905" s="93">
        <v>2595</v>
      </c>
      <c r="D905" s="87" t="s">
        <v>49</v>
      </c>
      <c r="E905" s="87" t="s">
        <v>55</v>
      </c>
      <c r="F905" s="87" t="s">
        <v>47</v>
      </c>
      <c r="G905" s="87">
        <v>6</v>
      </c>
      <c r="H905" s="87">
        <v>7236</v>
      </c>
      <c r="I905" s="87">
        <v>1536.9264000000001</v>
      </c>
      <c r="J905" s="93">
        <f t="shared" si="14"/>
        <v>543</v>
      </c>
    </row>
    <row r="906" spans="2:10">
      <c r="B906" s="86">
        <v>41789</v>
      </c>
      <c r="C906" s="93">
        <v>2230</v>
      </c>
      <c r="D906" s="87" t="s">
        <v>45</v>
      </c>
      <c r="E906" s="87" t="s">
        <v>55</v>
      </c>
      <c r="F906" s="87" t="s">
        <v>50</v>
      </c>
      <c r="G906" s="87">
        <v>9</v>
      </c>
      <c r="H906" s="87">
        <v>2943</v>
      </c>
      <c r="I906" s="87">
        <v>2674.3041000000003</v>
      </c>
      <c r="J906" s="93">
        <f t="shared" si="14"/>
        <v>1055</v>
      </c>
    </row>
    <row r="907" spans="2:10">
      <c r="B907" s="86">
        <v>41790</v>
      </c>
      <c r="C907" s="93">
        <v>2596</v>
      </c>
      <c r="D907" s="87" t="s">
        <v>45</v>
      </c>
      <c r="E907" s="87" t="s">
        <v>55</v>
      </c>
      <c r="F907" s="87" t="s">
        <v>47</v>
      </c>
      <c r="G907" s="87">
        <v>9</v>
      </c>
      <c r="H907" s="87">
        <v>5643</v>
      </c>
      <c r="I907" s="87">
        <v>5301.5985000000001</v>
      </c>
      <c r="J907" s="93">
        <f t="shared" si="14"/>
        <v>736</v>
      </c>
    </row>
    <row r="908" spans="2:10">
      <c r="B908" s="86">
        <v>41791</v>
      </c>
      <c r="C908" s="93">
        <v>2231</v>
      </c>
      <c r="D908" s="87" t="s">
        <v>48</v>
      </c>
      <c r="E908" s="87" t="s">
        <v>55</v>
      </c>
      <c r="F908" s="87" t="s">
        <v>50</v>
      </c>
      <c r="G908" s="87">
        <v>7</v>
      </c>
      <c r="H908" s="87">
        <v>1869</v>
      </c>
      <c r="I908" s="87">
        <v>1558.3722</v>
      </c>
      <c r="J908" s="93">
        <f t="shared" si="14"/>
        <v>1252</v>
      </c>
    </row>
    <row r="909" spans="2:10">
      <c r="B909" s="86">
        <v>41792</v>
      </c>
      <c r="C909" s="93">
        <v>2597</v>
      </c>
      <c r="D909" s="87" t="s">
        <v>48</v>
      </c>
      <c r="E909" s="87" t="s">
        <v>55</v>
      </c>
      <c r="F909" s="87" t="s">
        <v>47</v>
      </c>
      <c r="G909" s="87">
        <v>6</v>
      </c>
      <c r="H909" s="87">
        <v>3474</v>
      </c>
      <c r="I909" s="87">
        <v>1250.2926</v>
      </c>
      <c r="J909" s="93">
        <f t="shared" si="14"/>
        <v>1013</v>
      </c>
    </row>
    <row r="910" spans="2:10">
      <c r="B910" s="86">
        <v>41793</v>
      </c>
      <c r="C910" s="93">
        <v>2232</v>
      </c>
      <c r="D910" s="87" t="s">
        <v>49</v>
      </c>
      <c r="E910" s="87" t="s">
        <v>55</v>
      </c>
      <c r="F910" s="87" t="s">
        <v>51</v>
      </c>
      <c r="G910" s="87">
        <v>8</v>
      </c>
      <c r="H910" s="87">
        <v>2064</v>
      </c>
      <c r="I910" s="87">
        <v>1355.6352000000002</v>
      </c>
      <c r="J910" s="93">
        <f t="shared" si="14"/>
        <v>1215</v>
      </c>
    </row>
    <row r="911" spans="2:10">
      <c r="B911" s="86">
        <v>41794</v>
      </c>
      <c r="C911" s="93">
        <v>2598</v>
      </c>
      <c r="D911" s="87" t="s">
        <v>49</v>
      </c>
      <c r="E911" s="87" t="s">
        <v>55</v>
      </c>
      <c r="F911" s="87" t="s">
        <v>50</v>
      </c>
      <c r="G911" s="87">
        <v>7</v>
      </c>
      <c r="H911" s="87">
        <v>2068.5</v>
      </c>
      <c r="I911" s="87">
        <v>907.86464999999998</v>
      </c>
      <c r="J911" s="93">
        <f t="shared" si="14"/>
        <v>1213</v>
      </c>
    </row>
    <row r="912" spans="2:10">
      <c r="B912" s="86">
        <v>41795</v>
      </c>
      <c r="C912" s="93">
        <v>2233</v>
      </c>
      <c r="D912" s="87" t="s">
        <v>45</v>
      </c>
      <c r="E912" s="87" t="s">
        <v>55</v>
      </c>
      <c r="F912" s="87" t="s">
        <v>51</v>
      </c>
      <c r="G912" s="87">
        <v>8</v>
      </c>
      <c r="H912" s="87">
        <v>4356</v>
      </c>
      <c r="I912" s="87">
        <v>1457.9531999999999</v>
      </c>
      <c r="J912" s="93">
        <f t="shared" si="14"/>
        <v>918</v>
      </c>
    </row>
    <row r="913" spans="2:10">
      <c r="B913" s="86">
        <v>41796</v>
      </c>
      <c r="C913" s="93">
        <v>2599</v>
      </c>
      <c r="D913" s="87" t="s">
        <v>45</v>
      </c>
      <c r="E913" s="87" t="s">
        <v>55</v>
      </c>
      <c r="F913" s="87" t="s">
        <v>50</v>
      </c>
      <c r="G913" s="87">
        <v>6</v>
      </c>
      <c r="H913" s="87">
        <v>9900</v>
      </c>
      <c r="I913" s="87">
        <v>2066.13</v>
      </c>
      <c r="J913" s="93">
        <f t="shared" si="14"/>
        <v>257</v>
      </c>
    </row>
    <row r="914" spans="2:10">
      <c r="B914" s="86">
        <v>41797</v>
      </c>
      <c r="C914" s="93">
        <v>2234</v>
      </c>
      <c r="D914" s="87" t="s">
        <v>48</v>
      </c>
      <c r="E914" s="87" t="s">
        <v>55</v>
      </c>
      <c r="F914" s="87" t="s">
        <v>51</v>
      </c>
      <c r="G914" s="87">
        <v>8</v>
      </c>
      <c r="H914" s="87">
        <v>11904</v>
      </c>
      <c r="I914" s="87">
        <v>4160.4479999999994</v>
      </c>
      <c r="J914" s="93">
        <f t="shared" si="14"/>
        <v>110</v>
      </c>
    </row>
    <row r="915" spans="2:10">
      <c r="B915" s="86">
        <v>41798</v>
      </c>
      <c r="C915" s="93">
        <v>2600</v>
      </c>
      <c r="D915" s="87" t="s">
        <v>48</v>
      </c>
      <c r="E915" s="87" t="s">
        <v>55</v>
      </c>
      <c r="F915" s="87" t="s">
        <v>50</v>
      </c>
      <c r="G915" s="87">
        <v>6</v>
      </c>
      <c r="H915" s="87">
        <v>7357.5</v>
      </c>
      <c r="I915" s="87">
        <v>914.6844000000001</v>
      </c>
      <c r="J915" s="93">
        <f t="shared" si="14"/>
        <v>520</v>
      </c>
    </row>
    <row r="916" spans="2:10">
      <c r="B916" s="86">
        <v>41799</v>
      </c>
      <c r="C916" s="93">
        <v>2235</v>
      </c>
      <c r="D916" s="87" t="s">
        <v>49</v>
      </c>
      <c r="E916" s="87" t="s">
        <v>55</v>
      </c>
      <c r="F916" s="87" t="s">
        <v>47</v>
      </c>
      <c r="G916" s="87">
        <v>8</v>
      </c>
      <c r="H916" s="87">
        <v>4728</v>
      </c>
      <c r="I916" s="87">
        <v>4931.3040000000001</v>
      </c>
      <c r="J916" s="93">
        <f t="shared" si="14"/>
        <v>871</v>
      </c>
    </row>
    <row r="917" spans="2:10">
      <c r="B917" s="86">
        <v>41800</v>
      </c>
      <c r="C917" s="93">
        <v>2601</v>
      </c>
      <c r="D917" s="87" t="s">
        <v>49</v>
      </c>
      <c r="E917" s="87" t="s">
        <v>55</v>
      </c>
      <c r="F917" s="87" t="s">
        <v>51</v>
      </c>
      <c r="G917" s="87">
        <v>9</v>
      </c>
      <c r="H917" s="87">
        <v>8869.5</v>
      </c>
      <c r="I917" s="87">
        <v>1227.24315</v>
      </c>
      <c r="J917" s="93">
        <f t="shared" si="14"/>
        <v>343</v>
      </c>
    </row>
    <row r="918" spans="2:10">
      <c r="B918" s="86">
        <v>41801</v>
      </c>
      <c r="C918" s="93">
        <v>2236</v>
      </c>
      <c r="D918" s="87" t="s">
        <v>45</v>
      </c>
      <c r="E918" s="87" t="s">
        <v>55</v>
      </c>
      <c r="F918" s="87" t="s">
        <v>47</v>
      </c>
      <c r="G918" s="87">
        <v>9</v>
      </c>
      <c r="H918" s="87">
        <v>9864</v>
      </c>
      <c r="I918" s="87">
        <v>3500.7336</v>
      </c>
      <c r="J918" s="93">
        <f t="shared" si="14"/>
        <v>261</v>
      </c>
    </row>
    <row r="919" spans="2:10">
      <c r="B919" s="86">
        <v>41802</v>
      </c>
      <c r="C919" s="93">
        <v>2602</v>
      </c>
      <c r="D919" s="87" t="s">
        <v>45</v>
      </c>
      <c r="E919" s="87" t="s">
        <v>55</v>
      </c>
      <c r="F919" s="87" t="s">
        <v>51</v>
      </c>
      <c r="G919" s="87">
        <v>9</v>
      </c>
      <c r="H919" s="87">
        <v>10548</v>
      </c>
      <c r="I919" s="87">
        <v>4387.9679999999998</v>
      </c>
      <c r="J919" s="93">
        <f t="shared" si="14"/>
        <v>201</v>
      </c>
    </row>
    <row r="920" spans="2:10">
      <c r="B920" s="86">
        <v>41803</v>
      </c>
      <c r="C920" s="93">
        <v>2237</v>
      </c>
      <c r="D920" s="87" t="s">
        <v>48</v>
      </c>
      <c r="E920" s="87" t="s">
        <v>55</v>
      </c>
      <c r="F920" s="87" t="s">
        <v>47</v>
      </c>
      <c r="G920" s="87">
        <v>10</v>
      </c>
      <c r="H920" s="87">
        <v>6120</v>
      </c>
      <c r="I920" s="87">
        <v>710.12400000000002</v>
      </c>
      <c r="J920" s="93">
        <f t="shared" si="14"/>
        <v>673</v>
      </c>
    </row>
    <row r="921" spans="2:10">
      <c r="B921" s="86">
        <v>41804</v>
      </c>
      <c r="C921" s="93">
        <v>2603</v>
      </c>
      <c r="D921" s="87" t="s">
        <v>48</v>
      </c>
      <c r="E921" s="87" t="s">
        <v>55</v>
      </c>
      <c r="F921" s="87" t="s">
        <v>51</v>
      </c>
      <c r="G921" s="87">
        <v>6</v>
      </c>
      <c r="H921" s="87">
        <v>1737</v>
      </c>
      <c r="I921" s="87">
        <v>1066.1705999999999</v>
      </c>
      <c r="J921" s="93">
        <f t="shared" si="14"/>
        <v>1278</v>
      </c>
    </row>
    <row r="922" spans="2:10">
      <c r="B922" s="86">
        <v>41805</v>
      </c>
      <c r="C922" s="93">
        <v>2238</v>
      </c>
      <c r="D922" s="87" t="s">
        <v>49</v>
      </c>
      <c r="E922" s="87" t="s">
        <v>55</v>
      </c>
      <c r="F922" s="87" t="s">
        <v>50</v>
      </c>
      <c r="G922" s="87">
        <v>6</v>
      </c>
      <c r="H922" s="87">
        <v>2011.5</v>
      </c>
      <c r="I922" s="87">
        <v>1330.0038</v>
      </c>
      <c r="J922" s="93">
        <f t="shared" si="14"/>
        <v>1232</v>
      </c>
    </row>
    <row r="923" spans="2:10">
      <c r="B923" s="86">
        <v>41806</v>
      </c>
      <c r="C923" s="93">
        <v>2604</v>
      </c>
      <c r="D923" s="87" t="s">
        <v>49</v>
      </c>
      <c r="E923" s="87" t="s">
        <v>55</v>
      </c>
      <c r="F923" s="87" t="s">
        <v>47</v>
      </c>
      <c r="G923" s="87">
        <v>6</v>
      </c>
      <c r="H923" s="87">
        <v>5022</v>
      </c>
      <c r="I923" s="87">
        <v>1730.5812000000001</v>
      </c>
      <c r="J923" s="93">
        <f t="shared" si="14"/>
        <v>819</v>
      </c>
    </row>
    <row r="924" spans="2:10">
      <c r="B924" s="86">
        <v>41807</v>
      </c>
      <c r="C924" s="93">
        <v>2239</v>
      </c>
      <c r="D924" s="87" t="s">
        <v>45</v>
      </c>
      <c r="E924" s="87" t="s">
        <v>55</v>
      </c>
      <c r="F924" s="87" t="s">
        <v>50</v>
      </c>
      <c r="G924" s="87">
        <v>9</v>
      </c>
      <c r="H924" s="87">
        <v>7627.5</v>
      </c>
      <c r="I924" s="87">
        <v>1917.0958500000002</v>
      </c>
      <c r="J924" s="93">
        <f t="shared" si="14"/>
        <v>489</v>
      </c>
    </row>
    <row r="925" spans="2:10">
      <c r="B925" s="86">
        <v>41808</v>
      </c>
      <c r="C925" s="93">
        <v>2605</v>
      </c>
      <c r="D925" s="87" t="s">
        <v>45</v>
      </c>
      <c r="E925" s="87" t="s">
        <v>55</v>
      </c>
      <c r="F925" s="87" t="s">
        <v>47</v>
      </c>
      <c r="G925" s="87">
        <v>10</v>
      </c>
      <c r="H925" s="87">
        <v>13050</v>
      </c>
      <c r="I925" s="87">
        <v>4386.1049999999996</v>
      </c>
      <c r="J925" s="93">
        <f t="shared" si="14"/>
        <v>55</v>
      </c>
    </row>
    <row r="926" spans="2:10">
      <c r="B926" s="86">
        <v>41809</v>
      </c>
      <c r="C926" s="93">
        <v>2240</v>
      </c>
      <c r="D926" s="87" t="s">
        <v>48</v>
      </c>
      <c r="E926" s="87" t="s">
        <v>55</v>
      </c>
      <c r="F926" s="87" t="s">
        <v>50</v>
      </c>
      <c r="G926" s="87">
        <v>10</v>
      </c>
      <c r="H926" s="87">
        <v>10450</v>
      </c>
      <c r="I926" s="87">
        <v>4504.9949999999999</v>
      </c>
      <c r="J926" s="93">
        <f t="shared" si="14"/>
        <v>206</v>
      </c>
    </row>
    <row r="927" spans="2:10">
      <c r="B927" s="86">
        <v>41810</v>
      </c>
      <c r="C927" s="93">
        <v>2606</v>
      </c>
      <c r="D927" s="87" t="s">
        <v>48</v>
      </c>
      <c r="E927" s="87" t="s">
        <v>55</v>
      </c>
      <c r="F927" s="87" t="s">
        <v>47</v>
      </c>
      <c r="G927" s="87">
        <v>7</v>
      </c>
      <c r="H927" s="87">
        <v>5607</v>
      </c>
      <c r="I927" s="87">
        <v>2206.9152000000004</v>
      </c>
      <c r="J927" s="93">
        <f t="shared" si="14"/>
        <v>744</v>
      </c>
    </row>
    <row r="928" spans="2:10">
      <c r="B928" s="86">
        <v>41811</v>
      </c>
      <c r="C928" s="93">
        <v>2241</v>
      </c>
      <c r="D928" s="87" t="s">
        <v>49</v>
      </c>
      <c r="E928" s="87" t="s">
        <v>55</v>
      </c>
      <c r="F928" s="87" t="s">
        <v>51</v>
      </c>
      <c r="G928" s="87">
        <v>8</v>
      </c>
      <c r="H928" s="87">
        <v>5256</v>
      </c>
      <c r="I928" s="87">
        <v>2346.2784000000001</v>
      </c>
      <c r="J928" s="93">
        <f t="shared" si="14"/>
        <v>790</v>
      </c>
    </row>
    <row r="929" spans="2:10">
      <c r="B929" s="86">
        <v>41812</v>
      </c>
      <c r="C929" s="93">
        <v>2607</v>
      </c>
      <c r="D929" s="87" t="s">
        <v>49</v>
      </c>
      <c r="E929" s="87" t="s">
        <v>55</v>
      </c>
      <c r="F929" s="87" t="s">
        <v>50</v>
      </c>
      <c r="G929" s="87">
        <v>8</v>
      </c>
      <c r="H929" s="87">
        <v>1584</v>
      </c>
      <c r="I929" s="87">
        <v>3345.4079999999999</v>
      </c>
      <c r="J929" s="93">
        <f t="shared" si="14"/>
        <v>1305</v>
      </c>
    </row>
    <row r="930" spans="2:10">
      <c r="B930" s="86">
        <v>41813</v>
      </c>
      <c r="C930" s="93">
        <v>2242</v>
      </c>
      <c r="D930" s="87" t="s">
        <v>45</v>
      </c>
      <c r="E930" s="87" t="s">
        <v>55</v>
      </c>
      <c r="F930" s="87" t="s">
        <v>51</v>
      </c>
      <c r="G930" s="87">
        <v>8</v>
      </c>
      <c r="H930" s="87">
        <v>6426</v>
      </c>
      <c r="I930" s="87">
        <v>1597.0751999999998</v>
      </c>
      <c r="J930" s="93">
        <f t="shared" si="14"/>
        <v>636</v>
      </c>
    </row>
    <row r="931" spans="2:10">
      <c r="B931" s="86">
        <v>41814</v>
      </c>
      <c r="C931" s="93">
        <v>2608</v>
      </c>
      <c r="D931" s="87" t="s">
        <v>45</v>
      </c>
      <c r="E931" s="87" t="s">
        <v>55</v>
      </c>
      <c r="F931" s="87" t="s">
        <v>50</v>
      </c>
      <c r="G931" s="87">
        <v>7</v>
      </c>
      <c r="H931" s="87">
        <v>5544</v>
      </c>
      <c r="I931" s="87">
        <v>872.34840000000008</v>
      </c>
      <c r="J931" s="93">
        <f t="shared" si="14"/>
        <v>753</v>
      </c>
    </row>
    <row r="932" spans="2:10">
      <c r="B932" s="86">
        <v>41815</v>
      </c>
      <c r="C932" s="93">
        <v>2243</v>
      </c>
      <c r="D932" s="87" t="s">
        <v>48</v>
      </c>
      <c r="E932" s="87" t="s">
        <v>55</v>
      </c>
      <c r="F932" s="87" t="s">
        <v>51</v>
      </c>
      <c r="G932" s="87">
        <v>8</v>
      </c>
      <c r="H932" s="87">
        <v>9312</v>
      </c>
      <c r="I932" s="87">
        <v>1458.7248000000002</v>
      </c>
      <c r="J932" s="93">
        <f t="shared" si="14"/>
        <v>299</v>
      </c>
    </row>
    <row r="933" spans="2:10">
      <c r="B933" s="86">
        <v>41816</v>
      </c>
      <c r="C933" s="93">
        <v>2609</v>
      </c>
      <c r="D933" s="87" t="s">
        <v>48</v>
      </c>
      <c r="E933" s="87" t="s">
        <v>55</v>
      </c>
      <c r="F933" s="87" t="s">
        <v>50</v>
      </c>
      <c r="G933" s="87">
        <v>6</v>
      </c>
      <c r="H933" s="87">
        <v>6912</v>
      </c>
      <c r="I933" s="87">
        <v>2849.1264000000001</v>
      </c>
      <c r="J933" s="93">
        <f t="shared" si="14"/>
        <v>584</v>
      </c>
    </row>
    <row r="934" spans="2:10">
      <c r="B934" s="86">
        <v>41817</v>
      </c>
      <c r="C934" s="93">
        <v>2244</v>
      </c>
      <c r="D934" s="87" t="s">
        <v>49</v>
      </c>
      <c r="E934" s="87" t="s">
        <v>55</v>
      </c>
      <c r="F934" s="87" t="s">
        <v>47</v>
      </c>
      <c r="G934" s="87">
        <v>6</v>
      </c>
      <c r="H934" s="87">
        <v>8676</v>
      </c>
      <c r="I934" s="87">
        <v>4146.0434999999998</v>
      </c>
      <c r="J934" s="93">
        <f t="shared" si="14"/>
        <v>366</v>
      </c>
    </row>
    <row r="935" spans="2:10">
      <c r="B935" s="86">
        <v>41818</v>
      </c>
      <c r="C935" s="93">
        <v>2610</v>
      </c>
      <c r="D935" s="87" t="s">
        <v>49</v>
      </c>
      <c r="E935" s="87" t="s">
        <v>55</v>
      </c>
      <c r="F935" s="87" t="s">
        <v>51</v>
      </c>
      <c r="G935" s="87">
        <v>10</v>
      </c>
      <c r="H935" s="87">
        <v>10020</v>
      </c>
      <c r="I935" s="87">
        <v>919.58550000000002</v>
      </c>
      <c r="J935" s="93">
        <f t="shared" si="14"/>
        <v>248</v>
      </c>
    </row>
    <row r="936" spans="2:10">
      <c r="B936" s="86">
        <v>41819</v>
      </c>
      <c r="C936" s="93">
        <v>2245</v>
      </c>
      <c r="D936" s="87" t="s">
        <v>45</v>
      </c>
      <c r="E936" s="87" t="s">
        <v>55</v>
      </c>
      <c r="F936" s="87" t="s">
        <v>47</v>
      </c>
      <c r="G936" s="87">
        <v>10</v>
      </c>
      <c r="H936" s="87">
        <v>9360</v>
      </c>
      <c r="I936" s="87">
        <v>2694.2759999999998</v>
      </c>
      <c r="J936" s="93">
        <f t="shared" si="14"/>
        <v>293</v>
      </c>
    </row>
    <row r="937" spans="2:10">
      <c r="B937" s="86">
        <v>41820</v>
      </c>
      <c r="C937" s="93">
        <v>2611</v>
      </c>
      <c r="D937" s="87" t="s">
        <v>45</v>
      </c>
      <c r="E937" s="87" t="s">
        <v>55</v>
      </c>
      <c r="F937" s="87" t="s">
        <v>51</v>
      </c>
      <c r="G937" s="87">
        <v>6</v>
      </c>
      <c r="H937" s="87">
        <v>4284</v>
      </c>
      <c r="I937" s="87">
        <v>3193.2936</v>
      </c>
      <c r="J937" s="93">
        <f t="shared" si="14"/>
        <v>927</v>
      </c>
    </row>
    <row r="938" spans="2:10">
      <c r="B938" s="86">
        <v>41821</v>
      </c>
      <c r="C938" s="93">
        <v>2246</v>
      </c>
      <c r="D938" s="87" t="s">
        <v>48</v>
      </c>
      <c r="E938" s="87" t="s">
        <v>55</v>
      </c>
      <c r="F938" s="87" t="s">
        <v>47</v>
      </c>
      <c r="G938" s="87">
        <v>6</v>
      </c>
      <c r="H938" s="87">
        <v>7290</v>
      </c>
      <c r="I938" s="87">
        <v>645.01920000000007</v>
      </c>
      <c r="J938" s="93">
        <f t="shared" si="14"/>
        <v>533</v>
      </c>
    </row>
    <row r="939" spans="2:10">
      <c r="B939" s="86">
        <v>41822</v>
      </c>
      <c r="C939" s="93">
        <v>2612</v>
      </c>
      <c r="D939" s="87" t="s">
        <v>48</v>
      </c>
      <c r="E939" s="87" t="s">
        <v>55</v>
      </c>
      <c r="F939" s="87" t="s">
        <v>51</v>
      </c>
      <c r="G939" s="87">
        <v>9</v>
      </c>
      <c r="H939" s="87">
        <v>4171.5</v>
      </c>
      <c r="I939" s="87">
        <v>4196.5289999999995</v>
      </c>
      <c r="J939" s="93">
        <f t="shared" si="14"/>
        <v>948</v>
      </c>
    </row>
    <row r="940" spans="2:10">
      <c r="B940" s="86">
        <v>41823</v>
      </c>
      <c r="C940" s="93">
        <v>2247</v>
      </c>
      <c r="D940" s="87" t="s">
        <v>49</v>
      </c>
      <c r="E940" s="87" t="s">
        <v>55</v>
      </c>
      <c r="F940" s="87" t="s">
        <v>50</v>
      </c>
      <c r="G940" s="87">
        <v>9</v>
      </c>
      <c r="H940" s="87">
        <v>9432</v>
      </c>
      <c r="I940" s="87">
        <v>3880.3247999999999</v>
      </c>
      <c r="J940" s="93">
        <f t="shared" si="14"/>
        <v>288</v>
      </c>
    </row>
    <row r="941" spans="2:10">
      <c r="B941" s="86">
        <v>41824</v>
      </c>
      <c r="C941" s="93">
        <v>2613</v>
      </c>
      <c r="D941" s="87" t="s">
        <v>49</v>
      </c>
      <c r="E941" s="87" t="s">
        <v>55</v>
      </c>
      <c r="F941" s="87" t="s">
        <v>47</v>
      </c>
      <c r="G941" s="87">
        <v>9</v>
      </c>
      <c r="H941" s="87">
        <v>2207.25</v>
      </c>
      <c r="I941" s="87">
        <v>1667.7981000000002</v>
      </c>
      <c r="J941" s="93">
        <f t="shared" si="14"/>
        <v>1173</v>
      </c>
    </row>
    <row r="942" spans="2:10">
      <c r="B942" s="86">
        <v>41825</v>
      </c>
      <c r="C942" s="93">
        <v>2248</v>
      </c>
      <c r="D942" s="87" t="s">
        <v>45</v>
      </c>
      <c r="E942" s="87" t="s">
        <v>55</v>
      </c>
      <c r="F942" s="87" t="s">
        <v>50</v>
      </c>
      <c r="G942" s="87">
        <v>8</v>
      </c>
      <c r="H942" s="87">
        <v>2144</v>
      </c>
      <c r="I942" s="87">
        <v>868.10559999999998</v>
      </c>
      <c r="J942" s="93">
        <f t="shared" si="14"/>
        <v>1194</v>
      </c>
    </row>
    <row r="943" spans="2:10">
      <c r="B943" s="86">
        <v>41826</v>
      </c>
      <c r="C943" s="93">
        <v>2614</v>
      </c>
      <c r="D943" s="87" t="s">
        <v>45</v>
      </c>
      <c r="E943" s="87" t="s">
        <v>55</v>
      </c>
      <c r="F943" s="87" t="s">
        <v>47</v>
      </c>
      <c r="G943" s="87">
        <v>6</v>
      </c>
      <c r="H943" s="87">
        <v>5157</v>
      </c>
      <c r="I943" s="87">
        <v>2928.3165000000004</v>
      </c>
      <c r="J943" s="93">
        <f t="shared" si="14"/>
        <v>802</v>
      </c>
    </row>
    <row r="944" spans="2:10">
      <c r="B944" s="86">
        <v>41827</v>
      </c>
      <c r="C944" s="93">
        <v>2249</v>
      </c>
      <c r="D944" s="87" t="s">
        <v>48</v>
      </c>
      <c r="E944" s="87" t="s">
        <v>55</v>
      </c>
      <c r="F944" s="87" t="s">
        <v>50</v>
      </c>
      <c r="G944" s="87">
        <v>9</v>
      </c>
      <c r="H944" s="87">
        <v>11178</v>
      </c>
      <c r="I944" s="87">
        <v>3189.0834000000004</v>
      </c>
      <c r="J944" s="93">
        <f t="shared" si="14"/>
        <v>152</v>
      </c>
    </row>
    <row r="945" spans="2:10">
      <c r="B945" s="86">
        <v>41828</v>
      </c>
      <c r="C945" s="93">
        <v>2615</v>
      </c>
      <c r="D945" s="87" t="s">
        <v>48</v>
      </c>
      <c r="E945" s="87" t="s">
        <v>55</v>
      </c>
      <c r="F945" s="87" t="s">
        <v>47</v>
      </c>
      <c r="G945" s="87">
        <v>8</v>
      </c>
      <c r="H945" s="87">
        <v>5568</v>
      </c>
      <c r="I945" s="87">
        <v>4292.9279999999999</v>
      </c>
      <c r="J945" s="93">
        <f t="shared" si="14"/>
        <v>748</v>
      </c>
    </row>
    <row r="946" spans="2:10">
      <c r="B946" s="86">
        <v>41829</v>
      </c>
      <c r="C946" s="93">
        <v>2250</v>
      </c>
      <c r="D946" s="87" t="s">
        <v>49</v>
      </c>
      <c r="E946" s="87" t="s">
        <v>55</v>
      </c>
      <c r="F946" s="87" t="s">
        <v>51</v>
      </c>
      <c r="G946" s="87">
        <v>7</v>
      </c>
      <c r="H946" s="87">
        <v>9324</v>
      </c>
      <c r="I946" s="87">
        <v>834.73109999999997</v>
      </c>
      <c r="J946" s="93">
        <f t="shared" si="14"/>
        <v>296</v>
      </c>
    </row>
    <row r="947" spans="2:10">
      <c r="B947" s="86">
        <v>40909</v>
      </c>
      <c r="C947" s="93">
        <v>2461</v>
      </c>
      <c r="D947" s="87" t="s">
        <v>45</v>
      </c>
      <c r="E947" s="87" t="s">
        <v>56</v>
      </c>
      <c r="F947" s="87" t="s">
        <v>47</v>
      </c>
      <c r="G947" s="87">
        <v>10</v>
      </c>
      <c r="H947" s="87">
        <v>8370</v>
      </c>
      <c r="I947" s="87">
        <v>3260.9519999999998</v>
      </c>
      <c r="J947" s="93">
        <f t="shared" si="14"/>
        <v>403</v>
      </c>
    </row>
    <row r="948" spans="2:10">
      <c r="B948" s="86">
        <v>40910</v>
      </c>
      <c r="C948" s="93">
        <v>2826</v>
      </c>
      <c r="D948" s="87" t="s">
        <v>49</v>
      </c>
      <c r="E948" s="87" t="s">
        <v>56</v>
      </c>
      <c r="F948" s="87" t="s">
        <v>51</v>
      </c>
      <c r="G948" s="87">
        <v>6</v>
      </c>
      <c r="H948" s="87">
        <v>10080</v>
      </c>
      <c r="I948" s="87">
        <v>2938.5719999999997</v>
      </c>
      <c r="J948" s="93">
        <f t="shared" si="14"/>
        <v>240</v>
      </c>
    </row>
    <row r="949" spans="2:10">
      <c r="B949" s="86">
        <v>40911</v>
      </c>
      <c r="C949" s="93">
        <v>2462</v>
      </c>
      <c r="D949" s="87" t="s">
        <v>48</v>
      </c>
      <c r="E949" s="87" t="s">
        <v>56</v>
      </c>
      <c r="F949" s="87" t="s">
        <v>47</v>
      </c>
      <c r="G949" s="87">
        <v>6</v>
      </c>
      <c r="H949" s="87">
        <v>7560</v>
      </c>
      <c r="I949" s="87">
        <v>2281.6080000000002</v>
      </c>
      <c r="J949" s="93">
        <f t="shared" si="14"/>
        <v>497</v>
      </c>
    </row>
    <row r="950" spans="2:10">
      <c r="B950" s="86">
        <v>40913</v>
      </c>
      <c r="C950" s="93">
        <v>2827</v>
      </c>
      <c r="D950" s="87" t="s">
        <v>45</v>
      </c>
      <c r="E950" s="87" t="s">
        <v>56</v>
      </c>
      <c r="F950" s="87" t="s">
        <v>51</v>
      </c>
      <c r="G950" s="87">
        <v>8</v>
      </c>
      <c r="H950" s="87">
        <v>7248</v>
      </c>
      <c r="I950" s="87">
        <v>1923.2568000000001</v>
      </c>
      <c r="J950" s="93">
        <f t="shared" si="14"/>
        <v>540</v>
      </c>
    </row>
    <row r="951" spans="2:10">
      <c r="B951" s="86">
        <v>40914</v>
      </c>
      <c r="C951" s="93">
        <v>2463</v>
      </c>
      <c r="D951" s="87" t="s">
        <v>49</v>
      </c>
      <c r="E951" s="87" t="s">
        <v>56</v>
      </c>
      <c r="F951" s="87" t="s">
        <v>50</v>
      </c>
      <c r="G951" s="87">
        <v>10</v>
      </c>
      <c r="H951" s="87">
        <v>14025</v>
      </c>
      <c r="I951" s="87">
        <v>1848.4950000000003</v>
      </c>
      <c r="J951" s="93">
        <f t="shared" si="14"/>
        <v>27</v>
      </c>
    </row>
    <row r="952" spans="2:10">
      <c r="B952" s="86">
        <v>40915</v>
      </c>
      <c r="C952" s="93">
        <v>2828</v>
      </c>
      <c r="D952" s="87" t="s">
        <v>48</v>
      </c>
      <c r="E952" s="87" t="s">
        <v>56</v>
      </c>
      <c r="F952" s="87" t="s">
        <v>51</v>
      </c>
      <c r="G952" s="87">
        <v>8</v>
      </c>
      <c r="H952" s="87">
        <v>2256</v>
      </c>
      <c r="I952" s="87">
        <v>1967.232</v>
      </c>
      <c r="J952" s="93">
        <f t="shared" si="14"/>
        <v>1153</v>
      </c>
    </row>
    <row r="953" spans="2:10">
      <c r="B953" s="86">
        <v>40916</v>
      </c>
      <c r="C953" s="93">
        <v>2464</v>
      </c>
      <c r="D953" s="87" t="s">
        <v>45</v>
      </c>
      <c r="E953" s="87" t="s">
        <v>56</v>
      </c>
      <c r="F953" s="87" t="s">
        <v>50</v>
      </c>
      <c r="G953" s="87">
        <v>6</v>
      </c>
      <c r="H953" s="87">
        <v>11002.5</v>
      </c>
      <c r="I953" s="87">
        <v>4562.73675</v>
      </c>
      <c r="J953" s="93">
        <f t="shared" si="14"/>
        <v>167</v>
      </c>
    </row>
    <row r="954" spans="2:10">
      <c r="B954" s="86">
        <v>40917</v>
      </c>
      <c r="C954" s="93">
        <v>2829</v>
      </c>
      <c r="D954" s="87" t="s">
        <v>49</v>
      </c>
      <c r="E954" s="87" t="s">
        <v>56</v>
      </c>
      <c r="F954" s="87" t="s">
        <v>47</v>
      </c>
      <c r="G954" s="87">
        <v>10</v>
      </c>
      <c r="H954" s="87">
        <v>10300</v>
      </c>
      <c r="I954" s="87">
        <v>2440.482</v>
      </c>
      <c r="J954" s="93">
        <f t="shared" si="14"/>
        <v>224</v>
      </c>
    </row>
    <row r="955" spans="2:10">
      <c r="B955" s="86">
        <v>40918</v>
      </c>
      <c r="C955" s="93">
        <v>2465</v>
      </c>
      <c r="D955" s="87" t="s">
        <v>48</v>
      </c>
      <c r="E955" s="87" t="s">
        <v>56</v>
      </c>
      <c r="F955" s="87" t="s">
        <v>50</v>
      </c>
      <c r="G955" s="87">
        <v>8</v>
      </c>
      <c r="H955" s="87">
        <v>5832</v>
      </c>
      <c r="I955" s="87">
        <v>1251.2556</v>
      </c>
      <c r="J955" s="93">
        <f t="shared" si="14"/>
        <v>709</v>
      </c>
    </row>
    <row r="956" spans="2:10">
      <c r="B956" s="86">
        <v>40919</v>
      </c>
      <c r="C956" s="93">
        <v>2830</v>
      </c>
      <c r="D956" s="87" t="s">
        <v>45</v>
      </c>
      <c r="E956" s="87" t="s">
        <v>56</v>
      </c>
      <c r="F956" s="87" t="s">
        <v>47</v>
      </c>
      <c r="G956" s="87">
        <v>7</v>
      </c>
      <c r="H956" s="87">
        <v>2173.5</v>
      </c>
      <c r="I956" s="87">
        <v>3364.5779999999995</v>
      </c>
      <c r="J956" s="93">
        <f t="shared" si="14"/>
        <v>1184</v>
      </c>
    </row>
    <row r="957" spans="2:10">
      <c r="B957" s="86">
        <v>40920</v>
      </c>
      <c r="C957" s="93">
        <v>2466</v>
      </c>
      <c r="D957" s="87" t="s">
        <v>49</v>
      </c>
      <c r="E957" s="87" t="s">
        <v>56</v>
      </c>
      <c r="F957" s="87" t="s">
        <v>51</v>
      </c>
      <c r="G957" s="87">
        <v>6</v>
      </c>
      <c r="H957" s="87">
        <v>3546</v>
      </c>
      <c r="I957" s="87">
        <v>2980.7676000000001</v>
      </c>
      <c r="J957" s="93">
        <f t="shared" si="14"/>
        <v>1008</v>
      </c>
    </row>
    <row r="958" spans="2:10">
      <c r="B958" s="86">
        <v>40921</v>
      </c>
      <c r="C958" s="93">
        <v>2831</v>
      </c>
      <c r="D958" s="87" t="s">
        <v>48</v>
      </c>
      <c r="E958" s="87" t="s">
        <v>56</v>
      </c>
      <c r="F958" s="87" t="s">
        <v>47</v>
      </c>
      <c r="G958" s="87">
        <v>6</v>
      </c>
      <c r="H958" s="87">
        <v>6439.5</v>
      </c>
      <c r="I958" s="87">
        <v>901.31534999999997</v>
      </c>
      <c r="J958" s="93">
        <f t="shared" si="14"/>
        <v>635</v>
      </c>
    </row>
    <row r="959" spans="2:10">
      <c r="B959" s="86">
        <v>40922</v>
      </c>
      <c r="C959" s="93">
        <v>2467</v>
      </c>
      <c r="D959" s="87" t="s">
        <v>45</v>
      </c>
      <c r="E959" s="87" t="s">
        <v>56</v>
      </c>
      <c r="F959" s="87" t="s">
        <v>51</v>
      </c>
      <c r="G959" s="87">
        <v>10</v>
      </c>
      <c r="H959" s="87">
        <v>14300</v>
      </c>
      <c r="I959" s="87">
        <v>5694.26</v>
      </c>
      <c r="J959" s="93">
        <f t="shared" si="14"/>
        <v>21</v>
      </c>
    </row>
    <row r="960" spans="2:10">
      <c r="B960" s="86">
        <v>40923</v>
      </c>
      <c r="C960" s="93">
        <v>2832</v>
      </c>
      <c r="D960" s="87" t="s">
        <v>49</v>
      </c>
      <c r="E960" s="87" t="s">
        <v>56</v>
      </c>
      <c r="F960" s="87" t="s">
        <v>50</v>
      </c>
      <c r="G960" s="87">
        <v>8</v>
      </c>
      <c r="H960" s="87">
        <v>12060</v>
      </c>
      <c r="I960" s="87">
        <v>2411.0352000000003</v>
      </c>
      <c r="J960" s="93">
        <f t="shared" si="14"/>
        <v>100</v>
      </c>
    </row>
    <row r="961" spans="2:10">
      <c r="B961" s="86">
        <v>40924</v>
      </c>
      <c r="C961" s="93">
        <v>2468</v>
      </c>
      <c r="D961" s="87" t="s">
        <v>48</v>
      </c>
      <c r="E961" s="87" t="s">
        <v>56</v>
      </c>
      <c r="F961" s="87" t="s">
        <v>51</v>
      </c>
      <c r="G961" s="87">
        <v>9</v>
      </c>
      <c r="H961" s="87">
        <v>4104</v>
      </c>
      <c r="I961" s="87">
        <v>632.22119999999995</v>
      </c>
      <c r="J961" s="93">
        <f t="shared" si="14"/>
        <v>961</v>
      </c>
    </row>
    <row r="962" spans="2:10">
      <c r="B962" s="86">
        <v>40925</v>
      </c>
      <c r="C962" s="93">
        <v>2833</v>
      </c>
      <c r="D962" s="87" t="s">
        <v>45</v>
      </c>
      <c r="E962" s="87" t="s">
        <v>56</v>
      </c>
      <c r="F962" s="87" t="s">
        <v>50</v>
      </c>
      <c r="G962" s="87">
        <v>8</v>
      </c>
      <c r="H962" s="87">
        <v>10640</v>
      </c>
      <c r="I962" s="87">
        <v>2694.0480000000002</v>
      </c>
      <c r="J962" s="93">
        <f t="shared" si="14"/>
        <v>193</v>
      </c>
    </row>
    <row r="963" spans="2:10">
      <c r="B963" s="86">
        <v>40926</v>
      </c>
      <c r="C963" s="93">
        <v>2469</v>
      </c>
      <c r="D963" s="87" t="s">
        <v>49</v>
      </c>
      <c r="E963" s="87" t="s">
        <v>56</v>
      </c>
      <c r="F963" s="87" t="s">
        <v>47</v>
      </c>
      <c r="G963" s="87">
        <v>6</v>
      </c>
      <c r="H963" s="87">
        <v>3654</v>
      </c>
      <c r="I963" s="87">
        <v>2649.8807999999999</v>
      </c>
      <c r="J963" s="93">
        <f t="shared" ref="J963:J1026" si="15">+RANK(H963,$H$2:$H$1326,0)</f>
        <v>1003</v>
      </c>
    </row>
    <row r="964" spans="2:10">
      <c r="B964" s="86">
        <v>40927</v>
      </c>
      <c r="C964" s="93">
        <v>2834</v>
      </c>
      <c r="D964" s="87" t="s">
        <v>48</v>
      </c>
      <c r="E964" s="87" t="s">
        <v>56</v>
      </c>
      <c r="F964" s="87" t="s">
        <v>50</v>
      </c>
      <c r="G964" s="87">
        <v>8</v>
      </c>
      <c r="H964" s="87">
        <v>7440</v>
      </c>
      <c r="I964" s="87">
        <v>1705.2479999999998</v>
      </c>
      <c r="J964" s="93">
        <f t="shared" si="15"/>
        <v>513</v>
      </c>
    </row>
    <row r="965" spans="2:10">
      <c r="B965" s="86">
        <v>40928</v>
      </c>
      <c r="C965" s="93">
        <v>2470</v>
      </c>
      <c r="D965" s="87" t="s">
        <v>45</v>
      </c>
      <c r="E965" s="87" t="s">
        <v>56</v>
      </c>
      <c r="F965" s="87" t="s">
        <v>47</v>
      </c>
      <c r="G965" s="87">
        <v>10</v>
      </c>
      <c r="H965" s="87">
        <v>9840</v>
      </c>
      <c r="I965" s="87">
        <v>3874.5</v>
      </c>
      <c r="J965" s="93">
        <f t="shared" si="15"/>
        <v>262</v>
      </c>
    </row>
    <row r="966" spans="2:10">
      <c r="B966" s="86">
        <v>40929</v>
      </c>
      <c r="C966" s="93">
        <v>2835</v>
      </c>
      <c r="D966" s="87" t="s">
        <v>49</v>
      </c>
      <c r="E966" s="87" t="s">
        <v>56</v>
      </c>
      <c r="F966" s="87" t="s">
        <v>51</v>
      </c>
      <c r="G966" s="87">
        <v>6</v>
      </c>
      <c r="H966" s="87">
        <v>7128</v>
      </c>
      <c r="I966" s="87">
        <v>2157.6456000000003</v>
      </c>
      <c r="J966" s="93">
        <f t="shared" si="15"/>
        <v>560</v>
      </c>
    </row>
    <row r="967" spans="2:10">
      <c r="B967" s="86">
        <v>40930</v>
      </c>
      <c r="C967" s="93">
        <v>2471</v>
      </c>
      <c r="D967" s="87" t="s">
        <v>48</v>
      </c>
      <c r="E967" s="87" t="s">
        <v>56</v>
      </c>
      <c r="F967" s="87" t="s">
        <v>47</v>
      </c>
      <c r="G967" s="87">
        <v>9</v>
      </c>
      <c r="H967" s="87">
        <v>10440</v>
      </c>
      <c r="I967" s="87">
        <v>3222.8279999999995</v>
      </c>
      <c r="J967" s="93">
        <f t="shared" si="15"/>
        <v>207</v>
      </c>
    </row>
    <row r="968" spans="2:10">
      <c r="B968" s="86">
        <v>40931</v>
      </c>
      <c r="C968" s="93">
        <v>2836</v>
      </c>
      <c r="D968" s="87" t="s">
        <v>45</v>
      </c>
      <c r="E968" s="87" t="s">
        <v>56</v>
      </c>
      <c r="F968" s="87" t="s">
        <v>51</v>
      </c>
      <c r="G968" s="87">
        <v>6</v>
      </c>
      <c r="H968" s="87">
        <v>2412</v>
      </c>
      <c r="I968" s="87">
        <v>2929.1328000000003</v>
      </c>
      <c r="J968" s="93">
        <f t="shared" si="15"/>
        <v>1117</v>
      </c>
    </row>
    <row r="969" spans="2:10">
      <c r="B969" s="86">
        <v>40932</v>
      </c>
      <c r="C969" s="93">
        <v>2472</v>
      </c>
      <c r="D969" s="87" t="s">
        <v>49</v>
      </c>
      <c r="E969" s="87" t="s">
        <v>56</v>
      </c>
      <c r="F969" s="87" t="s">
        <v>50</v>
      </c>
      <c r="G969" s="87">
        <v>9</v>
      </c>
      <c r="H969" s="87">
        <v>2794.5</v>
      </c>
      <c r="I969" s="87">
        <v>5992.8052500000003</v>
      </c>
      <c r="J969" s="93">
        <f t="shared" si="15"/>
        <v>1069</v>
      </c>
    </row>
    <row r="970" spans="2:10">
      <c r="B970" s="86">
        <v>40933</v>
      </c>
      <c r="C970" s="93">
        <v>2837</v>
      </c>
      <c r="D970" s="87" t="s">
        <v>48</v>
      </c>
      <c r="E970" s="87" t="s">
        <v>56</v>
      </c>
      <c r="F970" s="87" t="s">
        <v>51</v>
      </c>
      <c r="G970" s="87">
        <v>8</v>
      </c>
      <c r="H970" s="87">
        <v>2988</v>
      </c>
      <c r="I970" s="87">
        <v>1167.4115999999999</v>
      </c>
      <c r="J970" s="93">
        <f t="shared" si="15"/>
        <v>1050</v>
      </c>
    </row>
    <row r="971" spans="2:10">
      <c r="B971" s="86">
        <v>40934</v>
      </c>
      <c r="C971" s="93">
        <v>2473</v>
      </c>
      <c r="D971" s="87" t="s">
        <v>45</v>
      </c>
      <c r="E971" s="87" t="s">
        <v>56</v>
      </c>
      <c r="F971" s="87" t="s">
        <v>50</v>
      </c>
      <c r="G971" s="87">
        <v>7</v>
      </c>
      <c r="H971" s="87">
        <v>4830</v>
      </c>
      <c r="I971" s="87">
        <v>3731.1750000000002</v>
      </c>
      <c r="J971" s="93">
        <f t="shared" si="15"/>
        <v>853</v>
      </c>
    </row>
    <row r="972" spans="2:10">
      <c r="B972" s="86">
        <v>40935</v>
      </c>
      <c r="C972" s="93">
        <v>2838</v>
      </c>
      <c r="D972" s="87" t="s">
        <v>49</v>
      </c>
      <c r="E972" s="87" t="s">
        <v>56</v>
      </c>
      <c r="F972" s="87" t="s">
        <v>47</v>
      </c>
      <c r="G972" s="87">
        <v>8</v>
      </c>
      <c r="H972" s="87">
        <v>8760</v>
      </c>
      <c r="I972" s="87">
        <v>1515.8303999999998</v>
      </c>
      <c r="J972" s="93">
        <f t="shared" si="15"/>
        <v>360</v>
      </c>
    </row>
    <row r="973" spans="2:10">
      <c r="B973" s="86">
        <v>40936</v>
      </c>
      <c r="C973" s="93">
        <v>2474</v>
      </c>
      <c r="D973" s="87" t="s">
        <v>48</v>
      </c>
      <c r="E973" s="87" t="s">
        <v>56</v>
      </c>
      <c r="F973" s="87" t="s">
        <v>50</v>
      </c>
      <c r="G973" s="87">
        <v>6</v>
      </c>
      <c r="H973" s="87">
        <v>1377</v>
      </c>
      <c r="I973" s="87">
        <v>533.31209999999987</v>
      </c>
      <c r="J973" s="93">
        <f t="shared" si="15"/>
        <v>1325</v>
      </c>
    </row>
    <row r="974" spans="2:10">
      <c r="B974" s="86">
        <v>40937</v>
      </c>
      <c r="C974" s="93">
        <v>2839</v>
      </c>
      <c r="D974" s="87" t="s">
        <v>45</v>
      </c>
      <c r="E974" s="87" t="s">
        <v>56</v>
      </c>
      <c r="F974" s="87" t="s">
        <v>47</v>
      </c>
      <c r="G974" s="87">
        <v>8</v>
      </c>
      <c r="H974" s="87">
        <v>10704</v>
      </c>
      <c r="I974" s="87">
        <v>1048.1891999999998</v>
      </c>
      <c r="J974" s="93">
        <f t="shared" si="15"/>
        <v>190</v>
      </c>
    </row>
    <row r="975" spans="2:10">
      <c r="B975" s="86">
        <v>40938</v>
      </c>
      <c r="C975" s="93">
        <v>2475</v>
      </c>
      <c r="D975" s="87" t="s">
        <v>49</v>
      </c>
      <c r="E975" s="87" t="s">
        <v>56</v>
      </c>
      <c r="F975" s="87" t="s">
        <v>51</v>
      </c>
      <c r="G975" s="87">
        <v>7</v>
      </c>
      <c r="H975" s="87">
        <v>4830</v>
      </c>
      <c r="I975" s="87">
        <v>3560.6760000000004</v>
      </c>
      <c r="J975" s="93">
        <f t="shared" si="15"/>
        <v>853</v>
      </c>
    </row>
    <row r="976" spans="2:10">
      <c r="B976" s="86">
        <v>40939</v>
      </c>
      <c r="C976" s="93">
        <v>2840</v>
      </c>
      <c r="D976" s="87" t="s">
        <v>48</v>
      </c>
      <c r="E976" s="87" t="s">
        <v>56</v>
      </c>
      <c r="F976" s="87" t="s">
        <v>47</v>
      </c>
      <c r="G976" s="87">
        <v>9</v>
      </c>
      <c r="H976" s="87">
        <v>2268</v>
      </c>
      <c r="I976" s="87">
        <v>990.20879999999988</v>
      </c>
      <c r="J976" s="93">
        <f t="shared" si="15"/>
        <v>1148</v>
      </c>
    </row>
    <row r="977" spans="2:10">
      <c r="B977" s="86">
        <v>40940</v>
      </c>
      <c r="C977" s="93">
        <v>2476</v>
      </c>
      <c r="D977" s="87" t="s">
        <v>45</v>
      </c>
      <c r="E977" s="87" t="s">
        <v>56</v>
      </c>
      <c r="F977" s="87" t="s">
        <v>51</v>
      </c>
      <c r="G977" s="87">
        <v>8</v>
      </c>
      <c r="H977" s="87">
        <v>4656</v>
      </c>
      <c r="I977" s="87">
        <v>4615.26</v>
      </c>
      <c r="J977" s="93">
        <f t="shared" si="15"/>
        <v>880</v>
      </c>
    </row>
    <row r="978" spans="2:10">
      <c r="B978" s="86">
        <v>40941</v>
      </c>
      <c r="C978" s="93">
        <v>2841</v>
      </c>
      <c r="D978" s="87" t="s">
        <v>49</v>
      </c>
      <c r="E978" s="87" t="s">
        <v>56</v>
      </c>
      <c r="F978" s="87" t="s">
        <v>50</v>
      </c>
      <c r="G978" s="87">
        <v>6</v>
      </c>
      <c r="H978" s="87">
        <v>3510</v>
      </c>
      <c r="I978" s="87">
        <v>591.2595</v>
      </c>
      <c r="J978" s="93">
        <f t="shared" si="15"/>
        <v>1009</v>
      </c>
    </row>
    <row r="979" spans="2:10">
      <c r="B979" s="86">
        <v>40942</v>
      </c>
      <c r="C979" s="93">
        <v>2477</v>
      </c>
      <c r="D979" s="87" t="s">
        <v>48</v>
      </c>
      <c r="E979" s="87" t="s">
        <v>56</v>
      </c>
      <c r="F979" s="87" t="s">
        <v>51</v>
      </c>
      <c r="G979" s="87">
        <v>10</v>
      </c>
      <c r="H979" s="87">
        <v>6060</v>
      </c>
      <c r="I979" s="87">
        <v>601.75800000000004</v>
      </c>
      <c r="J979" s="93">
        <f t="shared" si="15"/>
        <v>685</v>
      </c>
    </row>
    <row r="980" spans="2:10">
      <c r="B980" s="86">
        <v>40943</v>
      </c>
      <c r="C980" s="93">
        <v>2842</v>
      </c>
      <c r="D980" s="87" t="s">
        <v>45</v>
      </c>
      <c r="E980" s="87" t="s">
        <v>56</v>
      </c>
      <c r="F980" s="87" t="s">
        <v>50</v>
      </c>
      <c r="G980" s="87">
        <v>10</v>
      </c>
      <c r="H980" s="87">
        <v>2100</v>
      </c>
      <c r="I980" s="87">
        <v>2436.84</v>
      </c>
      <c r="J980" s="93">
        <f t="shared" si="15"/>
        <v>1203</v>
      </c>
    </row>
    <row r="981" spans="2:10">
      <c r="B981" s="86">
        <v>40944</v>
      </c>
      <c r="C981" s="93">
        <v>2478</v>
      </c>
      <c r="D981" s="87" t="s">
        <v>49</v>
      </c>
      <c r="E981" s="87" t="s">
        <v>56</v>
      </c>
      <c r="F981" s="87" t="s">
        <v>47</v>
      </c>
      <c r="G981" s="87">
        <v>6</v>
      </c>
      <c r="H981" s="87">
        <v>4302</v>
      </c>
      <c r="I981" s="87">
        <v>921.27329999999995</v>
      </c>
      <c r="J981" s="93">
        <f t="shared" si="15"/>
        <v>924</v>
      </c>
    </row>
    <row r="982" spans="2:10">
      <c r="B982" s="86">
        <v>40945</v>
      </c>
      <c r="C982" s="93">
        <v>2843</v>
      </c>
      <c r="D982" s="87" t="s">
        <v>48</v>
      </c>
      <c r="E982" s="87" t="s">
        <v>56</v>
      </c>
      <c r="F982" s="87" t="s">
        <v>50</v>
      </c>
      <c r="G982" s="87">
        <v>6</v>
      </c>
      <c r="H982" s="87">
        <v>4950</v>
      </c>
      <c r="I982" s="87">
        <v>3771.9</v>
      </c>
      <c r="J982" s="93">
        <f t="shared" si="15"/>
        <v>832</v>
      </c>
    </row>
    <row r="983" spans="2:10">
      <c r="B983" s="86">
        <v>40946</v>
      </c>
      <c r="C983" s="93">
        <v>2479</v>
      </c>
      <c r="D983" s="87" t="s">
        <v>45</v>
      </c>
      <c r="E983" s="87" t="s">
        <v>56</v>
      </c>
      <c r="F983" s="87" t="s">
        <v>47</v>
      </c>
      <c r="G983" s="87">
        <v>9</v>
      </c>
      <c r="H983" s="87">
        <v>8586</v>
      </c>
      <c r="I983" s="87">
        <v>6004.4759999999997</v>
      </c>
      <c r="J983" s="93">
        <f t="shared" si="15"/>
        <v>373</v>
      </c>
    </row>
    <row r="984" spans="2:10">
      <c r="B984" s="86">
        <v>40947</v>
      </c>
      <c r="C984" s="93">
        <v>2844</v>
      </c>
      <c r="D984" s="87" t="s">
        <v>49</v>
      </c>
      <c r="E984" s="87" t="s">
        <v>56</v>
      </c>
      <c r="F984" s="87" t="s">
        <v>51</v>
      </c>
      <c r="G984" s="87">
        <v>8</v>
      </c>
      <c r="H984" s="87">
        <v>4176</v>
      </c>
      <c r="I984" s="87">
        <v>2659.6943999999994</v>
      </c>
      <c r="J984" s="93">
        <f t="shared" si="15"/>
        <v>945</v>
      </c>
    </row>
    <row r="985" spans="2:10">
      <c r="B985" s="86">
        <v>40948</v>
      </c>
      <c r="C985" s="93">
        <v>2480</v>
      </c>
      <c r="D985" s="87" t="s">
        <v>48</v>
      </c>
      <c r="E985" s="87" t="s">
        <v>56</v>
      </c>
      <c r="F985" s="87" t="s">
        <v>47</v>
      </c>
      <c r="G985" s="87">
        <v>7</v>
      </c>
      <c r="H985" s="87">
        <v>6615</v>
      </c>
      <c r="I985" s="87">
        <v>1713.1196250000003</v>
      </c>
      <c r="J985" s="93">
        <f t="shared" si="15"/>
        <v>621</v>
      </c>
    </row>
    <row r="986" spans="2:10">
      <c r="B986" s="86">
        <v>40949</v>
      </c>
      <c r="C986" s="93">
        <v>2845</v>
      </c>
      <c r="D986" s="87" t="s">
        <v>45</v>
      </c>
      <c r="E986" s="87" t="s">
        <v>56</v>
      </c>
      <c r="F986" s="87" t="s">
        <v>51</v>
      </c>
      <c r="G986" s="87">
        <v>8</v>
      </c>
      <c r="H986" s="87">
        <v>7668</v>
      </c>
      <c r="I986" s="87">
        <v>3251.9987999999994</v>
      </c>
      <c r="J986" s="93">
        <f t="shared" si="15"/>
        <v>483</v>
      </c>
    </row>
    <row r="987" spans="2:10">
      <c r="B987" s="86">
        <v>40950</v>
      </c>
      <c r="C987" s="93">
        <v>2481</v>
      </c>
      <c r="D987" s="87" t="s">
        <v>49</v>
      </c>
      <c r="E987" s="87" t="s">
        <v>56</v>
      </c>
      <c r="F987" s="87" t="s">
        <v>50</v>
      </c>
      <c r="G987" s="87">
        <v>9</v>
      </c>
      <c r="H987" s="87">
        <v>4887</v>
      </c>
      <c r="I987" s="87">
        <v>3844.8472500000003</v>
      </c>
      <c r="J987" s="93">
        <f t="shared" si="15"/>
        <v>846</v>
      </c>
    </row>
    <row r="988" spans="2:10">
      <c r="B988" s="86">
        <v>40951</v>
      </c>
      <c r="C988" s="93">
        <v>2846</v>
      </c>
      <c r="D988" s="87" t="s">
        <v>48</v>
      </c>
      <c r="E988" s="87" t="s">
        <v>56</v>
      </c>
      <c r="F988" s="87" t="s">
        <v>51</v>
      </c>
      <c r="G988" s="87">
        <v>9</v>
      </c>
      <c r="H988" s="87">
        <v>3753</v>
      </c>
      <c r="I988" s="87">
        <v>780.24869999999999</v>
      </c>
      <c r="J988" s="93">
        <f t="shared" si="15"/>
        <v>997</v>
      </c>
    </row>
    <row r="989" spans="2:10">
      <c r="B989" s="86">
        <v>40952</v>
      </c>
      <c r="C989" s="93">
        <v>2482</v>
      </c>
      <c r="D989" s="87" t="s">
        <v>45</v>
      </c>
      <c r="E989" s="87" t="s">
        <v>56</v>
      </c>
      <c r="F989" s="87" t="s">
        <v>50</v>
      </c>
      <c r="G989" s="87">
        <v>9</v>
      </c>
      <c r="H989" s="87">
        <v>3861</v>
      </c>
      <c r="I989" s="87">
        <v>3315.6337500000009</v>
      </c>
      <c r="J989" s="93">
        <f t="shared" si="15"/>
        <v>991</v>
      </c>
    </row>
    <row r="990" spans="2:10">
      <c r="B990" s="86">
        <v>40953</v>
      </c>
      <c r="C990" s="93">
        <v>2847</v>
      </c>
      <c r="D990" s="87" t="s">
        <v>49</v>
      </c>
      <c r="E990" s="87" t="s">
        <v>56</v>
      </c>
      <c r="F990" s="87" t="s">
        <v>47</v>
      </c>
      <c r="G990" s="87">
        <v>9</v>
      </c>
      <c r="H990" s="87">
        <v>9247.5</v>
      </c>
      <c r="I990" s="87">
        <v>751.63679999999999</v>
      </c>
      <c r="J990" s="93">
        <f t="shared" si="15"/>
        <v>306</v>
      </c>
    </row>
    <row r="991" spans="2:10">
      <c r="B991" s="86">
        <v>40954</v>
      </c>
      <c r="C991" s="93">
        <v>2483</v>
      </c>
      <c r="D991" s="87" t="s">
        <v>48</v>
      </c>
      <c r="E991" s="87" t="s">
        <v>56</v>
      </c>
      <c r="F991" s="87" t="s">
        <v>50</v>
      </c>
      <c r="G991" s="87">
        <v>8</v>
      </c>
      <c r="H991" s="87">
        <v>8424</v>
      </c>
      <c r="I991" s="87">
        <v>1465.7759999999998</v>
      </c>
      <c r="J991" s="93">
        <f t="shared" si="15"/>
        <v>395</v>
      </c>
    </row>
    <row r="992" spans="2:10">
      <c r="B992" s="86">
        <v>40955</v>
      </c>
      <c r="C992" s="93">
        <v>2848</v>
      </c>
      <c r="D992" s="87" t="s">
        <v>45</v>
      </c>
      <c r="E992" s="87" t="s">
        <v>56</v>
      </c>
      <c r="F992" s="87" t="s">
        <v>47</v>
      </c>
      <c r="G992" s="87">
        <v>7</v>
      </c>
      <c r="H992" s="87">
        <v>4158</v>
      </c>
      <c r="I992" s="87">
        <v>3411.6390000000001</v>
      </c>
      <c r="J992" s="93">
        <f t="shared" si="15"/>
        <v>952</v>
      </c>
    </row>
    <row r="993" spans="2:10">
      <c r="B993" s="86">
        <v>40956</v>
      </c>
      <c r="C993" s="93">
        <v>2484</v>
      </c>
      <c r="D993" s="87" t="s">
        <v>49</v>
      </c>
      <c r="E993" s="87" t="s">
        <v>56</v>
      </c>
      <c r="F993" s="87" t="s">
        <v>51</v>
      </c>
      <c r="G993" s="87">
        <v>9</v>
      </c>
      <c r="H993" s="87">
        <v>4212</v>
      </c>
      <c r="I993" s="87">
        <v>2482.9740000000002</v>
      </c>
      <c r="J993" s="93">
        <f t="shared" si="15"/>
        <v>941</v>
      </c>
    </row>
    <row r="994" spans="2:10">
      <c r="B994" s="86">
        <v>40957</v>
      </c>
      <c r="C994" s="93">
        <v>2849</v>
      </c>
      <c r="D994" s="87" t="s">
        <v>48</v>
      </c>
      <c r="E994" s="87" t="s">
        <v>56</v>
      </c>
      <c r="F994" s="87" t="s">
        <v>47</v>
      </c>
      <c r="G994" s="87">
        <v>8</v>
      </c>
      <c r="H994" s="87">
        <v>8820</v>
      </c>
      <c r="I994" s="87">
        <v>1235.1528000000001</v>
      </c>
      <c r="J994" s="93">
        <f t="shared" si="15"/>
        <v>351</v>
      </c>
    </row>
    <row r="995" spans="2:10">
      <c r="B995" s="86">
        <v>40958</v>
      </c>
      <c r="C995" s="93">
        <v>2485</v>
      </c>
      <c r="D995" s="87" t="s">
        <v>45</v>
      </c>
      <c r="E995" s="87" t="s">
        <v>56</v>
      </c>
      <c r="F995" s="87" t="s">
        <v>51</v>
      </c>
      <c r="G995" s="87">
        <v>8</v>
      </c>
      <c r="H995" s="87">
        <v>2040</v>
      </c>
      <c r="I995" s="87">
        <v>793.35599999999999</v>
      </c>
      <c r="J995" s="93">
        <f t="shared" si="15"/>
        <v>1222</v>
      </c>
    </row>
    <row r="996" spans="2:10">
      <c r="B996" s="86">
        <v>40959</v>
      </c>
      <c r="C996" s="93">
        <v>2850</v>
      </c>
      <c r="D996" s="87" t="s">
        <v>49</v>
      </c>
      <c r="E996" s="87" t="s">
        <v>56</v>
      </c>
      <c r="F996" s="87" t="s">
        <v>50</v>
      </c>
      <c r="G996" s="87">
        <v>8</v>
      </c>
      <c r="H996" s="87">
        <v>7152</v>
      </c>
      <c r="I996" s="87">
        <v>774.91920000000005</v>
      </c>
      <c r="J996" s="93">
        <f t="shared" si="15"/>
        <v>557</v>
      </c>
    </row>
    <row r="997" spans="2:10">
      <c r="B997" s="86">
        <v>40960</v>
      </c>
      <c r="C997" s="93">
        <v>2486</v>
      </c>
      <c r="D997" s="87" t="s">
        <v>48</v>
      </c>
      <c r="E997" s="87" t="s">
        <v>56</v>
      </c>
      <c r="F997" s="87" t="s">
        <v>51</v>
      </c>
      <c r="G997" s="87">
        <v>6</v>
      </c>
      <c r="H997" s="87">
        <v>4734</v>
      </c>
      <c r="I997" s="87">
        <v>3942.4751999999999</v>
      </c>
      <c r="J997" s="93">
        <f t="shared" si="15"/>
        <v>870</v>
      </c>
    </row>
    <row r="998" spans="2:10">
      <c r="B998" s="86">
        <v>40961</v>
      </c>
      <c r="C998" s="93">
        <v>2851</v>
      </c>
      <c r="D998" s="87" t="s">
        <v>45</v>
      </c>
      <c r="E998" s="87" t="s">
        <v>56</v>
      </c>
      <c r="F998" s="87" t="s">
        <v>50</v>
      </c>
      <c r="G998" s="87">
        <v>8</v>
      </c>
      <c r="H998" s="87">
        <v>11376</v>
      </c>
      <c r="I998" s="87">
        <v>3846.2255999999998</v>
      </c>
      <c r="J998" s="93">
        <f t="shared" si="15"/>
        <v>138</v>
      </c>
    </row>
    <row r="999" spans="2:10">
      <c r="B999" s="86">
        <v>40962</v>
      </c>
      <c r="C999" s="93">
        <v>2487</v>
      </c>
      <c r="D999" s="87" t="s">
        <v>49</v>
      </c>
      <c r="E999" s="87" t="s">
        <v>56</v>
      </c>
      <c r="F999" s="87" t="s">
        <v>47</v>
      </c>
      <c r="G999" s="87">
        <v>9</v>
      </c>
      <c r="H999" s="87">
        <v>2173.5</v>
      </c>
      <c r="I999" s="87">
        <v>1726.1937000000003</v>
      </c>
      <c r="J999" s="93">
        <f t="shared" si="15"/>
        <v>1184</v>
      </c>
    </row>
    <row r="1000" spans="2:10">
      <c r="B1000" s="86">
        <v>40963</v>
      </c>
      <c r="C1000" s="93">
        <v>2852</v>
      </c>
      <c r="D1000" s="87" t="s">
        <v>48</v>
      </c>
      <c r="E1000" s="87" t="s">
        <v>56</v>
      </c>
      <c r="F1000" s="87" t="s">
        <v>50</v>
      </c>
      <c r="G1000" s="87">
        <v>9</v>
      </c>
      <c r="H1000" s="87">
        <v>8073</v>
      </c>
      <c r="I1000" s="87">
        <v>2109.7440000000001</v>
      </c>
      <c r="J1000" s="93">
        <f t="shared" si="15"/>
        <v>437</v>
      </c>
    </row>
    <row r="1001" spans="2:10">
      <c r="B1001" s="86">
        <v>40964</v>
      </c>
      <c r="C1001" s="93">
        <v>2488</v>
      </c>
      <c r="D1001" s="87" t="s">
        <v>45</v>
      </c>
      <c r="E1001" s="87" t="s">
        <v>56</v>
      </c>
      <c r="F1001" s="87" t="s">
        <v>47</v>
      </c>
      <c r="G1001" s="87">
        <v>9</v>
      </c>
      <c r="H1001" s="87">
        <v>7020</v>
      </c>
      <c r="I1001" s="87">
        <v>3148.47</v>
      </c>
      <c r="J1001" s="93">
        <f t="shared" si="15"/>
        <v>573</v>
      </c>
    </row>
    <row r="1002" spans="2:10">
      <c r="B1002" s="86">
        <v>40965</v>
      </c>
      <c r="C1002" s="93">
        <v>2853</v>
      </c>
      <c r="D1002" s="87" t="s">
        <v>49</v>
      </c>
      <c r="E1002" s="87" t="s">
        <v>56</v>
      </c>
      <c r="F1002" s="87" t="s">
        <v>51</v>
      </c>
      <c r="G1002" s="87">
        <v>7</v>
      </c>
      <c r="H1002" s="87">
        <v>5103</v>
      </c>
      <c r="I1002" s="87">
        <v>715.4405999999999</v>
      </c>
      <c r="J1002" s="93">
        <f t="shared" si="15"/>
        <v>808</v>
      </c>
    </row>
    <row r="1003" spans="2:10">
      <c r="B1003" s="86">
        <v>40966</v>
      </c>
      <c r="C1003" s="93">
        <v>2489</v>
      </c>
      <c r="D1003" s="87" t="s">
        <v>48</v>
      </c>
      <c r="E1003" s="87" t="s">
        <v>56</v>
      </c>
      <c r="F1003" s="87" t="s">
        <v>47</v>
      </c>
      <c r="G1003" s="87">
        <v>8</v>
      </c>
      <c r="H1003" s="87">
        <v>7800</v>
      </c>
      <c r="I1003" s="87">
        <v>487.5</v>
      </c>
      <c r="J1003" s="93">
        <f t="shared" si="15"/>
        <v>470</v>
      </c>
    </row>
    <row r="1004" spans="2:10">
      <c r="B1004" s="86">
        <v>40967</v>
      </c>
      <c r="C1004" s="93">
        <v>2854</v>
      </c>
      <c r="D1004" s="87" t="s">
        <v>45</v>
      </c>
      <c r="E1004" s="87" t="s">
        <v>56</v>
      </c>
      <c r="F1004" s="87" t="s">
        <v>51</v>
      </c>
      <c r="G1004" s="87">
        <v>9</v>
      </c>
      <c r="H1004" s="87">
        <v>7533</v>
      </c>
      <c r="I1004" s="87">
        <v>1518.6528000000001</v>
      </c>
      <c r="J1004" s="93">
        <f t="shared" si="15"/>
        <v>501</v>
      </c>
    </row>
    <row r="1005" spans="2:10">
      <c r="B1005" s="86">
        <v>40969</v>
      </c>
      <c r="C1005" s="93">
        <v>2490</v>
      </c>
      <c r="D1005" s="87" t="s">
        <v>49</v>
      </c>
      <c r="E1005" s="87" t="s">
        <v>56</v>
      </c>
      <c r="F1005" s="87" t="s">
        <v>50</v>
      </c>
      <c r="G1005" s="87">
        <v>8</v>
      </c>
      <c r="H1005" s="87">
        <v>13020</v>
      </c>
      <c r="I1005" s="87">
        <v>898.37999999999988</v>
      </c>
      <c r="J1005" s="93">
        <f t="shared" si="15"/>
        <v>63</v>
      </c>
    </row>
    <row r="1006" spans="2:10">
      <c r="B1006" s="86">
        <v>40970</v>
      </c>
      <c r="C1006" s="93">
        <v>2855</v>
      </c>
      <c r="D1006" s="87" t="s">
        <v>48</v>
      </c>
      <c r="E1006" s="87" t="s">
        <v>56</v>
      </c>
      <c r="F1006" s="87" t="s">
        <v>51</v>
      </c>
      <c r="G1006" s="87">
        <v>6</v>
      </c>
      <c r="H1006" s="87">
        <v>11520</v>
      </c>
      <c r="I1006" s="87">
        <v>3578.5727999999995</v>
      </c>
      <c r="J1006" s="93">
        <f t="shared" si="15"/>
        <v>130</v>
      </c>
    </row>
    <row r="1007" spans="2:10">
      <c r="B1007" s="86">
        <v>40971</v>
      </c>
      <c r="C1007" s="93">
        <v>2491</v>
      </c>
      <c r="D1007" s="87" t="s">
        <v>45</v>
      </c>
      <c r="E1007" s="87" t="s">
        <v>56</v>
      </c>
      <c r="F1007" s="87" t="s">
        <v>50</v>
      </c>
      <c r="G1007" s="87">
        <v>7</v>
      </c>
      <c r="H1007" s="87">
        <v>8400</v>
      </c>
      <c r="I1007" s="87">
        <v>2535.96</v>
      </c>
      <c r="J1007" s="93">
        <f t="shared" si="15"/>
        <v>396</v>
      </c>
    </row>
    <row r="1008" spans="2:10">
      <c r="B1008" s="86">
        <v>40972</v>
      </c>
      <c r="C1008" s="93">
        <v>2856</v>
      </c>
      <c r="D1008" s="87" t="s">
        <v>49</v>
      </c>
      <c r="E1008" s="87" t="s">
        <v>56</v>
      </c>
      <c r="F1008" s="87" t="s">
        <v>47</v>
      </c>
      <c r="G1008" s="87">
        <v>8</v>
      </c>
      <c r="H1008" s="87">
        <v>3960</v>
      </c>
      <c r="I1008" s="87">
        <v>712.99800000000005</v>
      </c>
      <c r="J1008" s="93">
        <f t="shared" si="15"/>
        <v>980</v>
      </c>
    </row>
    <row r="1009" spans="2:10">
      <c r="B1009" s="86">
        <v>40973</v>
      </c>
      <c r="C1009" s="93">
        <v>2492</v>
      </c>
      <c r="D1009" s="87" t="s">
        <v>48</v>
      </c>
      <c r="E1009" s="87" t="s">
        <v>56</v>
      </c>
      <c r="F1009" s="87" t="s">
        <v>50</v>
      </c>
      <c r="G1009" s="87">
        <v>10</v>
      </c>
      <c r="H1009" s="87">
        <v>13300</v>
      </c>
      <c r="I1009" s="87">
        <v>1908.816</v>
      </c>
      <c r="J1009" s="93">
        <f t="shared" si="15"/>
        <v>48</v>
      </c>
    </row>
    <row r="1010" spans="2:10">
      <c r="B1010" s="86">
        <v>41339</v>
      </c>
      <c r="C1010" s="93">
        <v>2857</v>
      </c>
      <c r="D1010" s="87" t="s">
        <v>45</v>
      </c>
      <c r="E1010" s="87" t="s">
        <v>56</v>
      </c>
      <c r="F1010" s="87" t="s">
        <v>47</v>
      </c>
      <c r="G1010" s="87">
        <v>6</v>
      </c>
      <c r="H1010" s="87">
        <v>8820</v>
      </c>
      <c r="I1010" s="87">
        <v>2288.2607999999996</v>
      </c>
      <c r="J1010" s="93">
        <f t="shared" si="15"/>
        <v>351</v>
      </c>
    </row>
    <row r="1011" spans="2:10">
      <c r="B1011" s="86">
        <v>41340</v>
      </c>
      <c r="C1011" s="93">
        <v>2493</v>
      </c>
      <c r="D1011" s="87" t="s">
        <v>49</v>
      </c>
      <c r="E1011" s="87" t="s">
        <v>56</v>
      </c>
      <c r="F1011" s="87" t="s">
        <v>51</v>
      </c>
      <c r="G1011" s="87">
        <v>6</v>
      </c>
      <c r="H1011" s="87">
        <v>6624</v>
      </c>
      <c r="I1011" s="87">
        <v>2715.84</v>
      </c>
      <c r="J1011" s="93">
        <f t="shared" si="15"/>
        <v>620</v>
      </c>
    </row>
    <row r="1012" spans="2:10">
      <c r="B1012" s="86">
        <v>41341</v>
      </c>
      <c r="C1012" s="93">
        <v>2858</v>
      </c>
      <c r="D1012" s="87" t="s">
        <v>48</v>
      </c>
      <c r="E1012" s="87" t="s">
        <v>56</v>
      </c>
      <c r="F1012" s="87" t="s">
        <v>47</v>
      </c>
      <c r="G1012" s="87">
        <v>6</v>
      </c>
      <c r="H1012" s="87">
        <v>12915</v>
      </c>
      <c r="I1012" s="87">
        <v>1046.1150000000002</v>
      </c>
      <c r="J1012" s="93">
        <f t="shared" si="15"/>
        <v>68</v>
      </c>
    </row>
    <row r="1013" spans="2:10">
      <c r="B1013" s="86">
        <v>41342</v>
      </c>
      <c r="C1013" s="93">
        <v>2494</v>
      </c>
      <c r="D1013" s="87" t="s">
        <v>45</v>
      </c>
      <c r="E1013" s="87" t="s">
        <v>56</v>
      </c>
      <c r="F1013" s="87" t="s">
        <v>51</v>
      </c>
      <c r="G1013" s="87">
        <v>9</v>
      </c>
      <c r="H1013" s="87">
        <v>2358</v>
      </c>
      <c r="I1013" s="87">
        <v>3220.0847999999996</v>
      </c>
      <c r="J1013" s="93">
        <f t="shared" si="15"/>
        <v>1129</v>
      </c>
    </row>
    <row r="1014" spans="2:10">
      <c r="B1014" s="86">
        <v>41343</v>
      </c>
      <c r="C1014" s="93">
        <v>2859</v>
      </c>
      <c r="D1014" s="87" t="s">
        <v>49</v>
      </c>
      <c r="E1014" s="87" t="s">
        <v>56</v>
      </c>
      <c r="F1014" s="87" t="s">
        <v>50</v>
      </c>
      <c r="G1014" s="87">
        <v>8</v>
      </c>
      <c r="H1014" s="87">
        <v>2544</v>
      </c>
      <c r="I1014" s="87">
        <v>3075.1872000000003</v>
      </c>
      <c r="J1014" s="93">
        <f t="shared" si="15"/>
        <v>1093</v>
      </c>
    </row>
    <row r="1015" spans="2:10">
      <c r="B1015" s="86">
        <v>41344</v>
      </c>
      <c r="C1015" s="93">
        <v>2495</v>
      </c>
      <c r="D1015" s="87" t="s">
        <v>48</v>
      </c>
      <c r="E1015" s="87" t="s">
        <v>56</v>
      </c>
      <c r="F1015" s="87" t="s">
        <v>51</v>
      </c>
      <c r="G1015" s="87">
        <v>6</v>
      </c>
      <c r="H1015" s="87">
        <v>9585</v>
      </c>
      <c r="I1015" s="87">
        <v>827.18550000000005</v>
      </c>
      <c r="J1015" s="93">
        <f t="shared" si="15"/>
        <v>281</v>
      </c>
    </row>
    <row r="1016" spans="2:10">
      <c r="B1016" s="86">
        <v>41345</v>
      </c>
      <c r="C1016" s="93">
        <v>2860</v>
      </c>
      <c r="D1016" s="87" t="s">
        <v>45</v>
      </c>
      <c r="E1016" s="87" t="s">
        <v>56</v>
      </c>
      <c r="F1016" s="87" t="s">
        <v>50</v>
      </c>
      <c r="G1016" s="87">
        <v>8</v>
      </c>
      <c r="H1016" s="87">
        <v>1668</v>
      </c>
      <c r="I1016" s="87">
        <v>3338.5019999999995</v>
      </c>
      <c r="J1016" s="93">
        <f t="shared" si="15"/>
        <v>1296</v>
      </c>
    </row>
    <row r="1017" spans="2:10">
      <c r="B1017" s="86">
        <v>41346</v>
      </c>
      <c r="C1017" s="93">
        <v>2496</v>
      </c>
      <c r="D1017" s="87" t="s">
        <v>49</v>
      </c>
      <c r="E1017" s="87" t="s">
        <v>56</v>
      </c>
      <c r="F1017" s="87" t="s">
        <v>47</v>
      </c>
      <c r="G1017" s="87">
        <v>9</v>
      </c>
      <c r="H1017" s="87">
        <v>7398</v>
      </c>
      <c r="I1017" s="87">
        <v>729.62774999999999</v>
      </c>
      <c r="J1017" s="93">
        <f t="shared" si="15"/>
        <v>515</v>
      </c>
    </row>
    <row r="1018" spans="2:10">
      <c r="B1018" s="86">
        <v>41347</v>
      </c>
      <c r="C1018" s="93">
        <v>2861</v>
      </c>
      <c r="D1018" s="87" t="s">
        <v>48</v>
      </c>
      <c r="E1018" s="87" t="s">
        <v>56</v>
      </c>
      <c r="F1018" s="87" t="s">
        <v>50</v>
      </c>
      <c r="G1018" s="87">
        <v>8</v>
      </c>
      <c r="H1018" s="87">
        <v>7848</v>
      </c>
      <c r="I1018" s="87">
        <v>3290.6664000000001</v>
      </c>
      <c r="J1018" s="93">
        <f t="shared" si="15"/>
        <v>464</v>
      </c>
    </row>
    <row r="1019" spans="2:10">
      <c r="B1019" s="86">
        <v>41348</v>
      </c>
      <c r="C1019" s="93">
        <v>2497</v>
      </c>
      <c r="D1019" s="87" t="s">
        <v>45</v>
      </c>
      <c r="E1019" s="87" t="s">
        <v>56</v>
      </c>
      <c r="F1019" s="87" t="s">
        <v>47</v>
      </c>
      <c r="G1019" s="87">
        <v>7</v>
      </c>
      <c r="H1019" s="87">
        <v>2063.25</v>
      </c>
      <c r="I1019" s="87">
        <v>1351.8413999999998</v>
      </c>
      <c r="J1019" s="93">
        <f t="shared" si="15"/>
        <v>1217</v>
      </c>
    </row>
    <row r="1020" spans="2:10">
      <c r="B1020" s="86">
        <v>41349</v>
      </c>
      <c r="C1020" s="93">
        <v>2862</v>
      </c>
      <c r="D1020" s="87" t="s">
        <v>49</v>
      </c>
      <c r="E1020" s="87" t="s">
        <v>56</v>
      </c>
      <c r="F1020" s="87" t="s">
        <v>51</v>
      </c>
      <c r="G1020" s="87">
        <v>8</v>
      </c>
      <c r="H1020" s="87">
        <v>8192</v>
      </c>
      <c r="I1020" s="87">
        <v>3385.7536</v>
      </c>
      <c r="J1020" s="93">
        <f t="shared" si="15"/>
        <v>424</v>
      </c>
    </row>
    <row r="1021" spans="2:10">
      <c r="B1021" s="86">
        <v>41350</v>
      </c>
      <c r="C1021" s="93">
        <v>2498</v>
      </c>
      <c r="D1021" s="87" t="s">
        <v>48</v>
      </c>
      <c r="E1021" s="87" t="s">
        <v>56</v>
      </c>
      <c r="F1021" s="87" t="s">
        <v>47</v>
      </c>
      <c r="G1021" s="87">
        <v>6</v>
      </c>
      <c r="H1021" s="87">
        <v>1764</v>
      </c>
      <c r="I1021" s="87">
        <v>2071.2888000000003</v>
      </c>
      <c r="J1021" s="93">
        <f t="shared" si="15"/>
        <v>1268</v>
      </c>
    </row>
    <row r="1022" spans="2:10">
      <c r="B1022" s="86">
        <v>41351</v>
      </c>
      <c r="C1022" s="93">
        <v>2863</v>
      </c>
      <c r="D1022" s="87" t="s">
        <v>45</v>
      </c>
      <c r="E1022" s="87" t="s">
        <v>56</v>
      </c>
      <c r="F1022" s="87" t="s">
        <v>51</v>
      </c>
      <c r="G1022" s="87">
        <v>8</v>
      </c>
      <c r="H1022" s="87">
        <v>4224</v>
      </c>
      <c r="I1022" s="87">
        <v>3279.9360000000001</v>
      </c>
      <c r="J1022" s="93">
        <f t="shared" si="15"/>
        <v>937</v>
      </c>
    </row>
    <row r="1023" spans="2:10">
      <c r="B1023" s="86">
        <v>41352</v>
      </c>
      <c r="C1023" s="93">
        <v>2499</v>
      </c>
      <c r="D1023" s="87" t="s">
        <v>49</v>
      </c>
      <c r="E1023" s="87" t="s">
        <v>56</v>
      </c>
      <c r="F1023" s="87" t="s">
        <v>50</v>
      </c>
      <c r="G1023" s="87">
        <v>8</v>
      </c>
      <c r="H1023" s="87">
        <v>7776</v>
      </c>
      <c r="I1023" s="87">
        <v>1168.7327999999998</v>
      </c>
      <c r="J1023" s="93">
        <f t="shared" si="15"/>
        <v>473</v>
      </c>
    </row>
    <row r="1024" spans="2:10">
      <c r="B1024" s="86">
        <v>41353</v>
      </c>
      <c r="C1024" s="93">
        <v>2864</v>
      </c>
      <c r="D1024" s="87" t="s">
        <v>48</v>
      </c>
      <c r="E1024" s="87" t="s">
        <v>56</v>
      </c>
      <c r="F1024" s="87" t="s">
        <v>51</v>
      </c>
      <c r="G1024" s="87">
        <v>7</v>
      </c>
      <c r="H1024" s="87">
        <v>7938</v>
      </c>
      <c r="I1024" s="87">
        <v>887.26994999999988</v>
      </c>
      <c r="J1024" s="93">
        <f t="shared" si="15"/>
        <v>452</v>
      </c>
    </row>
    <row r="1025" spans="2:10">
      <c r="B1025" s="86">
        <v>41354</v>
      </c>
      <c r="C1025" s="93">
        <v>2500</v>
      </c>
      <c r="D1025" s="87" t="s">
        <v>45</v>
      </c>
      <c r="E1025" s="87" t="s">
        <v>56</v>
      </c>
      <c r="F1025" s="87" t="s">
        <v>50</v>
      </c>
      <c r="G1025" s="87">
        <v>8</v>
      </c>
      <c r="H1025" s="87">
        <v>3696</v>
      </c>
      <c r="I1025" s="87">
        <v>1456.2240000000002</v>
      </c>
      <c r="J1025" s="93">
        <f t="shared" si="15"/>
        <v>1001</v>
      </c>
    </row>
    <row r="1026" spans="2:10">
      <c r="B1026" s="86">
        <v>41355</v>
      </c>
      <c r="C1026" s="93">
        <v>2865</v>
      </c>
      <c r="D1026" s="87" t="s">
        <v>49</v>
      </c>
      <c r="E1026" s="87" t="s">
        <v>56</v>
      </c>
      <c r="F1026" s="87" t="s">
        <v>47</v>
      </c>
      <c r="G1026" s="87">
        <v>9</v>
      </c>
      <c r="H1026" s="87">
        <v>7398</v>
      </c>
      <c r="I1026" s="87">
        <v>3510.5976000000001</v>
      </c>
      <c r="J1026" s="93">
        <f t="shared" si="15"/>
        <v>515</v>
      </c>
    </row>
    <row r="1027" spans="2:10">
      <c r="B1027" s="86">
        <v>41356</v>
      </c>
      <c r="C1027" s="93">
        <v>2501</v>
      </c>
      <c r="D1027" s="87" t="s">
        <v>48</v>
      </c>
      <c r="E1027" s="87" t="s">
        <v>56</v>
      </c>
      <c r="F1027" s="87" t="s">
        <v>50</v>
      </c>
      <c r="G1027" s="87">
        <v>9</v>
      </c>
      <c r="H1027" s="87">
        <v>14377.5</v>
      </c>
      <c r="I1027" s="87">
        <v>4574.9204999999993</v>
      </c>
      <c r="J1027" s="93">
        <f t="shared" ref="J1027:J1090" si="16">+RANK(H1027,$H$2:$H$1326,0)</f>
        <v>19</v>
      </c>
    </row>
    <row r="1028" spans="2:10">
      <c r="B1028" s="86">
        <v>41357</v>
      </c>
      <c r="C1028" s="93">
        <v>2866</v>
      </c>
      <c r="D1028" s="87" t="s">
        <v>45</v>
      </c>
      <c r="E1028" s="87" t="s">
        <v>56</v>
      </c>
      <c r="F1028" s="87" t="s">
        <v>47</v>
      </c>
      <c r="G1028" s="87">
        <v>9</v>
      </c>
      <c r="H1028" s="87">
        <v>4770</v>
      </c>
      <c r="I1028" s="87">
        <v>1554.0659999999998</v>
      </c>
      <c r="J1028" s="93">
        <f t="shared" si="16"/>
        <v>866</v>
      </c>
    </row>
    <row r="1029" spans="2:10">
      <c r="B1029" s="86">
        <v>41358</v>
      </c>
      <c r="C1029" s="93">
        <v>2502</v>
      </c>
      <c r="D1029" s="87" t="s">
        <v>49</v>
      </c>
      <c r="E1029" s="87" t="s">
        <v>56</v>
      </c>
      <c r="F1029" s="87" t="s">
        <v>51</v>
      </c>
      <c r="G1029" s="87">
        <v>10</v>
      </c>
      <c r="H1029" s="87">
        <v>11400</v>
      </c>
      <c r="I1029" s="87">
        <v>3393.5519999999997</v>
      </c>
      <c r="J1029" s="93">
        <f t="shared" si="16"/>
        <v>137</v>
      </c>
    </row>
    <row r="1030" spans="2:10">
      <c r="B1030" s="86">
        <v>41359</v>
      </c>
      <c r="C1030" s="93">
        <v>2867</v>
      </c>
      <c r="D1030" s="87" t="s">
        <v>48</v>
      </c>
      <c r="E1030" s="87" t="s">
        <v>56</v>
      </c>
      <c r="F1030" s="87" t="s">
        <v>47</v>
      </c>
      <c r="G1030" s="87">
        <v>7</v>
      </c>
      <c r="H1030" s="87">
        <v>10962</v>
      </c>
      <c r="I1030" s="87">
        <v>936.7029</v>
      </c>
      <c r="J1030" s="93">
        <f t="shared" si="16"/>
        <v>172</v>
      </c>
    </row>
    <row r="1031" spans="2:10">
      <c r="B1031" s="86">
        <v>41360</v>
      </c>
      <c r="C1031" s="93">
        <v>2503</v>
      </c>
      <c r="D1031" s="87" t="s">
        <v>45</v>
      </c>
      <c r="E1031" s="87" t="s">
        <v>56</v>
      </c>
      <c r="F1031" s="87" t="s">
        <v>51</v>
      </c>
      <c r="G1031" s="87">
        <v>10</v>
      </c>
      <c r="H1031" s="87">
        <v>3870</v>
      </c>
      <c r="I1031" s="87">
        <v>3277.116</v>
      </c>
      <c r="J1031" s="93">
        <f t="shared" si="16"/>
        <v>990</v>
      </c>
    </row>
    <row r="1032" spans="2:10">
      <c r="B1032" s="86">
        <v>41361</v>
      </c>
      <c r="C1032" s="93">
        <v>2868</v>
      </c>
      <c r="D1032" s="87" t="s">
        <v>49</v>
      </c>
      <c r="E1032" s="87" t="s">
        <v>56</v>
      </c>
      <c r="F1032" s="87" t="s">
        <v>50</v>
      </c>
      <c r="G1032" s="87">
        <v>6</v>
      </c>
      <c r="H1032" s="87">
        <v>2520</v>
      </c>
      <c r="I1032" s="87">
        <v>2804.7599999999998</v>
      </c>
      <c r="J1032" s="93">
        <f t="shared" si="16"/>
        <v>1096</v>
      </c>
    </row>
    <row r="1033" spans="2:10">
      <c r="B1033" s="86">
        <v>41362</v>
      </c>
      <c r="C1033" s="93">
        <v>2504</v>
      </c>
      <c r="D1033" s="87" t="s">
        <v>48</v>
      </c>
      <c r="E1033" s="87" t="s">
        <v>56</v>
      </c>
      <c r="F1033" s="87" t="s">
        <v>51</v>
      </c>
      <c r="G1033" s="87">
        <v>8</v>
      </c>
      <c r="H1033" s="87">
        <v>4248</v>
      </c>
      <c r="I1033" s="87">
        <v>4709.9699999999993</v>
      </c>
      <c r="J1033" s="93">
        <f t="shared" si="16"/>
        <v>935</v>
      </c>
    </row>
    <row r="1034" spans="2:10">
      <c r="B1034" s="86">
        <v>41363</v>
      </c>
      <c r="C1034" s="93">
        <v>2869</v>
      </c>
      <c r="D1034" s="87" t="s">
        <v>45</v>
      </c>
      <c r="E1034" s="87" t="s">
        <v>56</v>
      </c>
      <c r="F1034" s="87" t="s">
        <v>50</v>
      </c>
      <c r="G1034" s="87">
        <v>9</v>
      </c>
      <c r="H1034" s="87">
        <v>8640</v>
      </c>
      <c r="I1034" s="87">
        <v>1875.3119999999999</v>
      </c>
      <c r="J1034" s="93">
        <f t="shared" si="16"/>
        <v>369</v>
      </c>
    </row>
    <row r="1035" spans="2:10">
      <c r="B1035" s="86">
        <v>41364</v>
      </c>
      <c r="C1035" s="93">
        <v>2505</v>
      </c>
      <c r="D1035" s="87" t="s">
        <v>49</v>
      </c>
      <c r="E1035" s="87" t="s">
        <v>56</v>
      </c>
      <c r="F1035" s="87" t="s">
        <v>47</v>
      </c>
      <c r="G1035" s="87">
        <v>10</v>
      </c>
      <c r="H1035" s="87">
        <v>10240</v>
      </c>
      <c r="I1035" s="87">
        <v>3927.04</v>
      </c>
      <c r="J1035" s="93">
        <f t="shared" si="16"/>
        <v>229</v>
      </c>
    </row>
    <row r="1036" spans="2:10">
      <c r="B1036" s="86">
        <v>41365</v>
      </c>
      <c r="C1036" s="93">
        <v>2870</v>
      </c>
      <c r="D1036" s="87" t="s">
        <v>48</v>
      </c>
      <c r="E1036" s="87" t="s">
        <v>56</v>
      </c>
      <c r="F1036" s="87" t="s">
        <v>50</v>
      </c>
      <c r="G1036" s="87">
        <v>10</v>
      </c>
      <c r="H1036" s="87">
        <v>8640</v>
      </c>
      <c r="I1036" s="87">
        <v>2881.0079999999998</v>
      </c>
      <c r="J1036" s="93">
        <f t="shared" si="16"/>
        <v>369</v>
      </c>
    </row>
    <row r="1037" spans="2:10">
      <c r="B1037" s="86">
        <v>41366</v>
      </c>
      <c r="C1037" s="93">
        <v>2506</v>
      </c>
      <c r="D1037" s="87" t="s">
        <v>45</v>
      </c>
      <c r="E1037" s="87" t="s">
        <v>56</v>
      </c>
      <c r="F1037" s="87" t="s">
        <v>47</v>
      </c>
      <c r="G1037" s="87">
        <v>10</v>
      </c>
      <c r="H1037" s="87">
        <v>2340</v>
      </c>
      <c r="I1037" s="87">
        <v>3684.33</v>
      </c>
      <c r="J1037" s="93">
        <f t="shared" si="16"/>
        <v>1134</v>
      </c>
    </row>
    <row r="1038" spans="2:10">
      <c r="B1038" s="86">
        <v>41367</v>
      </c>
      <c r="C1038" s="93">
        <v>2871</v>
      </c>
      <c r="D1038" s="87" t="s">
        <v>49</v>
      </c>
      <c r="E1038" s="87" t="s">
        <v>56</v>
      </c>
      <c r="F1038" s="87" t="s">
        <v>51</v>
      </c>
      <c r="G1038" s="87">
        <v>6</v>
      </c>
      <c r="H1038" s="87">
        <v>11070</v>
      </c>
      <c r="I1038" s="87">
        <v>2114.8128000000002</v>
      </c>
      <c r="J1038" s="93">
        <f t="shared" si="16"/>
        <v>161</v>
      </c>
    </row>
    <row r="1039" spans="2:10">
      <c r="B1039" s="86">
        <v>41368</v>
      </c>
      <c r="C1039" s="93">
        <v>2507</v>
      </c>
      <c r="D1039" s="87" t="s">
        <v>48</v>
      </c>
      <c r="E1039" s="87" t="s">
        <v>56</v>
      </c>
      <c r="F1039" s="87" t="s">
        <v>47</v>
      </c>
      <c r="G1039" s="87">
        <v>8</v>
      </c>
      <c r="H1039" s="87">
        <v>6768</v>
      </c>
      <c r="I1039" s="87">
        <v>3277.5168000000003</v>
      </c>
      <c r="J1039" s="93">
        <f t="shared" si="16"/>
        <v>610</v>
      </c>
    </row>
    <row r="1040" spans="2:10">
      <c r="B1040" s="86">
        <v>41369</v>
      </c>
      <c r="C1040" s="93">
        <v>2872</v>
      </c>
      <c r="D1040" s="87" t="s">
        <v>45</v>
      </c>
      <c r="E1040" s="87" t="s">
        <v>56</v>
      </c>
      <c r="F1040" s="87" t="s">
        <v>51</v>
      </c>
      <c r="G1040" s="87">
        <v>6</v>
      </c>
      <c r="H1040" s="87">
        <v>7222.5</v>
      </c>
      <c r="I1040" s="87">
        <v>529.26480000000004</v>
      </c>
      <c r="J1040" s="93">
        <f t="shared" si="16"/>
        <v>544</v>
      </c>
    </row>
    <row r="1041" spans="2:10">
      <c r="B1041" s="86">
        <v>41370</v>
      </c>
      <c r="C1041" s="93">
        <v>2508</v>
      </c>
      <c r="D1041" s="87" t="s">
        <v>49</v>
      </c>
      <c r="E1041" s="87" t="s">
        <v>56</v>
      </c>
      <c r="F1041" s="87" t="s">
        <v>50</v>
      </c>
      <c r="G1041" s="87">
        <v>10</v>
      </c>
      <c r="H1041" s="87">
        <v>4240</v>
      </c>
      <c r="I1041" s="87">
        <v>3751.5520000000001</v>
      </c>
      <c r="J1041" s="93">
        <f t="shared" si="16"/>
        <v>936</v>
      </c>
    </row>
    <row r="1042" spans="2:10">
      <c r="B1042" s="86">
        <v>41371</v>
      </c>
      <c r="C1042" s="93">
        <v>2873</v>
      </c>
      <c r="D1042" s="87" t="s">
        <v>48</v>
      </c>
      <c r="E1042" s="87" t="s">
        <v>56</v>
      </c>
      <c r="F1042" s="87" t="s">
        <v>51</v>
      </c>
      <c r="G1042" s="87">
        <v>6</v>
      </c>
      <c r="H1042" s="87">
        <v>12330</v>
      </c>
      <c r="I1042" s="87">
        <v>3938.6952000000001</v>
      </c>
      <c r="J1042" s="93">
        <f t="shared" si="16"/>
        <v>88</v>
      </c>
    </row>
    <row r="1043" spans="2:10">
      <c r="B1043" s="86">
        <v>41372</v>
      </c>
      <c r="C1043" s="93">
        <v>2509</v>
      </c>
      <c r="D1043" s="87" t="s">
        <v>45</v>
      </c>
      <c r="E1043" s="87" t="s">
        <v>56</v>
      </c>
      <c r="F1043" s="87" t="s">
        <v>50</v>
      </c>
      <c r="G1043" s="87">
        <v>10</v>
      </c>
      <c r="H1043" s="87">
        <v>6960</v>
      </c>
      <c r="I1043" s="87">
        <v>3035.4300000000003</v>
      </c>
      <c r="J1043" s="93">
        <f t="shared" si="16"/>
        <v>579</v>
      </c>
    </row>
    <row r="1044" spans="2:10">
      <c r="B1044" s="86">
        <v>41373</v>
      </c>
      <c r="C1044" s="93">
        <v>2874</v>
      </c>
      <c r="D1044" s="87" t="s">
        <v>49</v>
      </c>
      <c r="E1044" s="87" t="s">
        <v>56</v>
      </c>
      <c r="F1044" s="87" t="s">
        <v>47</v>
      </c>
      <c r="G1044" s="87">
        <v>8</v>
      </c>
      <c r="H1044" s="87">
        <v>2952</v>
      </c>
      <c r="I1044" s="87">
        <v>3958.6320000000005</v>
      </c>
      <c r="J1044" s="93">
        <f t="shared" si="16"/>
        <v>1054</v>
      </c>
    </row>
    <row r="1045" spans="2:10">
      <c r="B1045" s="86">
        <v>41374</v>
      </c>
      <c r="C1045" s="93">
        <v>2510</v>
      </c>
      <c r="D1045" s="87" t="s">
        <v>48</v>
      </c>
      <c r="E1045" s="87" t="s">
        <v>56</v>
      </c>
      <c r="F1045" s="87" t="s">
        <v>50</v>
      </c>
      <c r="G1045" s="87">
        <v>7</v>
      </c>
      <c r="H1045" s="87">
        <v>2236.5</v>
      </c>
      <c r="I1045" s="87">
        <v>2497.2759000000001</v>
      </c>
      <c r="J1045" s="93">
        <f t="shared" si="16"/>
        <v>1156</v>
      </c>
    </row>
    <row r="1046" spans="2:10">
      <c r="B1046" s="86">
        <v>41375</v>
      </c>
      <c r="C1046" s="93">
        <v>2875</v>
      </c>
      <c r="D1046" s="87" t="s">
        <v>45</v>
      </c>
      <c r="E1046" s="87" t="s">
        <v>56</v>
      </c>
      <c r="F1046" s="87" t="s">
        <v>47</v>
      </c>
      <c r="G1046" s="87">
        <v>6</v>
      </c>
      <c r="H1046" s="87">
        <v>2160</v>
      </c>
      <c r="I1046" s="87">
        <v>3587.7599999999993</v>
      </c>
      <c r="J1046" s="93">
        <f t="shared" si="16"/>
        <v>1187</v>
      </c>
    </row>
    <row r="1047" spans="2:10">
      <c r="B1047" s="86">
        <v>41376</v>
      </c>
      <c r="C1047" s="93">
        <v>2511</v>
      </c>
      <c r="D1047" s="87" t="s">
        <v>49</v>
      </c>
      <c r="E1047" s="87" t="s">
        <v>56</v>
      </c>
      <c r="F1047" s="87" t="s">
        <v>51</v>
      </c>
      <c r="G1047" s="87">
        <v>9</v>
      </c>
      <c r="H1047" s="87">
        <v>2034</v>
      </c>
      <c r="I1047" s="87">
        <v>1342.0332000000001</v>
      </c>
      <c r="J1047" s="93">
        <f t="shared" si="16"/>
        <v>1225</v>
      </c>
    </row>
    <row r="1048" spans="2:10">
      <c r="B1048" s="86">
        <v>41377</v>
      </c>
      <c r="C1048" s="93">
        <v>2876</v>
      </c>
      <c r="D1048" s="87" t="s">
        <v>48</v>
      </c>
      <c r="E1048" s="87" t="s">
        <v>56</v>
      </c>
      <c r="F1048" s="87" t="s">
        <v>47</v>
      </c>
      <c r="G1048" s="87">
        <v>9</v>
      </c>
      <c r="H1048" s="87">
        <v>8437.5</v>
      </c>
      <c r="I1048" s="87">
        <v>3468.65625</v>
      </c>
      <c r="J1048" s="93">
        <f t="shared" si="16"/>
        <v>392</v>
      </c>
    </row>
    <row r="1049" spans="2:10">
      <c r="B1049" s="86">
        <v>41378</v>
      </c>
      <c r="C1049" s="93">
        <v>2512</v>
      </c>
      <c r="D1049" s="87" t="s">
        <v>45</v>
      </c>
      <c r="E1049" s="87" t="s">
        <v>56</v>
      </c>
      <c r="F1049" s="87" t="s">
        <v>51</v>
      </c>
      <c r="G1049" s="87">
        <v>6</v>
      </c>
      <c r="H1049" s="87">
        <v>12510</v>
      </c>
      <c r="I1049" s="87">
        <v>4870.143</v>
      </c>
      <c r="J1049" s="93">
        <f t="shared" si="16"/>
        <v>77</v>
      </c>
    </row>
    <row r="1050" spans="2:10">
      <c r="B1050" s="86">
        <v>41379</v>
      </c>
      <c r="C1050" s="93">
        <v>2877</v>
      </c>
      <c r="D1050" s="87" t="s">
        <v>49</v>
      </c>
      <c r="E1050" s="87" t="s">
        <v>56</v>
      </c>
      <c r="F1050" s="87" t="s">
        <v>50</v>
      </c>
      <c r="G1050" s="87">
        <v>6</v>
      </c>
      <c r="H1050" s="87">
        <v>7209</v>
      </c>
      <c r="I1050" s="87">
        <v>3840.9552000000003</v>
      </c>
      <c r="J1050" s="93">
        <f t="shared" si="16"/>
        <v>546</v>
      </c>
    </row>
    <row r="1051" spans="2:10">
      <c r="B1051" s="86">
        <v>41380</v>
      </c>
      <c r="C1051" s="93">
        <v>2513</v>
      </c>
      <c r="D1051" s="87" t="s">
        <v>48</v>
      </c>
      <c r="E1051" s="87" t="s">
        <v>56</v>
      </c>
      <c r="F1051" s="87" t="s">
        <v>51</v>
      </c>
      <c r="G1051" s="87">
        <v>6</v>
      </c>
      <c r="H1051" s="87">
        <v>1791</v>
      </c>
      <c r="I1051" s="87">
        <v>1631.2428</v>
      </c>
      <c r="J1051" s="93">
        <f t="shared" si="16"/>
        <v>1264</v>
      </c>
    </row>
    <row r="1052" spans="2:10">
      <c r="B1052" s="86">
        <v>41381</v>
      </c>
      <c r="C1052" s="93">
        <v>2878</v>
      </c>
      <c r="D1052" s="87" t="s">
        <v>45</v>
      </c>
      <c r="E1052" s="87" t="s">
        <v>56</v>
      </c>
      <c r="F1052" s="87" t="s">
        <v>50</v>
      </c>
      <c r="G1052" s="87">
        <v>9</v>
      </c>
      <c r="H1052" s="87">
        <v>6264</v>
      </c>
      <c r="I1052" s="87">
        <v>1817.3951999999999</v>
      </c>
      <c r="J1052" s="93">
        <f t="shared" si="16"/>
        <v>653</v>
      </c>
    </row>
    <row r="1053" spans="2:10">
      <c r="B1053" s="86">
        <v>41382</v>
      </c>
      <c r="C1053" s="93">
        <v>2514</v>
      </c>
      <c r="D1053" s="87" t="s">
        <v>49</v>
      </c>
      <c r="E1053" s="87" t="s">
        <v>56</v>
      </c>
      <c r="F1053" s="87" t="s">
        <v>47</v>
      </c>
      <c r="G1053" s="87">
        <v>8</v>
      </c>
      <c r="H1053" s="87">
        <v>2280</v>
      </c>
      <c r="I1053" s="87">
        <v>2873.4839999999995</v>
      </c>
      <c r="J1053" s="93">
        <f t="shared" si="16"/>
        <v>1142</v>
      </c>
    </row>
    <row r="1054" spans="2:10">
      <c r="B1054" s="86">
        <v>41383</v>
      </c>
      <c r="C1054" s="93">
        <v>2879</v>
      </c>
      <c r="D1054" s="87" t="s">
        <v>48</v>
      </c>
      <c r="E1054" s="87" t="s">
        <v>56</v>
      </c>
      <c r="F1054" s="87" t="s">
        <v>50</v>
      </c>
      <c r="G1054" s="87">
        <v>6</v>
      </c>
      <c r="H1054" s="87">
        <v>1530</v>
      </c>
      <c r="I1054" s="87">
        <v>1919.0790000000002</v>
      </c>
      <c r="J1054" s="93">
        <f t="shared" si="16"/>
        <v>1316</v>
      </c>
    </row>
    <row r="1055" spans="2:10">
      <c r="B1055" s="86">
        <v>41384</v>
      </c>
      <c r="C1055" s="93">
        <v>2515</v>
      </c>
      <c r="D1055" s="87" t="s">
        <v>45</v>
      </c>
      <c r="E1055" s="87" t="s">
        <v>56</v>
      </c>
      <c r="F1055" s="87" t="s">
        <v>47</v>
      </c>
      <c r="G1055" s="87">
        <v>8</v>
      </c>
      <c r="H1055" s="87">
        <v>2016</v>
      </c>
      <c r="I1055" s="87">
        <v>1384.992</v>
      </c>
      <c r="J1055" s="93">
        <f t="shared" si="16"/>
        <v>1228</v>
      </c>
    </row>
    <row r="1056" spans="2:10">
      <c r="B1056" s="86">
        <v>41385</v>
      </c>
      <c r="C1056" s="93">
        <v>2880</v>
      </c>
      <c r="D1056" s="87" t="s">
        <v>49</v>
      </c>
      <c r="E1056" s="87" t="s">
        <v>56</v>
      </c>
      <c r="F1056" s="87" t="s">
        <v>51</v>
      </c>
      <c r="G1056" s="87">
        <v>6</v>
      </c>
      <c r="H1056" s="87">
        <v>4302</v>
      </c>
      <c r="I1056" s="87">
        <v>2503.7640000000001</v>
      </c>
      <c r="J1056" s="93">
        <f t="shared" si="16"/>
        <v>924</v>
      </c>
    </row>
    <row r="1057" spans="2:10">
      <c r="B1057" s="86">
        <v>41386</v>
      </c>
      <c r="C1057" s="93">
        <v>2516</v>
      </c>
      <c r="D1057" s="87" t="s">
        <v>48</v>
      </c>
      <c r="E1057" s="87" t="s">
        <v>56</v>
      </c>
      <c r="F1057" s="87" t="s">
        <v>47</v>
      </c>
      <c r="G1057" s="87">
        <v>10</v>
      </c>
      <c r="H1057" s="87">
        <v>11220</v>
      </c>
      <c r="I1057" s="87">
        <v>4840.0275000000001</v>
      </c>
      <c r="J1057" s="93">
        <f t="shared" si="16"/>
        <v>147</v>
      </c>
    </row>
    <row r="1058" spans="2:10">
      <c r="B1058" s="86">
        <v>41387</v>
      </c>
      <c r="C1058" s="93">
        <v>2881</v>
      </c>
      <c r="D1058" s="87" t="s">
        <v>45</v>
      </c>
      <c r="E1058" s="87" t="s">
        <v>56</v>
      </c>
      <c r="F1058" s="87" t="s">
        <v>51</v>
      </c>
      <c r="G1058" s="87">
        <v>7</v>
      </c>
      <c r="H1058" s="87">
        <v>5922</v>
      </c>
      <c r="I1058" s="87">
        <v>2014.0722000000001</v>
      </c>
      <c r="J1058" s="93">
        <f t="shared" si="16"/>
        <v>699</v>
      </c>
    </row>
    <row r="1059" spans="2:10">
      <c r="B1059" s="86">
        <v>41388</v>
      </c>
      <c r="C1059" s="93">
        <v>2517</v>
      </c>
      <c r="D1059" s="87" t="s">
        <v>49</v>
      </c>
      <c r="E1059" s="87" t="s">
        <v>56</v>
      </c>
      <c r="F1059" s="87" t="s">
        <v>50</v>
      </c>
      <c r="G1059" s="87">
        <v>9</v>
      </c>
      <c r="H1059" s="87">
        <v>6277.5</v>
      </c>
      <c r="I1059" s="87">
        <v>4457.0249999999996</v>
      </c>
      <c r="J1059" s="93">
        <f t="shared" si="16"/>
        <v>652</v>
      </c>
    </row>
    <row r="1060" spans="2:10">
      <c r="B1060" s="86">
        <v>41389</v>
      </c>
      <c r="C1060" s="93">
        <v>2882</v>
      </c>
      <c r="D1060" s="87" t="s">
        <v>48</v>
      </c>
      <c r="E1060" s="87" t="s">
        <v>56</v>
      </c>
      <c r="F1060" s="87" t="s">
        <v>51</v>
      </c>
      <c r="G1060" s="87">
        <v>7</v>
      </c>
      <c r="H1060" s="87">
        <v>4158</v>
      </c>
      <c r="I1060" s="87">
        <v>1633.6782000000001</v>
      </c>
      <c r="J1060" s="93">
        <f t="shared" si="16"/>
        <v>952</v>
      </c>
    </row>
    <row r="1061" spans="2:10">
      <c r="B1061" s="86">
        <v>41390</v>
      </c>
      <c r="C1061" s="93">
        <v>2518</v>
      </c>
      <c r="D1061" s="87" t="s">
        <v>45</v>
      </c>
      <c r="E1061" s="87" t="s">
        <v>56</v>
      </c>
      <c r="F1061" s="87" t="s">
        <v>50</v>
      </c>
      <c r="G1061" s="87">
        <v>6</v>
      </c>
      <c r="H1061" s="87">
        <v>7506</v>
      </c>
      <c r="I1061" s="87">
        <v>3336.6671999999999</v>
      </c>
      <c r="J1061" s="93">
        <f t="shared" si="16"/>
        <v>508</v>
      </c>
    </row>
    <row r="1062" spans="2:10">
      <c r="B1062" s="86">
        <v>41391</v>
      </c>
      <c r="C1062" s="93">
        <v>2883</v>
      </c>
      <c r="D1062" s="87" t="s">
        <v>49</v>
      </c>
      <c r="E1062" s="87" t="s">
        <v>56</v>
      </c>
      <c r="F1062" s="87" t="s">
        <v>47</v>
      </c>
      <c r="G1062" s="87">
        <v>10</v>
      </c>
      <c r="H1062" s="87">
        <v>4470</v>
      </c>
      <c r="I1062" s="87">
        <v>841.25400000000002</v>
      </c>
      <c r="J1062" s="93">
        <f t="shared" si="16"/>
        <v>899</v>
      </c>
    </row>
    <row r="1063" spans="2:10">
      <c r="B1063" s="86">
        <v>41392</v>
      </c>
      <c r="C1063" s="93">
        <v>2519</v>
      </c>
      <c r="D1063" s="87" t="s">
        <v>48</v>
      </c>
      <c r="E1063" s="87" t="s">
        <v>56</v>
      </c>
      <c r="F1063" s="87" t="s">
        <v>50</v>
      </c>
      <c r="G1063" s="87">
        <v>8</v>
      </c>
      <c r="H1063" s="87">
        <v>8496</v>
      </c>
      <c r="I1063" s="87">
        <v>3202.1424000000006</v>
      </c>
      <c r="J1063" s="93">
        <f t="shared" si="16"/>
        <v>384</v>
      </c>
    </row>
    <row r="1064" spans="2:10">
      <c r="B1064" s="86">
        <v>41393</v>
      </c>
      <c r="C1064" s="93">
        <v>2884</v>
      </c>
      <c r="D1064" s="87" t="s">
        <v>45</v>
      </c>
      <c r="E1064" s="87" t="s">
        <v>56</v>
      </c>
      <c r="F1064" s="87" t="s">
        <v>47</v>
      </c>
      <c r="G1064" s="87">
        <v>10</v>
      </c>
      <c r="H1064" s="87">
        <v>5860</v>
      </c>
      <c r="I1064" s="87">
        <v>3559.9500000000003</v>
      </c>
      <c r="J1064" s="93">
        <f t="shared" si="16"/>
        <v>706</v>
      </c>
    </row>
    <row r="1065" spans="2:10">
      <c r="B1065" s="86">
        <v>41394</v>
      </c>
      <c r="C1065" s="93">
        <v>2520</v>
      </c>
      <c r="D1065" s="87" t="s">
        <v>49</v>
      </c>
      <c r="E1065" s="87" t="s">
        <v>56</v>
      </c>
      <c r="F1065" s="87" t="s">
        <v>51</v>
      </c>
      <c r="G1065" s="87">
        <v>9</v>
      </c>
      <c r="H1065" s="87">
        <v>2821.5</v>
      </c>
      <c r="I1065" s="87">
        <v>4735.605599999999</v>
      </c>
      <c r="J1065" s="93">
        <f t="shared" si="16"/>
        <v>1067</v>
      </c>
    </row>
    <row r="1066" spans="2:10">
      <c r="B1066" s="86">
        <v>41395</v>
      </c>
      <c r="C1066" s="93">
        <v>2885</v>
      </c>
      <c r="D1066" s="87" t="s">
        <v>48</v>
      </c>
      <c r="E1066" s="87" t="s">
        <v>56</v>
      </c>
      <c r="F1066" s="87" t="s">
        <v>47</v>
      </c>
      <c r="G1066" s="87">
        <v>10</v>
      </c>
      <c r="H1066" s="87">
        <v>2835</v>
      </c>
      <c r="I1066" s="87">
        <v>904.36500000000001</v>
      </c>
      <c r="J1066" s="93">
        <f t="shared" si="16"/>
        <v>1065</v>
      </c>
    </row>
    <row r="1067" spans="2:10">
      <c r="B1067" s="86">
        <v>41396</v>
      </c>
      <c r="C1067" s="93">
        <v>2521</v>
      </c>
      <c r="D1067" s="87" t="s">
        <v>45</v>
      </c>
      <c r="E1067" s="87" t="s">
        <v>56</v>
      </c>
      <c r="F1067" s="87" t="s">
        <v>51</v>
      </c>
      <c r="G1067" s="87">
        <v>9</v>
      </c>
      <c r="H1067" s="87">
        <v>7533</v>
      </c>
      <c r="I1067" s="87">
        <v>2267.433</v>
      </c>
      <c r="J1067" s="93">
        <f t="shared" si="16"/>
        <v>501</v>
      </c>
    </row>
    <row r="1068" spans="2:10">
      <c r="B1068" s="86">
        <v>41397</v>
      </c>
      <c r="C1068" s="93">
        <v>2886</v>
      </c>
      <c r="D1068" s="87" t="s">
        <v>49</v>
      </c>
      <c r="E1068" s="87" t="s">
        <v>56</v>
      </c>
      <c r="F1068" s="87" t="s">
        <v>50</v>
      </c>
      <c r="G1068" s="87">
        <v>8</v>
      </c>
      <c r="H1068" s="87">
        <v>6240</v>
      </c>
      <c r="I1068" s="87">
        <v>2210.8319999999999</v>
      </c>
      <c r="J1068" s="93">
        <f t="shared" si="16"/>
        <v>657</v>
      </c>
    </row>
    <row r="1069" spans="2:10">
      <c r="B1069" s="86">
        <v>41398</v>
      </c>
      <c r="C1069" s="93">
        <v>2522</v>
      </c>
      <c r="D1069" s="87" t="s">
        <v>48</v>
      </c>
      <c r="E1069" s="87" t="s">
        <v>56</v>
      </c>
      <c r="F1069" s="87" t="s">
        <v>51</v>
      </c>
      <c r="G1069" s="87">
        <v>7</v>
      </c>
      <c r="H1069" s="87">
        <v>1974</v>
      </c>
      <c r="I1069" s="87">
        <v>2703.5904</v>
      </c>
      <c r="J1069" s="93">
        <f t="shared" si="16"/>
        <v>1240</v>
      </c>
    </row>
    <row r="1070" spans="2:10">
      <c r="B1070" s="86">
        <v>41399</v>
      </c>
      <c r="C1070" s="93">
        <v>2887</v>
      </c>
      <c r="D1070" s="87" t="s">
        <v>45</v>
      </c>
      <c r="E1070" s="87" t="s">
        <v>56</v>
      </c>
      <c r="F1070" s="87" t="s">
        <v>50</v>
      </c>
      <c r="G1070" s="87">
        <v>9</v>
      </c>
      <c r="H1070" s="87">
        <v>4819.5</v>
      </c>
      <c r="I1070" s="87">
        <v>3159.9855000000002</v>
      </c>
      <c r="J1070" s="93">
        <f t="shared" si="16"/>
        <v>856</v>
      </c>
    </row>
    <row r="1071" spans="2:10">
      <c r="B1071" s="86">
        <v>41400</v>
      </c>
      <c r="C1071" s="93">
        <v>2523</v>
      </c>
      <c r="D1071" s="87" t="s">
        <v>49</v>
      </c>
      <c r="E1071" s="87" t="s">
        <v>56</v>
      </c>
      <c r="F1071" s="87" t="s">
        <v>47</v>
      </c>
      <c r="G1071" s="87">
        <v>8</v>
      </c>
      <c r="H1071" s="87">
        <v>6912</v>
      </c>
      <c r="I1071" s="87">
        <v>1589.2991999999999</v>
      </c>
      <c r="J1071" s="93">
        <f t="shared" si="16"/>
        <v>584</v>
      </c>
    </row>
    <row r="1072" spans="2:10">
      <c r="B1072" s="86">
        <v>41401</v>
      </c>
      <c r="C1072" s="93">
        <v>2888</v>
      </c>
      <c r="D1072" s="87" t="s">
        <v>48</v>
      </c>
      <c r="E1072" s="87" t="s">
        <v>56</v>
      </c>
      <c r="F1072" s="87" t="s">
        <v>50</v>
      </c>
      <c r="G1072" s="87">
        <v>7</v>
      </c>
      <c r="H1072" s="87">
        <v>1937.25</v>
      </c>
      <c r="I1072" s="87">
        <v>1735.3885500000001</v>
      </c>
      <c r="J1072" s="93">
        <f t="shared" si="16"/>
        <v>1245</v>
      </c>
    </row>
    <row r="1073" spans="2:10">
      <c r="B1073" s="86">
        <v>41767</v>
      </c>
      <c r="C1073" s="93">
        <v>2524</v>
      </c>
      <c r="D1073" s="87" t="s">
        <v>45</v>
      </c>
      <c r="E1073" s="87" t="s">
        <v>56</v>
      </c>
      <c r="F1073" s="87" t="s">
        <v>47</v>
      </c>
      <c r="G1073" s="87">
        <v>7</v>
      </c>
      <c r="H1073" s="87">
        <v>5701.5</v>
      </c>
      <c r="I1073" s="87">
        <v>2538.3077999999996</v>
      </c>
      <c r="J1073" s="93">
        <f t="shared" si="16"/>
        <v>729</v>
      </c>
    </row>
    <row r="1074" spans="2:10">
      <c r="B1074" s="86">
        <v>41768</v>
      </c>
      <c r="C1074" s="93">
        <v>2889</v>
      </c>
      <c r="D1074" s="87" t="s">
        <v>49</v>
      </c>
      <c r="E1074" s="87" t="s">
        <v>56</v>
      </c>
      <c r="F1074" s="87" t="s">
        <v>51</v>
      </c>
      <c r="G1074" s="87">
        <v>8</v>
      </c>
      <c r="H1074" s="87">
        <v>5832</v>
      </c>
      <c r="I1074" s="87">
        <v>666.01440000000002</v>
      </c>
      <c r="J1074" s="93">
        <f t="shared" si="16"/>
        <v>709</v>
      </c>
    </row>
    <row r="1075" spans="2:10">
      <c r="B1075" s="86">
        <v>41769</v>
      </c>
      <c r="C1075" s="93">
        <v>2525</v>
      </c>
      <c r="D1075" s="87" t="s">
        <v>48</v>
      </c>
      <c r="E1075" s="87" t="s">
        <v>56</v>
      </c>
      <c r="F1075" s="87" t="s">
        <v>47</v>
      </c>
      <c r="G1075" s="87">
        <v>10</v>
      </c>
      <c r="H1075" s="87">
        <v>7200</v>
      </c>
      <c r="I1075" s="87">
        <v>2791.44</v>
      </c>
      <c r="J1075" s="93">
        <f t="shared" si="16"/>
        <v>547</v>
      </c>
    </row>
    <row r="1076" spans="2:10">
      <c r="B1076" s="86">
        <v>41770</v>
      </c>
      <c r="C1076" s="93">
        <v>2890</v>
      </c>
      <c r="D1076" s="87" t="s">
        <v>45</v>
      </c>
      <c r="E1076" s="87" t="s">
        <v>56</v>
      </c>
      <c r="F1076" s="87" t="s">
        <v>51</v>
      </c>
      <c r="G1076" s="87">
        <v>6</v>
      </c>
      <c r="H1076" s="87">
        <v>4819.5</v>
      </c>
      <c r="I1076" s="87">
        <v>2576.826</v>
      </c>
      <c r="J1076" s="93">
        <f t="shared" si="16"/>
        <v>856</v>
      </c>
    </row>
    <row r="1077" spans="2:10">
      <c r="B1077" s="86">
        <v>41771</v>
      </c>
      <c r="C1077" s="93">
        <v>2526</v>
      </c>
      <c r="D1077" s="87" t="s">
        <v>49</v>
      </c>
      <c r="E1077" s="87" t="s">
        <v>56</v>
      </c>
      <c r="F1077" s="87" t="s">
        <v>50</v>
      </c>
      <c r="G1077" s="87">
        <v>6</v>
      </c>
      <c r="H1077" s="87">
        <v>2133</v>
      </c>
      <c r="I1077" s="87">
        <v>3367.5803999999998</v>
      </c>
      <c r="J1077" s="93">
        <f t="shared" si="16"/>
        <v>1195</v>
      </c>
    </row>
    <row r="1078" spans="2:10">
      <c r="B1078" s="86">
        <v>41772</v>
      </c>
      <c r="C1078" s="93">
        <v>2891</v>
      </c>
      <c r="D1078" s="87" t="s">
        <v>48</v>
      </c>
      <c r="E1078" s="87" t="s">
        <v>56</v>
      </c>
      <c r="F1078" s="87" t="s">
        <v>51</v>
      </c>
      <c r="G1078" s="87">
        <v>10</v>
      </c>
      <c r="H1078" s="87">
        <v>4980</v>
      </c>
      <c r="I1078" s="87">
        <v>816.72</v>
      </c>
      <c r="J1078" s="93">
        <f t="shared" si="16"/>
        <v>829</v>
      </c>
    </row>
    <row r="1079" spans="2:10">
      <c r="B1079" s="86">
        <v>41773</v>
      </c>
      <c r="C1079" s="93">
        <v>2527</v>
      </c>
      <c r="D1079" s="87" t="s">
        <v>45</v>
      </c>
      <c r="E1079" s="87" t="s">
        <v>56</v>
      </c>
      <c r="F1079" s="87" t="s">
        <v>50</v>
      </c>
      <c r="G1079" s="87">
        <v>6</v>
      </c>
      <c r="H1079" s="87">
        <v>7164</v>
      </c>
      <c r="I1079" s="87">
        <v>3062.61</v>
      </c>
      <c r="J1079" s="93">
        <f t="shared" si="16"/>
        <v>553</v>
      </c>
    </row>
    <row r="1080" spans="2:10">
      <c r="B1080" s="86">
        <v>41774</v>
      </c>
      <c r="C1080" s="93">
        <v>2892</v>
      </c>
      <c r="D1080" s="87" t="s">
        <v>49</v>
      </c>
      <c r="E1080" s="87" t="s">
        <v>56</v>
      </c>
      <c r="F1080" s="87" t="s">
        <v>47</v>
      </c>
      <c r="G1080" s="87">
        <v>8</v>
      </c>
      <c r="H1080" s="87">
        <v>12540</v>
      </c>
      <c r="I1080" s="87">
        <v>2151.3624</v>
      </c>
      <c r="J1080" s="93">
        <f t="shared" si="16"/>
        <v>75</v>
      </c>
    </row>
    <row r="1081" spans="2:10">
      <c r="B1081" s="86">
        <v>41775</v>
      </c>
      <c r="C1081" s="93">
        <v>2528</v>
      </c>
      <c r="D1081" s="87" t="s">
        <v>48</v>
      </c>
      <c r="E1081" s="87" t="s">
        <v>56</v>
      </c>
      <c r="F1081" s="87" t="s">
        <v>50</v>
      </c>
      <c r="G1081" s="87">
        <v>10</v>
      </c>
      <c r="H1081" s="87">
        <v>2445</v>
      </c>
      <c r="I1081" s="87">
        <v>1606.8540000000003</v>
      </c>
      <c r="J1081" s="93">
        <f t="shared" si="16"/>
        <v>1109</v>
      </c>
    </row>
    <row r="1082" spans="2:10">
      <c r="B1082" s="86">
        <v>41776</v>
      </c>
      <c r="C1082" s="93">
        <v>2893</v>
      </c>
      <c r="D1082" s="87" t="s">
        <v>45</v>
      </c>
      <c r="E1082" s="87" t="s">
        <v>56</v>
      </c>
      <c r="F1082" s="87" t="s">
        <v>47</v>
      </c>
      <c r="G1082" s="87">
        <v>10</v>
      </c>
      <c r="H1082" s="87">
        <v>4530</v>
      </c>
      <c r="I1082" s="87">
        <v>2665.6784999999995</v>
      </c>
      <c r="J1082" s="93">
        <f t="shared" si="16"/>
        <v>891</v>
      </c>
    </row>
    <row r="1083" spans="2:10">
      <c r="B1083" s="86">
        <v>41777</v>
      </c>
      <c r="C1083" s="93">
        <v>2529</v>
      </c>
      <c r="D1083" s="87" t="s">
        <v>49</v>
      </c>
      <c r="E1083" s="87" t="s">
        <v>56</v>
      </c>
      <c r="F1083" s="87" t="s">
        <v>51</v>
      </c>
      <c r="G1083" s="87">
        <v>7</v>
      </c>
      <c r="H1083" s="87">
        <v>3906</v>
      </c>
      <c r="I1083" s="87">
        <v>2996.6831999999999</v>
      </c>
      <c r="J1083" s="93">
        <f t="shared" si="16"/>
        <v>985</v>
      </c>
    </row>
    <row r="1084" spans="2:10">
      <c r="B1084" s="86">
        <v>41778</v>
      </c>
      <c r="C1084" s="93">
        <v>2894</v>
      </c>
      <c r="D1084" s="87" t="s">
        <v>48</v>
      </c>
      <c r="E1084" s="87" t="s">
        <v>56</v>
      </c>
      <c r="F1084" s="87" t="s">
        <v>47</v>
      </c>
      <c r="G1084" s="87">
        <v>8</v>
      </c>
      <c r="H1084" s="87">
        <v>4968</v>
      </c>
      <c r="I1084" s="87">
        <v>874.11959999999999</v>
      </c>
      <c r="J1084" s="93">
        <f t="shared" si="16"/>
        <v>831</v>
      </c>
    </row>
    <row r="1085" spans="2:10">
      <c r="B1085" s="86">
        <v>41779</v>
      </c>
      <c r="C1085" s="93">
        <v>2530</v>
      </c>
      <c r="D1085" s="87" t="s">
        <v>45</v>
      </c>
      <c r="E1085" s="87" t="s">
        <v>56</v>
      </c>
      <c r="F1085" s="87" t="s">
        <v>51</v>
      </c>
      <c r="G1085" s="87">
        <v>6</v>
      </c>
      <c r="H1085" s="87">
        <v>4104</v>
      </c>
      <c r="I1085" s="87">
        <v>757.39319999999998</v>
      </c>
      <c r="J1085" s="93">
        <f t="shared" si="16"/>
        <v>961</v>
      </c>
    </row>
    <row r="1086" spans="2:10">
      <c r="B1086" s="86">
        <v>41780</v>
      </c>
      <c r="C1086" s="93">
        <v>2895</v>
      </c>
      <c r="D1086" s="87" t="s">
        <v>49</v>
      </c>
      <c r="E1086" s="87" t="s">
        <v>56</v>
      </c>
      <c r="F1086" s="87" t="s">
        <v>50</v>
      </c>
      <c r="G1086" s="87">
        <v>8</v>
      </c>
      <c r="H1086" s="87">
        <v>12420</v>
      </c>
      <c r="I1086" s="87">
        <v>4550.6880000000001</v>
      </c>
      <c r="J1086" s="93">
        <f t="shared" si="16"/>
        <v>85</v>
      </c>
    </row>
    <row r="1087" spans="2:10">
      <c r="B1087" s="86">
        <v>41781</v>
      </c>
      <c r="C1087" s="93">
        <v>2531</v>
      </c>
      <c r="D1087" s="87" t="s">
        <v>48</v>
      </c>
      <c r="E1087" s="87" t="s">
        <v>56</v>
      </c>
      <c r="F1087" s="87" t="s">
        <v>51</v>
      </c>
      <c r="G1087" s="87">
        <v>6</v>
      </c>
      <c r="H1087" s="87">
        <v>3240</v>
      </c>
      <c r="I1087" s="87">
        <v>1838.0519999999999</v>
      </c>
      <c r="J1087" s="93">
        <f t="shared" si="16"/>
        <v>1029</v>
      </c>
    </row>
    <row r="1088" spans="2:10">
      <c r="B1088" s="86">
        <v>41782</v>
      </c>
      <c r="C1088" s="93">
        <v>2896</v>
      </c>
      <c r="D1088" s="87" t="s">
        <v>45</v>
      </c>
      <c r="E1088" s="87" t="s">
        <v>56</v>
      </c>
      <c r="F1088" s="87" t="s">
        <v>50</v>
      </c>
      <c r="G1088" s="87">
        <v>8</v>
      </c>
      <c r="H1088" s="87">
        <v>6264</v>
      </c>
      <c r="I1088" s="87">
        <v>938.13840000000005</v>
      </c>
      <c r="J1088" s="93">
        <f t="shared" si="16"/>
        <v>653</v>
      </c>
    </row>
    <row r="1089" spans="2:10">
      <c r="B1089" s="86">
        <v>41783</v>
      </c>
      <c r="C1089" s="93">
        <v>2532</v>
      </c>
      <c r="D1089" s="87" t="s">
        <v>49</v>
      </c>
      <c r="E1089" s="87" t="s">
        <v>56</v>
      </c>
      <c r="F1089" s="87" t="s">
        <v>47</v>
      </c>
      <c r="G1089" s="87">
        <v>6</v>
      </c>
      <c r="H1089" s="87">
        <v>7398</v>
      </c>
      <c r="I1089" s="87">
        <v>2380.3065000000001</v>
      </c>
      <c r="J1089" s="93">
        <f t="shared" si="16"/>
        <v>515</v>
      </c>
    </row>
    <row r="1090" spans="2:10">
      <c r="B1090" s="86">
        <v>41784</v>
      </c>
      <c r="C1090" s="93">
        <v>2897</v>
      </c>
      <c r="D1090" s="87" t="s">
        <v>48</v>
      </c>
      <c r="E1090" s="87" t="s">
        <v>56</v>
      </c>
      <c r="F1090" s="87" t="s">
        <v>50</v>
      </c>
      <c r="G1090" s="87">
        <v>6</v>
      </c>
      <c r="H1090" s="87">
        <v>7641</v>
      </c>
      <c r="I1090" s="87">
        <v>4349.0025000000005</v>
      </c>
      <c r="J1090" s="93">
        <f t="shared" si="16"/>
        <v>485</v>
      </c>
    </row>
    <row r="1091" spans="2:10">
      <c r="B1091" s="86">
        <v>41785</v>
      </c>
      <c r="C1091" s="93">
        <v>2533</v>
      </c>
      <c r="D1091" s="87" t="s">
        <v>45</v>
      </c>
      <c r="E1091" s="87" t="s">
        <v>56</v>
      </c>
      <c r="F1091" s="87" t="s">
        <v>47</v>
      </c>
      <c r="G1091" s="87">
        <v>8</v>
      </c>
      <c r="H1091" s="87">
        <v>7272</v>
      </c>
      <c r="I1091" s="87">
        <v>2285.5896000000002</v>
      </c>
      <c r="J1091" s="93">
        <f t="shared" ref="J1091:J1154" si="17">+RANK(H1091,$H$2:$H$1326,0)</f>
        <v>537</v>
      </c>
    </row>
    <row r="1092" spans="2:10">
      <c r="B1092" s="86">
        <v>41786</v>
      </c>
      <c r="C1092" s="93">
        <v>2898</v>
      </c>
      <c r="D1092" s="87" t="s">
        <v>49</v>
      </c>
      <c r="E1092" s="87" t="s">
        <v>56</v>
      </c>
      <c r="F1092" s="87" t="s">
        <v>51</v>
      </c>
      <c r="G1092" s="87">
        <v>7</v>
      </c>
      <c r="H1092" s="87">
        <v>2362.5</v>
      </c>
      <c r="I1092" s="87">
        <v>2218.3875000000003</v>
      </c>
      <c r="J1092" s="93">
        <f t="shared" si="17"/>
        <v>1128</v>
      </c>
    </row>
    <row r="1093" spans="2:10">
      <c r="B1093" s="86">
        <v>41787</v>
      </c>
      <c r="C1093" s="93">
        <v>2534</v>
      </c>
      <c r="D1093" s="87" t="s">
        <v>48</v>
      </c>
      <c r="E1093" s="87" t="s">
        <v>56</v>
      </c>
      <c r="F1093" s="87" t="s">
        <v>47</v>
      </c>
      <c r="G1093" s="87">
        <v>6</v>
      </c>
      <c r="H1093" s="87">
        <v>1539</v>
      </c>
      <c r="I1093" s="87">
        <v>2418.0767999999998</v>
      </c>
      <c r="J1093" s="93">
        <f t="shared" si="17"/>
        <v>1311</v>
      </c>
    </row>
    <row r="1094" spans="2:10">
      <c r="B1094" s="86">
        <v>41788</v>
      </c>
      <c r="C1094" s="93">
        <v>2899</v>
      </c>
      <c r="D1094" s="87" t="s">
        <v>45</v>
      </c>
      <c r="E1094" s="87" t="s">
        <v>56</v>
      </c>
      <c r="F1094" s="87" t="s">
        <v>51</v>
      </c>
      <c r="G1094" s="87">
        <v>7</v>
      </c>
      <c r="H1094" s="87">
        <v>2499</v>
      </c>
      <c r="I1094" s="87">
        <v>3060.2753999999995</v>
      </c>
      <c r="J1094" s="93">
        <f t="shared" si="17"/>
        <v>1103</v>
      </c>
    </row>
    <row r="1095" spans="2:10">
      <c r="B1095" s="86">
        <v>41789</v>
      </c>
      <c r="C1095" s="93">
        <v>2535</v>
      </c>
      <c r="D1095" s="87" t="s">
        <v>49</v>
      </c>
      <c r="E1095" s="87" t="s">
        <v>56</v>
      </c>
      <c r="F1095" s="87" t="s">
        <v>50</v>
      </c>
      <c r="G1095" s="87">
        <v>7</v>
      </c>
      <c r="H1095" s="87">
        <v>2205</v>
      </c>
      <c r="I1095" s="87">
        <v>1384.7400000000002</v>
      </c>
      <c r="J1095" s="93">
        <f t="shared" si="17"/>
        <v>1175</v>
      </c>
    </row>
    <row r="1096" spans="2:10">
      <c r="B1096" s="86">
        <v>41790</v>
      </c>
      <c r="C1096" s="93">
        <v>2900</v>
      </c>
      <c r="D1096" s="87" t="s">
        <v>48</v>
      </c>
      <c r="E1096" s="87" t="s">
        <v>56</v>
      </c>
      <c r="F1096" s="87" t="s">
        <v>51</v>
      </c>
      <c r="G1096" s="87">
        <v>9</v>
      </c>
      <c r="H1096" s="87">
        <v>7249.5</v>
      </c>
      <c r="I1096" s="87">
        <v>3633.2077500000005</v>
      </c>
      <c r="J1096" s="93">
        <f t="shared" si="17"/>
        <v>538</v>
      </c>
    </row>
    <row r="1097" spans="2:10">
      <c r="B1097" s="86">
        <v>41791</v>
      </c>
      <c r="C1097" s="93">
        <v>2536</v>
      </c>
      <c r="D1097" s="87" t="s">
        <v>45</v>
      </c>
      <c r="E1097" s="87" t="s">
        <v>56</v>
      </c>
      <c r="F1097" s="87" t="s">
        <v>50</v>
      </c>
      <c r="G1097" s="87">
        <v>10</v>
      </c>
      <c r="H1097" s="87">
        <v>4905</v>
      </c>
      <c r="I1097" s="87">
        <v>1843.299</v>
      </c>
      <c r="J1097" s="93">
        <f t="shared" si="17"/>
        <v>842</v>
      </c>
    </row>
    <row r="1098" spans="2:10">
      <c r="B1098" s="86">
        <v>41792</v>
      </c>
      <c r="C1098" s="93">
        <v>2901</v>
      </c>
      <c r="D1098" s="87" t="s">
        <v>49</v>
      </c>
      <c r="E1098" s="87" t="s">
        <v>56</v>
      </c>
      <c r="F1098" s="87" t="s">
        <v>47</v>
      </c>
      <c r="G1098" s="87">
        <v>8</v>
      </c>
      <c r="H1098" s="87">
        <v>7128</v>
      </c>
      <c r="I1098" s="87">
        <v>3282.6815999999999</v>
      </c>
      <c r="J1098" s="93">
        <f t="shared" si="17"/>
        <v>560</v>
      </c>
    </row>
    <row r="1099" spans="2:10">
      <c r="B1099" s="86">
        <v>41793</v>
      </c>
      <c r="C1099" s="93">
        <v>2537</v>
      </c>
      <c r="D1099" s="87" t="s">
        <v>48</v>
      </c>
      <c r="E1099" s="87" t="s">
        <v>56</v>
      </c>
      <c r="F1099" s="87" t="s">
        <v>50</v>
      </c>
      <c r="G1099" s="87">
        <v>10</v>
      </c>
      <c r="H1099" s="87">
        <v>3270</v>
      </c>
      <c r="I1099" s="87">
        <v>632.09100000000001</v>
      </c>
      <c r="J1099" s="93">
        <f t="shared" si="17"/>
        <v>1026</v>
      </c>
    </row>
    <row r="1100" spans="2:10">
      <c r="B1100" s="86">
        <v>41794</v>
      </c>
      <c r="C1100" s="93">
        <v>2902</v>
      </c>
      <c r="D1100" s="87" t="s">
        <v>45</v>
      </c>
      <c r="E1100" s="87" t="s">
        <v>56</v>
      </c>
      <c r="F1100" s="87" t="s">
        <v>47</v>
      </c>
      <c r="G1100" s="87">
        <v>9</v>
      </c>
      <c r="H1100" s="87">
        <v>7884</v>
      </c>
      <c r="I1100" s="87">
        <v>1054.0907999999999</v>
      </c>
      <c r="J1100" s="93">
        <f t="shared" si="17"/>
        <v>461</v>
      </c>
    </row>
    <row r="1101" spans="2:10">
      <c r="B1101" s="86">
        <v>41795</v>
      </c>
      <c r="C1101" s="93">
        <v>2538</v>
      </c>
      <c r="D1101" s="87" t="s">
        <v>49</v>
      </c>
      <c r="E1101" s="87" t="s">
        <v>56</v>
      </c>
      <c r="F1101" s="87" t="s">
        <v>51</v>
      </c>
      <c r="G1101" s="87">
        <v>7</v>
      </c>
      <c r="H1101" s="87">
        <v>3874.5</v>
      </c>
      <c r="I1101" s="87">
        <v>4334.5968749999993</v>
      </c>
      <c r="J1101" s="93">
        <f t="shared" si="17"/>
        <v>989</v>
      </c>
    </row>
    <row r="1102" spans="2:10">
      <c r="B1102" s="86">
        <v>41796</v>
      </c>
      <c r="C1102" s="93">
        <v>2903</v>
      </c>
      <c r="D1102" s="87" t="s">
        <v>48</v>
      </c>
      <c r="E1102" s="87" t="s">
        <v>56</v>
      </c>
      <c r="F1102" s="87" t="s">
        <v>47</v>
      </c>
      <c r="G1102" s="87">
        <v>8</v>
      </c>
      <c r="H1102" s="87">
        <v>2400</v>
      </c>
      <c r="I1102" s="87">
        <v>2930.3999999999996</v>
      </c>
      <c r="J1102" s="93">
        <f t="shared" si="17"/>
        <v>1121</v>
      </c>
    </row>
    <row r="1103" spans="2:10">
      <c r="B1103" s="86">
        <v>41797</v>
      </c>
      <c r="C1103" s="93">
        <v>2539</v>
      </c>
      <c r="D1103" s="87" t="s">
        <v>45</v>
      </c>
      <c r="E1103" s="87" t="s">
        <v>56</v>
      </c>
      <c r="F1103" s="87" t="s">
        <v>51</v>
      </c>
      <c r="G1103" s="87">
        <v>9</v>
      </c>
      <c r="H1103" s="87">
        <v>8316</v>
      </c>
      <c r="I1103" s="87">
        <v>1838.2518</v>
      </c>
      <c r="J1103" s="93">
        <f t="shared" si="17"/>
        <v>411</v>
      </c>
    </row>
    <row r="1104" spans="2:10">
      <c r="B1104" s="86">
        <v>41798</v>
      </c>
      <c r="C1104" s="93">
        <v>2904</v>
      </c>
      <c r="D1104" s="87" t="s">
        <v>49</v>
      </c>
      <c r="E1104" s="87" t="s">
        <v>56</v>
      </c>
      <c r="F1104" s="87" t="s">
        <v>50</v>
      </c>
      <c r="G1104" s="87">
        <v>7</v>
      </c>
      <c r="H1104" s="87">
        <v>6804</v>
      </c>
      <c r="I1104" s="87">
        <v>2483.46</v>
      </c>
      <c r="J1104" s="93">
        <f t="shared" si="17"/>
        <v>601</v>
      </c>
    </row>
    <row r="1105" spans="2:10">
      <c r="B1105" s="86">
        <v>41799</v>
      </c>
      <c r="C1105" s="93">
        <v>2540</v>
      </c>
      <c r="D1105" s="87" t="s">
        <v>48</v>
      </c>
      <c r="E1105" s="87" t="s">
        <v>56</v>
      </c>
      <c r="F1105" s="87" t="s">
        <v>51</v>
      </c>
      <c r="G1105" s="87">
        <v>10</v>
      </c>
      <c r="H1105" s="87">
        <v>4440</v>
      </c>
      <c r="I1105" s="87">
        <v>1779.9959999999999</v>
      </c>
      <c r="J1105" s="93">
        <f t="shared" si="17"/>
        <v>904</v>
      </c>
    </row>
    <row r="1106" spans="2:10">
      <c r="B1106" s="86">
        <v>41800</v>
      </c>
      <c r="C1106" s="93">
        <v>2905</v>
      </c>
      <c r="D1106" s="87" t="s">
        <v>45</v>
      </c>
      <c r="E1106" s="87" t="s">
        <v>56</v>
      </c>
      <c r="F1106" s="87" t="s">
        <v>50</v>
      </c>
      <c r="G1106" s="87">
        <v>6</v>
      </c>
      <c r="H1106" s="87">
        <v>7155</v>
      </c>
      <c r="I1106" s="87">
        <v>1952.8380000000002</v>
      </c>
      <c r="J1106" s="93">
        <f t="shared" si="17"/>
        <v>555</v>
      </c>
    </row>
    <row r="1107" spans="2:10">
      <c r="B1107" s="86">
        <v>41801</v>
      </c>
      <c r="C1107" s="93">
        <v>2910</v>
      </c>
      <c r="D1107" s="87" t="s">
        <v>45</v>
      </c>
      <c r="E1107" s="87" t="s">
        <v>56</v>
      </c>
      <c r="F1107" s="87" t="s">
        <v>50</v>
      </c>
      <c r="G1107" s="87">
        <v>6</v>
      </c>
      <c r="H1107" s="87">
        <v>11925</v>
      </c>
      <c r="I1107" s="87">
        <v>976.4190000000001</v>
      </c>
      <c r="J1107" s="93">
        <f t="shared" si="17"/>
        <v>107</v>
      </c>
    </row>
    <row r="1108" spans="2:10">
      <c r="B1108" s="86">
        <v>41802</v>
      </c>
      <c r="C1108" s="93">
        <v>2541</v>
      </c>
      <c r="D1108" s="87" t="s">
        <v>49</v>
      </c>
      <c r="E1108" s="87" t="s">
        <v>56</v>
      </c>
      <c r="F1108" s="87" t="s">
        <v>47</v>
      </c>
      <c r="G1108" s="87">
        <v>8</v>
      </c>
      <c r="H1108" s="87">
        <v>6144</v>
      </c>
      <c r="I1108" s="87">
        <v>687.66719999999998</v>
      </c>
      <c r="J1108" s="93">
        <f t="shared" si="17"/>
        <v>668</v>
      </c>
    </row>
    <row r="1109" spans="2:10">
      <c r="B1109" s="86">
        <v>41803</v>
      </c>
      <c r="C1109" s="93">
        <v>2906</v>
      </c>
      <c r="D1109" s="87" t="s">
        <v>48</v>
      </c>
      <c r="E1109" s="87" t="s">
        <v>56</v>
      </c>
      <c r="F1109" s="87" t="s">
        <v>50</v>
      </c>
      <c r="G1109" s="87">
        <v>10</v>
      </c>
      <c r="H1109" s="87">
        <v>10640</v>
      </c>
      <c r="I1109" s="87">
        <v>2016.28</v>
      </c>
      <c r="J1109" s="93">
        <f t="shared" si="17"/>
        <v>193</v>
      </c>
    </row>
    <row r="1110" spans="2:10">
      <c r="B1110" s="86">
        <v>41804</v>
      </c>
      <c r="C1110" s="93">
        <v>2911</v>
      </c>
      <c r="D1110" s="87" t="s">
        <v>48</v>
      </c>
      <c r="E1110" s="87" t="s">
        <v>56</v>
      </c>
      <c r="F1110" s="87" t="s">
        <v>50</v>
      </c>
      <c r="G1110" s="87">
        <v>10</v>
      </c>
      <c r="H1110" s="87">
        <v>7980</v>
      </c>
      <c r="I1110" s="87">
        <v>4032.56</v>
      </c>
      <c r="J1110" s="93">
        <f t="shared" si="17"/>
        <v>447</v>
      </c>
    </row>
    <row r="1111" spans="2:10">
      <c r="B1111" s="86">
        <v>41805</v>
      </c>
      <c r="C1111" s="93">
        <v>2542</v>
      </c>
      <c r="D1111" s="87" t="s">
        <v>45</v>
      </c>
      <c r="E1111" s="87" t="s">
        <v>56</v>
      </c>
      <c r="F1111" s="87" t="s">
        <v>47</v>
      </c>
      <c r="G1111" s="87">
        <v>10</v>
      </c>
      <c r="H1111" s="87">
        <v>9900</v>
      </c>
      <c r="I1111" s="87">
        <v>4235.22</v>
      </c>
      <c r="J1111" s="93">
        <f t="shared" si="17"/>
        <v>257</v>
      </c>
    </row>
    <row r="1112" spans="2:10">
      <c r="B1112" s="86">
        <v>41806</v>
      </c>
      <c r="C1112" s="93">
        <v>2907</v>
      </c>
      <c r="D1112" s="87" t="s">
        <v>49</v>
      </c>
      <c r="E1112" s="87" t="s">
        <v>56</v>
      </c>
      <c r="F1112" s="87" t="s">
        <v>51</v>
      </c>
      <c r="G1112" s="87">
        <v>9</v>
      </c>
      <c r="H1112" s="87">
        <v>10485</v>
      </c>
      <c r="I1112" s="87">
        <v>2603.8449000000001</v>
      </c>
      <c r="J1112" s="93">
        <f t="shared" si="17"/>
        <v>204</v>
      </c>
    </row>
    <row r="1113" spans="2:10">
      <c r="B1113" s="86">
        <v>41807</v>
      </c>
      <c r="C1113" s="93">
        <v>2912</v>
      </c>
      <c r="D1113" s="87" t="s">
        <v>49</v>
      </c>
      <c r="E1113" s="87" t="s">
        <v>56</v>
      </c>
      <c r="F1113" s="87" t="s">
        <v>51</v>
      </c>
      <c r="G1113" s="87">
        <v>9</v>
      </c>
      <c r="H1113" s="87">
        <v>4194</v>
      </c>
      <c r="I1113" s="87">
        <v>4339.7415000000001</v>
      </c>
      <c r="J1113" s="93">
        <f t="shared" si="17"/>
        <v>942</v>
      </c>
    </row>
    <row r="1114" spans="2:10">
      <c r="B1114" s="86">
        <v>41808</v>
      </c>
      <c r="C1114" s="93">
        <v>2543</v>
      </c>
      <c r="D1114" s="87" t="s">
        <v>48</v>
      </c>
      <c r="E1114" s="87" t="s">
        <v>56</v>
      </c>
      <c r="F1114" s="87" t="s">
        <v>47</v>
      </c>
      <c r="G1114" s="87">
        <v>6</v>
      </c>
      <c r="H1114" s="87">
        <v>4576.5</v>
      </c>
      <c r="I1114" s="87">
        <v>2406.4762500000002</v>
      </c>
      <c r="J1114" s="93">
        <f t="shared" si="17"/>
        <v>886</v>
      </c>
    </row>
    <row r="1115" spans="2:10">
      <c r="B1115" s="86">
        <v>41809</v>
      </c>
      <c r="C1115" s="93">
        <v>2908</v>
      </c>
      <c r="D1115" s="87" t="s">
        <v>45</v>
      </c>
      <c r="E1115" s="87" t="s">
        <v>56</v>
      </c>
      <c r="F1115" s="87" t="s">
        <v>51</v>
      </c>
      <c r="G1115" s="87">
        <v>7</v>
      </c>
      <c r="H1115" s="87">
        <v>6090</v>
      </c>
      <c r="I1115" s="87">
        <v>2547.1425000000004</v>
      </c>
      <c r="J1115" s="93">
        <f t="shared" si="17"/>
        <v>677</v>
      </c>
    </row>
    <row r="1116" spans="2:10">
      <c r="B1116" s="86">
        <v>41810</v>
      </c>
      <c r="C1116" s="93">
        <v>2913</v>
      </c>
      <c r="D1116" s="87" t="s">
        <v>45</v>
      </c>
      <c r="E1116" s="87" t="s">
        <v>56</v>
      </c>
      <c r="F1116" s="87" t="s">
        <v>51</v>
      </c>
      <c r="G1116" s="87">
        <v>7</v>
      </c>
      <c r="H1116" s="87">
        <v>6090</v>
      </c>
      <c r="I1116" s="87">
        <v>2547.1425000000004</v>
      </c>
      <c r="J1116" s="93">
        <f t="shared" si="17"/>
        <v>677</v>
      </c>
    </row>
    <row r="1117" spans="2:10">
      <c r="B1117" s="86">
        <v>41811</v>
      </c>
      <c r="C1117" s="93">
        <v>2544</v>
      </c>
      <c r="D1117" s="87" t="s">
        <v>49</v>
      </c>
      <c r="E1117" s="87" t="s">
        <v>56</v>
      </c>
      <c r="F1117" s="87" t="s">
        <v>50</v>
      </c>
      <c r="G1117" s="87">
        <v>6</v>
      </c>
      <c r="H1117" s="87">
        <v>5292</v>
      </c>
      <c r="I1117" s="87">
        <v>3454.6175999999996</v>
      </c>
      <c r="J1117" s="93">
        <f t="shared" si="17"/>
        <v>782</v>
      </c>
    </row>
    <row r="1118" spans="2:10">
      <c r="B1118" s="86">
        <v>41812</v>
      </c>
      <c r="C1118" s="93">
        <v>2909</v>
      </c>
      <c r="D1118" s="87" t="s">
        <v>48</v>
      </c>
      <c r="E1118" s="87" t="s">
        <v>56</v>
      </c>
      <c r="F1118" s="87" t="s">
        <v>51</v>
      </c>
      <c r="G1118" s="87">
        <v>9</v>
      </c>
      <c r="H1118" s="87">
        <v>4252.5</v>
      </c>
      <c r="I1118" s="87">
        <v>680.40000000000009</v>
      </c>
      <c r="J1118" s="93">
        <f t="shared" si="17"/>
        <v>932</v>
      </c>
    </row>
    <row r="1119" spans="2:10">
      <c r="B1119" s="86">
        <v>41813</v>
      </c>
      <c r="C1119" s="93">
        <v>2914</v>
      </c>
      <c r="D1119" s="87" t="s">
        <v>48</v>
      </c>
      <c r="E1119" s="87" t="s">
        <v>56</v>
      </c>
      <c r="F1119" s="87" t="s">
        <v>51</v>
      </c>
      <c r="G1119" s="87">
        <v>9</v>
      </c>
      <c r="H1119" s="87">
        <v>4252.5</v>
      </c>
      <c r="I1119" s="87">
        <v>2041.2000000000003</v>
      </c>
      <c r="J1119" s="93">
        <f t="shared" si="17"/>
        <v>932</v>
      </c>
    </row>
    <row r="1120" spans="2:10">
      <c r="B1120" s="86">
        <v>41814</v>
      </c>
      <c r="C1120" s="93">
        <v>2915</v>
      </c>
      <c r="D1120" s="87" t="s">
        <v>45</v>
      </c>
      <c r="E1120" s="87" t="s">
        <v>56</v>
      </c>
      <c r="F1120" s="87" t="s">
        <v>47</v>
      </c>
      <c r="G1120" s="87">
        <v>8</v>
      </c>
      <c r="H1120" s="87">
        <v>4776</v>
      </c>
      <c r="I1120" s="87">
        <v>2532.4739999999997</v>
      </c>
      <c r="J1120" s="93">
        <f t="shared" si="17"/>
        <v>863</v>
      </c>
    </row>
    <row r="1121" spans="2:10">
      <c r="B1121" s="86">
        <v>41815</v>
      </c>
      <c r="C1121" s="93">
        <v>2545</v>
      </c>
      <c r="D1121" s="87" t="s">
        <v>45</v>
      </c>
      <c r="E1121" s="87" t="s">
        <v>56</v>
      </c>
      <c r="F1121" s="87" t="s">
        <v>50</v>
      </c>
      <c r="G1121" s="87">
        <v>9</v>
      </c>
      <c r="H1121" s="87">
        <v>6777</v>
      </c>
      <c r="I1121" s="87">
        <v>2062.9187999999999</v>
      </c>
      <c r="J1121" s="93">
        <f t="shared" si="17"/>
        <v>609</v>
      </c>
    </row>
    <row r="1122" spans="2:10">
      <c r="B1122" s="86">
        <v>41816</v>
      </c>
      <c r="C1122" s="93">
        <v>2546</v>
      </c>
      <c r="D1122" s="87" t="s">
        <v>48</v>
      </c>
      <c r="E1122" s="87" t="s">
        <v>56</v>
      </c>
      <c r="F1122" s="87" t="s">
        <v>50</v>
      </c>
      <c r="G1122" s="87">
        <v>9</v>
      </c>
      <c r="H1122" s="87">
        <v>5697</v>
      </c>
      <c r="I1122" s="87">
        <v>1026.5994000000001</v>
      </c>
      <c r="J1122" s="93">
        <f t="shared" si="17"/>
        <v>730</v>
      </c>
    </row>
    <row r="1123" spans="2:10">
      <c r="B1123" s="86">
        <v>41817</v>
      </c>
      <c r="C1123" s="93">
        <v>2547</v>
      </c>
      <c r="D1123" s="87" t="s">
        <v>49</v>
      </c>
      <c r="E1123" s="87" t="s">
        <v>56</v>
      </c>
      <c r="F1123" s="87" t="s">
        <v>51</v>
      </c>
      <c r="G1123" s="87">
        <v>7</v>
      </c>
      <c r="H1123" s="87">
        <v>4000.5</v>
      </c>
      <c r="I1123" s="87">
        <v>2616.3270000000002</v>
      </c>
      <c r="J1123" s="93">
        <f t="shared" si="17"/>
        <v>975</v>
      </c>
    </row>
    <row r="1124" spans="2:10">
      <c r="B1124" s="86">
        <v>41818</v>
      </c>
      <c r="C1124" s="93">
        <v>2548</v>
      </c>
      <c r="D1124" s="87" t="s">
        <v>45</v>
      </c>
      <c r="E1124" s="87" t="s">
        <v>56</v>
      </c>
      <c r="F1124" s="87" t="s">
        <v>51</v>
      </c>
      <c r="G1124" s="87">
        <v>6</v>
      </c>
      <c r="H1124" s="87">
        <v>5427</v>
      </c>
      <c r="I1124" s="87">
        <v>2658.5064000000002</v>
      </c>
      <c r="J1124" s="93">
        <f t="shared" si="17"/>
        <v>767</v>
      </c>
    </row>
    <row r="1125" spans="2:10">
      <c r="B1125" s="86">
        <v>41819</v>
      </c>
      <c r="C1125" s="93">
        <v>2549</v>
      </c>
      <c r="D1125" s="87" t="s">
        <v>48</v>
      </c>
      <c r="E1125" s="87" t="s">
        <v>56</v>
      </c>
      <c r="F1125" s="87" t="s">
        <v>51</v>
      </c>
      <c r="G1125" s="87">
        <v>7</v>
      </c>
      <c r="H1125" s="87">
        <v>3192</v>
      </c>
      <c r="I1125" s="87">
        <v>1860.6168</v>
      </c>
      <c r="J1125" s="93">
        <f t="shared" si="17"/>
        <v>1030</v>
      </c>
    </row>
    <row r="1126" spans="2:10">
      <c r="B1126" s="86">
        <v>41820</v>
      </c>
      <c r="C1126" s="93">
        <v>2550</v>
      </c>
      <c r="D1126" s="87" t="s">
        <v>49</v>
      </c>
      <c r="E1126" s="87" t="s">
        <v>56</v>
      </c>
      <c r="F1126" s="87" t="s">
        <v>47</v>
      </c>
      <c r="G1126" s="87">
        <v>10</v>
      </c>
      <c r="H1126" s="87">
        <v>5175</v>
      </c>
      <c r="I1126" s="87">
        <v>541.30500000000006</v>
      </c>
      <c r="J1126" s="93">
        <f t="shared" si="17"/>
        <v>800</v>
      </c>
    </row>
    <row r="1127" spans="2:10">
      <c r="B1127" s="86">
        <v>41821</v>
      </c>
      <c r="C1127" s="93">
        <v>2551</v>
      </c>
      <c r="D1127" s="87" t="s">
        <v>45</v>
      </c>
      <c r="E1127" s="87" t="s">
        <v>56</v>
      </c>
      <c r="F1127" s="87" t="s">
        <v>47</v>
      </c>
      <c r="G1127" s="87">
        <v>10</v>
      </c>
      <c r="H1127" s="87">
        <v>10200</v>
      </c>
      <c r="I1127" s="87">
        <v>3057.5519999999997</v>
      </c>
      <c r="J1127" s="93">
        <f t="shared" si="17"/>
        <v>232</v>
      </c>
    </row>
    <row r="1128" spans="2:10">
      <c r="B1128" s="86">
        <v>41822</v>
      </c>
      <c r="C1128" s="93">
        <v>2552</v>
      </c>
      <c r="D1128" s="87" t="s">
        <v>48</v>
      </c>
      <c r="E1128" s="87" t="s">
        <v>56</v>
      </c>
      <c r="F1128" s="87" t="s">
        <v>47</v>
      </c>
      <c r="G1128" s="87">
        <v>8</v>
      </c>
      <c r="H1128" s="87">
        <v>5952</v>
      </c>
      <c r="I1128" s="87">
        <v>4679.4624000000003</v>
      </c>
      <c r="J1128" s="93">
        <f t="shared" si="17"/>
        <v>696</v>
      </c>
    </row>
    <row r="1129" spans="2:10">
      <c r="B1129" s="86">
        <v>41823</v>
      </c>
      <c r="C1129" s="93">
        <v>2553</v>
      </c>
      <c r="D1129" s="87" t="s">
        <v>49</v>
      </c>
      <c r="E1129" s="87" t="s">
        <v>56</v>
      </c>
      <c r="F1129" s="87" t="s">
        <v>50</v>
      </c>
      <c r="G1129" s="87">
        <v>9</v>
      </c>
      <c r="H1129" s="87">
        <v>2308.5</v>
      </c>
      <c r="I1129" s="87">
        <v>4884.7860000000001</v>
      </c>
      <c r="J1129" s="93">
        <f t="shared" si="17"/>
        <v>1139</v>
      </c>
    </row>
    <row r="1130" spans="2:10">
      <c r="B1130" s="86">
        <v>41824</v>
      </c>
      <c r="C1130" s="93">
        <v>2554</v>
      </c>
      <c r="D1130" s="87" t="s">
        <v>45</v>
      </c>
      <c r="E1130" s="87" t="s">
        <v>56</v>
      </c>
      <c r="F1130" s="87" t="s">
        <v>50</v>
      </c>
      <c r="G1130" s="87">
        <v>9</v>
      </c>
      <c r="H1130" s="87">
        <v>6831</v>
      </c>
      <c r="I1130" s="87">
        <v>5122.1115</v>
      </c>
      <c r="J1130" s="93">
        <f t="shared" si="17"/>
        <v>597</v>
      </c>
    </row>
    <row r="1131" spans="2:10">
      <c r="B1131" s="86">
        <v>41825</v>
      </c>
      <c r="C1131" s="93">
        <v>2555</v>
      </c>
      <c r="D1131" s="87" t="s">
        <v>48</v>
      </c>
      <c r="E1131" s="87" t="s">
        <v>56</v>
      </c>
      <c r="F1131" s="87" t="s">
        <v>50</v>
      </c>
      <c r="G1131" s="87">
        <v>9</v>
      </c>
      <c r="H1131" s="87">
        <v>5872.5</v>
      </c>
      <c r="I1131" s="87">
        <v>774.97424999999998</v>
      </c>
      <c r="J1131" s="93">
        <f t="shared" si="17"/>
        <v>705</v>
      </c>
    </row>
    <row r="1132" spans="2:10">
      <c r="B1132" s="86">
        <v>41826</v>
      </c>
      <c r="C1132" s="93">
        <v>2556</v>
      </c>
      <c r="D1132" s="87" t="s">
        <v>49</v>
      </c>
      <c r="E1132" s="87" t="s">
        <v>56</v>
      </c>
      <c r="F1132" s="87" t="s">
        <v>51</v>
      </c>
      <c r="G1132" s="87">
        <v>9</v>
      </c>
      <c r="H1132" s="87">
        <v>10260</v>
      </c>
      <c r="I1132" s="87">
        <v>2513.9565000000002</v>
      </c>
      <c r="J1132" s="93">
        <f t="shared" si="17"/>
        <v>225</v>
      </c>
    </row>
    <row r="1133" spans="2:10">
      <c r="B1133" s="86">
        <v>41827</v>
      </c>
      <c r="C1133" s="93">
        <v>2557</v>
      </c>
      <c r="D1133" s="87" t="s">
        <v>45</v>
      </c>
      <c r="E1133" s="87" t="s">
        <v>56</v>
      </c>
      <c r="F1133" s="87" t="s">
        <v>51</v>
      </c>
      <c r="G1133" s="87">
        <v>6</v>
      </c>
      <c r="H1133" s="87">
        <v>5751</v>
      </c>
      <c r="I1133" s="87">
        <v>2803.4207999999999</v>
      </c>
      <c r="J1133" s="93">
        <f t="shared" si="17"/>
        <v>721</v>
      </c>
    </row>
    <row r="1134" spans="2:10">
      <c r="B1134" s="86">
        <v>41828</v>
      </c>
      <c r="C1134" s="93">
        <v>2558</v>
      </c>
      <c r="D1134" s="87" t="s">
        <v>48</v>
      </c>
      <c r="E1134" s="87" t="s">
        <v>56</v>
      </c>
      <c r="F1134" s="87" t="s">
        <v>51</v>
      </c>
      <c r="G1134" s="87">
        <v>6</v>
      </c>
      <c r="H1134" s="87">
        <v>8964</v>
      </c>
      <c r="I1134" s="87">
        <v>2641.4666999999999</v>
      </c>
      <c r="J1134" s="93">
        <f t="shared" si="17"/>
        <v>329</v>
      </c>
    </row>
    <row r="1135" spans="2:10">
      <c r="B1135" s="86">
        <v>41829</v>
      </c>
      <c r="C1135" s="93">
        <v>2559</v>
      </c>
      <c r="D1135" s="87" t="s">
        <v>49</v>
      </c>
      <c r="E1135" s="87" t="s">
        <v>56</v>
      </c>
      <c r="F1135" s="87" t="s">
        <v>47</v>
      </c>
      <c r="G1135" s="87">
        <v>7</v>
      </c>
      <c r="H1135" s="87">
        <v>4536</v>
      </c>
      <c r="I1135" s="87">
        <v>503.79839999999996</v>
      </c>
      <c r="J1135" s="93">
        <f t="shared" si="17"/>
        <v>889</v>
      </c>
    </row>
    <row r="1136" spans="2:10">
      <c r="B1136" s="86">
        <v>41828</v>
      </c>
      <c r="C1136" s="93">
        <v>2560</v>
      </c>
      <c r="D1136" s="87" t="s">
        <v>45</v>
      </c>
      <c r="E1136" s="87" t="s">
        <v>56</v>
      </c>
      <c r="F1136" s="87" t="s">
        <v>47</v>
      </c>
      <c r="G1136" s="87">
        <v>6</v>
      </c>
      <c r="H1136" s="87">
        <v>1791</v>
      </c>
      <c r="I1136" s="87">
        <v>805.23360000000002</v>
      </c>
      <c r="J1136" s="93">
        <f t="shared" si="17"/>
        <v>1264</v>
      </c>
    </row>
    <row r="1137" spans="2:10">
      <c r="B1137" s="86">
        <v>41829</v>
      </c>
      <c r="C1137" s="93">
        <v>2561</v>
      </c>
      <c r="D1137" s="87" t="s">
        <v>48</v>
      </c>
      <c r="E1137" s="87" t="s">
        <v>56</v>
      </c>
      <c r="F1137" s="87" t="s">
        <v>47</v>
      </c>
      <c r="G1137" s="87">
        <v>8</v>
      </c>
      <c r="H1137" s="87">
        <v>13020</v>
      </c>
      <c r="I1137" s="87">
        <v>4309.0992000000006</v>
      </c>
      <c r="J1137" s="93">
        <f t="shared" si="17"/>
        <v>63</v>
      </c>
    </row>
    <row r="1138" spans="2:10">
      <c r="B1138" s="86">
        <v>40909</v>
      </c>
      <c r="C1138" s="93">
        <v>2616</v>
      </c>
      <c r="D1138" s="87" t="s">
        <v>49</v>
      </c>
      <c r="E1138" s="87" t="s">
        <v>57</v>
      </c>
      <c r="F1138" s="87" t="s">
        <v>50</v>
      </c>
      <c r="G1138" s="87">
        <v>8</v>
      </c>
      <c r="H1138" s="87">
        <v>9744</v>
      </c>
      <c r="I1138" s="87">
        <v>904.73039999999992</v>
      </c>
      <c r="J1138" s="93">
        <f t="shared" si="17"/>
        <v>269</v>
      </c>
    </row>
    <row r="1139" spans="2:10">
      <c r="B1139" s="86">
        <v>40910</v>
      </c>
      <c r="C1139" s="93">
        <v>2251</v>
      </c>
      <c r="D1139" s="87" t="s">
        <v>45</v>
      </c>
      <c r="E1139" s="87" t="s">
        <v>57</v>
      </c>
      <c r="F1139" s="87" t="s">
        <v>51</v>
      </c>
      <c r="G1139" s="87">
        <v>8</v>
      </c>
      <c r="H1139" s="87">
        <v>9600</v>
      </c>
      <c r="I1139" s="87">
        <v>741.12</v>
      </c>
      <c r="J1139" s="93">
        <f t="shared" si="17"/>
        <v>278</v>
      </c>
    </row>
    <row r="1140" spans="2:10">
      <c r="B1140" s="86">
        <v>40911</v>
      </c>
      <c r="C1140" s="93">
        <v>2617</v>
      </c>
      <c r="D1140" s="87" t="s">
        <v>45</v>
      </c>
      <c r="E1140" s="87" t="s">
        <v>57</v>
      </c>
      <c r="F1140" s="87" t="s">
        <v>50</v>
      </c>
      <c r="G1140" s="87">
        <v>10</v>
      </c>
      <c r="H1140" s="87">
        <v>14450</v>
      </c>
      <c r="I1140" s="87">
        <v>2875.8389999999999</v>
      </c>
      <c r="J1140" s="93">
        <f t="shared" si="17"/>
        <v>17</v>
      </c>
    </row>
    <row r="1141" spans="2:10">
      <c r="B1141" s="86">
        <v>40913</v>
      </c>
      <c r="C1141" s="93">
        <v>2252</v>
      </c>
      <c r="D1141" s="87" t="s">
        <v>48</v>
      </c>
      <c r="E1141" s="87" t="s">
        <v>57</v>
      </c>
      <c r="F1141" s="87" t="s">
        <v>51</v>
      </c>
      <c r="G1141" s="87">
        <v>10</v>
      </c>
      <c r="H1141" s="87">
        <v>10750</v>
      </c>
      <c r="I1141" s="87">
        <v>928.58500000000004</v>
      </c>
      <c r="J1141" s="93">
        <f t="shared" si="17"/>
        <v>185</v>
      </c>
    </row>
    <row r="1142" spans="2:10">
      <c r="B1142" s="86">
        <v>40914</v>
      </c>
      <c r="C1142" s="93">
        <v>2618</v>
      </c>
      <c r="D1142" s="87" t="s">
        <v>48</v>
      </c>
      <c r="E1142" s="87" t="s">
        <v>57</v>
      </c>
      <c r="F1142" s="87" t="s">
        <v>50</v>
      </c>
      <c r="G1142" s="87">
        <v>8</v>
      </c>
      <c r="H1142" s="87">
        <v>2520</v>
      </c>
      <c r="I1142" s="87">
        <v>2920.4279999999999</v>
      </c>
      <c r="J1142" s="93">
        <f t="shared" si="17"/>
        <v>1096</v>
      </c>
    </row>
    <row r="1143" spans="2:10">
      <c r="B1143" s="86">
        <v>40915</v>
      </c>
      <c r="C1143" s="93">
        <v>2253</v>
      </c>
      <c r="D1143" s="87" t="s">
        <v>49</v>
      </c>
      <c r="E1143" s="87" t="s">
        <v>57</v>
      </c>
      <c r="F1143" s="87" t="s">
        <v>47</v>
      </c>
      <c r="G1143" s="87">
        <v>6</v>
      </c>
      <c r="H1143" s="87">
        <v>1674</v>
      </c>
      <c r="I1143" s="87">
        <v>571.16880000000003</v>
      </c>
      <c r="J1143" s="93">
        <f t="shared" si="17"/>
        <v>1291</v>
      </c>
    </row>
    <row r="1144" spans="2:10">
      <c r="B1144" s="86">
        <v>40916</v>
      </c>
      <c r="C1144" s="93">
        <v>2619</v>
      </c>
      <c r="D1144" s="87" t="s">
        <v>49</v>
      </c>
      <c r="E1144" s="87" t="s">
        <v>57</v>
      </c>
      <c r="F1144" s="87" t="s">
        <v>51</v>
      </c>
      <c r="G1144" s="87">
        <v>8</v>
      </c>
      <c r="H1144" s="87">
        <v>6084</v>
      </c>
      <c r="I1144" s="87">
        <v>4072.2240000000002</v>
      </c>
      <c r="J1144" s="93">
        <f t="shared" si="17"/>
        <v>679</v>
      </c>
    </row>
    <row r="1145" spans="2:10">
      <c r="B1145" s="86">
        <v>40917</v>
      </c>
      <c r="C1145" s="93">
        <v>2254</v>
      </c>
      <c r="D1145" s="87" t="s">
        <v>45</v>
      </c>
      <c r="E1145" s="87" t="s">
        <v>57</v>
      </c>
      <c r="F1145" s="87" t="s">
        <v>47</v>
      </c>
      <c r="G1145" s="87">
        <v>7</v>
      </c>
      <c r="H1145" s="87">
        <v>11466</v>
      </c>
      <c r="I1145" s="87">
        <v>5305.8914999999997</v>
      </c>
      <c r="J1145" s="93">
        <f t="shared" si="17"/>
        <v>135</v>
      </c>
    </row>
    <row r="1146" spans="2:10">
      <c r="B1146" s="86">
        <v>40918</v>
      </c>
      <c r="C1146" s="93">
        <v>2620</v>
      </c>
      <c r="D1146" s="87" t="s">
        <v>45</v>
      </c>
      <c r="E1146" s="87" t="s">
        <v>57</v>
      </c>
      <c r="F1146" s="87" t="s">
        <v>51</v>
      </c>
      <c r="G1146" s="87">
        <v>9</v>
      </c>
      <c r="H1146" s="87">
        <v>2529</v>
      </c>
      <c r="I1146" s="87">
        <v>1095.3099</v>
      </c>
      <c r="J1146" s="93">
        <f t="shared" si="17"/>
        <v>1094</v>
      </c>
    </row>
    <row r="1147" spans="2:10">
      <c r="B1147" s="86">
        <v>40919</v>
      </c>
      <c r="C1147" s="93">
        <v>2622</v>
      </c>
      <c r="D1147" s="87" t="s">
        <v>49</v>
      </c>
      <c r="E1147" s="87" t="s">
        <v>57</v>
      </c>
      <c r="F1147" s="87" t="s">
        <v>47</v>
      </c>
      <c r="G1147" s="87">
        <v>9</v>
      </c>
      <c r="H1147" s="87">
        <v>5386.5</v>
      </c>
      <c r="I1147" s="87">
        <v>2413.6906500000005</v>
      </c>
      <c r="J1147" s="93">
        <f t="shared" si="17"/>
        <v>771</v>
      </c>
    </row>
    <row r="1148" spans="2:10">
      <c r="B1148" s="86">
        <v>40920</v>
      </c>
      <c r="C1148" s="93">
        <v>2623</v>
      </c>
      <c r="D1148" s="87" t="s">
        <v>45</v>
      </c>
      <c r="E1148" s="87" t="s">
        <v>57</v>
      </c>
      <c r="F1148" s="87" t="s">
        <v>47</v>
      </c>
      <c r="G1148" s="87">
        <v>6</v>
      </c>
      <c r="H1148" s="87">
        <v>8928</v>
      </c>
      <c r="I1148" s="87">
        <v>3718.5120000000002</v>
      </c>
      <c r="J1148" s="93">
        <f t="shared" si="17"/>
        <v>336</v>
      </c>
    </row>
    <row r="1149" spans="2:10">
      <c r="B1149" s="86">
        <v>40921</v>
      </c>
      <c r="C1149" s="93">
        <v>2624</v>
      </c>
      <c r="D1149" s="87" t="s">
        <v>48</v>
      </c>
      <c r="E1149" s="87" t="s">
        <v>57</v>
      </c>
      <c r="F1149" s="87" t="s">
        <v>47</v>
      </c>
      <c r="G1149" s="87">
        <v>9</v>
      </c>
      <c r="H1149" s="87">
        <v>5346</v>
      </c>
      <c r="I1149" s="87">
        <v>5565.1859999999997</v>
      </c>
      <c r="J1149" s="93">
        <f t="shared" si="17"/>
        <v>777</v>
      </c>
    </row>
    <row r="1150" spans="2:10">
      <c r="B1150" s="86">
        <v>40922</v>
      </c>
      <c r="C1150" s="93">
        <v>2625</v>
      </c>
      <c r="D1150" s="87" t="s">
        <v>49</v>
      </c>
      <c r="E1150" s="87" t="s">
        <v>57</v>
      </c>
      <c r="F1150" s="87" t="s">
        <v>50</v>
      </c>
      <c r="G1150" s="87">
        <v>7</v>
      </c>
      <c r="H1150" s="87">
        <v>11103.75</v>
      </c>
      <c r="I1150" s="87">
        <v>2948.0456249999997</v>
      </c>
      <c r="J1150" s="93">
        <f t="shared" si="17"/>
        <v>157</v>
      </c>
    </row>
    <row r="1151" spans="2:10">
      <c r="B1151" s="86">
        <v>40923</v>
      </c>
      <c r="C1151" s="93">
        <v>2626</v>
      </c>
      <c r="D1151" s="87" t="s">
        <v>45</v>
      </c>
      <c r="E1151" s="87" t="s">
        <v>57</v>
      </c>
      <c r="F1151" s="87" t="s">
        <v>50</v>
      </c>
      <c r="G1151" s="87">
        <v>6</v>
      </c>
      <c r="H1151" s="87">
        <v>1872</v>
      </c>
      <c r="I1151" s="87">
        <v>1645.1136000000001</v>
      </c>
      <c r="J1151" s="93">
        <f t="shared" si="17"/>
        <v>1250</v>
      </c>
    </row>
    <row r="1152" spans="2:10">
      <c r="B1152" s="86">
        <v>40924</v>
      </c>
      <c r="C1152" s="93">
        <v>2262</v>
      </c>
      <c r="D1152" s="87" t="s">
        <v>49</v>
      </c>
      <c r="E1152" s="87" t="s">
        <v>57</v>
      </c>
      <c r="F1152" s="87" t="s">
        <v>47</v>
      </c>
      <c r="G1152" s="87">
        <v>9</v>
      </c>
      <c r="H1152" s="87">
        <v>1984.5</v>
      </c>
      <c r="I1152" s="87">
        <v>1616.9705999999999</v>
      </c>
      <c r="J1152" s="93">
        <f t="shared" si="17"/>
        <v>1237</v>
      </c>
    </row>
    <row r="1153" spans="2:10">
      <c r="B1153" s="86">
        <v>40925</v>
      </c>
      <c r="C1153" s="93">
        <v>2627</v>
      </c>
      <c r="D1153" s="87" t="s">
        <v>48</v>
      </c>
      <c r="E1153" s="87" t="s">
        <v>57</v>
      </c>
      <c r="F1153" s="87" t="s">
        <v>50</v>
      </c>
      <c r="G1153" s="87">
        <v>6</v>
      </c>
      <c r="H1153" s="87">
        <v>7344</v>
      </c>
      <c r="I1153" s="87">
        <v>5129.7839999999997</v>
      </c>
      <c r="J1153" s="93">
        <f t="shared" si="17"/>
        <v>521</v>
      </c>
    </row>
    <row r="1154" spans="2:10">
      <c r="B1154" s="86">
        <v>40926</v>
      </c>
      <c r="C1154" s="93">
        <v>2263</v>
      </c>
      <c r="D1154" s="87" t="s">
        <v>45</v>
      </c>
      <c r="E1154" s="87" t="s">
        <v>57</v>
      </c>
      <c r="F1154" s="87" t="s">
        <v>47</v>
      </c>
      <c r="G1154" s="87">
        <v>9</v>
      </c>
      <c r="H1154" s="87">
        <v>12645</v>
      </c>
      <c r="I1154" s="87">
        <v>2667.5892000000003</v>
      </c>
      <c r="J1154" s="93">
        <f t="shared" si="17"/>
        <v>72</v>
      </c>
    </row>
    <row r="1155" spans="2:10">
      <c r="B1155" s="86">
        <v>40927</v>
      </c>
      <c r="C1155" s="93">
        <v>2628</v>
      </c>
      <c r="D1155" s="87" t="s">
        <v>49</v>
      </c>
      <c r="E1155" s="87" t="s">
        <v>57</v>
      </c>
      <c r="F1155" s="87" t="s">
        <v>51</v>
      </c>
      <c r="G1155" s="87">
        <v>6</v>
      </c>
      <c r="H1155" s="87">
        <v>5751</v>
      </c>
      <c r="I1155" s="87">
        <v>3564.6615000000002</v>
      </c>
      <c r="J1155" s="93">
        <f t="shared" ref="J1155:J1218" si="18">+RANK(H1155,$H$2:$H$1326,0)</f>
        <v>721</v>
      </c>
    </row>
    <row r="1156" spans="2:10">
      <c r="B1156" s="86">
        <v>40928</v>
      </c>
      <c r="C1156" s="93">
        <v>2264</v>
      </c>
      <c r="D1156" s="87" t="s">
        <v>48</v>
      </c>
      <c r="E1156" s="87" t="s">
        <v>57</v>
      </c>
      <c r="F1156" s="87" t="s">
        <v>47</v>
      </c>
      <c r="G1156" s="87">
        <v>8</v>
      </c>
      <c r="H1156" s="87">
        <v>11952</v>
      </c>
      <c r="I1156" s="87">
        <v>2329.4447999999998</v>
      </c>
      <c r="J1156" s="93">
        <f t="shared" si="18"/>
        <v>106</v>
      </c>
    </row>
    <row r="1157" spans="2:10">
      <c r="B1157" s="86">
        <v>40929</v>
      </c>
      <c r="C1157" s="93">
        <v>2629</v>
      </c>
      <c r="D1157" s="87" t="s">
        <v>45</v>
      </c>
      <c r="E1157" s="87" t="s">
        <v>57</v>
      </c>
      <c r="F1157" s="87" t="s">
        <v>51</v>
      </c>
      <c r="G1157" s="87">
        <v>8</v>
      </c>
      <c r="H1157" s="87">
        <v>9120</v>
      </c>
      <c r="I1157" s="87">
        <v>1475.16</v>
      </c>
      <c r="J1157" s="93">
        <f t="shared" si="18"/>
        <v>315</v>
      </c>
    </row>
    <row r="1158" spans="2:10">
      <c r="B1158" s="86">
        <v>40930</v>
      </c>
      <c r="C1158" s="93">
        <v>2265</v>
      </c>
      <c r="D1158" s="87" t="s">
        <v>49</v>
      </c>
      <c r="E1158" s="87" t="s">
        <v>57</v>
      </c>
      <c r="F1158" s="87" t="s">
        <v>50</v>
      </c>
      <c r="G1158" s="87">
        <v>10</v>
      </c>
      <c r="H1158" s="87">
        <v>5520</v>
      </c>
      <c r="I1158" s="87">
        <v>4529.1600000000008</v>
      </c>
      <c r="J1158" s="93">
        <f t="shared" si="18"/>
        <v>757</v>
      </c>
    </row>
    <row r="1159" spans="2:10">
      <c r="B1159" s="86">
        <v>40931</v>
      </c>
      <c r="C1159" s="93">
        <v>2630</v>
      </c>
      <c r="D1159" s="87" t="s">
        <v>48</v>
      </c>
      <c r="E1159" s="87" t="s">
        <v>57</v>
      </c>
      <c r="F1159" s="87" t="s">
        <v>51</v>
      </c>
      <c r="G1159" s="87">
        <v>8</v>
      </c>
      <c r="H1159" s="87">
        <v>4048</v>
      </c>
      <c r="I1159" s="87">
        <v>3422.1792</v>
      </c>
      <c r="J1159" s="93">
        <f t="shared" si="18"/>
        <v>970</v>
      </c>
    </row>
    <row r="1160" spans="2:10">
      <c r="B1160" s="86">
        <v>40932</v>
      </c>
      <c r="C1160" s="93">
        <v>2266</v>
      </c>
      <c r="D1160" s="87" t="s">
        <v>45</v>
      </c>
      <c r="E1160" s="87" t="s">
        <v>57</v>
      </c>
      <c r="F1160" s="87" t="s">
        <v>50</v>
      </c>
      <c r="G1160" s="87">
        <v>8</v>
      </c>
      <c r="H1160" s="87">
        <v>2106</v>
      </c>
      <c r="I1160" s="87">
        <v>718.98839999999996</v>
      </c>
      <c r="J1160" s="93">
        <f t="shared" si="18"/>
        <v>1199</v>
      </c>
    </row>
    <row r="1161" spans="2:10">
      <c r="B1161" s="86">
        <v>40933</v>
      </c>
      <c r="C1161" s="93">
        <v>2631</v>
      </c>
      <c r="D1161" s="87" t="s">
        <v>49</v>
      </c>
      <c r="E1161" s="87" t="s">
        <v>57</v>
      </c>
      <c r="F1161" s="87" t="s">
        <v>47</v>
      </c>
      <c r="G1161" s="87">
        <v>9</v>
      </c>
      <c r="H1161" s="87">
        <v>10215</v>
      </c>
      <c r="I1161" s="87">
        <v>2739.0500999999999</v>
      </c>
      <c r="J1161" s="93">
        <f t="shared" si="18"/>
        <v>231</v>
      </c>
    </row>
    <row r="1162" spans="2:10">
      <c r="B1162" s="86">
        <v>40934</v>
      </c>
      <c r="C1162" s="93">
        <v>2267</v>
      </c>
      <c r="D1162" s="87" t="s">
        <v>48</v>
      </c>
      <c r="E1162" s="87" t="s">
        <v>57</v>
      </c>
      <c r="F1162" s="87" t="s">
        <v>50</v>
      </c>
      <c r="G1162" s="87">
        <v>8</v>
      </c>
      <c r="H1162" s="87">
        <v>3960</v>
      </c>
      <c r="I1162" s="87">
        <v>1251.7560000000001</v>
      </c>
      <c r="J1162" s="93">
        <f t="shared" si="18"/>
        <v>980</v>
      </c>
    </row>
    <row r="1163" spans="2:10">
      <c r="B1163" s="86">
        <v>40935</v>
      </c>
      <c r="C1163" s="93">
        <v>2632</v>
      </c>
      <c r="D1163" s="87" t="s">
        <v>45</v>
      </c>
      <c r="E1163" s="87" t="s">
        <v>57</v>
      </c>
      <c r="F1163" s="87" t="s">
        <v>47</v>
      </c>
      <c r="G1163" s="87">
        <v>10</v>
      </c>
      <c r="H1163" s="87">
        <v>10200</v>
      </c>
      <c r="I1163" s="87">
        <v>3237.4800000000005</v>
      </c>
      <c r="J1163" s="93">
        <f t="shared" si="18"/>
        <v>232</v>
      </c>
    </row>
    <row r="1164" spans="2:10">
      <c r="B1164" s="86">
        <v>40936</v>
      </c>
      <c r="C1164" s="93">
        <v>2268</v>
      </c>
      <c r="D1164" s="87" t="s">
        <v>49</v>
      </c>
      <c r="E1164" s="87" t="s">
        <v>57</v>
      </c>
      <c r="F1164" s="87" t="s">
        <v>51</v>
      </c>
      <c r="G1164" s="87">
        <v>9</v>
      </c>
      <c r="H1164" s="87">
        <v>5022</v>
      </c>
      <c r="I1164" s="87">
        <v>1969.6284000000001</v>
      </c>
      <c r="J1164" s="93">
        <f t="shared" si="18"/>
        <v>819</v>
      </c>
    </row>
    <row r="1165" spans="2:10">
      <c r="B1165" s="86">
        <v>40937</v>
      </c>
      <c r="C1165" s="93">
        <v>2633</v>
      </c>
      <c r="D1165" s="87" t="s">
        <v>48</v>
      </c>
      <c r="E1165" s="87" t="s">
        <v>57</v>
      </c>
      <c r="F1165" s="87" t="s">
        <v>47</v>
      </c>
      <c r="G1165" s="87">
        <v>9</v>
      </c>
      <c r="H1165" s="87">
        <v>2349</v>
      </c>
      <c r="I1165" s="87">
        <v>732.88800000000003</v>
      </c>
      <c r="J1165" s="93">
        <f t="shared" si="18"/>
        <v>1132</v>
      </c>
    </row>
    <row r="1166" spans="2:10">
      <c r="B1166" s="86">
        <v>40938</v>
      </c>
      <c r="C1166" s="93">
        <v>2269</v>
      </c>
      <c r="D1166" s="87" t="s">
        <v>45</v>
      </c>
      <c r="E1166" s="87" t="s">
        <v>57</v>
      </c>
      <c r="F1166" s="87" t="s">
        <v>51</v>
      </c>
      <c r="G1166" s="87">
        <v>8</v>
      </c>
      <c r="H1166" s="87">
        <v>4716</v>
      </c>
      <c r="I1166" s="87">
        <v>3420.6719999999996</v>
      </c>
      <c r="J1166" s="93">
        <f t="shared" si="18"/>
        <v>873</v>
      </c>
    </row>
    <row r="1167" spans="2:10">
      <c r="B1167" s="86">
        <v>40939</v>
      </c>
      <c r="C1167" s="93">
        <v>2634</v>
      </c>
      <c r="D1167" s="87" t="s">
        <v>49</v>
      </c>
      <c r="E1167" s="87" t="s">
        <v>57</v>
      </c>
      <c r="F1167" s="87" t="s">
        <v>50</v>
      </c>
      <c r="G1167" s="87">
        <v>10</v>
      </c>
      <c r="H1167" s="87">
        <v>8460</v>
      </c>
      <c r="I1167" s="87">
        <v>4686.84</v>
      </c>
      <c r="J1167" s="93">
        <f t="shared" si="18"/>
        <v>390</v>
      </c>
    </row>
    <row r="1168" spans="2:10">
      <c r="B1168" s="86">
        <v>40940</v>
      </c>
      <c r="C1168" s="93">
        <v>2270</v>
      </c>
      <c r="D1168" s="87" t="s">
        <v>48</v>
      </c>
      <c r="E1168" s="87" t="s">
        <v>57</v>
      </c>
      <c r="F1168" s="87" t="s">
        <v>51</v>
      </c>
      <c r="G1168" s="87">
        <v>10</v>
      </c>
      <c r="H1168" s="87">
        <v>7515</v>
      </c>
      <c r="I1168" s="87">
        <v>1917.3269999999998</v>
      </c>
      <c r="J1168" s="93">
        <f t="shared" si="18"/>
        <v>507</v>
      </c>
    </row>
    <row r="1169" spans="2:10">
      <c r="B1169" s="86">
        <v>40941</v>
      </c>
      <c r="C1169" s="93">
        <v>2635</v>
      </c>
      <c r="D1169" s="87" t="s">
        <v>45</v>
      </c>
      <c r="E1169" s="87" t="s">
        <v>57</v>
      </c>
      <c r="F1169" s="87" t="s">
        <v>50</v>
      </c>
      <c r="G1169" s="87">
        <v>7</v>
      </c>
      <c r="H1169" s="87">
        <v>4772.25</v>
      </c>
      <c r="I1169" s="87">
        <v>2592.127125</v>
      </c>
      <c r="J1169" s="93">
        <f t="shared" si="18"/>
        <v>865</v>
      </c>
    </row>
    <row r="1170" spans="2:10">
      <c r="B1170" s="86">
        <v>40942</v>
      </c>
      <c r="C1170" s="93">
        <v>2271</v>
      </c>
      <c r="D1170" s="87" t="s">
        <v>49</v>
      </c>
      <c r="E1170" s="87" t="s">
        <v>57</v>
      </c>
      <c r="F1170" s="87" t="s">
        <v>47</v>
      </c>
      <c r="G1170" s="87">
        <v>10</v>
      </c>
      <c r="H1170" s="87">
        <v>4140</v>
      </c>
      <c r="I1170" s="87">
        <v>706.077</v>
      </c>
      <c r="J1170" s="93">
        <f t="shared" si="18"/>
        <v>956</v>
      </c>
    </row>
    <row r="1171" spans="2:10">
      <c r="B1171" s="86">
        <v>40943</v>
      </c>
      <c r="C1171" s="93">
        <v>2636</v>
      </c>
      <c r="D1171" s="87" t="s">
        <v>48</v>
      </c>
      <c r="E1171" s="87" t="s">
        <v>57</v>
      </c>
      <c r="F1171" s="87" t="s">
        <v>50</v>
      </c>
      <c r="G1171" s="87">
        <v>10</v>
      </c>
      <c r="H1171" s="87">
        <v>5880</v>
      </c>
      <c r="I1171" s="87">
        <v>4880.3999999999996</v>
      </c>
      <c r="J1171" s="93">
        <f t="shared" si="18"/>
        <v>704</v>
      </c>
    </row>
    <row r="1172" spans="2:10">
      <c r="B1172" s="86">
        <v>40944</v>
      </c>
      <c r="C1172" s="93">
        <v>2272</v>
      </c>
      <c r="D1172" s="87" t="s">
        <v>45</v>
      </c>
      <c r="E1172" s="87" t="s">
        <v>57</v>
      </c>
      <c r="F1172" s="87" t="s">
        <v>47</v>
      </c>
      <c r="G1172" s="87">
        <v>9</v>
      </c>
      <c r="H1172" s="87">
        <v>8464.5</v>
      </c>
      <c r="I1172" s="87">
        <v>2866.0797000000002</v>
      </c>
      <c r="J1172" s="93">
        <f t="shared" si="18"/>
        <v>389</v>
      </c>
    </row>
    <row r="1173" spans="2:10">
      <c r="B1173" s="86">
        <v>40945</v>
      </c>
      <c r="C1173" s="93">
        <v>2637</v>
      </c>
      <c r="D1173" s="87" t="s">
        <v>49</v>
      </c>
      <c r="E1173" s="87" t="s">
        <v>57</v>
      </c>
      <c r="F1173" s="87" t="s">
        <v>51</v>
      </c>
      <c r="G1173" s="87">
        <v>10</v>
      </c>
      <c r="H1173" s="87">
        <v>8360</v>
      </c>
      <c r="I1173" s="87">
        <v>3410.0439999999999</v>
      </c>
      <c r="J1173" s="93">
        <f t="shared" si="18"/>
        <v>407</v>
      </c>
    </row>
    <row r="1174" spans="2:10">
      <c r="B1174" s="86">
        <v>40946</v>
      </c>
      <c r="C1174" s="93">
        <v>2273</v>
      </c>
      <c r="D1174" s="87" t="s">
        <v>48</v>
      </c>
      <c r="E1174" s="87" t="s">
        <v>57</v>
      </c>
      <c r="F1174" s="87" t="s">
        <v>47</v>
      </c>
      <c r="G1174" s="87">
        <v>10</v>
      </c>
      <c r="H1174" s="87">
        <v>12300</v>
      </c>
      <c r="I1174" s="87">
        <v>4463.67</v>
      </c>
      <c r="J1174" s="93">
        <f t="shared" si="18"/>
        <v>92</v>
      </c>
    </row>
    <row r="1175" spans="2:10">
      <c r="B1175" s="86">
        <v>40947</v>
      </c>
      <c r="C1175" s="93">
        <v>2638</v>
      </c>
      <c r="D1175" s="87" t="s">
        <v>45</v>
      </c>
      <c r="E1175" s="87" t="s">
        <v>57</v>
      </c>
      <c r="F1175" s="87" t="s">
        <v>51</v>
      </c>
      <c r="G1175" s="87">
        <v>9</v>
      </c>
      <c r="H1175" s="87">
        <v>1741.5</v>
      </c>
      <c r="I1175" s="87">
        <v>1337.1237000000001</v>
      </c>
      <c r="J1175" s="93">
        <f t="shared" si="18"/>
        <v>1276</v>
      </c>
    </row>
    <row r="1176" spans="2:10">
      <c r="B1176" s="86">
        <v>40948</v>
      </c>
      <c r="C1176" s="93">
        <v>2274</v>
      </c>
      <c r="D1176" s="87" t="s">
        <v>49</v>
      </c>
      <c r="E1176" s="87" t="s">
        <v>57</v>
      </c>
      <c r="F1176" s="87" t="s">
        <v>50</v>
      </c>
      <c r="G1176" s="87">
        <v>7</v>
      </c>
      <c r="H1176" s="87">
        <v>1932</v>
      </c>
      <c r="I1176" s="87">
        <v>4193.4059999999999</v>
      </c>
      <c r="J1176" s="93">
        <f t="shared" si="18"/>
        <v>1247</v>
      </c>
    </row>
    <row r="1177" spans="2:10">
      <c r="B1177" s="86">
        <v>40949</v>
      </c>
      <c r="C1177" s="93">
        <v>2639</v>
      </c>
      <c r="D1177" s="87" t="s">
        <v>48</v>
      </c>
      <c r="E1177" s="87" t="s">
        <v>57</v>
      </c>
      <c r="F1177" s="87" t="s">
        <v>51</v>
      </c>
      <c r="G1177" s="87">
        <v>10</v>
      </c>
      <c r="H1177" s="87">
        <v>2085</v>
      </c>
      <c r="I1177" s="87">
        <v>822.32400000000007</v>
      </c>
      <c r="J1177" s="93">
        <f t="shared" si="18"/>
        <v>1211</v>
      </c>
    </row>
    <row r="1178" spans="2:10">
      <c r="B1178" s="86">
        <v>40950</v>
      </c>
      <c r="C1178" s="93">
        <v>2275</v>
      </c>
      <c r="D1178" s="87" t="s">
        <v>45</v>
      </c>
      <c r="E1178" s="87" t="s">
        <v>57</v>
      </c>
      <c r="F1178" s="87" t="s">
        <v>50</v>
      </c>
      <c r="G1178" s="87">
        <v>10</v>
      </c>
      <c r="H1178" s="87">
        <v>5640</v>
      </c>
      <c r="I1178" s="87">
        <v>2078.34</v>
      </c>
      <c r="J1178" s="93">
        <f t="shared" si="18"/>
        <v>738</v>
      </c>
    </row>
    <row r="1179" spans="2:10">
      <c r="B1179" s="86">
        <v>40951</v>
      </c>
      <c r="C1179" s="93">
        <v>2658</v>
      </c>
      <c r="D1179" s="87" t="s">
        <v>49</v>
      </c>
      <c r="E1179" s="87" t="s">
        <v>57</v>
      </c>
      <c r="F1179" s="87" t="s">
        <v>47</v>
      </c>
      <c r="G1179" s="87">
        <v>7</v>
      </c>
      <c r="H1179" s="87">
        <v>2016</v>
      </c>
      <c r="I1179" s="87">
        <v>1776.096</v>
      </c>
      <c r="J1179" s="93">
        <f t="shared" si="18"/>
        <v>1228</v>
      </c>
    </row>
    <row r="1180" spans="2:10">
      <c r="B1180" s="86">
        <v>40952</v>
      </c>
      <c r="C1180" s="93">
        <v>2659</v>
      </c>
      <c r="D1180" s="87" t="s">
        <v>45</v>
      </c>
      <c r="E1180" s="87" t="s">
        <v>57</v>
      </c>
      <c r="F1180" s="87" t="s">
        <v>47</v>
      </c>
      <c r="G1180" s="87">
        <v>10</v>
      </c>
      <c r="H1180" s="87">
        <v>4890</v>
      </c>
      <c r="I1180" s="87">
        <v>926.89949999999999</v>
      </c>
      <c r="J1180" s="93">
        <f t="shared" si="18"/>
        <v>845</v>
      </c>
    </row>
    <row r="1181" spans="2:10">
      <c r="B1181" s="86">
        <v>40953</v>
      </c>
      <c r="C1181" s="93">
        <v>2660</v>
      </c>
      <c r="D1181" s="87" t="s">
        <v>48</v>
      </c>
      <c r="E1181" s="87" t="s">
        <v>57</v>
      </c>
      <c r="F1181" s="87" t="s">
        <v>47</v>
      </c>
      <c r="G1181" s="87">
        <v>10</v>
      </c>
      <c r="H1181" s="87">
        <v>8850</v>
      </c>
      <c r="I1181" s="87">
        <v>2768.28</v>
      </c>
      <c r="J1181" s="93">
        <f t="shared" si="18"/>
        <v>347</v>
      </c>
    </row>
    <row r="1182" spans="2:10">
      <c r="B1182" s="86">
        <v>40954</v>
      </c>
      <c r="C1182" s="93">
        <v>2661</v>
      </c>
      <c r="D1182" s="87" t="s">
        <v>49</v>
      </c>
      <c r="E1182" s="87" t="s">
        <v>57</v>
      </c>
      <c r="F1182" s="87" t="s">
        <v>50</v>
      </c>
      <c r="G1182" s="87">
        <v>6</v>
      </c>
      <c r="H1182" s="87">
        <v>5859</v>
      </c>
      <c r="I1182" s="87">
        <v>3330.8415000000005</v>
      </c>
      <c r="J1182" s="93">
        <f t="shared" si="18"/>
        <v>708</v>
      </c>
    </row>
    <row r="1183" spans="2:10">
      <c r="B1183" s="86">
        <v>40955</v>
      </c>
      <c r="C1183" s="93">
        <v>2662</v>
      </c>
      <c r="D1183" s="87" t="s">
        <v>45</v>
      </c>
      <c r="E1183" s="87" t="s">
        <v>57</v>
      </c>
      <c r="F1183" s="87" t="s">
        <v>50</v>
      </c>
      <c r="G1183" s="87">
        <v>10</v>
      </c>
      <c r="H1183" s="87">
        <v>7785</v>
      </c>
      <c r="I1183" s="87">
        <v>1109.1030000000001</v>
      </c>
      <c r="J1183" s="93">
        <f t="shared" si="18"/>
        <v>471</v>
      </c>
    </row>
    <row r="1184" spans="2:10">
      <c r="B1184" s="86">
        <v>40956</v>
      </c>
      <c r="C1184" s="93">
        <v>2298</v>
      </c>
      <c r="D1184" s="87" t="s">
        <v>49</v>
      </c>
      <c r="E1184" s="87" t="s">
        <v>57</v>
      </c>
      <c r="F1184" s="87" t="s">
        <v>47</v>
      </c>
      <c r="G1184" s="87">
        <v>8</v>
      </c>
      <c r="H1184" s="87">
        <v>6876</v>
      </c>
      <c r="I1184" s="87">
        <v>4302.0840000000007</v>
      </c>
      <c r="J1184" s="93">
        <f t="shared" si="18"/>
        <v>592</v>
      </c>
    </row>
    <row r="1185" spans="2:10">
      <c r="B1185" s="86">
        <v>40957</v>
      </c>
      <c r="C1185" s="93">
        <v>2383</v>
      </c>
      <c r="D1185" s="87" t="s">
        <v>45</v>
      </c>
      <c r="E1185" s="87" t="s">
        <v>57</v>
      </c>
      <c r="F1185" s="87" t="s">
        <v>50</v>
      </c>
      <c r="G1185" s="87">
        <v>10</v>
      </c>
      <c r="H1185" s="87">
        <v>11000</v>
      </c>
      <c r="I1185" s="87">
        <v>811.58</v>
      </c>
      <c r="J1185" s="93">
        <f t="shared" si="18"/>
        <v>169</v>
      </c>
    </row>
    <row r="1186" spans="2:10">
      <c r="B1186" s="86">
        <v>40958</v>
      </c>
      <c r="C1186" s="93">
        <v>2748</v>
      </c>
      <c r="D1186" s="87" t="s">
        <v>49</v>
      </c>
      <c r="E1186" s="87" t="s">
        <v>57</v>
      </c>
      <c r="F1186" s="87" t="s">
        <v>47</v>
      </c>
      <c r="G1186" s="87">
        <v>8</v>
      </c>
      <c r="H1186" s="87">
        <v>14160</v>
      </c>
      <c r="I1186" s="87">
        <v>1010.7407999999999</v>
      </c>
      <c r="J1186" s="93">
        <f t="shared" si="18"/>
        <v>24</v>
      </c>
    </row>
    <row r="1187" spans="2:10">
      <c r="B1187" s="86">
        <v>40959</v>
      </c>
      <c r="C1187" s="93">
        <v>2384</v>
      </c>
      <c r="D1187" s="87" t="s">
        <v>48</v>
      </c>
      <c r="E1187" s="87" t="s">
        <v>57</v>
      </c>
      <c r="F1187" s="87" t="s">
        <v>50</v>
      </c>
      <c r="G1187" s="87">
        <v>7</v>
      </c>
      <c r="H1187" s="87">
        <v>4851</v>
      </c>
      <c r="I1187" s="87">
        <v>2858.93685</v>
      </c>
      <c r="J1187" s="93">
        <f t="shared" si="18"/>
        <v>851</v>
      </c>
    </row>
    <row r="1188" spans="2:10">
      <c r="B1188" s="86">
        <v>40960</v>
      </c>
      <c r="C1188" s="93">
        <v>2749</v>
      </c>
      <c r="D1188" s="87" t="s">
        <v>45</v>
      </c>
      <c r="E1188" s="87" t="s">
        <v>57</v>
      </c>
      <c r="F1188" s="87" t="s">
        <v>47</v>
      </c>
      <c r="G1188" s="87">
        <v>7</v>
      </c>
      <c r="H1188" s="87">
        <v>10500</v>
      </c>
      <c r="I1188" s="87">
        <v>872.7600000000001</v>
      </c>
      <c r="J1188" s="93">
        <f t="shared" si="18"/>
        <v>202</v>
      </c>
    </row>
    <row r="1189" spans="2:10">
      <c r="B1189" s="86">
        <v>40961</v>
      </c>
      <c r="C1189" s="93">
        <v>2385</v>
      </c>
      <c r="D1189" s="87" t="s">
        <v>49</v>
      </c>
      <c r="E1189" s="87" t="s">
        <v>57</v>
      </c>
      <c r="F1189" s="87" t="s">
        <v>51</v>
      </c>
      <c r="G1189" s="87">
        <v>10</v>
      </c>
      <c r="H1189" s="87">
        <v>13700</v>
      </c>
      <c r="I1189" s="87">
        <v>2335.0279999999998</v>
      </c>
      <c r="J1189" s="93">
        <f t="shared" si="18"/>
        <v>40</v>
      </c>
    </row>
    <row r="1190" spans="2:10">
      <c r="B1190" s="86">
        <v>40962</v>
      </c>
      <c r="C1190" s="93">
        <v>2750</v>
      </c>
      <c r="D1190" s="87" t="s">
        <v>48</v>
      </c>
      <c r="E1190" s="87" t="s">
        <v>57</v>
      </c>
      <c r="F1190" s="87" t="s">
        <v>47</v>
      </c>
      <c r="G1190" s="87">
        <v>10</v>
      </c>
      <c r="H1190" s="87">
        <v>12450</v>
      </c>
      <c r="I1190" s="87">
        <v>4834.335</v>
      </c>
      <c r="J1190" s="93">
        <f t="shared" si="18"/>
        <v>83</v>
      </c>
    </row>
    <row r="1191" spans="2:10">
      <c r="B1191" s="86">
        <v>40963</v>
      </c>
      <c r="C1191" s="93">
        <v>2386</v>
      </c>
      <c r="D1191" s="87" t="s">
        <v>45</v>
      </c>
      <c r="E1191" s="87" t="s">
        <v>57</v>
      </c>
      <c r="F1191" s="87" t="s">
        <v>51</v>
      </c>
      <c r="G1191" s="87">
        <v>7</v>
      </c>
      <c r="H1191" s="87">
        <v>4368</v>
      </c>
      <c r="I1191" s="87">
        <v>3318.5880000000002</v>
      </c>
      <c r="J1191" s="93">
        <f t="shared" si="18"/>
        <v>917</v>
      </c>
    </row>
    <row r="1192" spans="2:10">
      <c r="B1192" s="86">
        <v>40964</v>
      </c>
      <c r="C1192" s="93">
        <v>2751</v>
      </c>
      <c r="D1192" s="87" t="s">
        <v>49</v>
      </c>
      <c r="E1192" s="87" t="s">
        <v>57</v>
      </c>
      <c r="F1192" s="87" t="s">
        <v>50</v>
      </c>
      <c r="G1192" s="87">
        <v>9</v>
      </c>
      <c r="H1192" s="87">
        <v>1795.5</v>
      </c>
      <c r="I1192" s="87">
        <v>1237.4585999999999</v>
      </c>
      <c r="J1192" s="93">
        <f t="shared" si="18"/>
        <v>1262</v>
      </c>
    </row>
    <row r="1193" spans="2:10">
      <c r="B1193" s="86">
        <v>40965</v>
      </c>
      <c r="C1193" s="93">
        <v>2387</v>
      </c>
      <c r="D1193" s="87" t="s">
        <v>48</v>
      </c>
      <c r="E1193" s="87" t="s">
        <v>57</v>
      </c>
      <c r="F1193" s="87" t="s">
        <v>51</v>
      </c>
      <c r="G1193" s="87">
        <v>6</v>
      </c>
      <c r="H1193" s="87">
        <v>9036</v>
      </c>
      <c r="I1193" s="87">
        <v>3571.4789999999994</v>
      </c>
      <c r="J1193" s="93">
        <f t="shared" si="18"/>
        <v>323</v>
      </c>
    </row>
    <row r="1194" spans="2:10">
      <c r="B1194" s="86">
        <v>40966</v>
      </c>
      <c r="C1194" s="93">
        <v>2752</v>
      </c>
      <c r="D1194" s="87" t="s">
        <v>45</v>
      </c>
      <c r="E1194" s="87" t="s">
        <v>57</v>
      </c>
      <c r="F1194" s="87" t="s">
        <v>50</v>
      </c>
      <c r="G1194" s="87">
        <v>10</v>
      </c>
      <c r="H1194" s="87">
        <v>8100</v>
      </c>
      <c r="I1194" s="87">
        <v>1702.2149999999999</v>
      </c>
      <c r="J1194" s="93">
        <f t="shared" si="18"/>
        <v>434</v>
      </c>
    </row>
    <row r="1195" spans="2:10">
      <c r="B1195" s="86">
        <v>40967</v>
      </c>
      <c r="C1195" s="93">
        <v>2388</v>
      </c>
      <c r="D1195" s="87" t="s">
        <v>49</v>
      </c>
      <c r="E1195" s="87" t="s">
        <v>57</v>
      </c>
      <c r="F1195" s="87" t="s">
        <v>47</v>
      </c>
      <c r="G1195" s="87">
        <v>7</v>
      </c>
      <c r="H1195" s="87">
        <v>1669.5</v>
      </c>
      <c r="I1195" s="87">
        <v>3289.7497500000004</v>
      </c>
      <c r="J1195" s="93">
        <f t="shared" si="18"/>
        <v>1293</v>
      </c>
    </row>
    <row r="1196" spans="2:10">
      <c r="B1196" s="86">
        <v>40969</v>
      </c>
      <c r="C1196" s="93">
        <v>2753</v>
      </c>
      <c r="D1196" s="87" t="s">
        <v>48</v>
      </c>
      <c r="E1196" s="87" t="s">
        <v>57</v>
      </c>
      <c r="F1196" s="87" t="s">
        <v>50</v>
      </c>
      <c r="G1196" s="87">
        <v>8</v>
      </c>
      <c r="H1196" s="87">
        <v>6888</v>
      </c>
      <c r="I1196" s="87">
        <v>1569.5455999999999</v>
      </c>
      <c r="J1196" s="93">
        <f t="shared" si="18"/>
        <v>588</v>
      </c>
    </row>
    <row r="1197" spans="2:10">
      <c r="B1197" s="86">
        <v>40970</v>
      </c>
      <c r="C1197" s="93">
        <v>2389</v>
      </c>
      <c r="D1197" s="87" t="s">
        <v>45</v>
      </c>
      <c r="E1197" s="87" t="s">
        <v>57</v>
      </c>
      <c r="F1197" s="87" t="s">
        <v>47</v>
      </c>
      <c r="G1197" s="87">
        <v>8</v>
      </c>
      <c r="H1197" s="87">
        <v>3744</v>
      </c>
      <c r="I1197" s="87">
        <v>681.40800000000002</v>
      </c>
      <c r="J1197" s="93">
        <f t="shared" si="18"/>
        <v>998</v>
      </c>
    </row>
    <row r="1198" spans="2:10">
      <c r="B1198" s="86">
        <v>40971</v>
      </c>
      <c r="C1198" s="93">
        <v>2754</v>
      </c>
      <c r="D1198" s="87" t="s">
        <v>49</v>
      </c>
      <c r="E1198" s="87" t="s">
        <v>57</v>
      </c>
      <c r="F1198" s="87" t="s">
        <v>51</v>
      </c>
      <c r="G1198" s="87">
        <v>10</v>
      </c>
      <c r="H1198" s="87">
        <v>2205</v>
      </c>
      <c r="I1198" s="87">
        <v>665.68949999999995</v>
      </c>
      <c r="J1198" s="93">
        <f t="shared" si="18"/>
        <v>1175</v>
      </c>
    </row>
    <row r="1199" spans="2:10">
      <c r="B1199" s="86">
        <v>40972</v>
      </c>
      <c r="C1199" s="93">
        <v>2390</v>
      </c>
      <c r="D1199" s="87" t="s">
        <v>48</v>
      </c>
      <c r="E1199" s="87" t="s">
        <v>57</v>
      </c>
      <c r="F1199" s="87" t="s">
        <v>47</v>
      </c>
      <c r="G1199" s="87">
        <v>8</v>
      </c>
      <c r="H1199" s="87">
        <v>11200</v>
      </c>
      <c r="I1199" s="87">
        <v>1729.28</v>
      </c>
      <c r="J1199" s="93">
        <f t="shared" si="18"/>
        <v>151</v>
      </c>
    </row>
    <row r="1200" spans="2:10">
      <c r="B1200" s="86">
        <v>40973</v>
      </c>
      <c r="C1200" s="93">
        <v>2755</v>
      </c>
      <c r="D1200" s="87" t="s">
        <v>45</v>
      </c>
      <c r="E1200" s="87" t="s">
        <v>57</v>
      </c>
      <c r="F1200" s="87" t="s">
        <v>51</v>
      </c>
      <c r="G1200" s="87">
        <v>9</v>
      </c>
      <c r="H1200" s="87">
        <v>8676</v>
      </c>
      <c r="I1200" s="87">
        <v>2805.1677</v>
      </c>
      <c r="J1200" s="93">
        <f t="shared" si="18"/>
        <v>366</v>
      </c>
    </row>
    <row r="1201" spans="2:10">
      <c r="B1201" s="86">
        <v>41339</v>
      </c>
      <c r="C1201" s="93">
        <v>2391</v>
      </c>
      <c r="D1201" s="87" t="s">
        <v>49</v>
      </c>
      <c r="E1201" s="87" t="s">
        <v>57</v>
      </c>
      <c r="F1201" s="87" t="s">
        <v>50</v>
      </c>
      <c r="G1201" s="87">
        <v>6</v>
      </c>
      <c r="H1201" s="87">
        <v>5292</v>
      </c>
      <c r="I1201" s="87">
        <v>3653.2439999999997</v>
      </c>
      <c r="J1201" s="93">
        <f t="shared" si="18"/>
        <v>782</v>
      </c>
    </row>
    <row r="1202" spans="2:10">
      <c r="B1202" s="86">
        <v>41340</v>
      </c>
      <c r="C1202" s="93">
        <v>2756</v>
      </c>
      <c r="D1202" s="87" t="s">
        <v>48</v>
      </c>
      <c r="E1202" s="87" t="s">
        <v>57</v>
      </c>
      <c r="F1202" s="87" t="s">
        <v>51</v>
      </c>
      <c r="G1202" s="87">
        <v>9</v>
      </c>
      <c r="H1202" s="87">
        <v>6048</v>
      </c>
      <c r="I1202" s="87">
        <v>1563.1056000000001</v>
      </c>
      <c r="J1202" s="93">
        <f t="shared" si="18"/>
        <v>687</v>
      </c>
    </row>
    <row r="1203" spans="2:10">
      <c r="B1203" s="86">
        <v>41341</v>
      </c>
      <c r="C1203" s="93">
        <v>2392</v>
      </c>
      <c r="D1203" s="87" t="s">
        <v>45</v>
      </c>
      <c r="E1203" s="87" t="s">
        <v>57</v>
      </c>
      <c r="F1203" s="87" t="s">
        <v>50</v>
      </c>
      <c r="G1203" s="87">
        <v>6</v>
      </c>
      <c r="H1203" s="87">
        <v>7371</v>
      </c>
      <c r="I1203" s="87">
        <v>2491.3980000000001</v>
      </c>
      <c r="J1203" s="93">
        <f t="shared" si="18"/>
        <v>519</v>
      </c>
    </row>
    <row r="1204" spans="2:10">
      <c r="B1204" s="86">
        <v>41342</v>
      </c>
      <c r="C1204" s="93">
        <v>2757</v>
      </c>
      <c r="D1204" s="87" t="s">
        <v>49</v>
      </c>
      <c r="E1204" s="87" t="s">
        <v>57</v>
      </c>
      <c r="F1204" s="87" t="s">
        <v>47</v>
      </c>
      <c r="G1204" s="87">
        <v>7</v>
      </c>
      <c r="H1204" s="87">
        <v>4221</v>
      </c>
      <c r="I1204" s="87">
        <v>4334.9669999999996</v>
      </c>
      <c r="J1204" s="93">
        <f t="shared" si="18"/>
        <v>939</v>
      </c>
    </row>
    <row r="1205" spans="2:10">
      <c r="B1205" s="86">
        <v>41343</v>
      </c>
      <c r="C1205" s="93">
        <v>2393</v>
      </c>
      <c r="D1205" s="87" t="s">
        <v>48</v>
      </c>
      <c r="E1205" s="87" t="s">
        <v>57</v>
      </c>
      <c r="F1205" s="87" t="s">
        <v>50</v>
      </c>
      <c r="G1205" s="87">
        <v>8</v>
      </c>
      <c r="H1205" s="87">
        <v>10880</v>
      </c>
      <c r="I1205" s="87">
        <v>2310.2592</v>
      </c>
      <c r="J1205" s="93">
        <f t="shared" si="18"/>
        <v>177</v>
      </c>
    </row>
    <row r="1206" spans="2:10">
      <c r="B1206" s="86">
        <v>41344</v>
      </c>
      <c r="C1206" s="93">
        <v>2758</v>
      </c>
      <c r="D1206" s="87" t="s">
        <v>45</v>
      </c>
      <c r="E1206" s="87" t="s">
        <v>57</v>
      </c>
      <c r="F1206" s="87" t="s">
        <v>47</v>
      </c>
      <c r="G1206" s="87">
        <v>7</v>
      </c>
      <c r="H1206" s="87">
        <v>10710</v>
      </c>
      <c r="I1206" s="87">
        <v>5527.6987499999996</v>
      </c>
      <c r="J1206" s="93">
        <f t="shared" si="18"/>
        <v>187</v>
      </c>
    </row>
    <row r="1207" spans="2:10">
      <c r="B1207" s="86">
        <v>41345</v>
      </c>
      <c r="C1207" s="93">
        <v>2394</v>
      </c>
      <c r="D1207" s="87" t="s">
        <v>49</v>
      </c>
      <c r="E1207" s="87" t="s">
        <v>57</v>
      </c>
      <c r="F1207" s="87" t="s">
        <v>51</v>
      </c>
      <c r="G1207" s="87">
        <v>10</v>
      </c>
      <c r="H1207" s="87">
        <v>2000</v>
      </c>
      <c r="I1207" s="87">
        <v>623.80000000000007</v>
      </c>
      <c r="J1207" s="93">
        <f t="shared" si="18"/>
        <v>1234</v>
      </c>
    </row>
    <row r="1208" spans="2:10">
      <c r="B1208" s="86">
        <v>41346</v>
      </c>
      <c r="C1208" s="93">
        <v>2759</v>
      </c>
      <c r="D1208" s="87" t="s">
        <v>48</v>
      </c>
      <c r="E1208" s="87" t="s">
        <v>57</v>
      </c>
      <c r="F1208" s="87" t="s">
        <v>47</v>
      </c>
      <c r="G1208" s="87">
        <v>9</v>
      </c>
      <c r="H1208" s="87">
        <v>9045</v>
      </c>
      <c r="I1208" s="87">
        <v>545.95619999999997</v>
      </c>
      <c r="J1208" s="93">
        <f t="shared" si="18"/>
        <v>320</v>
      </c>
    </row>
    <row r="1209" spans="2:10">
      <c r="B1209" s="86">
        <v>41347</v>
      </c>
      <c r="C1209" s="93">
        <v>2395</v>
      </c>
      <c r="D1209" s="87" t="s">
        <v>45</v>
      </c>
      <c r="E1209" s="87" t="s">
        <v>57</v>
      </c>
      <c r="F1209" s="87" t="s">
        <v>51</v>
      </c>
      <c r="G1209" s="87">
        <v>10</v>
      </c>
      <c r="H1209" s="87">
        <v>5400</v>
      </c>
      <c r="I1209" s="87">
        <v>5366.25</v>
      </c>
      <c r="J1209" s="93">
        <f t="shared" si="18"/>
        <v>768</v>
      </c>
    </row>
    <row r="1210" spans="2:10">
      <c r="B1210" s="86">
        <v>41348</v>
      </c>
      <c r="C1210" s="93">
        <v>2760</v>
      </c>
      <c r="D1210" s="87" t="s">
        <v>49</v>
      </c>
      <c r="E1210" s="87" t="s">
        <v>57</v>
      </c>
      <c r="F1210" s="87" t="s">
        <v>50</v>
      </c>
      <c r="G1210" s="87">
        <v>8</v>
      </c>
      <c r="H1210" s="87">
        <v>9248</v>
      </c>
      <c r="I1210" s="87">
        <v>985.14319999999998</v>
      </c>
      <c r="J1210" s="93">
        <f t="shared" si="18"/>
        <v>304</v>
      </c>
    </row>
    <row r="1211" spans="2:10">
      <c r="B1211" s="86">
        <v>41349</v>
      </c>
      <c r="C1211" s="93">
        <v>2396</v>
      </c>
      <c r="D1211" s="87" t="s">
        <v>48</v>
      </c>
      <c r="E1211" s="87" t="s">
        <v>57</v>
      </c>
      <c r="F1211" s="87" t="s">
        <v>51</v>
      </c>
      <c r="G1211" s="87">
        <v>8</v>
      </c>
      <c r="H1211" s="87">
        <v>4496</v>
      </c>
      <c r="I1211" s="87">
        <v>842.32559999999989</v>
      </c>
      <c r="J1211" s="93">
        <f t="shared" si="18"/>
        <v>895</v>
      </c>
    </row>
    <row r="1212" spans="2:10">
      <c r="B1212" s="86">
        <v>41350</v>
      </c>
      <c r="C1212" s="93">
        <v>2761</v>
      </c>
      <c r="D1212" s="87" t="s">
        <v>45</v>
      </c>
      <c r="E1212" s="87" t="s">
        <v>57</v>
      </c>
      <c r="F1212" s="87" t="s">
        <v>50</v>
      </c>
      <c r="G1212" s="87">
        <v>9</v>
      </c>
      <c r="H1212" s="87">
        <v>8842.5</v>
      </c>
      <c r="I1212" s="87">
        <v>1452.6459</v>
      </c>
      <c r="J1212" s="93">
        <f t="shared" si="18"/>
        <v>348</v>
      </c>
    </row>
    <row r="1213" spans="2:10">
      <c r="B1213" s="86">
        <v>41351</v>
      </c>
      <c r="C1213" s="93">
        <v>2397</v>
      </c>
      <c r="D1213" s="87" t="s">
        <v>49</v>
      </c>
      <c r="E1213" s="87" t="s">
        <v>57</v>
      </c>
      <c r="F1213" s="87" t="s">
        <v>47</v>
      </c>
      <c r="G1213" s="87">
        <v>6</v>
      </c>
      <c r="H1213" s="87">
        <v>4446</v>
      </c>
      <c r="I1213" s="87">
        <v>2164.7574000000004</v>
      </c>
      <c r="J1213" s="93">
        <f t="shared" si="18"/>
        <v>903</v>
      </c>
    </row>
    <row r="1214" spans="2:10">
      <c r="B1214" s="86">
        <v>41352</v>
      </c>
      <c r="C1214" s="93">
        <v>2762</v>
      </c>
      <c r="D1214" s="87" t="s">
        <v>48</v>
      </c>
      <c r="E1214" s="87" t="s">
        <v>57</v>
      </c>
      <c r="F1214" s="87" t="s">
        <v>50</v>
      </c>
      <c r="G1214" s="87">
        <v>10</v>
      </c>
      <c r="H1214" s="87">
        <v>5760</v>
      </c>
      <c r="I1214" s="87">
        <v>2762.4960000000001</v>
      </c>
      <c r="J1214" s="93">
        <f t="shared" si="18"/>
        <v>719</v>
      </c>
    </row>
    <row r="1215" spans="2:10">
      <c r="B1215" s="86">
        <v>41353</v>
      </c>
      <c r="C1215" s="93">
        <v>2398</v>
      </c>
      <c r="D1215" s="87" t="s">
        <v>45</v>
      </c>
      <c r="E1215" s="87" t="s">
        <v>57</v>
      </c>
      <c r="F1215" s="87" t="s">
        <v>47</v>
      </c>
      <c r="G1215" s="87">
        <v>9</v>
      </c>
      <c r="H1215" s="87">
        <v>2214</v>
      </c>
      <c r="I1215" s="87">
        <v>3928.7429999999999</v>
      </c>
      <c r="J1215" s="93">
        <f t="shared" si="18"/>
        <v>1166</v>
      </c>
    </row>
    <row r="1216" spans="2:10">
      <c r="B1216" s="86">
        <v>41354</v>
      </c>
      <c r="C1216" s="93">
        <v>2763</v>
      </c>
      <c r="D1216" s="87" t="s">
        <v>49</v>
      </c>
      <c r="E1216" s="87" t="s">
        <v>57</v>
      </c>
      <c r="F1216" s="87" t="s">
        <v>51</v>
      </c>
      <c r="G1216" s="87">
        <v>9</v>
      </c>
      <c r="H1216" s="87">
        <v>9585</v>
      </c>
      <c r="I1216" s="87">
        <v>1387.1412</v>
      </c>
      <c r="J1216" s="93">
        <f t="shared" si="18"/>
        <v>281</v>
      </c>
    </row>
    <row r="1217" spans="2:10">
      <c r="B1217" s="86">
        <v>41355</v>
      </c>
      <c r="C1217" s="93">
        <v>2399</v>
      </c>
      <c r="D1217" s="87" t="s">
        <v>48</v>
      </c>
      <c r="E1217" s="87" t="s">
        <v>57</v>
      </c>
      <c r="F1217" s="87" t="s">
        <v>47</v>
      </c>
      <c r="G1217" s="87">
        <v>8</v>
      </c>
      <c r="H1217" s="87">
        <v>1926</v>
      </c>
      <c r="I1217" s="87">
        <v>1205.6759999999999</v>
      </c>
      <c r="J1217" s="93">
        <f t="shared" si="18"/>
        <v>1248</v>
      </c>
    </row>
    <row r="1218" spans="2:10">
      <c r="B1218" s="86">
        <v>41356</v>
      </c>
      <c r="C1218" s="93">
        <v>2764</v>
      </c>
      <c r="D1218" s="87" t="s">
        <v>45</v>
      </c>
      <c r="E1218" s="87" t="s">
        <v>57</v>
      </c>
      <c r="F1218" s="87" t="s">
        <v>51</v>
      </c>
      <c r="G1218" s="87">
        <v>7</v>
      </c>
      <c r="H1218" s="87">
        <v>6384</v>
      </c>
      <c r="I1218" s="87">
        <v>3173.6459999999997</v>
      </c>
      <c r="J1218" s="93">
        <f t="shared" si="18"/>
        <v>638</v>
      </c>
    </row>
    <row r="1219" spans="2:10">
      <c r="B1219" s="86">
        <v>41357</v>
      </c>
      <c r="C1219" s="93">
        <v>2400</v>
      </c>
      <c r="D1219" s="87" t="s">
        <v>49</v>
      </c>
      <c r="E1219" s="87" t="s">
        <v>57</v>
      </c>
      <c r="F1219" s="87" t="s">
        <v>50</v>
      </c>
      <c r="G1219" s="87">
        <v>8</v>
      </c>
      <c r="H1219" s="87">
        <v>11160</v>
      </c>
      <c r="I1219" s="87">
        <v>4388.1120000000001</v>
      </c>
      <c r="J1219" s="93">
        <f t="shared" ref="J1219:J1282" si="19">+RANK(H1219,$H$2:$H$1326,0)</f>
        <v>155</v>
      </c>
    </row>
    <row r="1220" spans="2:10">
      <c r="B1220" s="86">
        <v>41358</v>
      </c>
      <c r="C1220" s="93">
        <v>2765</v>
      </c>
      <c r="D1220" s="87" t="s">
        <v>48</v>
      </c>
      <c r="E1220" s="87" t="s">
        <v>57</v>
      </c>
      <c r="F1220" s="87" t="s">
        <v>51</v>
      </c>
      <c r="G1220" s="87">
        <v>10</v>
      </c>
      <c r="H1220" s="87">
        <v>11250</v>
      </c>
      <c r="I1220" s="87">
        <v>2397.6000000000004</v>
      </c>
      <c r="J1220" s="93">
        <f t="shared" si="19"/>
        <v>145</v>
      </c>
    </row>
    <row r="1221" spans="2:10">
      <c r="B1221" s="86">
        <v>41359</v>
      </c>
      <c r="C1221" s="93">
        <v>2401</v>
      </c>
      <c r="D1221" s="87" t="s">
        <v>45</v>
      </c>
      <c r="E1221" s="87" t="s">
        <v>57</v>
      </c>
      <c r="F1221" s="87" t="s">
        <v>50</v>
      </c>
      <c r="G1221" s="87">
        <v>8</v>
      </c>
      <c r="H1221" s="87">
        <v>5640</v>
      </c>
      <c r="I1221" s="87">
        <v>2969.46</v>
      </c>
      <c r="J1221" s="93">
        <f t="shared" si="19"/>
        <v>738</v>
      </c>
    </row>
    <row r="1222" spans="2:10">
      <c r="B1222" s="86">
        <v>41360</v>
      </c>
      <c r="C1222" s="93">
        <v>2402</v>
      </c>
      <c r="D1222" s="87" t="s">
        <v>48</v>
      </c>
      <c r="E1222" s="87" t="s">
        <v>57</v>
      </c>
      <c r="F1222" s="87" t="s">
        <v>50</v>
      </c>
      <c r="G1222" s="87">
        <v>10</v>
      </c>
      <c r="H1222" s="87">
        <v>1635</v>
      </c>
      <c r="I1222" s="87">
        <v>612.9615</v>
      </c>
      <c r="J1222" s="93">
        <f t="shared" si="19"/>
        <v>1299</v>
      </c>
    </row>
    <row r="1223" spans="2:10">
      <c r="B1223" s="86">
        <v>41361</v>
      </c>
      <c r="C1223" s="93">
        <v>2403</v>
      </c>
      <c r="D1223" s="87" t="s">
        <v>49</v>
      </c>
      <c r="E1223" s="87" t="s">
        <v>57</v>
      </c>
      <c r="F1223" s="87" t="s">
        <v>51</v>
      </c>
      <c r="G1223" s="87">
        <v>8</v>
      </c>
      <c r="H1223" s="87">
        <v>9216</v>
      </c>
      <c r="I1223" s="87">
        <v>2406.7583999999997</v>
      </c>
      <c r="J1223" s="93">
        <f t="shared" si="19"/>
        <v>309</v>
      </c>
    </row>
    <row r="1224" spans="2:10">
      <c r="B1224" s="86">
        <v>41362</v>
      </c>
      <c r="C1224" s="93">
        <v>2404</v>
      </c>
      <c r="D1224" s="87" t="s">
        <v>45</v>
      </c>
      <c r="E1224" s="87" t="s">
        <v>57</v>
      </c>
      <c r="F1224" s="87" t="s">
        <v>51</v>
      </c>
      <c r="G1224" s="87">
        <v>10</v>
      </c>
      <c r="H1224" s="87">
        <v>7620</v>
      </c>
      <c r="I1224" s="87">
        <v>1853.3745000000001</v>
      </c>
      <c r="J1224" s="93">
        <f t="shared" si="19"/>
        <v>491</v>
      </c>
    </row>
    <row r="1225" spans="2:10">
      <c r="B1225" s="86">
        <v>41363</v>
      </c>
      <c r="C1225" s="93">
        <v>2405</v>
      </c>
      <c r="D1225" s="87" t="s">
        <v>48</v>
      </c>
      <c r="E1225" s="87" t="s">
        <v>57</v>
      </c>
      <c r="F1225" s="87" t="s">
        <v>51</v>
      </c>
      <c r="G1225" s="87">
        <v>10</v>
      </c>
      <c r="H1225" s="87">
        <v>5970</v>
      </c>
      <c r="I1225" s="87">
        <v>5246.1374999999998</v>
      </c>
      <c r="J1225" s="93">
        <f t="shared" si="19"/>
        <v>694</v>
      </c>
    </row>
    <row r="1226" spans="2:10">
      <c r="B1226" s="86">
        <v>41364</v>
      </c>
      <c r="C1226" s="93">
        <v>2775</v>
      </c>
      <c r="D1226" s="87" t="s">
        <v>49</v>
      </c>
      <c r="E1226" s="87" t="s">
        <v>57</v>
      </c>
      <c r="F1226" s="87" t="s">
        <v>47</v>
      </c>
      <c r="G1226" s="87">
        <v>10</v>
      </c>
      <c r="H1226" s="87">
        <v>6060</v>
      </c>
      <c r="I1226" s="87">
        <v>1452.7839999999999</v>
      </c>
      <c r="J1226" s="93">
        <f t="shared" si="19"/>
        <v>685</v>
      </c>
    </row>
    <row r="1227" spans="2:10">
      <c r="B1227" s="86">
        <v>41365</v>
      </c>
      <c r="C1227" s="93">
        <v>2411</v>
      </c>
      <c r="D1227" s="87" t="s">
        <v>48</v>
      </c>
      <c r="E1227" s="87" t="s">
        <v>57</v>
      </c>
      <c r="F1227" s="87" t="s">
        <v>50</v>
      </c>
      <c r="G1227" s="87">
        <v>8</v>
      </c>
      <c r="H1227" s="87">
        <v>5724</v>
      </c>
      <c r="I1227" s="87">
        <v>849.44159999999999</v>
      </c>
      <c r="J1227" s="93">
        <f t="shared" si="19"/>
        <v>726</v>
      </c>
    </row>
    <row r="1228" spans="2:10">
      <c r="B1228" s="86">
        <v>41366</v>
      </c>
      <c r="C1228" s="93">
        <v>2776</v>
      </c>
      <c r="D1228" s="87" t="s">
        <v>45</v>
      </c>
      <c r="E1228" s="87" t="s">
        <v>57</v>
      </c>
      <c r="F1228" s="87" t="s">
        <v>47</v>
      </c>
      <c r="G1228" s="87">
        <v>10</v>
      </c>
      <c r="H1228" s="87">
        <v>10350</v>
      </c>
      <c r="I1228" s="87">
        <v>683.51400000000001</v>
      </c>
      <c r="J1228" s="93">
        <f t="shared" si="19"/>
        <v>222</v>
      </c>
    </row>
    <row r="1229" spans="2:10">
      <c r="B1229" s="86">
        <v>41367</v>
      </c>
      <c r="C1229" s="93">
        <v>2412</v>
      </c>
      <c r="D1229" s="87" t="s">
        <v>49</v>
      </c>
      <c r="E1229" s="87" t="s">
        <v>57</v>
      </c>
      <c r="F1229" s="87" t="s">
        <v>51</v>
      </c>
      <c r="G1229" s="87">
        <v>6</v>
      </c>
      <c r="H1229" s="87">
        <v>11475</v>
      </c>
      <c r="I1229" s="87">
        <v>3490.2359999999999</v>
      </c>
      <c r="J1229" s="93">
        <f t="shared" si="19"/>
        <v>131</v>
      </c>
    </row>
    <row r="1230" spans="2:10">
      <c r="B1230" s="86">
        <v>41368</v>
      </c>
      <c r="C1230" s="93">
        <v>2777</v>
      </c>
      <c r="D1230" s="87" t="s">
        <v>48</v>
      </c>
      <c r="E1230" s="87" t="s">
        <v>57</v>
      </c>
      <c r="F1230" s="87" t="s">
        <v>47</v>
      </c>
      <c r="G1230" s="87">
        <v>9</v>
      </c>
      <c r="H1230" s="87">
        <v>6831</v>
      </c>
      <c r="I1230" s="87">
        <v>852.96420000000001</v>
      </c>
      <c r="J1230" s="93">
        <f t="shared" si="19"/>
        <v>597</v>
      </c>
    </row>
    <row r="1231" spans="2:10">
      <c r="B1231" s="86">
        <v>41369</v>
      </c>
      <c r="C1231" s="93">
        <v>2413</v>
      </c>
      <c r="D1231" s="87" t="s">
        <v>45</v>
      </c>
      <c r="E1231" s="87" t="s">
        <v>57</v>
      </c>
      <c r="F1231" s="87" t="s">
        <v>51</v>
      </c>
      <c r="G1231" s="87">
        <v>6</v>
      </c>
      <c r="H1231" s="87">
        <v>5062.5</v>
      </c>
      <c r="I1231" s="87">
        <v>1971.84375</v>
      </c>
      <c r="J1231" s="93">
        <f t="shared" si="19"/>
        <v>812</v>
      </c>
    </row>
    <row r="1232" spans="2:10">
      <c r="B1232" s="86">
        <v>41370</v>
      </c>
      <c r="C1232" s="93">
        <v>2778</v>
      </c>
      <c r="D1232" s="87" t="s">
        <v>49</v>
      </c>
      <c r="E1232" s="87" t="s">
        <v>57</v>
      </c>
      <c r="F1232" s="87" t="s">
        <v>50</v>
      </c>
      <c r="G1232" s="87">
        <v>6</v>
      </c>
      <c r="H1232" s="87">
        <v>5778</v>
      </c>
      <c r="I1232" s="87">
        <v>2354.5349999999999</v>
      </c>
      <c r="J1232" s="93">
        <f t="shared" si="19"/>
        <v>716</v>
      </c>
    </row>
    <row r="1233" spans="2:10">
      <c r="B1233" s="86">
        <v>41371</v>
      </c>
      <c r="C1233" s="93">
        <v>2414</v>
      </c>
      <c r="D1233" s="87" t="s">
        <v>48</v>
      </c>
      <c r="E1233" s="87" t="s">
        <v>57</v>
      </c>
      <c r="F1233" s="87" t="s">
        <v>51</v>
      </c>
      <c r="G1233" s="87">
        <v>9</v>
      </c>
      <c r="H1233" s="87">
        <v>13432.5</v>
      </c>
      <c r="I1233" s="87">
        <v>2267.4059999999999</v>
      </c>
      <c r="J1233" s="93">
        <f t="shared" si="19"/>
        <v>43</v>
      </c>
    </row>
    <row r="1234" spans="2:10">
      <c r="B1234" s="86">
        <v>41372</v>
      </c>
      <c r="C1234" s="93">
        <v>2779</v>
      </c>
      <c r="D1234" s="87" t="s">
        <v>45</v>
      </c>
      <c r="E1234" s="87" t="s">
        <v>57</v>
      </c>
      <c r="F1234" s="87" t="s">
        <v>50</v>
      </c>
      <c r="G1234" s="87">
        <v>8</v>
      </c>
      <c r="H1234" s="87">
        <v>6516</v>
      </c>
      <c r="I1234" s="87">
        <v>683.31119999999999</v>
      </c>
      <c r="J1234" s="93">
        <f t="shared" si="19"/>
        <v>630</v>
      </c>
    </row>
    <row r="1235" spans="2:10">
      <c r="B1235" s="86">
        <v>41373</v>
      </c>
      <c r="C1235" s="93">
        <v>2415</v>
      </c>
      <c r="D1235" s="87" t="s">
        <v>49</v>
      </c>
      <c r="E1235" s="87" t="s">
        <v>57</v>
      </c>
      <c r="F1235" s="87" t="s">
        <v>47</v>
      </c>
      <c r="G1235" s="87">
        <v>10</v>
      </c>
      <c r="H1235" s="87">
        <v>7575</v>
      </c>
      <c r="I1235" s="87">
        <v>578.73</v>
      </c>
      <c r="J1235" s="93">
        <f t="shared" si="19"/>
        <v>496</v>
      </c>
    </row>
    <row r="1236" spans="2:10">
      <c r="B1236" s="86">
        <v>41374</v>
      </c>
      <c r="C1236" s="93">
        <v>2780</v>
      </c>
      <c r="D1236" s="87" t="s">
        <v>48</v>
      </c>
      <c r="E1236" s="87" t="s">
        <v>57</v>
      </c>
      <c r="F1236" s="87" t="s">
        <v>50</v>
      </c>
      <c r="G1236" s="87">
        <v>6</v>
      </c>
      <c r="H1236" s="87">
        <v>6084</v>
      </c>
      <c r="I1236" s="87">
        <v>1423.1997000000001</v>
      </c>
      <c r="J1236" s="93">
        <f t="shared" si="19"/>
        <v>679</v>
      </c>
    </row>
    <row r="1237" spans="2:10">
      <c r="B1237" s="86">
        <v>41375</v>
      </c>
      <c r="C1237" s="93">
        <v>2416</v>
      </c>
      <c r="D1237" s="87" t="s">
        <v>45</v>
      </c>
      <c r="E1237" s="87" t="s">
        <v>57</v>
      </c>
      <c r="F1237" s="87" t="s">
        <v>47</v>
      </c>
      <c r="G1237" s="87">
        <v>9</v>
      </c>
      <c r="H1237" s="87">
        <v>12487.5</v>
      </c>
      <c r="I1237" s="87">
        <v>912.33675000000005</v>
      </c>
      <c r="J1237" s="93">
        <f t="shared" si="19"/>
        <v>79</v>
      </c>
    </row>
    <row r="1238" spans="2:10">
      <c r="B1238" s="86">
        <v>41376</v>
      </c>
      <c r="C1238" s="93">
        <v>2781</v>
      </c>
      <c r="D1238" s="87" t="s">
        <v>49</v>
      </c>
      <c r="E1238" s="87" t="s">
        <v>57</v>
      </c>
      <c r="F1238" s="87" t="s">
        <v>51</v>
      </c>
      <c r="G1238" s="87">
        <v>9</v>
      </c>
      <c r="H1238" s="87">
        <v>7506</v>
      </c>
      <c r="I1238" s="87">
        <v>754.35299999999995</v>
      </c>
      <c r="J1238" s="93">
        <f t="shared" si="19"/>
        <v>508</v>
      </c>
    </row>
    <row r="1239" spans="2:10">
      <c r="B1239" s="86">
        <v>41377</v>
      </c>
      <c r="C1239" s="93">
        <v>2417</v>
      </c>
      <c r="D1239" s="87" t="s">
        <v>48</v>
      </c>
      <c r="E1239" s="87" t="s">
        <v>57</v>
      </c>
      <c r="F1239" s="87" t="s">
        <v>47</v>
      </c>
      <c r="G1239" s="87">
        <v>7</v>
      </c>
      <c r="H1239" s="87">
        <v>12022.5</v>
      </c>
      <c r="I1239" s="87">
        <v>4181.9063999999998</v>
      </c>
      <c r="J1239" s="93">
        <f t="shared" si="19"/>
        <v>103</v>
      </c>
    </row>
    <row r="1240" spans="2:10">
      <c r="B1240" s="86">
        <v>41378</v>
      </c>
      <c r="C1240" s="93">
        <v>2782</v>
      </c>
      <c r="D1240" s="87" t="s">
        <v>45</v>
      </c>
      <c r="E1240" s="87" t="s">
        <v>57</v>
      </c>
      <c r="F1240" s="87" t="s">
        <v>51</v>
      </c>
      <c r="G1240" s="87">
        <v>9</v>
      </c>
      <c r="H1240" s="87">
        <v>4266</v>
      </c>
      <c r="I1240" s="87">
        <v>1736.2619999999997</v>
      </c>
      <c r="J1240" s="93">
        <f t="shared" si="19"/>
        <v>928</v>
      </c>
    </row>
    <row r="1241" spans="2:10">
      <c r="B1241" s="86">
        <v>41379</v>
      </c>
      <c r="C1241" s="93">
        <v>2418</v>
      </c>
      <c r="D1241" s="87" t="s">
        <v>49</v>
      </c>
      <c r="E1241" s="87" t="s">
        <v>57</v>
      </c>
      <c r="F1241" s="87" t="s">
        <v>50</v>
      </c>
      <c r="G1241" s="87">
        <v>7</v>
      </c>
      <c r="H1241" s="87">
        <v>3370.5</v>
      </c>
      <c r="I1241" s="87">
        <v>2058.7013999999999</v>
      </c>
      <c r="J1241" s="93">
        <f t="shared" si="19"/>
        <v>1019</v>
      </c>
    </row>
    <row r="1242" spans="2:10">
      <c r="B1242" s="86">
        <v>41380</v>
      </c>
      <c r="C1242" s="93">
        <v>2783</v>
      </c>
      <c r="D1242" s="87" t="s">
        <v>48</v>
      </c>
      <c r="E1242" s="87" t="s">
        <v>57</v>
      </c>
      <c r="F1242" s="87" t="s">
        <v>51</v>
      </c>
      <c r="G1242" s="87">
        <v>9</v>
      </c>
      <c r="H1242" s="87">
        <v>2673</v>
      </c>
      <c r="I1242" s="87">
        <v>4602.9059999999999</v>
      </c>
      <c r="J1242" s="93">
        <f t="shared" si="19"/>
        <v>1075</v>
      </c>
    </row>
    <row r="1243" spans="2:10">
      <c r="B1243" s="86">
        <v>41381</v>
      </c>
      <c r="C1243" s="93">
        <v>2419</v>
      </c>
      <c r="D1243" s="87" t="s">
        <v>45</v>
      </c>
      <c r="E1243" s="87" t="s">
        <v>57</v>
      </c>
      <c r="F1243" s="87" t="s">
        <v>50</v>
      </c>
      <c r="G1243" s="87">
        <v>8</v>
      </c>
      <c r="H1243" s="87">
        <v>6048</v>
      </c>
      <c r="I1243" s="87">
        <v>3281.04</v>
      </c>
      <c r="J1243" s="93">
        <f t="shared" si="19"/>
        <v>687</v>
      </c>
    </row>
    <row r="1244" spans="2:10">
      <c r="B1244" s="86">
        <v>41382</v>
      </c>
      <c r="C1244" s="93">
        <v>2784</v>
      </c>
      <c r="D1244" s="87" t="s">
        <v>49</v>
      </c>
      <c r="E1244" s="87" t="s">
        <v>57</v>
      </c>
      <c r="F1244" s="87" t="s">
        <v>47</v>
      </c>
      <c r="G1244" s="87">
        <v>8</v>
      </c>
      <c r="H1244" s="87">
        <v>4428</v>
      </c>
      <c r="I1244" s="87">
        <v>721.09979999999996</v>
      </c>
      <c r="J1244" s="93">
        <f t="shared" si="19"/>
        <v>905</v>
      </c>
    </row>
    <row r="1245" spans="2:10">
      <c r="B1245" s="86">
        <v>41383</v>
      </c>
      <c r="C1245" s="93">
        <v>2420</v>
      </c>
      <c r="D1245" s="87" t="s">
        <v>48</v>
      </c>
      <c r="E1245" s="87" t="s">
        <v>57</v>
      </c>
      <c r="F1245" s="87" t="s">
        <v>50</v>
      </c>
      <c r="G1245" s="87">
        <v>10</v>
      </c>
      <c r="H1245" s="87">
        <v>5160</v>
      </c>
      <c r="I1245" s="87">
        <v>2085.1559999999999</v>
      </c>
      <c r="J1245" s="93">
        <f t="shared" si="19"/>
        <v>801</v>
      </c>
    </row>
    <row r="1246" spans="2:10">
      <c r="B1246" s="86">
        <v>41384</v>
      </c>
      <c r="C1246" s="93">
        <v>2785</v>
      </c>
      <c r="D1246" s="87" t="s">
        <v>45</v>
      </c>
      <c r="E1246" s="87" t="s">
        <v>57</v>
      </c>
      <c r="F1246" s="87" t="s">
        <v>47</v>
      </c>
      <c r="G1246" s="87">
        <v>7</v>
      </c>
      <c r="H1246" s="87">
        <v>14280</v>
      </c>
      <c r="I1246" s="87">
        <v>4382.5320000000002</v>
      </c>
      <c r="J1246" s="93">
        <f t="shared" si="19"/>
        <v>22</v>
      </c>
    </row>
    <row r="1247" spans="2:10">
      <c r="B1247" s="86">
        <v>41385</v>
      </c>
      <c r="C1247" s="93">
        <v>2421</v>
      </c>
      <c r="D1247" s="87" t="s">
        <v>49</v>
      </c>
      <c r="E1247" s="87" t="s">
        <v>57</v>
      </c>
      <c r="F1247" s="87" t="s">
        <v>51</v>
      </c>
      <c r="G1247" s="87">
        <v>7</v>
      </c>
      <c r="H1247" s="87">
        <v>11172</v>
      </c>
      <c r="I1247" s="87">
        <v>2141.1137999999996</v>
      </c>
      <c r="J1247" s="93">
        <f t="shared" si="19"/>
        <v>154</v>
      </c>
    </row>
    <row r="1248" spans="2:10">
      <c r="B1248" s="86">
        <v>41386</v>
      </c>
      <c r="C1248" s="93">
        <v>2786</v>
      </c>
      <c r="D1248" s="87" t="s">
        <v>48</v>
      </c>
      <c r="E1248" s="87" t="s">
        <v>57</v>
      </c>
      <c r="F1248" s="87" t="s">
        <v>47</v>
      </c>
      <c r="G1248" s="87">
        <v>7</v>
      </c>
      <c r="H1248" s="87">
        <v>11550</v>
      </c>
      <c r="I1248" s="87">
        <v>2089.395</v>
      </c>
      <c r="J1248" s="93">
        <f t="shared" si="19"/>
        <v>127</v>
      </c>
    </row>
    <row r="1249" spans="2:10">
      <c r="B1249" s="86">
        <v>41387</v>
      </c>
      <c r="C1249" s="93">
        <v>2422</v>
      </c>
      <c r="D1249" s="87" t="s">
        <v>45</v>
      </c>
      <c r="E1249" s="87" t="s">
        <v>57</v>
      </c>
      <c r="F1249" s="87" t="s">
        <v>51</v>
      </c>
      <c r="G1249" s="87">
        <v>6</v>
      </c>
      <c r="H1249" s="87">
        <v>9828</v>
      </c>
      <c r="I1249" s="87">
        <v>4660.9290000000001</v>
      </c>
      <c r="J1249" s="93">
        <f t="shared" si="19"/>
        <v>264</v>
      </c>
    </row>
    <row r="1250" spans="2:10">
      <c r="B1250" s="86">
        <v>41388</v>
      </c>
      <c r="C1250" s="93">
        <v>2787</v>
      </c>
      <c r="D1250" s="87" t="s">
        <v>49</v>
      </c>
      <c r="E1250" s="87" t="s">
        <v>57</v>
      </c>
      <c r="F1250" s="87" t="s">
        <v>50</v>
      </c>
      <c r="G1250" s="87">
        <v>8</v>
      </c>
      <c r="H1250" s="87">
        <v>7200</v>
      </c>
      <c r="I1250" s="87">
        <v>2219.7600000000002</v>
      </c>
      <c r="J1250" s="93">
        <f t="shared" si="19"/>
        <v>547</v>
      </c>
    </row>
    <row r="1251" spans="2:10">
      <c r="B1251" s="86">
        <v>41389</v>
      </c>
      <c r="C1251" s="93">
        <v>2423</v>
      </c>
      <c r="D1251" s="87" t="s">
        <v>48</v>
      </c>
      <c r="E1251" s="87" t="s">
        <v>57</v>
      </c>
      <c r="F1251" s="87" t="s">
        <v>51</v>
      </c>
      <c r="G1251" s="87">
        <v>10</v>
      </c>
      <c r="H1251" s="87">
        <v>5130</v>
      </c>
      <c r="I1251" s="87">
        <v>969.31350000000009</v>
      </c>
      <c r="J1251" s="93">
        <f t="shared" si="19"/>
        <v>805</v>
      </c>
    </row>
    <row r="1252" spans="2:10">
      <c r="B1252" s="86">
        <v>41390</v>
      </c>
      <c r="C1252" s="93">
        <v>2788</v>
      </c>
      <c r="D1252" s="87" t="s">
        <v>45</v>
      </c>
      <c r="E1252" s="87" t="s">
        <v>57</v>
      </c>
      <c r="F1252" s="87" t="s">
        <v>50</v>
      </c>
      <c r="G1252" s="87">
        <v>10</v>
      </c>
      <c r="H1252" s="87">
        <v>6780</v>
      </c>
      <c r="I1252" s="87">
        <v>1490.922</v>
      </c>
      <c r="J1252" s="93">
        <f t="shared" si="19"/>
        <v>607</v>
      </c>
    </row>
    <row r="1253" spans="2:10">
      <c r="B1253" s="86">
        <v>41391</v>
      </c>
      <c r="C1253" s="93">
        <v>2424</v>
      </c>
      <c r="D1253" s="87" t="s">
        <v>49</v>
      </c>
      <c r="E1253" s="87" t="s">
        <v>57</v>
      </c>
      <c r="F1253" s="87" t="s">
        <v>47</v>
      </c>
      <c r="G1253" s="87">
        <v>10</v>
      </c>
      <c r="H1253" s="87">
        <v>2210</v>
      </c>
      <c r="I1253" s="87">
        <v>2978.8589999999999</v>
      </c>
      <c r="J1253" s="93">
        <f t="shared" si="19"/>
        <v>1172</v>
      </c>
    </row>
    <row r="1254" spans="2:10">
      <c r="B1254" s="86">
        <v>41392</v>
      </c>
      <c r="C1254" s="93">
        <v>2789</v>
      </c>
      <c r="D1254" s="87" t="s">
        <v>48</v>
      </c>
      <c r="E1254" s="87" t="s">
        <v>57</v>
      </c>
      <c r="F1254" s="87" t="s">
        <v>50</v>
      </c>
      <c r="G1254" s="87">
        <v>7</v>
      </c>
      <c r="H1254" s="87">
        <v>5355</v>
      </c>
      <c r="I1254" s="87">
        <v>1920.3029999999999</v>
      </c>
      <c r="J1254" s="93">
        <f t="shared" si="19"/>
        <v>776</v>
      </c>
    </row>
    <row r="1255" spans="2:10">
      <c r="B1255" s="86">
        <v>41393</v>
      </c>
      <c r="C1255" s="93">
        <v>2425</v>
      </c>
      <c r="D1255" s="87" t="s">
        <v>45</v>
      </c>
      <c r="E1255" s="87" t="s">
        <v>57</v>
      </c>
      <c r="F1255" s="87" t="s">
        <v>47</v>
      </c>
      <c r="G1255" s="87">
        <v>6</v>
      </c>
      <c r="H1255" s="87">
        <v>3762</v>
      </c>
      <c r="I1255" s="87">
        <v>3857.9309999999996</v>
      </c>
      <c r="J1255" s="93">
        <f t="shared" si="19"/>
        <v>996</v>
      </c>
    </row>
    <row r="1256" spans="2:10">
      <c r="B1256" s="86">
        <v>41394</v>
      </c>
      <c r="C1256" s="93">
        <v>2790</v>
      </c>
      <c r="D1256" s="87" t="s">
        <v>49</v>
      </c>
      <c r="E1256" s="87" t="s">
        <v>57</v>
      </c>
      <c r="F1256" s="87" t="s">
        <v>51</v>
      </c>
      <c r="G1256" s="87">
        <v>6</v>
      </c>
      <c r="H1256" s="87">
        <v>4698</v>
      </c>
      <c r="I1256" s="87">
        <v>587.40659999999991</v>
      </c>
      <c r="J1256" s="93">
        <f t="shared" si="19"/>
        <v>875</v>
      </c>
    </row>
    <row r="1257" spans="2:10">
      <c r="B1257" s="86">
        <v>41395</v>
      </c>
      <c r="C1257" s="93">
        <v>2426</v>
      </c>
      <c r="D1257" s="87" t="s">
        <v>48</v>
      </c>
      <c r="E1257" s="87" t="s">
        <v>57</v>
      </c>
      <c r="F1257" s="87" t="s">
        <v>47</v>
      </c>
      <c r="G1257" s="87">
        <v>10</v>
      </c>
      <c r="H1257" s="87">
        <v>3660</v>
      </c>
      <c r="I1257" s="87">
        <v>2663.0160000000001</v>
      </c>
      <c r="J1257" s="93">
        <f t="shared" si="19"/>
        <v>1002</v>
      </c>
    </row>
    <row r="1258" spans="2:10">
      <c r="B1258" s="86">
        <v>41396</v>
      </c>
      <c r="C1258" s="93">
        <v>2791</v>
      </c>
      <c r="D1258" s="87" t="s">
        <v>45</v>
      </c>
      <c r="E1258" s="87" t="s">
        <v>57</v>
      </c>
      <c r="F1258" s="87" t="s">
        <v>51</v>
      </c>
      <c r="G1258" s="87">
        <v>8</v>
      </c>
      <c r="H1258" s="87">
        <v>1608</v>
      </c>
      <c r="I1258" s="87">
        <v>1651.2552000000001</v>
      </c>
      <c r="J1258" s="93">
        <f t="shared" si="19"/>
        <v>1302</v>
      </c>
    </row>
    <row r="1259" spans="2:10">
      <c r="B1259" s="86">
        <v>41397</v>
      </c>
      <c r="C1259" s="93">
        <v>2427</v>
      </c>
      <c r="D1259" s="87" t="s">
        <v>49</v>
      </c>
      <c r="E1259" s="87" t="s">
        <v>57</v>
      </c>
      <c r="F1259" s="87" t="s">
        <v>50</v>
      </c>
      <c r="G1259" s="87">
        <v>10</v>
      </c>
      <c r="H1259" s="87">
        <v>4160</v>
      </c>
      <c r="I1259" s="87">
        <v>3580.7200000000003</v>
      </c>
      <c r="J1259" s="93">
        <f t="shared" si="19"/>
        <v>949</v>
      </c>
    </row>
    <row r="1260" spans="2:10">
      <c r="B1260" s="86">
        <v>41398</v>
      </c>
      <c r="C1260" s="93">
        <v>2792</v>
      </c>
      <c r="D1260" s="87" t="s">
        <v>48</v>
      </c>
      <c r="E1260" s="87" t="s">
        <v>57</v>
      </c>
      <c r="F1260" s="87" t="s">
        <v>51</v>
      </c>
      <c r="G1260" s="87">
        <v>10</v>
      </c>
      <c r="H1260" s="87">
        <v>4120</v>
      </c>
      <c r="I1260" s="87">
        <v>1837.52</v>
      </c>
      <c r="J1260" s="93">
        <f t="shared" si="19"/>
        <v>959</v>
      </c>
    </row>
    <row r="1261" spans="2:10">
      <c r="B1261" s="86">
        <v>41399</v>
      </c>
      <c r="C1261" s="93">
        <v>2428</v>
      </c>
      <c r="D1261" s="87" t="s">
        <v>45</v>
      </c>
      <c r="E1261" s="87" t="s">
        <v>57</v>
      </c>
      <c r="F1261" s="87" t="s">
        <v>50</v>
      </c>
      <c r="G1261" s="87">
        <v>8</v>
      </c>
      <c r="H1261" s="87">
        <v>4416</v>
      </c>
      <c r="I1261" s="87">
        <v>2109.0816</v>
      </c>
      <c r="J1261" s="93">
        <f t="shared" si="19"/>
        <v>911</v>
      </c>
    </row>
    <row r="1262" spans="2:10">
      <c r="B1262" s="86">
        <v>41400</v>
      </c>
      <c r="C1262" s="93">
        <v>2793</v>
      </c>
      <c r="D1262" s="87" t="s">
        <v>49</v>
      </c>
      <c r="E1262" s="87" t="s">
        <v>57</v>
      </c>
      <c r="F1262" s="87" t="s">
        <v>47</v>
      </c>
      <c r="G1262" s="87">
        <v>6</v>
      </c>
      <c r="H1262" s="87">
        <v>2178</v>
      </c>
      <c r="I1262" s="87">
        <v>2867.7726000000002</v>
      </c>
      <c r="J1262" s="93">
        <f t="shared" si="19"/>
        <v>1182</v>
      </c>
    </row>
    <row r="1263" spans="2:10">
      <c r="B1263" s="86">
        <v>41401</v>
      </c>
      <c r="C1263" s="93">
        <v>2429</v>
      </c>
      <c r="D1263" s="87" t="s">
        <v>48</v>
      </c>
      <c r="E1263" s="87" t="s">
        <v>57</v>
      </c>
      <c r="F1263" s="87" t="s">
        <v>50</v>
      </c>
      <c r="G1263" s="87">
        <v>8</v>
      </c>
      <c r="H1263" s="87">
        <v>2496</v>
      </c>
      <c r="I1263" s="87">
        <v>5033.1840000000002</v>
      </c>
      <c r="J1263" s="93">
        <f t="shared" si="19"/>
        <v>1105</v>
      </c>
    </row>
    <row r="1264" spans="2:10">
      <c r="B1264" s="86">
        <v>41767</v>
      </c>
      <c r="C1264" s="93">
        <v>2794</v>
      </c>
      <c r="D1264" s="87" t="s">
        <v>45</v>
      </c>
      <c r="E1264" s="87" t="s">
        <v>57</v>
      </c>
      <c r="F1264" s="87" t="s">
        <v>47</v>
      </c>
      <c r="G1264" s="87">
        <v>6</v>
      </c>
      <c r="H1264" s="87">
        <v>8784</v>
      </c>
      <c r="I1264" s="87">
        <v>2782.1124</v>
      </c>
      <c r="J1264" s="93">
        <f t="shared" si="19"/>
        <v>356</v>
      </c>
    </row>
    <row r="1265" spans="2:10">
      <c r="B1265" s="86">
        <v>41768</v>
      </c>
      <c r="C1265" s="93">
        <v>2430</v>
      </c>
      <c r="D1265" s="87" t="s">
        <v>49</v>
      </c>
      <c r="E1265" s="87" t="s">
        <v>57</v>
      </c>
      <c r="F1265" s="87" t="s">
        <v>51</v>
      </c>
      <c r="G1265" s="87">
        <v>9</v>
      </c>
      <c r="H1265" s="87">
        <v>9324</v>
      </c>
      <c r="I1265" s="87">
        <v>1722.1428000000001</v>
      </c>
      <c r="J1265" s="93">
        <f t="shared" si="19"/>
        <v>296</v>
      </c>
    </row>
    <row r="1266" spans="2:10">
      <c r="B1266" s="86">
        <v>41769</v>
      </c>
      <c r="C1266" s="93">
        <v>2795</v>
      </c>
      <c r="D1266" s="87" t="s">
        <v>48</v>
      </c>
      <c r="E1266" s="87" t="s">
        <v>57</v>
      </c>
      <c r="F1266" s="87" t="s">
        <v>47</v>
      </c>
      <c r="G1266" s="87">
        <v>10</v>
      </c>
      <c r="H1266" s="87">
        <v>4260</v>
      </c>
      <c r="I1266" s="87">
        <v>1370.0159999999998</v>
      </c>
      <c r="J1266" s="93">
        <f t="shared" si="19"/>
        <v>930</v>
      </c>
    </row>
    <row r="1267" spans="2:10">
      <c r="B1267" s="86">
        <v>41770</v>
      </c>
      <c r="C1267" s="93">
        <v>2431</v>
      </c>
      <c r="D1267" s="87" t="s">
        <v>45</v>
      </c>
      <c r="E1267" s="87" t="s">
        <v>57</v>
      </c>
      <c r="F1267" s="87" t="s">
        <v>51</v>
      </c>
      <c r="G1267" s="87">
        <v>8</v>
      </c>
      <c r="H1267" s="87">
        <v>5760</v>
      </c>
      <c r="I1267" s="87">
        <v>2139.2640000000001</v>
      </c>
      <c r="J1267" s="93">
        <f t="shared" si="19"/>
        <v>719</v>
      </c>
    </row>
    <row r="1268" spans="2:10">
      <c r="B1268" s="86">
        <v>41771</v>
      </c>
      <c r="C1268" s="93">
        <v>2796</v>
      </c>
      <c r="D1268" s="87" t="s">
        <v>49</v>
      </c>
      <c r="E1268" s="87" t="s">
        <v>57</v>
      </c>
      <c r="F1268" s="87" t="s">
        <v>50</v>
      </c>
      <c r="G1268" s="87">
        <v>9</v>
      </c>
      <c r="H1268" s="87">
        <v>10440</v>
      </c>
      <c r="I1268" s="87">
        <v>3124.17</v>
      </c>
      <c r="J1268" s="93">
        <f t="shared" si="19"/>
        <v>207</v>
      </c>
    </row>
    <row r="1269" spans="2:10">
      <c r="B1269" s="86">
        <v>41772</v>
      </c>
      <c r="C1269" s="93">
        <v>2432</v>
      </c>
      <c r="D1269" s="87" t="s">
        <v>48</v>
      </c>
      <c r="E1269" s="87" t="s">
        <v>57</v>
      </c>
      <c r="F1269" s="87" t="s">
        <v>51</v>
      </c>
      <c r="G1269" s="87">
        <v>9</v>
      </c>
      <c r="H1269" s="87">
        <v>9396</v>
      </c>
      <c r="I1269" s="87">
        <v>3484.9763999999996</v>
      </c>
      <c r="J1269" s="93">
        <f t="shared" si="19"/>
        <v>291</v>
      </c>
    </row>
    <row r="1270" spans="2:10">
      <c r="B1270" s="86">
        <v>41773</v>
      </c>
      <c r="C1270" s="93">
        <v>2797</v>
      </c>
      <c r="D1270" s="87" t="s">
        <v>45</v>
      </c>
      <c r="E1270" s="87" t="s">
        <v>57</v>
      </c>
      <c r="F1270" s="87" t="s">
        <v>50</v>
      </c>
      <c r="G1270" s="87">
        <v>6</v>
      </c>
      <c r="H1270" s="87">
        <v>13005</v>
      </c>
      <c r="I1270" s="87">
        <v>2521.9295999999999</v>
      </c>
      <c r="J1270" s="93">
        <f t="shared" si="19"/>
        <v>66</v>
      </c>
    </row>
    <row r="1271" spans="2:10">
      <c r="B1271" s="86">
        <v>41774</v>
      </c>
      <c r="C1271" s="93">
        <v>2433</v>
      </c>
      <c r="D1271" s="87" t="s">
        <v>49</v>
      </c>
      <c r="E1271" s="87" t="s">
        <v>57</v>
      </c>
      <c r="F1271" s="87" t="s">
        <v>47</v>
      </c>
      <c r="G1271" s="87">
        <v>10</v>
      </c>
      <c r="H1271" s="87">
        <v>13300</v>
      </c>
      <c r="I1271" s="87">
        <v>4205.46</v>
      </c>
      <c r="J1271" s="93">
        <f t="shared" si="19"/>
        <v>48</v>
      </c>
    </row>
    <row r="1272" spans="2:10">
      <c r="B1272" s="86">
        <v>41775</v>
      </c>
      <c r="C1272" s="93">
        <v>2798</v>
      </c>
      <c r="D1272" s="87" t="s">
        <v>48</v>
      </c>
      <c r="E1272" s="87" t="s">
        <v>57</v>
      </c>
      <c r="F1272" s="87" t="s">
        <v>50</v>
      </c>
      <c r="G1272" s="87">
        <v>9</v>
      </c>
      <c r="H1272" s="87">
        <v>2475</v>
      </c>
      <c r="I1272" s="87">
        <v>780.12</v>
      </c>
      <c r="J1272" s="93">
        <f t="shared" si="19"/>
        <v>1107</v>
      </c>
    </row>
    <row r="1273" spans="2:10">
      <c r="B1273" s="86">
        <v>41776</v>
      </c>
      <c r="C1273" s="93">
        <v>2434</v>
      </c>
      <c r="D1273" s="87" t="s">
        <v>45</v>
      </c>
      <c r="E1273" s="87" t="s">
        <v>57</v>
      </c>
      <c r="F1273" s="87" t="s">
        <v>47</v>
      </c>
      <c r="G1273" s="87">
        <v>10</v>
      </c>
      <c r="H1273" s="87">
        <v>14100</v>
      </c>
      <c r="I1273" s="87">
        <v>3058.29</v>
      </c>
      <c r="J1273" s="93">
        <f t="shared" si="19"/>
        <v>26</v>
      </c>
    </row>
    <row r="1274" spans="2:10">
      <c r="B1274" s="86">
        <v>41777</v>
      </c>
      <c r="C1274" s="93">
        <v>2799</v>
      </c>
      <c r="D1274" s="87" t="s">
        <v>49</v>
      </c>
      <c r="E1274" s="87" t="s">
        <v>57</v>
      </c>
      <c r="F1274" s="87" t="s">
        <v>51</v>
      </c>
      <c r="G1274" s="87">
        <v>10</v>
      </c>
      <c r="H1274" s="87">
        <v>10440</v>
      </c>
      <c r="I1274" s="87">
        <v>1908.432</v>
      </c>
      <c r="J1274" s="93">
        <f t="shared" si="19"/>
        <v>207</v>
      </c>
    </row>
    <row r="1275" spans="2:10">
      <c r="B1275" s="86">
        <v>41778</v>
      </c>
      <c r="C1275" s="93">
        <v>2435</v>
      </c>
      <c r="D1275" s="87" t="s">
        <v>48</v>
      </c>
      <c r="E1275" s="87" t="s">
        <v>57</v>
      </c>
      <c r="F1275" s="87" t="s">
        <v>47</v>
      </c>
      <c r="G1275" s="87">
        <v>9</v>
      </c>
      <c r="H1275" s="87">
        <v>9108</v>
      </c>
      <c r="I1275" s="87">
        <v>969.77430000000004</v>
      </c>
      <c r="J1275" s="93">
        <f t="shared" si="19"/>
        <v>317</v>
      </c>
    </row>
    <row r="1276" spans="2:10">
      <c r="B1276" s="86">
        <v>41779</v>
      </c>
      <c r="C1276" s="93">
        <v>2800</v>
      </c>
      <c r="D1276" s="87" t="s">
        <v>45</v>
      </c>
      <c r="E1276" s="87" t="s">
        <v>57</v>
      </c>
      <c r="F1276" s="87" t="s">
        <v>51</v>
      </c>
      <c r="G1276" s="87">
        <v>8</v>
      </c>
      <c r="H1276" s="87">
        <v>11960</v>
      </c>
      <c r="I1276" s="87">
        <v>4174.04</v>
      </c>
      <c r="J1276" s="93">
        <f t="shared" si="19"/>
        <v>105</v>
      </c>
    </row>
    <row r="1277" spans="2:10">
      <c r="B1277" s="86">
        <v>41780</v>
      </c>
      <c r="C1277" s="93">
        <v>2436</v>
      </c>
      <c r="D1277" s="87" t="s">
        <v>49</v>
      </c>
      <c r="E1277" s="87" t="s">
        <v>57</v>
      </c>
      <c r="F1277" s="87" t="s">
        <v>50</v>
      </c>
      <c r="G1277" s="87">
        <v>9</v>
      </c>
      <c r="H1277" s="87">
        <v>10422</v>
      </c>
      <c r="I1277" s="87">
        <v>2384.8141500000002</v>
      </c>
      <c r="J1277" s="93">
        <f t="shared" si="19"/>
        <v>214</v>
      </c>
    </row>
    <row r="1278" spans="2:10">
      <c r="B1278" s="86">
        <v>41781</v>
      </c>
      <c r="C1278" s="93">
        <v>2801</v>
      </c>
      <c r="D1278" s="87" t="s">
        <v>48</v>
      </c>
      <c r="E1278" s="87" t="s">
        <v>57</v>
      </c>
      <c r="F1278" s="87" t="s">
        <v>51</v>
      </c>
      <c r="G1278" s="87">
        <v>10</v>
      </c>
      <c r="H1278" s="87">
        <v>2650</v>
      </c>
      <c r="I1278" s="87">
        <v>3340.59</v>
      </c>
      <c r="J1278" s="93">
        <f t="shared" si="19"/>
        <v>1079</v>
      </c>
    </row>
    <row r="1279" spans="2:10">
      <c r="B1279" s="86">
        <v>41782</v>
      </c>
      <c r="C1279" s="93">
        <v>2437</v>
      </c>
      <c r="D1279" s="87" t="s">
        <v>45</v>
      </c>
      <c r="E1279" s="87" t="s">
        <v>57</v>
      </c>
      <c r="F1279" s="87" t="s">
        <v>50</v>
      </c>
      <c r="G1279" s="87">
        <v>7</v>
      </c>
      <c r="H1279" s="87">
        <v>9660</v>
      </c>
      <c r="I1279" s="87">
        <v>2898.9659999999994</v>
      </c>
      <c r="J1279" s="93">
        <f t="shared" si="19"/>
        <v>276</v>
      </c>
    </row>
    <row r="1280" spans="2:10">
      <c r="B1280" s="86">
        <v>41783</v>
      </c>
      <c r="C1280" s="93">
        <v>2802</v>
      </c>
      <c r="D1280" s="87" t="s">
        <v>49</v>
      </c>
      <c r="E1280" s="87" t="s">
        <v>57</v>
      </c>
      <c r="F1280" s="87" t="s">
        <v>47</v>
      </c>
      <c r="G1280" s="87">
        <v>9</v>
      </c>
      <c r="H1280" s="87">
        <v>9990</v>
      </c>
      <c r="I1280" s="87">
        <v>5395.8487500000001</v>
      </c>
      <c r="J1280" s="93">
        <f t="shared" si="19"/>
        <v>254</v>
      </c>
    </row>
    <row r="1281" spans="2:10">
      <c r="B1281" s="86">
        <v>41784</v>
      </c>
      <c r="C1281" s="93">
        <v>2438</v>
      </c>
      <c r="D1281" s="87" t="s">
        <v>48</v>
      </c>
      <c r="E1281" s="87" t="s">
        <v>57</v>
      </c>
      <c r="F1281" s="87" t="s">
        <v>50</v>
      </c>
      <c r="G1281" s="87">
        <v>9</v>
      </c>
      <c r="H1281" s="87">
        <v>10980</v>
      </c>
      <c r="I1281" s="87">
        <v>851.60879999999997</v>
      </c>
      <c r="J1281" s="93">
        <f t="shared" si="19"/>
        <v>171</v>
      </c>
    </row>
    <row r="1282" spans="2:10">
      <c r="B1282" s="86">
        <v>41785</v>
      </c>
      <c r="C1282" s="93">
        <v>2803</v>
      </c>
      <c r="D1282" s="87" t="s">
        <v>45</v>
      </c>
      <c r="E1282" s="87" t="s">
        <v>57</v>
      </c>
      <c r="F1282" s="87" t="s">
        <v>47</v>
      </c>
      <c r="G1282" s="87">
        <v>9</v>
      </c>
      <c r="H1282" s="87">
        <v>10935</v>
      </c>
      <c r="I1282" s="87">
        <v>3368.8548000000001</v>
      </c>
      <c r="J1282" s="93">
        <f t="shared" si="19"/>
        <v>174</v>
      </c>
    </row>
    <row r="1283" spans="2:10">
      <c r="B1283" s="86">
        <v>41786</v>
      </c>
      <c r="C1283" s="93">
        <v>2439</v>
      </c>
      <c r="D1283" s="87" t="s">
        <v>49</v>
      </c>
      <c r="E1283" s="87" t="s">
        <v>57</v>
      </c>
      <c r="F1283" s="87" t="s">
        <v>51</v>
      </c>
      <c r="G1283" s="87">
        <v>7</v>
      </c>
      <c r="H1283" s="87">
        <v>8127</v>
      </c>
      <c r="I1283" s="87">
        <v>1466.1108000000002</v>
      </c>
      <c r="J1283" s="93">
        <f t="shared" ref="J1283:J1326" si="20">+RANK(H1283,$H$2:$H$1326,0)</f>
        <v>431</v>
      </c>
    </row>
    <row r="1284" spans="2:10">
      <c r="B1284" s="86">
        <v>41787</v>
      </c>
      <c r="C1284" s="93">
        <v>2804</v>
      </c>
      <c r="D1284" s="87" t="s">
        <v>48</v>
      </c>
      <c r="E1284" s="87" t="s">
        <v>57</v>
      </c>
      <c r="F1284" s="87" t="s">
        <v>47</v>
      </c>
      <c r="G1284" s="87">
        <v>7</v>
      </c>
      <c r="H1284" s="87">
        <v>4914</v>
      </c>
      <c r="I1284" s="87">
        <v>3646.1880000000001</v>
      </c>
      <c r="J1284" s="93">
        <f t="shared" si="20"/>
        <v>840</v>
      </c>
    </row>
    <row r="1285" spans="2:10">
      <c r="B1285" s="86">
        <v>41788</v>
      </c>
      <c r="C1285" s="93">
        <v>2440</v>
      </c>
      <c r="D1285" s="87" t="s">
        <v>45</v>
      </c>
      <c r="E1285" s="87" t="s">
        <v>57</v>
      </c>
      <c r="F1285" s="87" t="s">
        <v>51</v>
      </c>
      <c r="G1285" s="87">
        <v>10</v>
      </c>
      <c r="H1285" s="87">
        <v>8910</v>
      </c>
      <c r="I1285" s="87">
        <v>5103.9450000000006</v>
      </c>
      <c r="J1285" s="93">
        <f t="shared" si="20"/>
        <v>338</v>
      </c>
    </row>
    <row r="1286" spans="2:10">
      <c r="B1286" s="86">
        <v>41789</v>
      </c>
      <c r="C1286" s="93">
        <v>2805</v>
      </c>
      <c r="D1286" s="87" t="s">
        <v>49</v>
      </c>
      <c r="E1286" s="87" t="s">
        <v>57</v>
      </c>
      <c r="F1286" s="87" t="s">
        <v>50</v>
      </c>
      <c r="G1286" s="87">
        <v>8</v>
      </c>
      <c r="H1286" s="87">
        <v>10560</v>
      </c>
      <c r="I1286" s="87">
        <v>915.76319999999998</v>
      </c>
      <c r="J1286" s="93">
        <f t="shared" si="20"/>
        <v>198</v>
      </c>
    </row>
    <row r="1287" spans="2:10">
      <c r="B1287" s="86">
        <v>41790</v>
      </c>
      <c r="C1287" s="93">
        <v>2441</v>
      </c>
      <c r="D1287" s="87" t="s">
        <v>48</v>
      </c>
      <c r="E1287" s="87" t="s">
        <v>57</v>
      </c>
      <c r="F1287" s="87" t="s">
        <v>51</v>
      </c>
      <c r="G1287" s="87">
        <v>10</v>
      </c>
      <c r="H1287" s="87">
        <v>2280</v>
      </c>
      <c r="I1287" s="87">
        <v>3961.7280000000001</v>
      </c>
      <c r="J1287" s="93">
        <f t="shared" si="20"/>
        <v>1142</v>
      </c>
    </row>
    <row r="1288" spans="2:10">
      <c r="B1288" s="86">
        <v>41791</v>
      </c>
      <c r="C1288" s="93">
        <v>2806</v>
      </c>
      <c r="D1288" s="87" t="s">
        <v>45</v>
      </c>
      <c r="E1288" s="87" t="s">
        <v>57</v>
      </c>
      <c r="F1288" s="87" t="s">
        <v>50</v>
      </c>
      <c r="G1288" s="87">
        <v>7</v>
      </c>
      <c r="H1288" s="87">
        <v>2131.5</v>
      </c>
      <c r="I1288" s="87">
        <v>3615.0239999999994</v>
      </c>
      <c r="J1288" s="93">
        <f t="shared" si="20"/>
        <v>1197</v>
      </c>
    </row>
    <row r="1289" spans="2:10">
      <c r="B1289" s="86">
        <v>41792</v>
      </c>
      <c r="C1289" s="93">
        <v>2442</v>
      </c>
      <c r="D1289" s="87" t="s">
        <v>49</v>
      </c>
      <c r="E1289" s="87" t="s">
        <v>57</v>
      </c>
      <c r="F1289" s="87" t="s">
        <v>47</v>
      </c>
      <c r="G1289" s="87">
        <v>7</v>
      </c>
      <c r="H1289" s="87">
        <v>4046</v>
      </c>
      <c r="I1289" s="87">
        <v>2198.1918000000005</v>
      </c>
      <c r="J1289" s="93">
        <f t="shared" si="20"/>
        <v>972</v>
      </c>
    </row>
    <row r="1290" spans="2:10">
      <c r="B1290" s="86">
        <v>41793</v>
      </c>
      <c r="C1290" s="93">
        <v>2807</v>
      </c>
      <c r="D1290" s="87" t="s">
        <v>48</v>
      </c>
      <c r="E1290" s="87" t="s">
        <v>57</v>
      </c>
      <c r="F1290" s="87" t="s">
        <v>50</v>
      </c>
      <c r="G1290" s="87">
        <v>7</v>
      </c>
      <c r="H1290" s="87">
        <v>7612.5</v>
      </c>
      <c r="I1290" s="87">
        <v>609.60900000000004</v>
      </c>
      <c r="J1290" s="93">
        <f t="shared" si="20"/>
        <v>492</v>
      </c>
    </row>
    <row r="1291" spans="2:10">
      <c r="B1291" s="86">
        <v>41794</v>
      </c>
      <c r="C1291" s="93">
        <v>2443</v>
      </c>
      <c r="D1291" s="87" t="s">
        <v>45</v>
      </c>
      <c r="E1291" s="87" t="s">
        <v>57</v>
      </c>
      <c r="F1291" s="87" t="s">
        <v>47</v>
      </c>
      <c r="G1291" s="87">
        <v>10</v>
      </c>
      <c r="H1291" s="87">
        <v>9080</v>
      </c>
      <c r="I1291" s="87">
        <v>3489.444</v>
      </c>
      <c r="J1291" s="93">
        <f t="shared" si="20"/>
        <v>319</v>
      </c>
    </row>
    <row r="1292" spans="2:10">
      <c r="B1292" s="86">
        <v>41795</v>
      </c>
      <c r="C1292" s="93">
        <v>2808</v>
      </c>
      <c r="D1292" s="87" t="s">
        <v>49</v>
      </c>
      <c r="E1292" s="87" t="s">
        <v>57</v>
      </c>
      <c r="F1292" s="87" t="s">
        <v>51</v>
      </c>
      <c r="G1292" s="87">
        <v>6</v>
      </c>
      <c r="H1292" s="87">
        <v>1458</v>
      </c>
      <c r="I1292" s="87">
        <v>653.7672</v>
      </c>
      <c r="J1292" s="93">
        <f t="shared" si="20"/>
        <v>1323</v>
      </c>
    </row>
    <row r="1293" spans="2:10">
      <c r="B1293" s="86">
        <v>41796</v>
      </c>
      <c r="C1293" s="93">
        <v>2444</v>
      </c>
      <c r="D1293" s="87" t="s">
        <v>48</v>
      </c>
      <c r="E1293" s="87" t="s">
        <v>57</v>
      </c>
      <c r="F1293" s="87" t="s">
        <v>47</v>
      </c>
      <c r="G1293" s="87">
        <v>7</v>
      </c>
      <c r="H1293" s="87">
        <v>3129</v>
      </c>
      <c r="I1293" s="87">
        <v>686.97194999999999</v>
      </c>
      <c r="J1293" s="93">
        <f t="shared" si="20"/>
        <v>1039</v>
      </c>
    </row>
    <row r="1294" spans="2:10">
      <c r="B1294" s="86">
        <v>41797</v>
      </c>
      <c r="C1294" s="93">
        <v>2809</v>
      </c>
      <c r="D1294" s="87" t="s">
        <v>45</v>
      </c>
      <c r="E1294" s="87" t="s">
        <v>57</v>
      </c>
      <c r="F1294" s="87" t="s">
        <v>51</v>
      </c>
      <c r="G1294" s="87">
        <v>7</v>
      </c>
      <c r="H1294" s="87">
        <v>1858.5</v>
      </c>
      <c r="I1294" s="87">
        <v>3535.7962500000003</v>
      </c>
      <c r="J1294" s="93">
        <f t="shared" si="20"/>
        <v>1253</v>
      </c>
    </row>
    <row r="1295" spans="2:10">
      <c r="B1295" s="86">
        <v>41798</v>
      </c>
      <c r="C1295" s="93">
        <v>2445</v>
      </c>
      <c r="D1295" s="87" t="s">
        <v>49</v>
      </c>
      <c r="E1295" s="87" t="s">
        <v>57</v>
      </c>
      <c r="F1295" s="87" t="s">
        <v>50</v>
      </c>
      <c r="G1295" s="87">
        <v>10</v>
      </c>
      <c r="H1295" s="87">
        <v>8370</v>
      </c>
      <c r="I1295" s="87">
        <v>3657.69</v>
      </c>
      <c r="J1295" s="93">
        <f t="shared" si="20"/>
        <v>403</v>
      </c>
    </row>
    <row r="1296" spans="2:10">
      <c r="B1296" s="86">
        <v>41799</v>
      </c>
      <c r="C1296" s="93">
        <v>2810</v>
      </c>
      <c r="D1296" s="87" t="s">
        <v>48</v>
      </c>
      <c r="E1296" s="87" t="s">
        <v>57</v>
      </c>
      <c r="F1296" s="87" t="s">
        <v>51</v>
      </c>
      <c r="G1296" s="87">
        <v>8</v>
      </c>
      <c r="H1296" s="87">
        <v>10416</v>
      </c>
      <c r="I1296" s="87">
        <v>3102.9264000000003</v>
      </c>
      <c r="J1296" s="93">
        <f t="shared" si="20"/>
        <v>215</v>
      </c>
    </row>
    <row r="1297" spans="2:10">
      <c r="B1297" s="86">
        <v>41800</v>
      </c>
      <c r="C1297" s="93">
        <v>2446</v>
      </c>
      <c r="D1297" s="87" t="s">
        <v>45</v>
      </c>
      <c r="E1297" s="87" t="s">
        <v>57</v>
      </c>
      <c r="F1297" s="87" t="s">
        <v>50</v>
      </c>
      <c r="G1297" s="87">
        <v>8</v>
      </c>
      <c r="H1297" s="87">
        <v>8064</v>
      </c>
      <c r="I1297" s="87">
        <v>2483.712</v>
      </c>
      <c r="J1297" s="93">
        <f t="shared" si="20"/>
        <v>438</v>
      </c>
    </row>
    <row r="1298" spans="2:10">
      <c r="B1298" s="86">
        <v>41801</v>
      </c>
      <c r="C1298" s="93">
        <v>2811</v>
      </c>
      <c r="D1298" s="87" t="s">
        <v>49</v>
      </c>
      <c r="E1298" s="87" t="s">
        <v>57</v>
      </c>
      <c r="F1298" s="87" t="s">
        <v>47</v>
      </c>
      <c r="G1298" s="87">
        <v>6</v>
      </c>
      <c r="H1298" s="87">
        <v>2214</v>
      </c>
      <c r="I1298" s="87">
        <v>1799.9819999999997</v>
      </c>
      <c r="J1298" s="93">
        <f t="shared" si="20"/>
        <v>1166</v>
      </c>
    </row>
    <row r="1299" spans="2:10">
      <c r="B1299" s="86">
        <v>41802</v>
      </c>
      <c r="C1299" s="93">
        <v>2447</v>
      </c>
      <c r="D1299" s="87" t="s">
        <v>48</v>
      </c>
      <c r="E1299" s="87" t="s">
        <v>57</v>
      </c>
      <c r="F1299" s="87" t="s">
        <v>50</v>
      </c>
      <c r="G1299" s="87">
        <v>10</v>
      </c>
      <c r="H1299" s="87">
        <v>2900</v>
      </c>
      <c r="I1299" s="87">
        <v>3108.51</v>
      </c>
      <c r="J1299" s="93">
        <f t="shared" si="20"/>
        <v>1061</v>
      </c>
    </row>
    <row r="1300" spans="2:10">
      <c r="B1300" s="86">
        <v>41803</v>
      </c>
      <c r="C1300" s="93">
        <v>2812</v>
      </c>
      <c r="D1300" s="87" t="s">
        <v>45</v>
      </c>
      <c r="E1300" s="87" t="s">
        <v>57</v>
      </c>
      <c r="F1300" s="87" t="s">
        <v>47</v>
      </c>
      <c r="G1300" s="87">
        <v>6</v>
      </c>
      <c r="H1300" s="87">
        <v>2214</v>
      </c>
      <c r="I1300" s="87">
        <v>1947.8772000000001</v>
      </c>
      <c r="J1300" s="93">
        <f t="shared" si="20"/>
        <v>1166</v>
      </c>
    </row>
    <row r="1301" spans="2:10">
      <c r="B1301" s="86">
        <v>41804</v>
      </c>
      <c r="C1301" s="93">
        <v>2448</v>
      </c>
      <c r="D1301" s="87" t="s">
        <v>49</v>
      </c>
      <c r="E1301" s="87" t="s">
        <v>57</v>
      </c>
      <c r="F1301" s="87" t="s">
        <v>51</v>
      </c>
      <c r="G1301" s="87">
        <v>9</v>
      </c>
      <c r="H1301" s="87">
        <v>10044</v>
      </c>
      <c r="I1301" s="87">
        <v>2862.54</v>
      </c>
      <c r="J1301" s="93">
        <f t="shared" si="20"/>
        <v>244</v>
      </c>
    </row>
    <row r="1302" spans="2:10">
      <c r="B1302" s="86">
        <v>41805</v>
      </c>
      <c r="C1302" s="93">
        <v>2813</v>
      </c>
      <c r="D1302" s="87" t="s">
        <v>48</v>
      </c>
      <c r="E1302" s="87" t="s">
        <v>57</v>
      </c>
      <c r="F1302" s="87" t="s">
        <v>47</v>
      </c>
      <c r="G1302" s="87">
        <v>8</v>
      </c>
      <c r="H1302" s="87">
        <v>5436</v>
      </c>
      <c r="I1302" s="87">
        <v>578.75280000000009</v>
      </c>
      <c r="J1302" s="93">
        <f t="shared" si="20"/>
        <v>765</v>
      </c>
    </row>
    <row r="1303" spans="2:10">
      <c r="B1303" s="86">
        <v>41806</v>
      </c>
      <c r="C1303" s="93">
        <v>2449</v>
      </c>
      <c r="D1303" s="87" t="s">
        <v>45</v>
      </c>
      <c r="E1303" s="87" t="s">
        <v>57</v>
      </c>
      <c r="F1303" s="87" t="s">
        <v>51</v>
      </c>
      <c r="G1303" s="87">
        <v>10</v>
      </c>
      <c r="H1303" s="87">
        <v>13850</v>
      </c>
      <c r="I1303" s="87">
        <v>1676.404</v>
      </c>
      <c r="J1303" s="93">
        <f t="shared" si="20"/>
        <v>32</v>
      </c>
    </row>
    <row r="1304" spans="2:10">
      <c r="B1304" s="86">
        <v>41807</v>
      </c>
      <c r="C1304" s="93">
        <v>2814</v>
      </c>
      <c r="D1304" s="87" t="s">
        <v>49</v>
      </c>
      <c r="E1304" s="87" t="s">
        <v>57</v>
      </c>
      <c r="F1304" s="87" t="s">
        <v>50</v>
      </c>
      <c r="G1304" s="87">
        <v>7</v>
      </c>
      <c r="H1304" s="87">
        <v>5544</v>
      </c>
      <c r="I1304" s="87">
        <v>1490.2271999999998</v>
      </c>
      <c r="J1304" s="93">
        <f t="shared" si="20"/>
        <v>753</v>
      </c>
    </row>
    <row r="1305" spans="2:10">
      <c r="B1305" s="86">
        <v>41808</v>
      </c>
      <c r="C1305" s="93">
        <v>2450</v>
      </c>
      <c r="D1305" s="87" t="s">
        <v>48</v>
      </c>
      <c r="E1305" s="87" t="s">
        <v>57</v>
      </c>
      <c r="F1305" s="87" t="s">
        <v>51</v>
      </c>
      <c r="G1305" s="87">
        <v>9</v>
      </c>
      <c r="H1305" s="87">
        <v>10584</v>
      </c>
      <c r="I1305" s="87">
        <v>2676.6935999999996</v>
      </c>
      <c r="J1305" s="93">
        <f t="shared" si="20"/>
        <v>197</v>
      </c>
    </row>
    <row r="1306" spans="2:10">
      <c r="B1306" s="86">
        <v>41809</v>
      </c>
      <c r="C1306" s="93">
        <v>2815</v>
      </c>
      <c r="D1306" s="87" t="s">
        <v>45</v>
      </c>
      <c r="E1306" s="87" t="s">
        <v>57</v>
      </c>
      <c r="F1306" s="87" t="s">
        <v>50</v>
      </c>
      <c r="G1306" s="87">
        <v>8</v>
      </c>
      <c r="H1306" s="87">
        <v>4688</v>
      </c>
      <c r="I1306" s="87">
        <v>5041.9440000000004</v>
      </c>
      <c r="J1306" s="93">
        <f t="shared" si="20"/>
        <v>877</v>
      </c>
    </row>
    <row r="1307" spans="2:10">
      <c r="B1307" s="86">
        <v>41810</v>
      </c>
      <c r="C1307" s="93">
        <v>2451</v>
      </c>
      <c r="D1307" s="87" t="s">
        <v>49</v>
      </c>
      <c r="E1307" s="87" t="s">
        <v>57</v>
      </c>
      <c r="F1307" s="87" t="s">
        <v>47</v>
      </c>
      <c r="G1307" s="87">
        <v>9</v>
      </c>
      <c r="H1307" s="87">
        <v>2376</v>
      </c>
      <c r="I1307" s="87">
        <v>881.25840000000005</v>
      </c>
      <c r="J1307" s="93">
        <f t="shared" si="20"/>
        <v>1125</v>
      </c>
    </row>
    <row r="1308" spans="2:10">
      <c r="B1308" s="86">
        <v>41811</v>
      </c>
      <c r="C1308" s="93">
        <v>2816</v>
      </c>
      <c r="D1308" s="87" t="s">
        <v>48</v>
      </c>
      <c r="E1308" s="87" t="s">
        <v>57</v>
      </c>
      <c r="F1308" s="87" t="s">
        <v>50</v>
      </c>
      <c r="G1308" s="87">
        <v>6</v>
      </c>
      <c r="H1308" s="87">
        <v>9180</v>
      </c>
      <c r="I1308" s="87">
        <v>1172.4695999999999</v>
      </c>
      <c r="J1308" s="93">
        <f t="shared" si="20"/>
        <v>312</v>
      </c>
    </row>
    <row r="1309" spans="2:10">
      <c r="B1309" s="86">
        <v>41812</v>
      </c>
      <c r="C1309" s="93">
        <v>2452</v>
      </c>
      <c r="D1309" s="87" t="s">
        <v>45</v>
      </c>
      <c r="E1309" s="87" t="s">
        <v>57</v>
      </c>
      <c r="F1309" s="87" t="s">
        <v>47</v>
      </c>
      <c r="G1309" s="87">
        <v>6</v>
      </c>
      <c r="H1309" s="87">
        <v>1566</v>
      </c>
      <c r="I1309" s="87">
        <v>2028.5964000000004</v>
      </c>
      <c r="J1309" s="93">
        <f t="shared" si="20"/>
        <v>1306</v>
      </c>
    </row>
    <row r="1310" spans="2:10">
      <c r="B1310" s="86">
        <v>41813</v>
      </c>
      <c r="C1310" s="93">
        <v>2817</v>
      </c>
      <c r="D1310" s="87" t="s">
        <v>49</v>
      </c>
      <c r="E1310" s="87" t="s">
        <v>57</v>
      </c>
      <c r="F1310" s="87" t="s">
        <v>51</v>
      </c>
      <c r="G1310" s="87">
        <v>9</v>
      </c>
      <c r="H1310" s="87">
        <v>3294</v>
      </c>
      <c r="I1310" s="87">
        <v>1251.3905999999999</v>
      </c>
      <c r="J1310" s="93">
        <f t="shared" si="20"/>
        <v>1024</v>
      </c>
    </row>
    <row r="1311" spans="2:10">
      <c r="B1311" s="86">
        <v>41814</v>
      </c>
      <c r="C1311" s="93">
        <v>2453</v>
      </c>
      <c r="D1311" s="87" t="s">
        <v>48</v>
      </c>
      <c r="E1311" s="87" t="s">
        <v>57</v>
      </c>
      <c r="F1311" s="87" t="s">
        <v>47</v>
      </c>
      <c r="G1311" s="87">
        <v>9</v>
      </c>
      <c r="H1311" s="87">
        <v>1944</v>
      </c>
      <c r="I1311" s="87">
        <v>1673.3951999999999</v>
      </c>
      <c r="J1311" s="93">
        <f t="shared" si="20"/>
        <v>1244</v>
      </c>
    </row>
    <row r="1312" spans="2:10">
      <c r="B1312" s="86">
        <v>41815</v>
      </c>
      <c r="C1312" s="93">
        <v>2818</v>
      </c>
      <c r="D1312" s="87" t="s">
        <v>45</v>
      </c>
      <c r="E1312" s="87" t="s">
        <v>57</v>
      </c>
      <c r="F1312" s="87" t="s">
        <v>51</v>
      </c>
      <c r="G1312" s="87">
        <v>8</v>
      </c>
      <c r="H1312" s="87">
        <v>7524</v>
      </c>
      <c r="I1312" s="87">
        <v>4315.0140000000001</v>
      </c>
      <c r="J1312" s="93">
        <f t="shared" si="20"/>
        <v>506</v>
      </c>
    </row>
    <row r="1313" spans="2:10">
      <c r="B1313" s="86">
        <v>41816</v>
      </c>
      <c r="C1313" s="93">
        <v>2454</v>
      </c>
      <c r="D1313" s="87" t="s">
        <v>49</v>
      </c>
      <c r="E1313" s="87" t="s">
        <v>57</v>
      </c>
      <c r="F1313" s="87" t="s">
        <v>50</v>
      </c>
      <c r="G1313" s="87">
        <v>6</v>
      </c>
      <c r="H1313" s="87">
        <v>3510</v>
      </c>
      <c r="I1313" s="87">
        <v>2724.6374999999998</v>
      </c>
      <c r="J1313" s="93">
        <f t="shared" si="20"/>
        <v>1009</v>
      </c>
    </row>
    <row r="1314" spans="2:10">
      <c r="B1314" s="86">
        <v>41817</v>
      </c>
      <c r="C1314" s="93">
        <v>2819</v>
      </c>
      <c r="D1314" s="87" t="s">
        <v>48</v>
      </c>
      <c r="E1314" s="87" t="s">
        <v>57</v>
      </c>
      <c r="F1314" s="87" t="s">
        <v>51</v>
      </c>
      <c r="G1314" s="87">
        <v>7</v>
      </c>
      <c r="H1314" s="87">
        <v>4599</v>
      </c>
      <c r="I1314" s="87">
        <v>2021.2605000000001</v>
      </c>
      <c r="J1314" s="93">
        <f t="shared" si="20"/>
        <v>885</v>
      </c>
    </row>
    <row r="1315" spans="2:10">
      <c r="B1315" s="86">
        <v>41818</v>
      </c>
      <c r="C1315" s="93">
        <v>2455</v>
      </c>
      <c r="D1315" s="87" t="s">
        <v>45</v>
      </c>
      <c r="E1315" s="87" t="s">
        <v>57</v>
      </c>
      <c r="F1315" s="87" t="s">
        <v>50</v>
      </c>
      <c r="G1315" s="87">
        <v>7</v>
      </c>
      <c r="H1315" s="87">
        <v>9712.5</v>
      </c>
      <c r="I1315" s="87">
        <v>2367.1305000000002</v>
      </c>
      <c r="J1315" s="93">
        <f t="shared" si="20"/>
        <v>273</v>
      </c>
    </row>
    <row r="1316" spans="2:10">
      <c r="B1316" s="86">
        <v>41819</v>
      </c>
      <c r="C1316" s="93">
        <v>2820</v>
      </c>
      <c r="D1316" s="87" t="s">
        <v>49</v>
      </c>
      <c r="E1316" s="87" t="s">
        <v>57</v>
      </c>
      <c r="F1316" s="87" t="s">
        <v>47</v>
      </c>
      <c r="G1316" s="87">
        <v>6</v>
      </c>
      <c r="H1316" s="87">
        <v>6876</v>
      </c>
      <c r="I1316" s="87">
        <v>3053.6316000000002</v>
      </c>
      <c r="J1316" s="93">
        <f t="shared" si="20"/>
        <v>592</v>
      </c>
    </row>
    <row r="1317" spans="2:10">
      <c r="B1317" s="86">
        <v>41820</v>
      </c>
      <c r="C1317" s="93">
        <v>2456</v>
      </c>
      <c r="D1317" s="87" t="s">
        <v>48</v>
      </c>
      <c r="E1317" s="87" t="s">
        <v>57</v>
      </c>
      <c r="F1317" s="87" t="s">
        <v>50</v>
      </c>
      <c r="G1317" s="87">
        <v>7</v>
      </c>
      <c r="H1317" s="87">
        <v>2009</v>
      </c>
      <c r="I1317" s="87">
        <v>3864.3114999999998</v>
      </c>
      <c r="J1317" s="93">
        <f t="shared" si="20"/>
        <v>1233</v>
      </c>
    </row>
    <row r="1318" spans="2:10">
      <c r="B1318" s="86">
        <v>41821</v>
      </c>
      <c r="C1318" s="93">
        <v>2821</v>
      </c>
      <c r="D1318" s="87" t="s">
        <v>45</v>
      </c>
      <c r="E1318" s="87" t="s">
        <v>57</v>
      </c>
      <c r="F1318" s="87" t="s">
        <v>47</v>
      </c>
      <c r="G1318" s="87">
        <v>9</v>
      </c>
      <c r="H1318" s="87">
        <v>8316</v>
      </c>
      <c r="I1318" s="87">
        <v>3690.6407999999997</v>
      </c>
      <c r="J1318" s="93">
        <f t="shared" si="20"/>
        <v>411</v>
      </c>
    </row>
    <row r="1319" spans="2:10">
      <c r="B1319" s="86">
        <v>41822</v>
      </c>
      <c r="C1319" s="93">
        <v>2457</v>
      </c>
      <c r="D1319" s="87" t="s">
        <v>49</v>
      </c>
      <c r="E1319" s="87" t="s">
        <v>57</v>
      </c>
      <c r="F1319" s="87" t="s">
        <v>51</v>
      </c>
      <c r="G1319" s="87">
        <v>10</v>
      </c>
      <c r="H1319" s="87">
        <v>5550</v>
      </c>
      <c r="I1319" s="87">
        <v>1232.0999999999999</v>
      </c>
      <c r="J1319" s="93">
        <f t="shared" si="20"/>
        <v>751</v>
      </c>
    </row>
    <row r="1320" spans="2:10">
      <c r="B1320" s="86">
        <v>41823</v>
      </c>
      <c r="C1320" s="93">
        <v>2822</v>
      </c>
      <c r="D1320" s="87" t="s">
        <v>48</v>
      </c>
      <c r="E1320" s="87" t="s">
        <v>57</v>
      </c>
      <c r="F1320" s="87" t="s">
        <v>47</v>
      </c>
      <c r="G1320" s="87">
        <v>9</v>
      </c>
      <c r="H1320" s="87">
        <v>11880</v>
      </c>
      <c r="I1320" s="87">
        <v>5095.3320000000003</v>
      </c>
      <c r="J1320" s="93">
        <f t="shared" si="20"/>
        <v>111</v>
      </c>
    </row>
    <row r="1321" spans="2:10">
      <c r="B1321" s="86">
        <v>41824</v>
      </c>
      <c r="C1321" s="93">
        <v>2458</v>
      </c>
      <c r="D1321" s="87" t="s">
        <v>45</v>
      </c>
      <c r="E1321" s="87" t="s">
        <v>57</v>
      </c>
      <c r="F1321" s="87" t="s">
        <v>51</v>
      </c>
      <c r="G1321" s="87">
        <v>7</v>
      </c>
      <c r="H1321" s="87">
        <v>9954</v>
      </c>
      <c r="I1321" s="87">
        <v>1101.1612499999999</v>
      </c>
      <c r="J1321" s="93">
        <f t="shared" si="20"/>
        <v>255</v>
      </c>
    </row>
    <row r="1322" spans="2:10">
      <c r="B1322" s="86">
        <v>41825</v>
      </c>
      <c r="C1322" s="93">
        <v>2823</v>
      </c>
      <c r="D1322" s="87" t="s">
        <v>49</v>
      </c>
      <c r="E1322" s="87" t="s">
        <v>57</v>
      </c>
      <c r="F1322" s="87" t="s">
        <v>50</v>
      </c>
      <c r="G1322" s="87">
        <v>7</v>
      </c>
      <c r="H1322" s="87">
        <v>2044</v>
      </c>
      <c r="I1322" s="87">
        <v>671.45400000000006</v>
      </c>
      <c r="J1322" s="93">
        <f t="shared" si="20"/>
        <v>1221</v>
      </c>
    </row>
    <row r="1323" spans="2:10">
      <c r="B1323" s="86">
        <v>41826</v>
      </c>
      <c r="C1323" s="93">
        <v>2459</v>
      </c>
      <c r="D1323" s="87" t="s">
        <v>48</v>
      </c>
      <c r="E1323" s="87" t="s">
        <v>57</v>
      </c>
      <c r="F1323" s="87" t="s">
        <v>51</v>
      </c>
      <c r="G1323" s="87">
        <v>7</v>
      </c>
      <c r="H1323" s="87">
        <v>2625</v>
      </c>
      <c r="I1323" s="87">
        <v>2775.1499999999996</v>
      </c>
      <c r="J1323" s="93">
        <f t="shared" si="20"/>
        <v>1082</v>
      </c>
    </row>
    <row r="1324" spans="2:10">
      <c r="B1324" s="86">
        <v>41827</v>
      </c>
      <c r="C1324" s="93">
        <v>2824</v>
      </c>
      <c r="D1324" s="87" t="s">
        <v>45</v>
      </c>
      <c r="E1324" s="87" t="s">
        <v>57</v>
      </c>
      <c r="F1324" s="87" t="s">
        <v>50</v>
      </c>
      <c r="G1324" s="87">
        <v>10</v>
      </c>
      <c r="H1324" s="87">
        <v>14650</v>
      </c>
      <c r="I1324" s="87">
        <v>3042.2190000000001</v>
      </c>
      <c r="J1324" s="93">
        <f t="shared" si="20"/>
        <v>10</v>
      </c>
    </row>
    <row r="1325" spans="2:10">
      <c r="B1325" s="86">
        <v>41828</v>
      </c>
      <c r="C1325" s="93">
        <v>2460</v>
      </c>
      <c r="D1325" s="87" t="s">
        <v>49</v>
      </c>
      <c r="E1325" s="87" t="s">
        <v>57</v>
      </c>
      <c r="F1325" s="87" t="s">
        <v>47</v>
      </c>
      <c r="G1325" s="87">
        <v>9</v>
      </c>
      <c r="H1325" s="87">
        <v>2997</v>
      </c>
      <c r="I1325" s="87">
        <v>5626.8675000000003</v>
      </c>
      <c r="J1325" s="93">
        <f t="shared" si="20"/>
        <v>1049</v>
      </c>
    </row>
    <row r="1326" spans="2:10" ht="15" thickBot="1">
      <c r="B1326" s="88">
        <v>41829</v>
      </c>
      <c r="C1326" s="94">
        <v>2825</v>
      </c>
      <c r="D1326" s="89" t="s">
        <v>48</v>
      </c>
      <c r="E1326" s="89" t="s">
        <v>57</v>
      </c>
      <c r="F1326" s="89" t="s">
        <v>50</v>
      </c>
      <c r="G1326" s="89">
        <v>8</v>
      </c>
      <c r="H1326" s="89">
        <v>11070</v>
      </c>
      <c r="I1326" s="89">
        <v>940.5071999999999</v>
      </c>
      <c r="J1326" s="93">
        <f t="shared" si="20"/>
        <v>161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40CD1-9C7A-48DD-9666-034BFB2BB419}">
  <sheetPr codeName="Sheet11"/>
  <dimension ref="A1:Y1326"/>
  <sheetViews>
    <sheetView zoomScaleNormal="100" workbookViewId="0">
      <selection activeCell="I3" sqref="I3:N12"/>
    </sheetView>
  </sheetViews>
  <sheetFormatPr defaultRowHeight="14.4"/>
  <cols>
    <col min="7" max="7" width="10" bestFit="1" customWidth="1"/>
    <col min="8" max="8" width="12.33203125" bestFit="1" customWidth="1"/>
    <col min="9" max="9" width="15.21875" bestFit="1" customWidth="1"/>
    <col min="10" max="10" width="15.5546875" bestFit="1" customWidth="1"/>
    <col min="11" max="12" width="13.21875" bestFit="1" customWidth="1"/>
    <col min="13" max="13" width="14.5546875" bestFit="1" customWidth="1"/>
    <col min="14" max="14" width="12" bestFit="1" customWidth="1"/>
    <col min="20" max="20" width="15.21875" bestFit="1" customWidth="1"/>
    <col min="21" max="21" width="15.5546875" bestFit="1" customWidth="1"/>
    <col min="22" max="23" width="10" bestFit="1" customWidth="1"/>
    <col min="24" max="24" width="14.5546875" bestFit="1" customWidth="1"/>
    <col min="25" max="25" width="12" bestFit="1" customWidth="1"/>
  </cols>
  <sheetData>
    <row r="1" spans="1:25">
      <c r="A1" s="101" t="s">
        <v>37</v>
      </c>
      <c r="B1" s="107" t="s">
        <v>38</v>
      </c>
      <c r="C1" s="102" t="s">
        <v>39</v>
      </c>
      <c r="D1" s="102" t="s">
        <v>40</v>
      </c>
      <c r="E1" s="102" t="s">
        <v>41</v>
      </c>
      <c r="F1" s="103" t="s">
        <v>42</v>
      </c>
      <c r="G1" s="108" t="s">
        <v>43</v>
      </c>
      <c r="H1" s="108" t="s">
        <v>44</v>
      </c>
    </row>
    <row r="2" spans="1:25">
      <c r="A2" s="104">
        <v>40909</v>
      </c>
      <c r="B2" s="105">
        <v>1111</v>
      </c>
      <c r="C2" s="106" t="s">
        <v>45</v>
      </c>
      <c r="D2" s="106" t="s">
        <v>46</v>
      </c>
      <c r="E2" s="106" t="s">
        <v>47</v>
      </c>
      <c r="F2" s="105">
        <v>8</v>
      </c>
      <c r="G2" s="109">
        <v>7164</v>
      </c>
      <c r="H2" s="109">
        <v>844.1579999999999</v>
      </c>
      <c r="Q2" s="110" t="s">
        <v>89</v>
      </c>
      <c r="R2" s="81" t="s">
        <v>90</v>
      </c>
    </row>
    <row r="3" spans="1:25">
      <c r="A3" s="104">
        <v>40910</v>
      </c>
      <c r="B3" s="105">
        <v>1112</v>
      </c>
      <c r="C3" s="106" t="s">
        <v>48</v>
      </c>
      <c r="D3" s="106" t="s">
        <v>46</v>
      </c>
      <c r="E3" s="106" t="s">
        <v>47</v>
      </c>
      <c r="F3" s="105">
        <v>8</v>
      </c>
      <c r="G3" s="109">
        <v>6528</v>
      </c>
      <c r="H3" s="109">
        <v>3376.6319999999996</v>
      </c>
      <c r="I3" s="115" t="s">
        <v>90</v>
      </c>
      <c r="J3" s="110" t="s">
        <v>91</v>
      </c>
      <c r="Q3" s="111" t="s">
        <v>92</v>
      </c>
      <c r="R3" s="112"/>
    </row>
    <row r="4" spans="1:25">
      <c r="A4" s="104">
        <v>40911</v>
      </c>
      <c r="B4" s="105">
        <v>1113</v>
      </c>
      <c r="C4" s="106" t="s">
        <v>49</v>
      </c>
      <c r="D4" s="106" t="s">
        <v>46</v>
      </c>
      <c r="E4" s="106" t="s">
        <v>50</v>
      </c>
      <c r="F4" s="105">
        <v>8</v>
      </c>
      <c r="G4" s="109">
        <v>2520</v>
      </c>
      <c r="H4" s="109">
        <v>2280</v>
      </c>
      <c r="I4" s="110" t="s">
        <v>89</v>
      </c>
      <c r="J4" s="81" t="s">
        <v>51</v>
      </c>
      <c r="K4" s="81" t="s">
        <v>47</v>
      </c>
      <c r="L4" s="81" t="s">
        <v>50</v>
      </c>
      <c r="M4" s="81" t="s">
        <v>102</v>
      </c>
      <c r="N4" s="81" t="s">
        <v>17</v>
      </c>
      <c r="Q4" s="114" t="s">
        <v>95</v>
      </c>
      <c r="R4" s="112">
        <v>1414604.25</v>
      </c>
    </row>
    <row r="5" spans="1:25">
      <c r="A5" s="104">
        <v>40913</v>
      </c>
      <c r="B5" s="105">
        <v>1115</v>
      </c>
      <c r="C5" s="106" t="s">
        <v>48</v>
      </c>
      <c r="D5" s="106" t="s">
        <v>46</v>
      </c>
      <c r="E5" s="106" t="s">
        <v>50</v>
      </c>
      <c r="F5" s="105">
        <v>10</v>
      </c>
      <c r="G5" s="109">
        <v>9660</v>
      </c>
      <c r="H5" s="109">
        <v>1737.3510000000001</v>
      </c>
      <c r="I5" s="111" t="s">
        <v>46</v>
      </c>
      <c r="J5" s="116">
        <v>362422.75</v>
      </c>
      <c r="K5" s="116">
        <v>439782.25</v>
      </c>
      <c r="L5" s="116">
        <v>451979.5</v>
      </c>
      <c r="M5" s="116">
        <v>1.2134510043864519</v>
      </c>
      <c r="N5" s="112">
        <v>1254185.7134510044</v>
      </c>
      <c r="Q5" s="114" t="s">
        <v>96</v>
      </c>
      <c r="R5" s="112">
        <v>1304587.75</v>
      </c>
      <c r="T5" s="110" t="s">
        <v>90</v>
      </c>
      <c r="U5" s="110" t="s">
        <v>91</v>
      </c>
    </row>
    <row r="6" spans="1:25">
      <c r="A6" s="104">
        <v>40914</v>
      </c>
      <c r="B6" s="105">
        <v>1116</v>
      </c>
      <c r="C6" s="106" t="s">
        <v>49</v>
      </c>
      <c r="D6" s="106" t="s">
        <v>46</v>
      </c>
      <c r="E6" s="106" t="s">
        <v>51</v>
      </c>
      <c r="F6" s="105">
        <v>10</v>
      </c>
      <c r="G6" s="109">
        <v>11550</v>
      </c>
      <c r="H6" s="109">
        <v>854.69999999999993</v>
      </c>
      <c r="I6" s="111" t="s">
        <v>52</v>
      </c>
      <c r="J6" s="116">
        <v>407584.5</v>
      </c>
      <c r="K6" s="116">
        <v>439990</v>
      </c>
      <c r="L6" s="116">
        <v>424312.75</v>
      </c>
      <c r="M6" s="116">
        <v>1.0795062128221264</v>
      </c>
      <c r="N6" s="112">
        <v>1271888.3295062128</v>
      </c>
      <c r="Q6" s="114" t="s">
        <v>97</v>
      </c>
      <c r="R6" s="112">
        <v>244813</v>
      </c>
      <c r="T6" s="110" t="s">
        <v>89</v>
      </c>
      <c r="U6" s="81" t="s">
        <v>51</v>
      </c>
      <c r="V6" s="81" t="s">
        <v>47</v>
      </c>
      <c r="W6" s="81" t="s">
        <v>50</v>
      </c>
      <c r="X6" s="81" t="s">
        <v>102</v>
      </c>
      <c r="Y6" s="81" t="s">
        <v>17</v>
      </c>
    </row>
    <row r="7" spans="1:25">
      <c r="A7" s="104">
        <v>40915</v>
      </c>
      <c r="B7" s="105">
        <v>1117</v>
      </c>
      <c r="C7" s="106" t="s">
        <v>45</v>
      </c>
      <c r="D7" s="106" t="s">
        <v>46</v>
      </c>
      <c r="E7" s="106" t="s">
        <v>51</v>
      </c>
      <c r="F7" s="105">
        <v>7</v>
      </c>
      <c r="G7" s="109">
        <v>7896</v>
      </c>
      <c r="H7" s="109">
        <v>2565.4104000000002</v>
      </c>
      <c r="I7" s="111" t="s">
        <v>53</v>
      </c>
      <c r="J7" s="116">
        <v>402618.75</v>
      </c>
      <c r="K7" s="116">
        <v>418069.25</v>
      </c>
      <c r="L7" s="116">
        <v>357321.25</v>
      </c>
      <c r="M7" s="116">
        <v>1.038375013582949</v>
      </c>
      <c r="N7" s="112">
        <v>1178010.2883750135</v>
      </c>
      <c r="Q7" s="111" t="s">
        <v>93</v>
      </c>
      <c r="R7" s="112"/>
      <c r="T7" s="111" t="s">
        <v>46</v>
      </c>
      <c r="U7" s="112">
        <v>362422.75</v>
      </c>
      <c r="V7" s="112">
        <v>439782.25</v>
      </c>
      <c r="W7" s="112">
        <v>451979.5</v>
      </c>
      <c r="X7" s="112">
        <v>1.2134510043864519</v>
      </c>
      <c r="Y7" s="112">
        <v>1254185.7134510044</v>
      </c>
    </row>
    <row r="8" spans="1:25">
      <c r="A8" s="104">
        <v>40916</v>
      </c>
      <c r="B8" s="105">
        <v>1118</v>
      </c>
      <c r="C8" s="106" t="s">
        <v>48</v>
      </c>
      <c r="D8" s="106" t="s">
        <v>46</v>
      </c>
      <c r="E8" s="106" t="s">
        <v>51</v>
      </c>
      <c r="F8" s="105">
        <v>7</v>
      </c>
      <c r="G8" s="109">
        <v>8095.5</v>
      </c>
      <c r="H8" s="109">
        <v>1063.2090000000001</v>
      </c>
      <c r="I8" s="111" t="s">
        <v>54</v>
      </c>
      <c r="J8" s="116">
        <v>469768</v>
      </c>
      <c r="K8" s="116">
        <v>445709.25</v>
      </c>
      <c r="L8" s="116">
        <v>427216.75</v>
      </c>
      <c r="M8" s="116">
        <v>0.94878589005636826</v>
      </c>
      <c r="N8" s="112">
        <v>1342694.9487858901</v>
      </c>
      <c r="Q8" s="114" t="s">
        <v>97</v>
      </c>
      <c r="R8" s="112">
        <v>1216505.25</v>
      </c>
      <c r="T8" s="111" t="s">
        <v>52</v>
      </c>
      <c r="U8" s="112">
        <v>407584.5</v>
      </c>
      <c r="V8" s="112">
        <v>439990</v>
      </c>
      <c r="W8" s="112">
        <v>424312.75</v>
      </c>
      <c r="X8" s="112">
        <v>1.0795062128221264</v>
      </c>
      <c r="Y8" s="112">
        <v>1271888.3295062128</v>
      </c>
    </row>
    <row r="9" spans="1:25">
      <c r="A9" s="104">
        <v>40917</v>
      </c>
      <c r="B9" s="105">
        <v>1119</v>
      </c>
      <c r="C9" s="106" t="s">
        <v>49</v>
      </c>
      <c r="D9" s="106" t="s">
        <v>46</v>
      </c>
      <c r="E9" s="106" t="s">
        <v>47</v>
      </c>
      <c r="F9" s="105">
        <v>8</v>
      </c>
      <c r="G9" s="109">
        <v>12180</v>
      </c>
      <c r="H9" s="109">
        <v>1864.0272</v>
      </c>
      <c r="I9" s="111" t="s">
        <v>55</v>
      </c>
      <c r="J9" s="116">
        <v>436253.5</v>
      </c>
      <c r="K9" s="116">
        <v>376208.5</v>
      </c>
      <c r="L9" s="116">
        <v>359283</v>
      </c>
      <c r="M9" s="116">
        <v>0.86236213577656107</v>
      </c>
      <c r="N9" s="112">
        <v>1171745.8623621357</v>
      </c>
      <c r="Q9" s="114" t="s">
        <v>98</v>
      </c>
      <c r="R9" s="112">
        <v>1386844.25</v>
      </c>
      <c r="T9" s="111" t="s">
        <v>53</v>
      </c>
      <c r="U9" s="112">
        <v>402618.75</v>
      </c>
      <c r="V9" s="112">
        <v>418069.25</v>
      </c>
      <c r="W9" s="112">
        <v>357321.25</v>
      </c>
      <c r="X9" s="112">
        <v>1.038375013582949</v>
      </c>
      <c r="Y9" s="112">
        <v>1178010.2883750135</v>
      </c>
    </row>
    <row r="10" spans="1:25">
      <c r="A10" s="104">
        <v>40918</v>
      </c>
      <c r="B10" s="105">
        <v>1120</v>
      </c>
      <c r="C10" s="106" t="s">
        <v>45</v>
      </c>
      <c r="D10" s="106" t="s">
        <v>46</v>
      </c>
      <c r="E10" s="106" t="s">
        <v>47</v>
      </c>
      <c r="F10" s="105">
        <v>6</v>
      </c>
      <c r="G10" s="109">
        <v>4900.5</v>
      </c>
      <c r="H10" s="109">
        <v>2653.62075</v>
      </c>
      <c r="I10" s="111" t="s">
        <v>56</v>
      </c>
      <c r="J10" s="116">
        <v>381035.5</v>
      </c>
      <c r="K10" s="116">
        <v>402402.75</v>
      </c>
      <c r="L10" s="116">
        <v>406208.25</v>
      </c>
      <c r="M10" s="116">
        <v>1.056076795994074</v>
      </c>
      <c r="N10" s="112">
        <v>1189647.556076796</v>
      </c>
      <c r="Q10" s="114" t="s">
        <v>99</v>
      </c>
      <c r="R10" s="112">
        <v>297376.75</v>
      </c>
      <c r="T10" s="111" t="s">
        <v>54</v>
      </c>
      <c r="U10" s="112">
        <v>469768</v>
      </c>
      <c r="V10" s="112">
        <v>445709.25</v>
      </c>
      <c r="W10" s="112">
        <v>427216.75</v>
      </c>
      <c r="X10" s="112">
        <v>0.94878589005636826</v>
      </c>
      <c r="Y10" s="112">
        <v>1342694.9487858901</v>
      </c>
    </row>
    <row r="11" spans="1:25">
      <c r="A11" s="104">
        <v>40919</v>
      </c>
      <c r="B11" s="105">
        <v>1121</v>
      </c>
      <c r="C11" s="106" t="s">
        <v>48</v>
      </c>
      <c r="D11" s="106" t="s">
        <v>46</v>
      </c>
      <c r="E11" s="106" t="s">
        <v>47</v>
      </c>
      <c r="F11" s="105">
        <v>9</v>
      </c>
      <c r="G11" s="109">
        <v>2277</v>
      </c>
      <c r="H11" s="109">
        <v>1931.3513999999998</v>
      </c>
      <c r="I11" s="111" t="s">
        <v>57</v>
      </c>
      <c r="J11" s="116">
        <v>414850</v>
      </c>
      <c r="K11" s="116">
        <v>450827</v>
      </c>
      <c r="L11" s="116">
        <v>425526</v>
      </c>
      <c r="M11" s="116">
        <v>1.0867229118958659</v>
      </c>
      <c r="N11" s="112">
        <v>1291204.0867229118</v>
      </c>
      <c r="Q11" s="111" t="s">
        <v>94</v>
      </c>
      <c r="R11" s="112"/>
      <c r="T11" s="111" t="s">
        <v>55</v>
      </c>
      <c r="U11" s="112">
        <v>436253.5</v>
      </c>
      <c r="V11" s="112">
        <v>376208.5</v>
      </c>
      <c r="W11" s="112">
        <v>359283</v>
      </c>
      <c r="X11" s="112">
        <v>0.86236213577656107</v>
      </c>
      <c r="Y11" s="112">
        <v>1171745.8623621357</v>
      </c>
    </row>
    <row r="12" spans="1:25">
      <c r="A12" s="104">
        <v>40920</v>
      </c>
      <c r="B12" s="105">
        <v>1122</v>
      </c>
      <c r="C12" s="106" t="s">
        <v>49</v>
      </c>
      <c r="D12" s="106" t="s">
        <v>46</v>
      </c>
      <c r="E12" s="106" t="s">
        <v>50</v>
      </c>
      <c r="F12" s="105">
        <v>6</v>
      </c>
      <c r="G12" s="109">
        <v>8032.5</v>
      </c>
      <c r="H12" s="109">
        <v>994.4235000000001</v>
      </c>
      <c r="I12" s="111" t="s">
        <v>17</v>
      </c>
      <c r="J12" s="116">
        <v>2874533</v>
      </c>
      <c r="K12" s="116">
        <v>2972989</v>
      </c>
      <c r="L12" s="116">
        <v>2851847.5</v>
      </c>
      <c r="M12" s="116">
        <v>7.2852799645143964</v>
      </c>
      <c r="N12" s="112">
        <v>8699376.7852799632</v>
      </c>
      <c r="Q12" s="114" t="s">
        <v>99</v>
      </c>
      <c r="R12" s="112">
        <v>1061721</v>
      </c>
      <c r="T12" s="111" t="s">
        <v>56</v>
      </c>
      <c r="U12" s="112">
        <v>381035.5</v>
      </c>
      <c r="V12" s="112">
        <v>402402.75</v>
      </c>
      <c r="W12" s="112">
        <v>406208.25</v>
      </c>
      <c r="X12" s="112">
        <v>1.056076795994074</v>
      </c>
      <c r="Y12" s="112">
        <v>1189647.556076796</v>
      </c>
    </row>
    <row r="13" spans="1:25">
      <c r="A13" s="104">
        <v>40921</v>
      </c>
      <c r="B13" s="105">
        <v>1123</v>
      </c>
      <c r="C13" s="106" t="s">
        <v>45</v>
      </c>
      <c r="D13" s="106" t="s">
        <v>46</v>
      </c>
      <c r="E13" s="106" t="s">
        <v>50</v>
      </c>
      <c r="F13" s="105">
        <v>9</v>
      </c>
      <c r="G13" s="109">
        <v>8046</v>
      </c>
      <c r="H13" s="109">
        <v>4092.732</v>
      </c>
      <c r="Q13" s="114" t="s">
        <v>100</v>
      </c>
      <c r="R13" s="112">
        <v>1322017.25</v>
      </c>
      <c r="T13" s="111" t="s">
        <v>57</v>
      </c>
      <c r="U13" s="112">
        <v>414850</v>
      </c>
      <c r="V13" s="112">
        <v>450827</v>
      </c>
      <c r="W13" s="112">
        <v>425526</v>
      </c>
      <c r="X13" s="112">
        <v>1.0867229118958659</v>
      </c>
      <c r="Y13" s="112">
        <v>1291204.0867229118</v>
      </c>
    </row>
    <row r="14" spans="1:25">
      <c r="A14" s="104">
        <v>40922</v>
      </c>
      <c r="B14" s="105">
        <v>1124</v>
      </c>
      <c r="C14" s="106" t="s">
        <v>48</v>
      </c>
      <c r="D14" s="106" t="s">
        <v>46</v>
      </c>
      <c r="E14" s="106" t="s">
        <v>50</v>
      </c>
      <c r="F14" s="105">
        <v>6</v>
      </c>
      <c r="G14" s="109">
        <v>11250</v>
      </c>
      <c r="H14" s="109">
        <v>1900.8000000000002</v>
      </c>
      <c r="Q14" s="114" t="s">
        <v>101</v>
      </c>
      <c r="R14" s="112">
        <v>450900</v>
      </c>
      <c r="T14" s="111" t="s">
        <v>17</v>
      </c>
      <c r="U14" s="112">
        <v>2874533</v>
      </c>
      <c r="V14" s="112">
        <v>2972989</v>
      </c>
      <c r="W14" s="112">
        <v>2851847.5</v>
      </c>
      <c r="X14" s="112">
        <v>7.2852799645143964</v>
      </c>
      <c r="Y14" s="112">
        <v>8699376.7852799632</v>
      </c>
    </row>
    <row r="15" spans="1:25">
      <c r="A15" s="104">
        <v>40923</v>
      </c>
      <c r="B15" s="105">
        <v>1125</v>
      </c>
      <c r="C15" s="106" t="s">
        <v>49</v>
      </c>
      <c r="D15" s="106" t="s">
        <v>46</v>
      </c>
      <c r="E15" s="106" t="s">
        <v>51</v>
      </c>
      <c r="F15" s="105">
        <v>7</v>
      </c>
      <c r="G15" s="109">
        <v>6189.75</v>
      </c>
      <c r="H15" s="109">
        <v>2722.8710250000004</v>
      </c>
      <c r="I15" s="110" t="s">
        <v>89</v>
      </c>
      <c r="J15" t="s">
        <v>90</v>
      </c>
      <c r="L15" s="110" t="s">
        <v>90</v>
      </c>
      <c r="M15" s="110" t="s">
        <v>91</v>
      </c>
      <c r="N15" s="81"/>
      <c r="O15" s="81"/>
      <c r="P15" s="81"/>
      <c r="Q15" s="111" t="s">
        <v>17</v>
      </c>
      <c r="R15" s="112">
        <v>8699369.5</v>
      </c>
    </row>
    <row r="16" spans="1:25">
      <c r="A16" s="104">
        <v>40924</v>
      </c>
      <c r="B16" s="105">
        <v>1126</v>
      </c>
      <c r="C16" s="106" t="s">
        <v>45</v>
      </c>
      <c r="D16" s="106" t="s">
        <v>46</v>
      </c>
      <c r="E16" s="106" t="s">
        <v>51</v>
      </c>
      <c r="F16" s="105">
        <v>7</v>
      </c>
      <c r="G16" s="109">
        <v>2908.5</v>
      </c>
      <c r="H16" s="109">
        <v>1140.7136999999998</v>
      </c>
      <c r="I16" s="111" t="s">
        <v>46</v>
      </c>
      <c r="J16" s="112">
        <v>1254184.5</v>
      </c>
      <c r="L16" s="110" t="s">
        <v>89</v>
      </c>
      <c r="M16" s="81" t="s">
        <v>51</v>
      </c>
      <c r="N16" s="81" t="s">
        <v>47</v>
      </c>
      <c r="O16" s="81" t="s">
        <v>50</v>
      </c>
      <c r="P16" s="81" t="s">
        <v>17</v>
      </c>
    </row>
    <row r="17" spans="1:16">
      <c r="A17" s="104">
        <v>40925</v>
      </c>
      <c r="B17" s="105">
        <v>1127</v>
      </c>
      <c r="C17" s="106" t="s">
        <v>48</v>
      </c>
      <c r="D17" s="106" t="s">
        <v>46</v>
      </c>
      <c r="E17" s="106" t="s">
        <v>51</v>
      </c>
      <c r="F17" s="105">
        <v>6</v>
      </c>
      <c r="G17" s="109">
        <v>2214</v>
      </c>
      <c r="H17" s="109">
        <v>2828.6063999999997</v>
      </c>
      <c r="I17" s="111" t="s">
        <v>52</v>
      </c>
      <c r="J17" s="112">
        <v>1271887.25</v>
      </c>
      <c r="L17" s="111" t="s">
        <v>46</v>
      </c>
      <c r="M17" s="112">
        <v>362422.75</v>
      </c>
      <c r="N17" s="112">
        <v>439782.25</v>
      </c>
      <c r="O17" s="112">
        <v>451979.5</v>
      </c>
      <c r="P17" s="112">
        <v>1254184.5</v>
      </c>
    </row>
    <row r="18" spans="1:16">
      <c r="A18" s="104">
        <v>40926</v>
      </c>
      <c r="B18" s="105">
        <v>1128</v>
      </c>
      <c r="C18" s="106" t="s">
        <v>49</v>
      </c>
      <c r="D18" s="106" t="s">
        <v>46</v>
      </c>
      <c r="E18" s="106" t="s">
        <v>47</v>
      </c>
      <c r="F18" s="105">
        <v>9</v>
      </c>
      <c r="G18" s="109">
        <v>8829</v>
      </c>
      <c r="H18" s="109">
        <v>4189.3605000000007</v>
      </c>
      <c r="I18" s="111" t="s">
        <v>53</v>
      </c>
      <c r="J18" s="112">
        <v>1178009.25</v>
      </c>
      <c r="L18" s="111" t="s">
        <v>52</v>
      </c>
      <c r="M18" s="112">
        <v>407584.5</v>
      </c>
      <c r="N18" s="112">
        <v>439990</v>
      </c>
      <c r="O18" s="112">
        <v>424312.75</v>
      </c>
      <c r="P18" s="112">
        <v>1271887.25</v>
      </c>
    </row>
    <row r="19" spans="1:16">
      <c r="A19" s="104">
        <v>40927</v>
      </c>
      <c r="B19" s="105">
        <v>1129</v>
      </c>
      <c r="C19" s="106" t="s">
        <v>45</v>
      </c>
      <c r="D19" s="106" t="s">
        <v>46</v>
      </c>
      <c r="E19" s="106" t="s">
        <v>47</v>
      </c>
      <c r="F19" s="105">
        <v>10</v>
      </c>
      <c r="G19" s="109">
        <v>9120</v>
      </c>
      <c r="H19" s="109">
        <v>3569.3399999999997</v>
      </c>
      <c r="I19" s="111" t="s">
        <v>54</v>
      </c>
      <c r="J19" s="112">
        <v>1342694</v>
      </c>
      <c r="L19" s="111" t="s">
        <v>53</v>
      </c>
      <c r="M19" s="112">
        <v>402618.75</v>
      </c>
      <c r="N19" s="112">
        <v>418069.25</v>
      </c>
      <c r="O19" s="112">
        <v>357321.25</v>
      </c>
      <c r="P19" s="112">
        <v>1178009.25</v>
      </c>
    </row>
    <row r="20" spans="1:16">
      <c r="A20" s="104">
        <v>40928</v>
      </c>
      <c r="B20" s="105">
        <v>1130</v>
      </c>
      <c r="C20" s="106" t="s">
        <v>48</v>
      </c>
      <c r="D20" s="106" t="s">
        <v>46</v>
      </c>
      <c r="E20" s="106" t="s">
        <v>47</v>
      </c>
      <c r="F20" s="105">
        <v>6</v>
      </c>
      <c r="G20" s="109">
        <v>2173.5</v>
      </c>
      <c r="H20" s="109">
        <v>3709.0777500000004</v>
      </c>
      <c r="I20" s="111" t="s">
        <v>55</v>
      </c>
      <c r="J20" s="112">
        <v>1171745</v>
      </c>
      <c r="L20" s="111" t="s">
        <v>54</v>
      </c>
      <c r="M20" s="112">
        <v>469768</v>
      </c>
      <c r="N20" s="112">
        <v>445709.25</v>
      </c>
      <c r="O20" s="112">
        <v>427216.75</v>
      </c>
      <c r="P20" s="112">
        <v>1342694</v>
      </c>
    </row>
    <row r="21" spans="1:16">
      <c r="A21" s="104">
        <v>40929</v>
      </c>
      <c r="B21" s="105">
        <v>1131</v>
      </c>
      <c r="C21" s="106" t="s">
        <v>49</v>
      </c>
      <c r="D21" s="106" t="s">
        <v>46</v>
      </c>
      <c r="E21" s="106" t="s">
        <v>50</v>
      </c>
      <c r="F21" s="105">
        <v>10</v>
      </c>
      <c r="G21" s="109">
        <v>5600</v>
      </c>
      <c r="H21" s="109">
        <v>4516.3999999999996</v>
      </c>
      <c r="I21" s="111" t="s">
        <v>56</v>
      </c>
      <c r="J21" s="112">
        <v>1189646.5</v>
      </c>
      <c r="L21" s="111" t="s">
        <v>55</v>
      </c>
      <c r="M21" s="112">
        <v>436253.5</v>
      </c>
      <c r="N21" s="112">
        <v>376208.5</v>
      </c>
      <c r="O21" s="112">
        <v>359283</v>
      </c>
      <c r="P21" s="112">
        <v>1171745</v>
      </c>
    </row>
    <row r="22" spans="1:16">
      <c r="A22" s="104">
        <v>40930</v>
      </c>
      <c r="B22" s="105">
        <v>1132</v>
      </c>
      <c r="C22" s="106" t="s">
        <v>45</v>
      </c>
      <c r="D22" s="106" t="s">
        <v>46</v>
      </c>
      <c r="E22" s="106" t="s">
        <v>50</v>
      </c>
      <c r="F22" s="105">
        <v>6</v>
      </c>
      <c r="G22" s="109">
        <v>4608</v>
      </c>
      <c r="H22" s="109">
        <v>2575.4111999999996</v>
      </c>
      <c r="I22" s="111" t="s">
        <v>57</v>
      </c>
      <c r="J22" s="112">
        <v>1291203</v>
      </c>
      <c r="L22" s="111" t="s">
        <v>56</v>
      </c>
      <c r="M22" s="112">
        <v>381035.5</v>
      </c>
      <c r="N22" s="112">
        <v>402402.75</v>
      </c>
      <c r="O22" s="112">
        <v>406208.25</v>
      </c>
      <c r="P22" s="112">
        <v>1189646.5</v>
      </c>
    </row>
    <row r="23" spans="1:16">
      <c r="A23" s="104">
        <v>40931</v>
      </c>
      <c r="B23" s="105">
        <v>1133</v>
      </c>
      <c r="C23" s="106" t="s">
        <v>48</v>
      </c>
      <c r="D23" s="106" t="s">
        <v>46</v>
      </c>
      <c r="E23" s="106" t="s">
        <v>50</v>
      </c>
      <c r="F23" s="105">
        <v>8</v>
      </c>
      <c r="G23" s="109">
        <v>5508</v>
      </c>
      <c r="H23" s="109">
        <v>1965.2544000000003</v>
      </c>
      <c r="I23" s="111" t="s">
        <v>17</v>
      </c>
      <c r="J23" s="112">
        <v>8699369.5</v>
      </c>
      <c r="L23" s="111" t="s">
        <v>57</v>
      </c>
      <c r="M23" s="112">
        <v>414850</v>
      </c>
      <c r="N23" s="112">
        <v>450827</v>
      </c>
      <c r="O23" s="112">
        <v>425526</v>
      </c>
      <c r="P23" s="112">
        <v>1291203</v>
      </c>
    </row>
    <row r="24" spans="1:16">
      <c r="A24" s="104">
        <v>40932</v>
      </c>
      <c r="B24" s="105">
        <v>1134</v>
      </c>
      <c r="C24" s="106" t="s">
        <v>49</v>
      </c>
      <c r="D24" s="106" t="s">
        <v>46</v>
      </c>
      <c r="E24" s="106" t="s">
        <v>51</v>
      </c>
      <c r="F24" s="105">
        <v>9</v>
      </c>
      <c r="G24" s="109">
        <v>12735</v>
      </c>
      <c r="H24" s="109">
        <v>3907.0980000000004</v>
      </c>
      <c r="L24" s="111" t="s">
        <v>17</v>
      </c>
      <c r="M24" s="112">
        <v>2874533</v>
      </c>
      <c r="N24" s="112">
        <v>2972989</v>
      </c>
      <c r="O24" s="112">
        <v>2851847.5</v>
      </c>
      <c r="P24" s="112">
        <v>8699369.5</v>
      </c>
    </row>
    <row r="25" spans="1:16">
      <c r="A25" s="104">
        <v>40933</v>
      </c>
      <c r="B25" s="105">
        <v>1135</v>
      </c>
      <c r="C25" s="106" t="s">
        <v>45</v>
      </c>
      <c r="D25" s="106" t="s">
        <v>46</v>
      </c>
      <c r="E25" s="106" t="s">
        <v>51</v>
      </c>
      <c r="F25" s="105">
        <v>10</v>
      </c>
      <c r="G25" s="109">
        <v>13575</v>
      </c>
      <c r="H25" s="109">
        <v>1992.81</v>
      </c>
    </row>
    <row r="26" spans="1:16">
      <c r="A26" s="104">
        <v>40934</v>
      </c>
      <c r="B26" s="105">
        <v>1136</v>
      </c>
      <c r="C26" s="106" t="s">
        <v>48</v>
      </c>
      <c r="D26" s="106" t="s">
        <v>46</v>
      </c>
      <c r="E26" s="106" t="s">
        <v>51</v>
      </c>
      <c r="F26" s="105">
        <v>9</v>
      </c>
      <c r="G26" s="109">
        <v>8892</v>
      </c>
      <c r="H26" s="109">
        <v>3084.6347999999998</v>
      </c>
    </row>
    <row r="27" spans="1:16">
      <c r="A27" s="104">
        <v>40935</v>
      </c>
      <c r="B27" s="105">
        <v>1137</v>
      </c>
      <c r="C27" s="106" t="s">
        <v>49</v>
      </c>
      <c r="D27" s="106" t="s">
        <v>46</v>
      </c>
      <c r="E27" s="106" t="s">
        <v>47</v>
      </c>
      <c r="F27" s="105">
        <v>9</v>
      </c>
      <c r="G27" s="109">
        <v>6196.5</v>
      </c>
      <c r="H27" s="109">
        <v>3112.7084999999997</v>
      </c>
    </row>
    <row r="28" spans="1:16">
      <c r="A28" s="104">
        <v>40936</v>
      </c>
      <c r="B28" s="105">
        <v>1138</v>
      </c>
      <c r="C28" s="106" t="s">
        <v>45</v>
      </c>
      <c r="D28" s="106" t="s">
        <v>46</v>
      </c>
      <c r="E28" s="106" t="s">
        <v>47</v>
      </c>
      <c r="F28" s="105">
        <v>7</v>
      </c>
      <c r="G28" s="109">
        <v>4063.5</v>
      </c>
      <c r="H28" s="109">
        <v>709.69027499999993</v>
      </c>
    </row>
    <row r="29" spans="1:16">
      <c r="A29" s="104">
        <v>40937</v>
      </c>
      <c r="B29" s="105">
        <v>1139</v>
      </c>
      <c r="C29" s="106" t="s">
        <v>48</v>
      </c>
      <c r="D29" s="106" t="s">
        <v>46</v>
      </c>
      <c r="E29" s="106" t="s">
        <v>47</v>
      </c>
      <c r="F29" s="105">
        <v>9</v>
      </c>
      <c r="G29" s="109">
        <v>4464</v>
      </c>
      <c r="H29" s="109">
        <v>2483.5464000000002</v>
      </c>
    </row>
    <row r="30" spans="1:16">
      <c r="A30" s="104">
        <v>40938</v>
      </c>
      <c r="B30" s="105">
        <v>1140</v>
      </c>
      <c r="C30" s="106" t="s">
        <v>49</v>
      </c>
      <c r="D30" s="106" t="s">
        <v>46</v>
      </c>
      <c r="E30" s="106" t="s">
        <v>50</v>
      </c>
      <c r="F30" s="105">
        <v>10</v>
      </c>
      <c r="G30" s="109">
        <v>10350</v>
      </c>
      <c r="H30" s="109">
        <v>4514.67</v>
      </c>
    </row>
    <row r="31" spans="1:16">
      <c r="A31" s="104">
        <v>40939</v>
      </c>
      <c r="B31" s="105">
        <v>1141</v>
      </c>
      <c r="C31" s="106" t="s">
        <v>45</v>
      </c>
      <c r="D31" s="106" t="s">
        <v>46</v>
      </c>
      <c r="E31" s="106" t="s">
        <v>50</v>
      </c>
      <c r="F31" s="105">
        <v>10</v>
      </c>
      <c r="G31" s="109">
        <v>8680</v>
      </c>
      <c r="H31" s="109">
        <v>2494.6320000000001</v>
      </c>
    </row>
    <row r="32" spans="1:16">
      <c r="A32" s="104">
        <v>40940</v>
      </c>
      <c r="B32" s="105">
        <v>1142</v>
      </c>
      <c r="C32" s="106" t="s">
        <v>48</v>
      </c>
      <c r="D32" s="106" t="s">
        <v>46</v>
      </c>
      <c r="E32" s="106" t="s">
        <v>50</v>
      </c>
      <c r="F32" s="105">
        <v>9</v>
      </c>
      <c r="G32" s="109">
        <v>13050</v>
      </c>
      <c r="H32" s="109">
        <v>2179.35</v>
      </c>
    </row>
    <row r="33" spans="1:8">
      <c r="A33" s="104">
        <v>40941</v>
      </c>
      <c r="B33" s="105">
        <v>1143</v>
      </c>
      <c r="C33" s="106" t="s">
        <v>49</v>
      </c>
      <c r="D33" s="106" t="s">
        <v>46</v>
      </c>
      <c r="E33" s="106" t="s">
        <v>51</v>
      </c>
      <c r="F33" s="105">
        <v>8</v>
      </c>
      <c r="G33" s="109">
        <v>2312</v>
      </c>
      <c r="H33" s="109">
        <v>999.93999999999994</v>
      </c>
    </row>
    <row r="34" spans="1:8">
      <c r="A34" s="104">
        <v>40942</v>
      </c>
      <c r="B34" s="105">
        <v>1144</v>
      </c>
      <c r="C34" s="106" t="s">
        <v>45</v>
      </c>
      <c r="D34" s="106" t="s">
        <v>46</v>
      </c>
      <c r="E34" s="106" t="s">
        <v>51</v>
      </c>
      <c r="F34" s="105">
        <v>6</v>
      </c>
      <c r="G34" s="109">
        <v>3060</v>
      </c>
      <c r="H34" s="109">
        <v>461.60100000000006</v>
      </c>
    </row>
    <row r="35" spans="1:8">
      <c r="A35" s="104">
        <v>40943</v>
      </c>
      <c r="B35" s="105">
        <v>1145</v>
      </c>
      <c r="C35" s="106" t="s">
        <v>48</v>
      </c>
      <c r="D35" s="106" t="s">
        <v>46</v>
      </c>
      <c r="E35" s="106" t="s">
        <v>51</v>
      </c>
      <c r="F35" s="105">
        <v>8</v>
      </c>
      <c r="G35" s="109">
        <v>9810</v>
      </c>
      <c r="H35" s="109">
        <v>744.77520000000004</v>
      </c>
    </row>
    <row r="36" spans="1:8">
      <c r="A36" s="104">
        <v>40944</v>
      </c>
      <c r="B36" s="105">
        <v>1146</v>
      </c>
      <c r="C36" s="106" t="s">
        <v>49</v>
      </c>
      <c r="D36" s="106" t="s">
        <v>46</v>
      </c>
      <c r="E36" s="106" t="s">
        <v>47</v>
      </c>
      <c r="F36" s="105">
        <v>10</v>
      </c>
      <c r="G36" s="109">
        <v>8120</v>
      </c>
      <c r="H36" s="109">
        <v>2571.8069999999998</v>
      </c>
    </row>
    <row r="37" spans="1:8">
      <c r="A37" s="104">
        <v>40945</v>
      </c>
      <c r="B37" s="105">
        <v>1147</v>
      </c>
      <c r="C37" s="106" t="s">
        <v>45</v>
      </c>
      <c r="D37" s="106" t="s">
        <v>46</v>
      </c>
      <c r="E37" s="106" t="s">
        <v>47</v>
      </c>
      <c r="F37" s="105">
        <v>7</v>
      </c>
      <c r="G37" s="109">
        <v>6520.5</v>
      </c>
      <c r="H37" s="109">
        <v>1443.6387</v>
      </c>
    </row>
    <row r="38" spans="1:8">
      <c r="A38" s="104">
        <v>40946</v>
      </c>
      <c r="B38" s="105">
        <v>1148</v>
      </c>
      <c r="C38" s="106" t="s">
        <v>48</v>
      </c>
      <c r="D38" s="106" t="s">
        <v>46</v>
      </c>
      <c r="E38" s="106" t="s">
        <v>47</v>
      </c>
      <c r="F38" s="105">
        <v>6</v>
      </c>
      <c r="G38" s="109">
        <v>12060</v>
      </c>
      <c r="H38" s="109">
        <v>4258.6271999999999</v>
      </c>
    </row>
    <row r="39" spans="1:8">
      <c r="A39" s="104">
        <v>40947</v>
      </c>
      <c r="B39" s="105">
        <v>1149</v>
      </c>
      <c r="C39" s="106" t="s">
        <v>49</v>
      </c>
      <c r="D39" s="106" t="s">
        <v>46</v>
      </c>
      <c r="E39" s="106" t="s">
        <v>50</v>
      </c>
      <c r="F39" s="105">
        <v>8</v>
      </c>
      <c r="G39" s="109">
        <v>8544</v>
      </c>
      <c r="H39" s="109">
        <v>3347.1120000000001</v>
      </c>
    </row>
    <row r="40" spans="1:8">
      <c r="A40" s="104">
        <v>40948</v>
      </c>
      <c r="B40" s="105">
        <v>1150</v>
      </c>
      <c r="C40" s="106" t="s">
        <v>45</v>
      </c>
      <c r="D40" s="106" t="s">
        <v>46</v>
      </c>
      <c r="E40" s="106" t="s">
        <v>50</v>
      </c>
      <c r="F40" s="105">
        <v>7</v>
      </c>
      <c r="G40" s="109">
        <v>7024.5</v>
      </c>
      <c r="H40" s="109">
        <v>2027.739</v>
      </c>
    </row>
    <row r="41" spans="1:8">
      <c r="A41" s="104">
        <v>40949</v>
      </c>
      <c r="B41" s="105">
        <v>1151</v>
      </c>
      <c r="C41" s="106" t="s">
        <v>48</v>
      </c>
      <c r="D41" s="106" t="s">
        <v>46</v>
      </c>
      <c r="E41" s="106" t="s">
        <v>50</v>
      </c>
      <c r="F41" s="105">
        <v>7</v>
      </c>
      <c r="G41" s="109">
        <v>14017.5</v>
      </c>
      <c r="H41" s="109">
        <v>3352.4253000000003</v>
      </c>
    </row>
    <row r="42" spans="1:8">
      <c r="A42" s="104">
        <v>40950</v>
      </c>
      <c r="B42" s="105">
        <v>1152</v>
      </c>
      <c r="C42" s="106" t="s">
        <v>49</v>
      </c>
      <c r="D42" s="106" t="s">
        <v>46</v>
      </c>
      <c r="E42" s="106" t="s">
        <v>51</v>
      </c>
      <c r="F42" s="105">
        <v>8</v>
      </c>
      <c r="G42" s="109">
        <v>4056</v>
      </c>
      <c r="H42" s="109">
        <v>1843.4520000000002</v>
      </c>
    </row>
    <row r="43" spans="1:8">
      <c r="A43" s="104">
        <v>40951</v>
      </c>
      <c r="B43" s="105">
        <v>1153</v>
      </c>
      <c r="C43" s="106" t="s">
        <v>45</v>
      </c>
      <c r="D43" s="106" t="s">
        <v>46</v>
      </c>
      <c r="E43" s="106" t="s">
        <v>51</v>
      </c>
      <c r="F43" s="105">
        <v>7</v>
      </c>
      <c r="G43" s="109">
        <v>2730</v>
      </c>
      <c r="H43" s="109">
        <v>4393.116</v>
      </c>
    </row>
    <row r="44" spans="1:8">
      <c r="A44" s="104">
        <v>40952</v>
      </c>
      <c r="B44" s="105">
        <v>1154</v>
      </c>
      <c r="C44" s="106" t="s">
        <v>48</v>
      </c>
      <c r="D44" s="106" t="s">
        <v>46</v>
      </c>
      <c r="E44" s="106" t="s">
        <v>51</v>
      </c>
      <c r="F44" s="105">
        <v>6</v>
      </c>
      <c r="G44" s="109">
        <v>6804</v>
      </c>
      <c r="H44" s="109">
        <v>3755.808</v>
      </c>
    </row>
    <row r="45" spans="1:8">
      <c r="A45" s="104">
        <v>40953</v>
      </c>
      <c r="B45" s="105">
        <v>1155</v>
      </c>
      <c r="C45" s="106" t="s">
        <v>49</v>
      </c>
      <c r="D45" s="106" t="s">
        <v>46</v>
      </c>
      <c r="E45" s="106" t="s">
        <v>47</v>
      </c>
      <c r="F45" s="105">
        <v>7</v>
      </c>
      <c r="G45" s="109">
        <v>8778</v>
      </c>
      <c r="H45" s="109">
        <v>1690.6428000000001</v>
      </c>
    </row>
    <row r="46" spans="1:8">
      <c r="A46" s="104">
        <v>40954</v>
      </c>
      <c r="B46" s="105">
        <v>1156</v>
      </c>
      <c r="C46" s="106" t="s">
        <v>45</v>
      </c>
      <c r="D46" s="106" t="s">
        <v>46</v>
      </c>
      <c r="E46" s="106" t="s">
        <v>47</v>
      </c>
      <c r="F46" s="105">
        <v>8</v>
      </c>
      <c r="G46" s="109">
        <v>2304</v>
      </c>
      <c r="H46" s="109">
        <v>1475.9423999999999</v>
      </c>
    </row>
    <row r="47" spans="1:8">
      <c r="A47" s="104">
        <v>40955</v>
      </c>
      <c r="B47" s="105">
        <v>1157</v>
      </c>
      <c r="C47" s="106" t="s">
        <v>48</v>
      </c>
      <c r="D47" s="106" t="s">
        <v>46</v>
      </c>
      <c r="E47" s="106" t="s">
        <v>47</v>
      </c>
      <c r="F47" s="105">
        <v>10</v>
      </c>
      <c r="G47" s="109">
        <v>9150</v>
      </c>
      <c r="H47" s="109">
        <v>1103.124</v>
      </c>
    </row>
    <row r="48" spans="1:8">
      <c r="A48" s="104">
        <v>40956</v>
      </c>
      <c r="B48" s="105">
        <v>1158</v>
      </c>
      <c r="C48" s="106" t="s">
        <v>49</v>
      </c>
      <c r="D48" s="106" t="s">
        <v>46</v>
      </c>
      <c r="E48" s="106" t="s">
        <v>50</v>
      </c>
      <c r="F48" s="105">
        <v>8</v>
      </c>
      <c r="G48" s="109">
        <v>7584</v>
      </c>
      <c r="H48" s="109">
        <v>1378.7711999999999</v>
      </c>
    </row>
    <row r="49" spans="1:8">
      <c r="A49" s="104">
        <v>40957</v>
      </c>
      <c r="B49" s="105">
        <v>1159</v>
      </c>
      <c r="C49" s="106" t="s">
        <v>45</v>
      </c>
      <c r="D49" s="106" t="s">
        <v>46</v>
      </c>
      <c r="E49" s="106" t="s">
        <v>50</v>
      </c>
      <c r="F49" s="105">
        <v>10</v>
      </c>
      <c r="G49" s="109">
        <v>14900</v>
      </c>
      <c r="H49" s="109">
        <v>985.48599999999999</v>
      </c>
    </row>
    <row r="50" spans="1:8">
      <c r="A50" s="104">
        <v>40958</v>
      </c>
      <c r="B50" s="105">
        <v>1160</v>
      </c>
      <c r="C50" s="106" t="s">
        <v>48</v>
      </c>
      <c r="D50" s="106" t="s">
        <v>46</v>
      </c>
      <c r="E50" s="106" t="s">
        <v>50</v>
      </c>
      <c r="F50" s="105">
        <v>6</v>
      </c>
      <c r="G50" s="109">
        <v>8964</v>
      </c>
      <c r="H50" s="109">
        <v>877.3515000000001</v>
      </c>
    </row>
    <row r="51" spans="1:8">
      <c r="A51" s="104">
        <v>40959</v>
      </c>
      <c r="B51" s="105">
        <v>1161</v>
      </c>
      <c r="C51" s="106" t="s">
        <v>49</v>
      </c>
      <c r="D51" s="106" t="s">
        <v>46</v>
      </c>
      <c r="E51" s="106" t="s">
        <v>51</v>
      </c>
      <c r="F51" s="105">
        <v>9</v>
      </c>
      <c r="G51" s="109">
        <v>2079</v>
      </c>
      <c r="H51" s="109">
        <v>2799.1656000000003</v>
      </c>
    </row>
    <row r="52" spans="1:8">
      <c r="A52" s="104">
        <v>40960</v>
      </c>
      <c r="B52" s="105">
        <v>1162</v>
      </c>
      <c r="C52" s="106" t="s">
        <v>45</v>
      </c>
      <c r="D52" s="106" t="s">
        <v>46</v>
      </c>
      <c r="E52" s="106" t="s">
        <v>51</v>
      </c>
      <c r="F52" s="105">
        <v>6</v>
      </c>
      <c r="G52" s="109">
        <v>2412</v>
      </c>
      <c r="H52" s="109">
        <v>2078.1792</v>
      </c>
    </row>
    <row r="53" spans="1:8">
      <c r="A53" s="104">
        <v>40961</v>
      </c>
      <c r="B53" s="105">
        <v>1163</v>
      </c>
      <c r="C53" s="106" t="s">
        <v>48</v>
      </c>
      <c r="D53" s="106" t="s">
        <v>46</v>
      </c>
      <c r="E53" s="106" t="s">
        <v>51</v>
      </c>
      <c r="F53" s="105">
        <v>7</v>
      </c>
      <c r="G53" s="109">
        <v>4189.5</v>
      </c>
      <c r="H53" s="109">
        <v>2660.3325000000004</v>
      </c>
    </row>
    <row r="54" spans="1:8">
      <c r="A54" s="104">
        <v>40962</v>
      </c>
      <c r="B54" s="105">
        <v>1164</v>
      </c>
      <c r="C54" s="106" t="s">
        <v>49</v>
      </c>
      <c r="D54" s="106" t="s">
        <v>46</v>
      </c>
      <c r="E54" s="106" t="s">
        <v>47</v>
      </c>
      <c r="F54" s="105">
        <v>8</v>
      </c>
      <c r="G54" s="109">
        <v>10080</v>
      </c>
      <c r="H54" s="109">
        <v>1541.4335999999998</v>
      </c>
    </row>
    <row r="55" spans="1:8">
      <c r="A55" s="104">
        <v>40963</v>
      </c>
      <c r="B55" s="105">
        <v>1165</v>
      </c>
      <c r="C55" s="106" t="s">
        <v>45</v>
      </c>
      <c r="D55" s="106" t="s">
        <v>46</v>
      </c>
      <c r="E55" s="106" t="s">
        <v>47</v>
      </c>
      <c r="F55" s="105">
        <v>9</v>
      </c>
      <c r="G55" s="109">
        <v>5076</v>
      </c>
      <c r="H55" s="109">
        <v>1053.27</v>
      </c>
    </row>
    <row r="56" spans="1:8">
      <c r="A56" s="104">
        <v>40964</v>
      </c>
      <c r="B56" s="105">
        <v>1166</v>
      </c>
      <c r="C56" s="106" t="s">
        <v>48</v>
      </c>
      <c r="D56" s="106" t="s">
        <v>46</v>
      </c>
      <c r="E56" s="106" t="s">
        <v>47</v>
      </c>
      <c r="F56" s="105">
        <v>6</v>
      </c>
      <c r="G56" s="109">
        <v>9315</v>
      </c>
      <c r="H56" s="109">
        <v>4057.6140000000005</v>
      </c>
    </row>
    <row r="57" spans="1:8">
      <c r="A57" s="104">
        <v>40965</v>
      </c>
      <c r="B57" s="105">
        <v>1167</v>
      </c>
      <c r="C57" s="106" t="s">
        <v>49</v>
      </c>
      <c r="D57" s="106" t="s">
        <v>46</v>
      </c>
      <c r="E57" s="106" t="s">
        <v>50</v>
      </c>
      <c r="F57" s="105">
        <v>10</v>
      </c>
      <c r="G57" s="109">
        <v>11280</v>
      </c>
      <c r="H57" s="109">
        <v>4693.8899999999994</v>
      </c>
    </row>
    <row r="58" spans="1:8">
      <c r="A58" s="104">
        <v>40966</v>
      </c>
      <c r="B58" s="105">
        <v>1168</v>
      </c>
      <c r="C58" s="106" t="s">
        <v>45</v>
      </c>
      <c r="D58" s="106" t="s">
        <v>46</v>
      </c>
      <c r="E58" s="106" t="s">
        <v>50</v>
      </c>
      <c r="F58" s="105">
        <v>7</v>
      </c>
      <c r="G58" s="109">
        <v>8946</v>
      </c>
      <c r="H58" s="109">
        <v>909.80820000000006</v>
      </c>
    </row>
    <row r="59" spans="1:8">
      <c r="A59" s="104">
        <v>40967</v>
      </c>
      <c r="B59" s="105">
        <v>1169</v>
      </c>
      <c r="C59" s="106" t="s">
        <v>48</v>
      </c>
      <c r="D59" s="106" t="s">
        <v>46</v>
      </c>
      <c r="E59" s="106" t="s">
        <v>50</v>
      </c>
      <c r="F59" s="105">
        <v>8</v>
      </c>
      <c r="G59" s="109">
        <v>8568</v>
      </c>
      <c r="H59" s="109">
        <v>3129.0336000000007</v>
      </c>
    </row>
    <row r="60" spans="1:8">
      <c r="A60" s="104">
        <v>40969</v>
      </c>
      <c r="B60" s="105">
        <v>1170</v>
      </c>
      <c r="C60" s="106" t="s">
        <v>49</v>
      </c>
      <c r="D60" s="106" t="s">
        <v>46</v>
      </c>
      <c r="E60" s="106" t="s">
        <v>51</v>
      </c>
      <c r="F60" s="105">
        <v>8</v>
      </c>
      <c r="G60" s="109">
        <v>2178</v>
      </c>
      <c r="H60" s="109">
        <v>2062.7837999999997</v>
      </c>
    </row>
    <row r="61" spans="1:8">
      <c r="A61" s="104">
        <v>40970</v>
      </c>
      <c r="B61" s="105">
        <v>1171</v>
      </c>
      <c r="C61" s="106" t="s">
        <v>45</v>
      </c>
      <c r="D61" s="106" t="s">
        <v>46</v>
      </c>
      <c r="E61" s="106" t="s">
        <v>51</v>
      </c>
      <c r="F61" s="105">
        <v>9</v>
      </c>
      <c r="G61" s="109">
        <v>8100</v>
      </c>
      <c r="H61" s="109">
        <v>2295.864</v>
      </c>
    </row>
    <row r="62" spans="1:8">
      <c r="A62" s="104">
        <v>40971</v>
      </c>
      <c r="B62" s="105">
        <v>1172</v>
      </c>
      <c r="C62" s="106" t="s">
        <v>48</v>
      </c>
      <c r="D62" s="106" t="s">
        <v>46</v>
      </c>
      <c r="E62" s="106" t="s">
        <v>51</v>
      </c>
      <c r="F62" s="105">
        <v>9</v>
      </c>
      <c r="G62" s="109">
        <v>2106</v>
      </c>
      <c r="H62" s="109">
        <v>4223.5829999999996</v>
      </c>
    </row>
    <row r="63" spans="1:8">
      <c r="A63" s="104">
        <v>40972</v>
      </c>
      <c r="B63" s="105">
        <v>1173</v>
      </c>
      <c r="C63" s="106" t="s">
        <v>49</v>
      </c>
      <c r="D63" s="106" t="s">
        <v>46</v>
      </c>
      <c r="E63" s="106" t="s">
        <v>47</v>
      </c>
      <c r="F63" s="105">
        <v>10</v>
      </c>
      <c r="G63" s="109">
        <v>8480</v>
      </c>
      <c r="H63" s="109">
        <v>1349.1679999999999</v>
      </c>
    </row>
    <row r="64" spans="1:8">
      <c r="A64" s="104">
        <v>40973</v>
      </c>
      <c r="B64" s="105">
        <v>1174</v>
      </c>
      <c r="C64" s="106" t="s">
        <v>45</v>
      </c>
      <c r="D64" s="106" t="s">
        <v>46</v>
      </c>
      <c r="E64" s="106" t="s">
        <v>47</v>
      </c>
      <c r="F64" s="105">
        <v>6</v>
      </c>
      <c r="G64" s="109">
        <v>5220</v>
      </c>
      <c r="H64" s="109">
        <v>1052.8739999999998</v>
      </c>
    </row>
    <row r="65" spans="1:8">
      <c r="A65" s="104">
        <v>41339</v>
      </c>
      <c r="B65" s="105">
        <v>1175</v>
      </c>
      <c r="C65" s="106" t="s">
        <v>48</v>
      </c>
      <c r="D65" s="106" t="s">
        <v>46</v>
      </c>
      <c r="E65" s="106" t="s">
        <v>47</v>
      </c>
      <c r="F65" s="105">
        <v>6</v>
      </c>
      <c r="G65" s="109">
        <v>4410</v>
      </c>
      <c r="H65" s="109">
        <v>1489.2570000000001</v>
      </c>
    </row>
    <row r="66" spans="1:8">
      <c r="A66" s="104">
        <v>41340</v>
      </c>
      <c r="B66" s="105">
        <v>1176</v>
      </c>
      <c r="C66" s="106" t="s">
        <v>49</v>
      </c>
      <c r="D66" s="106" t="s">
        <v>46</v>
      </c>
      <c r="E66" s="106" t="s">
        <v>50</v>
      </c>
      <c r="F66" s="105">
        <v>9</v>
      </c>
      <c r="G66" s="109">
        <v>2524.5</v>
      </c>
      <c r="H66" s="109">
        <v>2069.5850999999998</v>
      </c>
    </row>
    <row r="67" spans="1:8">
      <c r="A67" s="104">
        <v>41341</v>
      </c>
      <c r="B67" s="105">
        <v>1177</v>
      </c>
      <c r="C67" s="106" t="s">
        <v>45</v>
      </c>
      <c r="D67" s="106" t="s">
        <v>46</v>
      </c>
      <c r="E67" s="106" t="s">
        <v>50</v>
      </c>
      <c r="F67" s="105">
        <v>9</v>
      </c>
      <c r="G67" s="109">
        <v>8505</v>
      </c>
      <c r="H67" s="109">
        <v>4672.08</v>
      </c>
    </row>
    <row r="68" spans="1:8">
      <c r="A68" s="104">
        <v>41342</v>
      </c>
      <c r="B68" s="105">
        <v>1178</v>
      </c>
      <c r="C68" s="106" t="s">
        <v>48</v>
      </c>
      <c r="D68" s="106" t="s">
        <v>46</v>
      </c>
      <c r="E68" s="106" t="s">
        <v>50</v>
      </c>
      <c r="F68" s="105">
        <v>8</v>
      </c>
      <c r="G68" s="109">
        <v>10224</v>
      </c>
      <c r="H68" s="109">
        <v>941.88599999999997</v>
      </c>
    </row>
    <row r="69" spans="1:8">
      <c r="A69" s="104">
        <v>41343</v>
      </c>
      <c r="B69" s="105">
        <v>1179</v>
      </c>
      <c r="C69" s="106" t="s">
        <v>49</v>
      </c>
      <c r="D69" s="106" t="s">
        <v>46</v>
      </c>
      <c r="E69" s="106" t="s">
        <v>51</v>
      </c>
      <c r="F69" s="105">
        <v>6</v>
      </c>
      <c r="G69" s="109">
        <v>12330</v>
      </c>
      <c r="H69" s="109">
        <v>1667.5092</v>
      </c>
    </row>
    <row r="70" spans="1:8">
      <c r="A70" s="104">
        <v>41344</v>
      </c>
      <c r="B70" s="105">
        <v>1180</v>
      </c>
      <c r="C70" s="106" t="s">
        <v>45</v>
      </c>
      <c r="D70" s="106" t="s">
        <v>46</v>
      </c>
      <c r="E70" s="106" t="s">
        <v>51</v>
      </c>
      <c r="F70" s="105">
        <v>9</v>
      </c>
      <c r="G70" s="109">
        <v>4914</v>
      </c>
      <c r="H70" s="109">
        <v>4085.4996000000001</v>
      </c>
    </row>
    <row r="71" spans="1:8">
      <c r="A71" s="104">
        <v>41345</v>
      </c>
      <c r="B71" s="105">
        <v>1181</v>
      </c>
      <c r="C71" s="106" t="s">
        <v>48</v>
      </c>
      <c r="D71" s="106" t="s">
        <v>46</v>
      </c>
      <c r="E71" s="106" t="s">
        <v>51</v>
      </c>
      <c r="F71" s="105">
        <v>7</v>
      </c>
      <c r="G71" s="109">
        <v>8032.5</v>
      </c>
      <c r="H71" s="109">
        <v>3396.1410000000001</v>
      </c>
    </row>
    <row r="72" spans="1:8">
      <c r="A72" s="104">
        <v>41346</v>
      </c>
      <c r="B72" s="105">
        <v>1182</v>
      </c>
      <c r="C72" s="106" t="s">
        <v>49</v>
      </c>
      <c r="D72" s="106" t="s">
        <v>46</v>
      </c>
      <c r="E72" s="106" t="s">
        <v>47</v>
      </c>
      <c r="F72" s="105">
        <v>7</v>
      </c>
      <c r="G72" s="109">
        <v>8757</v>
      </c>
      <c r="H72" s="109">
        <v>1824.0831000000003</v>
      </c>
    </row>
    <row r="73" spans="1:8">
      <c r="A73" s="104">
        <v>41347</v>
      </c>
      <c r="B73" s="105">
        <v>1183</v>
      </c>
      <c r="C73" s="106" t="s">
        <v>45</v>
      </c>
      <c r="D73" s="106" t="s">
        <v>46</v>
      </c>
      <c r="E73" s="106" t="s">
        <v>47</v>
      </c>
      <c r="F73" s="105">
        <v>6</v>
      </c>
      <c r="G73" s="109">
        <v>12330</v>
      </c>
      <c r="H73" s="109">
        <v>909.70740000000001</v>
      </c>
    </row>
    <row r="74" spans="1:8">
      <c r="A74" s="104">
        <v>41348</v>
      </c>
      <c r="B74" s="105">
        <v>1184</v>
      </c>
      <c r="C74" s="106" t="s">
        <v>48</v>
      </c>
      <c r="D74" s="106" t="s">
        <v>46</v>
      </c>
      <c r="E74" s="106" t="s">
        <v>47</v>
      </c>
      <c r="F74" s="105">
        <v>10</v>
      </c>
      <c r="G74" s="109">
        <v>8440</v>
      </c>
      <c r="H74" s="109">
        <v>4225.2750000000005</v>
      </c>
    </row>
    <row r="75" spans="1:8">
      <c r="A75" s="104">
        <v>41349</v>
      </c>
      <c r="B75" s="105">
        <v>1185</v>
      </c>
      <c r="C75" s="106" t="s">
        <v>49</v>
      </c>
      <c r="D75" s="106" t="s">
        <v>46</v>
      </c>
      <c r="E75" s="106" t="s">
        <v>50</v>
      </c>
      <c r="F75" s="105">
        <v>9</v>
      </c>
      <c r="G75" s="109">
        <v>7074</v>
      </c>
      <c r="H75" s="109">
        <v>2610.306</v>
      </c>
    </row>
    <row r="76" spans="1:8">
      <c r="A76" s="104">
        <v>41350</v>
      </c>
      <c r="B76" s="105">
        <v>1186</v>
      </c>
      <c r="C76" s="106" t="s">
        <v>45</v>
      </c>
      <c r="D76" s="106" t="s">
        <v>46</v>
      </c>
      <c r="E76" s="106" t="s">
        <v>50</v>
      </c>
      <c r="F76" s="105">
        <v>10</v>
      </c>
      <c r="G76" s="109">
        <v>8040</v>
      </c>
      <c r="H76" s="109">
        <v>1930.806</v>
      </c>
    </row>
    <row r="77" spans="1:8">
      <c r="A77" s="104">
        <v>41351</v>
      </c>
      <c r="B77" s="105">
        <v>1187</v>
      </c>
      <c r="C77" s="106" t="s">
        <v>48</v>
      </c>
      <c r="D77" s="106" t="s">
        <v>46</v>
      </c>
      <c r="E77" s="106" t="s">
        <v>50</v>
      </c>
      <c r="F77" s="105">
        <v>8</v>
      </c>
      <c r="G77" s="109">
        <v>11070</v>
      </c>
      <c r="H77" s="109">
        <v>3935.3850000000002</v>
      </c>
    </row>
    <row r="78" spans="1:8">
      <c r="A78" s="104">
        <v>41352</v>
      </c>
      <c r="B78" s="105">
        <v>1188</v>
      </c>
      <c r="C78" s="106" t="s">
        <v>49</v>
      </c>
      <c r="D78" s="106" t="s">
        <v>46</v>
      </c>
      <c r="E78" s="106" t="s">
        <v>51</v>
      </c>
      <c r="F78" s="105">
        <v>9</v>
      </c>
      <c r="G78" s="109">
        <v>5913</v>
      </c>
      <c r="H78" s="109">
        <v>3893.1192000000001</v>
      </c>
    </row>
    <row r="79" spans="1:8">
      <c r="A79" s="104">
        <v>41353</v>
      </c>
      <c r="B79" s="105">
        <v>1189</v>
      </c>
      <c r="C79" s="106" t="s">
        <v>45</v>
      </c>
      <c r="D79" s="106" t="s">
        <v>46</v>
      </c>
      <c r="E79" s="106" t="s">
        <v>51</v>
      </c>
      <c r="F79" s="105">
        <v>6</v>
      </c>
      <c r="G79" s="109">
        <v>10440</v>
      </c>
      <c r="H79" s="109">
        <v>2468.6424000000006</v>
      </c>
    </row>
    <row r="80" spans="1:8">
      <c r="A80" s="104">
        <v>41354</v>
      </c>
      <c r="B80" s="105">
        <v>1190</v>
      </c>
      <c r="C80" s="106" t="s">
        <v>48</v>
      </c>
      <c r="D80" s="106" t="s">
        <v>46</v>
      </c>
      <c r="E80" s="106" t="s">
        <v>51</v>
      </c>
      <c r="F80" s="105">
        <v>7</v>
      </c>
      <c r="G80" s="109">
        <v>1648.5</v>
      </c>
      <c r="H80" s="109">
        <v>2758.2701999999999</v>
      </c>
    </row>
    <row r="81" spans="1:8">
      <c r="A81" s="104">
        <v>41355</v>
      </c>
      <c r="B81" s="105">
        <v>1191</v>
      </c>
      <c r="C81" s="106" t="s">
        <v>49</v>
      </c>
      <c r="D81" s="106" t="s">
        <v>46</v>
      </c>
      <c r="E81" s="106" t="s">
        <v>47</v>
      </c>
      <c r="F81" s="105">
        <v>9</v>
      </c>
      <c r="G81" s="109">
        <v>13770</v>
      </c>
      <c r="H81" s="109">
        <v>1198.8162000000002</v>
      </c>
    </row>
    <row r="82" spans="1:8">
      <c r="A82" s="104">
        <v>41356</v>
      </c>
      <c r="B82" s="105">
        <v>1192</v>
      </c>
      <c r="C82" s="106" t="s">
        <v>45</v>
      </c>
      <c r="D82" s="106" t="s">
        <v>46</v>
      </c>
      <c r="E82" s="106" t="s">
        <v>47</v>
      </c>
      <c r="F82" s="105">
        <v>6</v>
      </c>
      <c r="G82" s="109">
        <v>1647</v>
      </c>
      <c r="H82" s="109">
        <v>702.44549999999992</v>
      </c>
    </row>
    <row r="83" spans="1:8">
      <c r="A83" s="104">
        <v>41357</v>
      </c>
      <c r="B83" s="105">
        <v>1193</v>
      </c>
      <c r="C83" s="106" t="s">
        <v>48</v>
      </c>
      <c r="D83" s="106" t="s">
        <v>46</v>
      </c>
      <c r="E83" s="106" t="s">
        <v>47</v>
      </c>
      <c r="F83" s="105">
        <v>9</v>
      </c>
      <c r="G83" s="109">
        <v>7911</v>
      </c>
      <c r="H83" s="109">
        <v>4921.9605000000001</v>
      </c>
    </row>
    <row r="84" spans="1:8">
      <c r="A84" s="104">
        <v>41358</v>
      </c>
      <c r="B84" s="105">
        <v>1194</v>
      </c>
      <c r="C84" s="106" t="s">
        <v>49</v>
      </c>
      <c r="D84" s="106" t="s">
        <v>46</v>
      </c>
      <c r="E84" s="106" t="s">
        <v>50</v>
      </c>
      <c r="F84" s="105">
        <v>6</v>
      </c>
      <c r="G84" s="109">
        <v>6804</v>
      </c>
      <c r="H84" s="109">
        <v>2912.7923999999998</v>
      </c>
    </row>
    <row r="85" spans="1:8">
      <c r="A85" s="104">
        <v>41359</v>
      </c>
      <c r="B85" s="105">
        <v>1195</v>
      </c>
      <c r="C85" s="106" t="s">
        <v>45</v>
      </c>
      <c r="D85" s="106" t="s">
        <v>46</v>
      </c>
      <c r="E85" s="106" t="s">
        <v>50</v>
      </c>
      <c r="F85" s="105">
        <v>9</v>
      </c>
      <c r="G85" s="109">
        <v>7965</v>
      </c>
      <c r="H85" s="109">
        <v>703.78740000000005</v>
      </c>
    </row>
    <row r="86" spans="1:8">
      <c r="A86" s="104">
        <v>41360</v>
      </c>
      <c r="B86" s="105">
        <v>1196</v>
      </c>
      <c r="C86" s="106" t="s">
        <v>48</v>
      </c>
      <c r="D86" s="106" t="s">
        <v>46</v>
      </c>
      <c r="E86" s="106" t="s">
        <v>50</v>
      </c>
      <c r="F86" s="105">
        <v>10</v>
      </c>
      <c r="G86" s="109">
        <v>3960</v>
      </c>
      <c r="H86" s="109">
        <v>1772.8919999999998</v>
      </c>
    </row>
    <row r="87" spans="1:8">
      <c r="A87" s="104">
        <v>41361</v>
      </c>
      <c r="B87" s="105">
        <v>1197</v>
      </c>
      <c r="C87" s="106" t="s">
        <v>49</v>
      </c>
      <c r="D87" s="106" t="s">
        <v>46</v>
      </c>
      <c r="E87" s="106" t="s">
        <v>51</v>
      </c>
      <c r="F87" s="105">
        <v>10</v>
      </c>
      <c r="G87" s="109">
        <v>5130</v>
      </c>
      <c r="H87" s="109">
        <v>2639.3849999999998</v>
      </c>
    </row>
    <row r="88" spans="1:8">
      <c r="A88" s="104">
        <v>41362</v>
      </c>
      <c r="B88" s="105">
        <v>1198</v>
      </c>
      <c r="C88" s="106" t="s">
        <v>45</v>
      </c>
      <c r="D88" s="106" t="s">
        <v>46</v>
      </c>
      <c r="E88" s="106" t="s">
        <v>51</v>
      </c>
      <c r="F88" s="105">
        <v>9</v>
      </c>
      <c r="G88" s="109">
        <v>2205</v>
      </c>
      <c r="H88" s="109">
        <v>3743.2080000000001</v>
      </c>
    </row>
    <row r="89" spans="1:8">
      <c r="A89" s="104">
        <v>41363</v>
      </c>
      <c r="B89" s="105">
        <v>1199</v>
      </c>
      <c r="C89" s="106" t="s">
        <v>48</v>
      </c>
      <c r="D89" s="106" t="s">
        <v>46</v>
      </c>
      <c r="E89" s="106" t="s">
        <v>51</v>
      </c>
      <c r="F89" s="105">
        <v>9</v>
      </c>
      <c r="G89" s="109">
        <v>7749</v>
      </c>
      <c r="H89" s="109">
        <v>4713.9749999999995</v>
      </c>
    </row>
    <row r="90" spans="1:8">
      <c r="A90" s="104">
        <v>41364</v>
      </c>
      <c r="B90" s="105">
        <v>1200</v>
      </c>
      <c r="C90" s="106" t="s">
        <v>49</v>
      </c>
      <c r="D90" s="106" t="s">
        <v>46</v>
      </c>
      <c r="E90" s="106" t="s">
        <v>47</v>
      </c>
      <c r="F90" s="105">
        <v>7</v>
      </c>
      <c r="G90" s="109">
        <v>13702.5</v>
      </c>
      <c r="H90" s="109">
        <v>4461.5339999999997</v>
      </c>
    </row>
    <row r="91" spans="1:8">
      <c r="A91" s="104">
        <v>41365</v>
      </c>
      <c r="B91" s="105">
        <v>1201</v>
      </c>
      <c r="C91" s="106" t="s">
        <v>45</v>
      </c>
      <c r="D91" s="106" t="s">
        <v>46</v>
      </c>
      <c r="E91" s="106" t="s">
        <v>47</v>
      </c>
      <c r="F91" s="105">
        <v>6</v>
      </c>
      <c r="G91" s="109">
        <v>2232</v>
      </c>
      <c r="H91" s="109">
        <v>2587.3343999999997</v>
      </c>
    </row>
    <row r="92" spans="1:8">
      <c r="A92" s="104">
        <v>41366</v>
      </c>
      <c r="B92" s="105">
        <v>1202</v>
      </c>
      <c r="C92" s="106" t="s">
        <v>48</v>
      </c>
      <c r="D92" s="106" t="s">
        <v>46</v>
      </c>
      <c r="E92" s="106" t="s">
        <v>47</v>
      </c>
      <c r="F92" s="105">
        <v>6</v>
      </c>
      <c r="G92" s="109">
        <v>7560</v>
      </c>
      <c r="H92" s="109">
        <v>724.81500000000005</v>
      </c>
    </row>
    <row r="93" spans="1:8">
      <c r="A93" s="104">
        <v>41367</v>
      </c>
      <c r="B93" s="105">
        <v>1203</v>
      </c>
      <c r="C93" s="106" t="s">
        <v>49</v>
      </c>
      <c r="D93" s="106" t="s">
        <v>46</v>
      </c>
      <c r="E93" s="106" t="s">
        <v>50</v>
      </c>
      <c r="F93" s="105">
        <v>7</v>
      </c>
      <c r="G93" s="109">
        <v>2094.75</v>
      </c>
      <c r="H93" s="109">
        <v>792.23444999999992</v>
      </c>
    </row>
    <row r="94" spans="1:8">
      <c r="A94" s="104">
        <v>41368</v>
      </c>
      <c r="B94" s="105">
        <v>1204</v>
      </c>
      <c r="C94" s="106" t="s">
        <v>45</v>
      </c>
      <c r="D94" s="106" t="s">
        <v>46</v>
      </c>
      <c r="E94" s="106" t="s">
        <v>50</v>
      </c>
      <c r="F94" s="105">
        <v>7</v>
      </c>
      <c r="G94" s="109">
        <v>1669.5</v>
      </c>
      <c r="H94" s="109">
        <v>1459.143</v>
      </c>
    </row>
    <row r="95" spans="1:8">
      <c r="A95" s="104">
        <v>41369</v>
      </c>
      <c r="B95" s="105">
        <v>1205</v>
      </c>
      <c r="C95" s="106" t="s">
        <v>48</v>
      </c>
      <c r="D95" s="106" t="s">
        <v>46</v>
      </c>
      <c r="E95" s="106" t="s">
        <v>50</v>
      </c>
      <c r="F95" s="105">
        <v>10</v>
      </c>
      <c r="G95" s="109">
        <v>3330</v>
      </c>
      <c r="H95" s="109">
        <v>1439.8920000000001</v>
      </c>
    </row>
    <row r="96" spans="1:8">
      <c r="A96" s="104">
        <v>41370</v>
      </c>
      <c r="B96" s="105">
        <v>1206</v>
      </c>
      <c r="C96" s="106" t="s">
        <v>49</v>
      </c>
      <c r="D96" s="106" t="s">
        <v>46</v>
      </c>
      <c r="E96" s="106" t="s">
        <v>51</v>
      </c>
      <c r="F96" s="105">
        <v>9</v>
      </c>
      <c r="G96" s="109">
        <v>2970</v>
      </c>
      <c r="H96" s="109">
        <v>1062.3689999999999</v>
      </c>
    </row>
    <row r="97" spans="1:8">
      <c r="A97" s="104">
        <v>41371</v>
      </c>
      <c r="B97" s="105">
        <v>1207</v>
      </c>
      <c r="C97" s="106" t="s">
        <v>45</v>
      </c>
      <c r="D97" s="106" t="s">
        <v>46</v>
      </c>
      <c r="E97" s="106" t="s">
        <v>51</v>
      </c>
      <c r="F97" s="105">
        <v>10</v>
      </c>
      <c r="G97" s="109">
        <v>2180</v>
      </c>
      <c r="H97" s="109">
        <v>978.82</v>
      </c>
    </row>
    <row r="98" spans="1:8">
      <c r="A98" s="104">
        <v>41372</v>
      </c>
      <c r="B98" s="105">
        <v>1208</v>
      </c>
      <c r="C98" s="106" t="s">
        <v>48</v>
      </c>
      <c r="D98" s="106" t="s">
        <v>46</v>
      </c>
      <c r="E98" s="106" t="s">
        <v>51</v>
      </c>
      <c r="F98" s="105">
        <v>9</v>
      </c>
      <c r="G98" s="109">
        <v>7290</v>
      </c>
      <c r="H98" s="109">
        <v>2436.3180000000002</v>
      </c>
    </row>
    <row r="99" spans="1:8">
      <c r="A99" s="104">
        <v>41373</v>
      </c>
      <c r="B99" s="105">
        <v>1209</v>
      </c>
      <c r="C99" s="106" t="s">
        <v>49</v>
      </c>
      <c r="D99" s="106" t="s">
        <v>46</v>
      </c>
      <c r="E99" s="106" t="s">
        <v>47</v>
      </c>
      <c r="F99" s="105">
        <v>8</v>
      </c>
      <c r="G99" s="109">
        <v>13740</v>
      </c>
      <c r="H99" s="109">
        <v>2186.8583999999996</v>
      </c>
    </row>
    <row r="100" spans="1:8">
      <c r="A100" s="104">
        <v>41374</v>
      </c>
      <c r="B100" s="105">
        <v>1210</v>
      </c>
      <c r="C100" s="106" t="s">
        <v>45</v>
      </c>
      <c r="D100" s="106" t="s">
        <v>46</v>
      </c>
      <c r="E100" s="106" t="s">
        <v>47</v>
      </c>
      <c r="F100" s="105">
        <v>6</v>
      </c>
      <c r="G100" s="109">
        <v>8820</v>
      </c>
      <c r="H100" s="109">
        <v>2685.5136000000002</v>
      </c>
    </row>
    <row r="101" spans="1:8">
      <c r="A101" s="104">
        <v>41375</v>
      </c>
      <c r="B101" s="105">
        <v>1211</v>
      </c>
      <c r="C101" s="106" t="s">
        <v>48</v>
      </c>
      <c r="D101" s="106" t="s">
        <v>46</v>
      </c>
      <c r="E101" s="106" t="s">
        <v>47</v>
      </c>
      <c r="F101" s="105">
        <v>6</v>
      </c>
      <c r="G101" s="109">
        <v>3132</v>
      </c>
      <c r="H101" s="109">
        <v>472.46220000000005</v>
      </c>
    </row>
    <row r="102" spans="1:8">
      <c r="A102" s="104">
        <v>41376</v>
      </c>
      <c r="B102" s="105">
        <v>1212</v>
      </c>
      <c r="C102" s="106" t="s">
        <v>49</v>
      </c>
      <c r="D102" s="106" t="s">
        <v>46</v>
      </c>
      <c r="E102" s="106" t="s">
        <v>50</v>
      </c>
      <c r="F102" s="105">
        <v>9</v>
      </c>
      <c r="G102" s="109">
        <v>2207.25</v>
      </c>
      <c r="H102" s="109">
        <v>3782.122875</v>
      </c>
    </row>
    <row r="103" spans="1:8">
      <c r="A103" s="104">
        <v>41377</v>
      </c>
      <c r="B103" s="105">
        <v>1213</v>
      </c>
      <c r="C103" s="106" t="s">
        <v>45</v>
      </c>
      <c r="D103" s="106" t="s">
        <v>46</v>
      </c>
      <c r="E103" s="106" t="s">
        <v>50</v>
      </c>
      <c r="F103" s="105">
        <v>10</v>
      </c>
      <c r="G103" s="109">
        <v>6075</v>
      </c>
      <c r="H103" s="109">
        <v>623.70000000000005</v>
      </c>
    </row>
    <row r="104" spans="1:8">
      <c r="A104" s="104">
        <v>41378</v>
      </c>
      <c r="B104" s="105">
        <v>1214</v>
      </c>
      <c r="C104" s="106" t="s">
        <v>48</v>
      </c>
      <c r="D104" s="106" t="s">
        <v>46</v>
      </c>
      <c r="E104" s="106" t="s">
        <v>50</v>
      </c>
      <c r="F104" s="105">
        <v>9</v>
      </c>
      <c r="G104" s="109">
        <v>14445</v>
      </c>
      <c r="H104" s="109">
        <v>1257.5817000000002</v>
      </c>
    </row>
    <row r="105" spans="1:8">
      <c r="A105" s="104">
        <v>41379</v>
      </c>
      <c r="B105" s="105">
        <v>1215</v>
      </c>
      <c r="C105" s="106" t="s">
        <v>49</v>
      </c>
      <c r="D105" s="106" t="s">
        <v>46</v>
      </c>
      <c r="E105" s="106" t="s">
        <v>51</v>
      </c>
      <c r="F105" s="105">
        <v>10</v>
      </c>
      <c r="G105" s="109">
        <v>5670</v>
      </c>
      <c r="H105" s="109">
        <v>1449.63</v>
      </c>
    </row>
    <row r="106" spans="1:8">
      <c r="A106" s="104">
        <v>41380</v>
      </c>
      <c r="B106" s="105">
        <v>1216</v>
      </c>
      <c r="C106" s="106" t="s">
        <v>45</v>
      </c>
      <c r="D106" s="106" t="s">
        <v>46</v>
      </c>
      <c r="E106" s="106" t="s">
        <v>51</v>
      </c>
      <c r="F106" s="105">
        <v>8</v>
      </c>
      <c r="G106" s="109">
        <v>1998</v>
      </c>
      <c r="H106" s="109">
        <v>666.73260000000005</v>
      </c>
    </row>
    <row r="107" spans="1:8">
      <c r="A107" s="104">
        <v>41381</v>
      </c>
      <c r="B107" s="105">
        <v>1217</v>
      </c>
      <c r="C107" s="106" t="s">
        <v>48</v>
      </c>
      <c r="D107" s="106" t="s">
        <v>46</v>
      </c>
      <c r="E107" s="106" t="s">
        <v>51</v>
      </c>
      <c r="F107" s="105">
        <v>10</v>
      </c>
      <c r="G107" s="109">
        <v>6540</v>
      </c>
      <c r="H107" s="109">
        <v>1144.5</v>
      </c>
    </row>
    <row r="108" spans="1:8">
      <c r="A108" s="104">
        <v>41382</v>
      </c>
      <c r="B108" s="105">
        <v>1218</v>
      </c>
      <c r="C108" s="106" t="s">
        <v>49</v>
      </c>
      <c r="D108" s="106" t="s">
        <v>46</v>
      </c>
      <c r="E108" s="106" t="s">
        <v>47</v>
      </c>
      <c r="F108" s="105">
        <v>10</v>
      </c>
      <c r="G108" s="109">
        <v>2940</v>
      </c>
      <c r="H108" s="109">
        <v>1210.104</v>
      </c>
    </row>
    <row r="109" spans="1:8">
      <c r="A109" s="104">
        <v>41383</v>
      </c>
      <c r="B109" s="105">
        <v>1219</v>
      </c>
      <c r="C109" s="106" t="s">
        <v>45</v>
      </c>
      <c r="D109" s="106" t="s">
        <v>46</v>
      </c>
      <c r="E109" s="106" t="s">
        <v>47</v>
      </c>
      <c r="F109" s="105">
        <v>8</v>
      </c>
      <c r="G109" s="109">
        <v>10020</v>
      </c>
      <c r="H109" s="109">
        <v>1214.0232000000001</v>
      </c>
    </row>
    <row r="110" spans="1:8">
      <c r="A110" s="104">
        <v>41384</v>
      </c>
      <c r="B110" s="105">
        <v>1220</v>
      </c>
      <c r="C110" s="106" t="s">
        <v>48</v>
      </c>
      <c r="D110" s="106" t="s">
        <v>46</v>
      </c>
      <c r="E110" s="106" t="s">
        <v>47</v>
      </c>
      <c r="F110" s="105">
        <v>6</v>
      </c>
      <c r="G110" s="109">
        <v>2088</v>
      </c>
      <c r="H110" s="109">
        <v>1942.4663999999998</v>
      </c>
    </row>
    <row r="111" spans="1:8">
      <c r="A111" s="104">
        <v>41385</v>
      </c>
      <c r="B111" s="105">
        <v>1221</v>
      </c>
      <c r="C111" s="106" t="s">
        <v>49</v>
      </c>
      <c r="D111" s="106" t="s">
        <v>46</v>
      </c>
      <c r="E111" s="106" t="s">
        <v>50</v>
      </c>
      <c r="F111" s="105">
        <v>10</v>
      </c>
      <c r="G111" s="109">
        <v>3270</v>
      </c>
      <c r="H111" s="109">
        <v>992.44499999999994</v>
      </c>
    </row>
    <row r="112" spans="1:8">
      <c r="A112" s="104">
        <v>41386</v>
      </c>
      <c r="B112" s="105">
        <v>1222</v>
      </c>
      <c r="C112" s="106" t="s">
        <v>45</v>
      </c>
      <c r="D112" s="106" t="s">
        <v>46</v>
      </c>
      <c r="E112" s="106" t="s">
        <v>50</v>
      </c>
      <c r="F112" s="105">
        <v>6</v>
      </c>
      <c r="G112" s="109">
        <v>6075</v>
      </c>
      <c r="H112" s="109">
        <v>3073.9500000000003</v>
      </c>
    </row>
    <row r="113" spans="1:8">
      <c r="A113" s="104">
        <v>41387</v>
      </c>
      <c r="B113" s="105">
        <v>1223</v>
      </c>
      <c r="C113" s="106" t="s">
        <v>48</v>
      </c>
      <c r="D113" s="106" t="s">
        <v>46</v>
      </c>
      <c r="E113" s="106" t="s">
        <v>50</v>
      </c>
      <c r="F113" s="105">
        <v>8</v>
      </c>
      <c r="G113" s="109">
        <v>2352</v>
      </c>
      <c r="H113" s="109">
        <v>1022.8848</v>
      </c>
    </row>
    <row r="114" spans="1:8">
      <c r="A114" s="104">
        <v>41388</v>
      </c>
      <c r="B114" s="105">
        <v>1224</v>
      </c>
      <c r="C114" s="106" t="s">
        <v>49</v>
      </c>
      <c r="D114" s="106" t="s">
        <v>46</v>
      </c>
      <c r="E114" s="106" t="s">
        <v>51</v>
      </c>
      <c r="F114" s="105">
        <v>7</v>
      </c>
      <c r="G114" s="109">
        <v>5775</v>
      </c>
      <c r="H114" s="109">
        <v>6108.5062500000004</v>
      </c>
    </row>
    <row r="115" spans="1:8">
      <c r="A115" s="104">
        <v>41389</v>
      </c>
      <c r="B115" s="105">
        <v>1225</v>
      </c>
      <c r="C115" s="106" t="s">
        <v>45</v>
      </c>
      <c r="D115" s="106" t="s">
        <v>46</v>
      </c>
      <c r="E115" s="106" t="s">
        <v>51</v>
      </c>
      <c r="F115" s="105">
        <v>7</v>
      </c>
      <c r="G115" s="109">
        <v>2037</v>
      </c>
      <c r="H115" s="109">
        <v>815.81850000000009</v>
      </c>
    </row>
    <row r="116" spans="1:8">
      <c r="A116" s="104">
        <v>41390</v>
      </c>
      <c r="B116" s="105">
        <v>1226</v>
      </c>
      <c r="C116" s="106" t="s">
        <v>48</v>
      </c>
      <c r="D116" s="106" t="s">
        <v>46</v>
      </c>
      <c r="E116" s="106" t="s">
        <v>51</v>
      </c>
      <c r="F116" s="105">
        <v>6</v>
      </c>
      <c r="G116" s="109">
        <v>3996</v>
      </c>
      <c r="H116" s="109">
        <v>1616.7816000000003</v>
      </c>
    </row>
    <row r="117" spans="1:8">
      <c r="A117" s="104">
        <v>41391</v>
      </c>
      <c r="B117" s="105">
        <v>1227</v>
      </c>
      <c r="C117" s="106" t="s">
        <v>49</v>
      </c>
      <c r="D117" s="106" t="s">
        <v>46</v>
      </c>
      <c r="E117" s="106" t="s">
        <v>47</v>
      </c>
      <c r="F117" s="105">
        <v>9</v>
      </c>
      <c r="G117" s="109">
        <v>13837.5</v>
      </c>
      <c r="H117" s="109">
        <v>4455.6750000000002</v>
      </c>
    </row>
    <row r="118" spans="1:8">
      <c r="A118" s="104">
        <v>41392</v>
      </c>
      <c r="B118" s="105">
        <v>1228</v>
      </c>
      <c r="C118" s="106" t="s">
        <v>45</v>
      </c>
      <c r="D118" s="106" t="s">
        <v>46</v>
      </c>
      <c r="E118" s="106" t="s">
        <v>47</v>
      </c>
      <c r="F118" s="105">
        <v>7</v>
      </c>
      <c r="G118" s="109">
        <v>1848</v>
      </c>
      <c r="H118" s="109">
        <v>1815.66</v>
      </c>
    </row>
    <row r="119" spans="1:8">
      <c r="A119" s="104">
        <v>41393</v>
      </c>
      <c r="B119" s="105">
        <v>1229</v>
      </c>
      <c r="C119" s="106" t="s">
        <v>48</v>
      </c>
      <c r="D119" s="106" t="s">
        <v>46</v>
      </c>
      <c r="E119" s="106" t="s">
        <v>47</v>
      </c>
      <c r="F119" s="105">
        <v>9</v>
      </c>
      <c r="G119" s="109">
        <v>4464</v>
      </c>
      <c r="H119" s="109">
        <v>2679.2927999999997</v>
      </c>
    </row>
    <row r="120" spans="1:8">
      <c r="A120" s="104">
        <v>41394</v>
      </c>
      <c r="B120" s="105">
        <v>1230</v>
      </c>
      <c r="C120" s="106" t="s">
        <v>49</v>
      </c>
      <c r="D120" s="106" t="s">
        <v>46</v>
      </c>
      <c r="E120" s="106" t="s">
        <v>50</v>
      </c>
      <c r="F120" s="105">
        <v>7</v>
      </c>
      <c r="G120" s="109">
        <v>8316</v>
      </c>
      <c r="H120" s="109">
        <v>3597.7095000000004</v>
      </c>
    </row>
    <row r="121" spans="1:8">
      <c r="A121" s="104">
        <v>41395</v>
      </c>
      <c r="B121" s="105">
        <v>1231</v>
      </c>
      <c r="C121" s="106" t="s">
        <v>45</v>
      </c>
      <c r="D121" s="106" t="s">
        <v>46</v>
      </c>
      <c r="E121" s="106" t="s">
        <v>50</v>
      </c>
      <c r="F121" s="105">
        <v>8</v>
      </c>
      <c r="G121" s="109">
        <v>4920</v>
      </c>
      <c r="H121" s="109">
        <v>4207.5839999999998</v>
      </c>
    </row>
    <row r="122" spans="1:8">
      <c r="A122" s="104">
        <v>41396</v>
      </c>
      <c r="B122" s="105">
        <v>1232</v>
      </c>
      <c r="C122" s="106" t="s">
        <v>48</v>
      </c>
      <c r="D122" s="106" t="s">
        <v>46</v>
      </c>
      <c r="E122" s="106" t="s">
        <v>50</v>
      </c>
      <c r="F122" s="105">
        <v>10</v>
      </c>
      <c r="G122" s="109">
        <v>5780</v>
      </c>
      <c r="H122" s="109">
        <v>951.96600000000012</v>
      </c>
    </row>
    <row r="123" spans="1:8">
      <c r="A123" s="104">
        <v>41397</v>
      </c>
      <c r="B123" s="105">
        <v>1233</v>
      </c>
      <c r="C123" s="106" t="s">
        <v>49</v>
      </c>
      <c r="D123" s="106" t="s">
        <v>46</v>
      </c>
      <c r="E123" s="106" t="s">
        <v>51</v>
      </c>
      <c r="F123" s="105">
        <v>8</v>
      </c>
      <c r="G123" s="109">
        <v>3600</v>
      </c>
      <c r="H123" s="109">
        <v>1298.8799999999999</v>
      </c>
    </row>
    <row r="124" spans="1:8">
      <c r="A124" s="104">
        <v>41398</v>
      </c>
      <c r="B124" s="105">
        <v>1234</v>
      </c>
      <c r="C124" s="106" t="s">
        <v>45</v>
      </c>
      <c r="D124" s="106" t="s">
        <v>46</v>
      </c>
      <c r="E124" s="106" t="s">
        <v>51</v>
      </c>
      <c r="F124" s="105">
        <v>10</v>
      </c>
      <c r="G124" s="109">
        <v>4920</v>
      </c>
      <c r="H124" s="109">
        <v>2483.3700000000003</v>
      </c>
    </row>
    <row r="125" spans="1:8">
      <c r="A125" s="104">
        <v>41399</v>
      </c>
      <c r="B125" s="105">
        <v>1235</v>
      </c>
      <c r="C125" s="106" t="s">
        <v>48</v>
      </c>
      <c r="D125" s="106" t="s">
        <v>46</v>
      </c>
      <c r="E125" s="106" t="s">
        <v>51</v>
      </c>
      <c r="F125" s="105">
        <v>8</v>
      </c>
      <c r="G125" s="109">
        <v>5616</v>
      </c>
      <c r="H125" s="109">
        <v>1053.5616</v>
      </c>
    </row>
    <row r="126" spans="1:8">
      <c r="A126" s="104">
        <v>41400</v>
      </c>
      <c r="B126" s="105">
        <v>1236</v>
      </c>
      <c r="C126" s="106" t="s">
        <v>49</v>
      </c>
      <c r="D126" s="106" t="s">
        <v>46</v>
      </c>
      <c r="E126" s="106" t="s">
        <v>47</v>
      </c>
      <c r="F126" s="105">
        <v>7</v>
      </c>
      <c r="G126" s="109">
        <v>7497</v>
      </c>
      <c r="H126" s="109">
        <v>1202.5187999999998</v>
      </c>
    </row>
    <row r="127" spans="1:8">
      <c r="A127" s="104">
        <v>41401</v>
      </c>
      <c r="B127" s="105">
        <v>1237</v>
      </c>
      <c r="C127" s="106" t="s">
        <v>45</v>
      </c>
      <c r="D127" s="106" t="s">
        <v>46</v>
      </c>
      <c r="E127" s="106" t="s">
        <v>47</v>
      </c>
      <c r="F127" s="105">
        <v>7</v>
      </c>
      <c r="G127" s="109">
        <v>8190</v>
      </c>
      <c r="H127" s="109">
        <v>1560.1950000000002</v>
      </c>
    </row>
    <row r="128" spans="1:8">
      <c r="A128" s="104">
        <v>41767</v>
      </c>
      <c r="B128" s="105">
        <v>1238</v>
      </c>
      <c r="C128" s="106" t="s">
        <v>48</v>
      </c>
      <c r="D128" s="106" t="s">
        <v>46</v>
      </c>
      <c r="E128" s="106" t="s">
        <v>47</v>
      </c>
      <c r="F128" s="105">
        <v>7</v>
      </c>
      <c r="G128" s="109">
        <v>6300</v>
      </c>
      <c r="H128" s="109">
        <v>830.55000000000007</v>
      </c>
    </row>
    <row r="129" spans="1:8">
      <c r="A129" s="104">
        <v>41768</v>
      </c>
      <c r="B129" s="105">
        <v>1239</v>
      </c>
      <c r="C129" s="106" t="s">
        <v>49</v>
      </c>
      <c r="D129" s="106" t="s">
        <v>46</v>
      </c>
      <c r="E129" s="106" t="s">
        <v>50</v>
      </c>
      <c r="F129" s="105">
        <v>9</v>
      </c>
      <c r="G129" s="109">
        <v>2367</v>
      </c>
      <c r="H129" s="109">
        <v>1017.81</v>
      </c>
    </row>
    <row r="130" spans="1:8">
      <c r="A130" s="104">
        <v>41769</v>
      </c>
      <c r="B130" s="105">
        <v>1240</v>
      </c>
      <c r="C130" s="106" t="s">
        <v>45</v>
      </c>
      <c r="D130" s="106" t="s">
        <v>46</v>
      </c>
      <c r="E130" s="106" t="s">
        <v>50</v>
      </c>
      <c r="F130" s="105">
        <v>10</v>
      </c>
      <c r="G130" s="109">
        <v>4220</v>
      </c>
      <c r="H130" s="109">
        <v>3501.5450000000001</v>
      </c>
    </row>
    <row r="131" spans="1:8">
      <c r="A131" s="104">
        <v>41770</v>
      </c>
      <c r="B131" s="105">
        <v>1241</v>
      </c>
      <c r="C131" s="106" t="s">
        <v>48</v>
      </c>
      <c r="D131" s="106" t="s">
        <v>46</v>
      </c>
      <c r="E131" s="106" t="s">
        <v>50</v>
      </c>
      <c r="F131" s="105">
        <v>8</v>
      </c>
      <c r="G131" s="109">
        <v>10360</v>
      </c>
      <c r="H131" s="109">
        <v>878.52800000000002</v>
      </c>
    </row>
    <row r="132" spans="1:8">
      <c r="A132" s="104">
        <v>41771</v>
      </c>
      <c r="B132" s="105">
        <v>1242</v>
      </c>
      <c r="C132" s="106" t="s">
        <v>49</v>
      </c>
      <c r="D132" s="106" t="s">
        <v>46</v>
      </c>
      <c r="E132" s="106" t="s">
        <v>51</v>
      </c>
      <c r="F132" s="105">
        <v>8</v>
      </c>
      <c r="G132" s="109">
        <v>8172</v>
      </c>
      <c r="H132" s="109">
        <v>1119.2916</v>
      </c>
    </row>
    <row r="133" spans="1:8">
      <c r="A133" s="104">
        <v>41772</v>
      </c>
      <c r="B133" s="105">
        <v>1243</v>
      </c>
      <c r="C133" s="106" t="s">
        <v>45</v>
      </c>
      <c r="D133" s="106" t="s">
        <v>46</v>
      </c>
      <c r="E133" s="106" t="s">
        <v>51</v>
      </c>
      <c r="F133" s="105">
        <v>8</v>
      </c>
      <c r="G133" s="109">
        <v>6456</v>
      </c>
      <c r="H133" s="109">
        <v>1560.2</v>
      </c>
    </row>
    <row r="134" spans="1:8">
      <c r="A134" s="104">
        <v>41773</v>
      </c>
      <c r="B134" s="105">
        <v>1244</v>
      </c>
      <c r="C134" s="106" t="s">
        <v>48</v>
      </c>
      <c r="D134" s="106" t="s">
        <v>46</v>
      </c>
      <c r="E134" s="106" t="s">
        <v>51</v>
      </c>
      <c r="F134" s="105">
        <v>6</v>
      </c>
      <c r="G134" s="109">
        <v>4995</v>
      </c>
      <c r="H134" s="109">
        <v>3698.7974999999997</v>
      </c>
    </row>
    <row r="135" spans="1:8">
      <c r="A135" s="104">
        <v>41774</v>
      </c>
      <c r="B135" s="105">
        <v>1245</v>
      </c>
      <c r="C135" s="106" t="s">
        <v>49</v>
      </c>
      <c r="D135" s="106" t="s">
        <v>46</v>
      </c>
      <c r="E135" s="106" t="s">
        <v>47</v>
      </c>
      <c r="F135" s="105">
        <v>7</v>
      </c>
      <c r="G135" s="109">
        <v>3192</v>
      </c>
      <c r="H135" s="109">
        <v>653.40239999999994</v>
      </c>
    </row>
    <row r="136" spans="1:8">
      <c r="A136" s="104">
        <v>41775</v>
      </c>
      <c r="B136" s="105">
        <v>1246</v>
      </c>
      <c r="C136" s="106" t="s">
        <v>45</v>
      </c>
      <c r="D136" s="106" t="s">
        <v>46</v>
      </c>
      <c r="E136" s="106" t="s">
        <v>47</v>
      </c>
      <c r="F136" s="105">
        <v>7</v>
      </c>
      <c r="G136" s="109">
        <v>1811.25</v>
      </c>
      <c r="H136" s="109">
        <v>1176.2257500000001</v>
      </c>
    </row>
    <row r="137" spans="1:8">
      <c r="A137" s="104">
        <v>41776</v>
      </c>
      <c r="B137" s="105">
        <v>1247</v>
      </c>
      <c r="C137" s="106" t="s">
        <v>48</v>
      </c>
      <c r="D137" s="106" t="s">
        <v>46</v>
      </c>
      <c r="E137" s="106" t="s">
        <v>47</v>
      </c>
      <c r="F137" s="105">
        <v>8</v>
      </c>
      <c r="G137" s="109">
        <v>8940</v>
      </c>
      <c r="H137" s="109">
        <v>1266.2616000000003</v>
      </c>
    </row>
    <row r="138" spans="1:8">
      <c r="A138" s="104">
        <v>41777</v>
      </c>
      <c r="B138" s="105">
        <v>1248</v>
      </c>
      <c r="C138" s="106" t="s">
        <v>49</v>
      </c>
      <c r="D138" s="106" t="s">
        <v>46</v>
      </c>
      <c r="E138" s="106" t="s">
        <v>50</v>
      </c>
      <c r="F138" s="105">
        <v>7</v>
      </c>
      <c r="G138" s="109">
        <v>4882.5</v>
      </c>
      <c r="H138" s="109">
        <v>593.71199999999999</v>
      </c>
    </row>
    <row r="139" spans="1:8">
      <c r="A139" s="104">
        <v>41778</v>
      </c>
      <c r="B139" s="105">
        <v>1249</v>
      </c>
      <c r="C139" s="106" t="s">
        <v>45</v>
      </c>
      <c r="D139" s="106" t="s">
        <v>46</v>
      </c>
      <c r="E139" s="106" t="s">
        <v>50</v>
      </c>
      <c r="F139" s="105">
        <v>10</v>
      </c>
      <c r="G139" s="109">
        <v>8370</v>
      </c>
      <c r="H139" s="109">
        <v>1056.2939999999999</v>
      </c>
    </row>
    <row r="140" spans="1:8">
      <c r="A140" s="104">
        <v>41779</v>
      </c>
      <c r="B140" s="105">
        <v>1250</v>
      </c>
      <c r="C140" s="106" t="s">
        <v>48</v>
      </c>
      <c r="D140" s="106" t="s">
        <v>46</v>
      </c>
      <c r="E140" s="106" t="s">
        <v>50</v>
      </c>
      <c r="F140" s="105">
        <v>6</v>
      </c>
      <c r="G140" s="109">
        <v>3078</v>
      </c>
      <c r="H140" s="109">
        <v>1099.4616000000001</v>
      </c>
    </row>
    <row r="141" spans="1:8">
      <c r="A141" s="104">
        <v>41780</v>
      </c>
      <c r="B141" s="105">
        <v>1251</v>
      </c>
      <c r="C141" s="106" t="s">
        <v>49</v>
      </c>
      <c r="D141" s="106" t="s">
        <v>46</v>
      </c>
      <c r="E141" s="106" t="s">
        <v>51</v>
      </c>
      <c r="F141" s="105">
        <v>8</v>
      </c>
      <c r="G141" s="109">
        <v>2256</v>
      </c>
      <c r="H141" s="109">
        <v>2038.5216</v>
      </c>
    </row>
    <row r="142" spans="1:8">
      <c r="A142" s="104">
        <v>41781</v>
      </c>
      <c r="B142" s="105">
        <v>1252</v>
      </c>
      <c r="C142" s="106" t="s">
        <v>45</v>
      </c>
      <c r="D142" s="106" t="s">
        <v>46</v>
      </c>
      <c r="E142" s="106" t="s">
        <v>51</v>
      </c>
      <c r="F142" s="105">
        <v>10</v>
      </c>
      <c r="G142" s="109">
        <v>2385</v>
      </c>
      <c r="H142" s="109">
        <v>3506.9039999999995</v>
      </c>
    </row>
    <row r="143" spans="1:8">
      <c r="A143" s="104">
        <v>41782</v>
      </c>
      <c r="B143" s="105">
        <v>1253</v>
      </c>
      <c r="C143" s="106" t="s">
        <v>48</v>
      </c>
      <c r="D143" s="106" t="s">
        <v>46</v>
      </c>
      <c r="E143" s="106" t="s">
        <v>51</v>
      </c>
      <c r="F143" s="105">
        <v>6</v>
      </c>
      <c r="G143" s="109">
        <v>13410</v>
      </c>
      <c r="H143" s="109">
        <v>1887.5915999999997</v>
      </c>
    </row>
    <row r="144" spans="1:8">
      <c r="A144" s="104">
        <v>41783</v>
      </c>
      <c r="B144" s="105">
        <v>1254</v>
      </c>
      <c r="C144" s="106" t="s">
        <v>49</v>
      </c>
      <c r="D144" s="106" t="s">
        <v>46</v>
      </c>
      <c r="E144" s="106" t="s">
        <v>47</v>
      </c>
      <c r="F144" s="105">
        <v>10</v>
      </c>
      <c r="G144" s="109">
        <v>10000</v>
      </c>
      <c r="H144" s="109">
        <v>1642.0000000000002</v>
      </c>
    </row>
    <row r="145" spans="1:8">
      <c r="A145" s="104">
        <v>41784</v>
      </c>
      <c r="B145" s="105">
        <v>1255</v>
      </c>
      <c r="C145" s="106" t="s">
        <v>45</v>
      </c>
      <c r="D145" s="106" t="s">
        <v>46</v>
      </c>
      <c r="E145" s="106" t="s">
        <v>47</v>
      </c>
      <c r="F145" s="105">
        <v>7</v>
      </c>
      <c r="G145" s="109">
        <v>6363</v>
      </c>
      <c r="H145" s="109">
        <v>663.02459999999996</v>
      </c>
    </row>
    <row r="146" spans="1:8">
      <c r="A146" s="104">
        <v>41785</v>
      </c>
      <c r="B146" s="105">
        <v>1256</v>
      </c>
      <c r="C146" s="106" t="s">
        <v>48</v>
      </c>
      <c r="D146" s="106" t="s">
        <v>46</v>
      </c>
      <c r="E146" s="106" t="s">
        <v>47</v>
      </c>
      <c r="F146" s="105">
        <v>8</v>
      </c>
      <c r="G146" s="109">
        <v>2712</v>
      </c>
      <c r="H146" s="109">
        <v>1825.1760000000002</v>
      </c>
    </row>
    <row r="147" spans="1:8">
      <c r="A147" s="104">
        <v>41786</v>
      </c>
      <c r="B147" s="105">
        <v>1257</v>
      </c>
      <c r="C147" s="106" t="s">
        <v>49</v>
      </c>
      <c r="D147" s="106" t="s">
        <v>46</v>
      </c>
      <c r="E147" s="106" t="s">
        <v>50</v>
      </c>
      <c r="F147" s="105">
        <v>9</v>
      </c>
      <c r="G147" s="109">
        <v>4644</v>
      </c>
      <c r="H147" s="109">
        <v>912.08159999999998</v>
      </c>
    </row>
    <row r="148" spans="1:8">
      <c r="A148" s="104">
        <v>41787</v>
      </c>
      <c r="B148" s="105">
        <v>1258</v>
      </c>
      <c r="C148" s="106" t="s">
        <v>45</v>
      </c>
      <c r="D148" s="106" t="s">
        <v>46</v>
      </c>
      <c r="E148" s="106" t="s">
        <v>50</v>
      </c>
      <c r="F148" s="105">
        <v>9</v>
      </c>
      <c r="G148" s="109">
        <v>1795.5</v>
      </c>
      <c r="H148" s="109">
        <v>677.44215000000008</v>
      </c>
    </row>
    <row r="149" spans="1:8">
      <c r="A149" s="104">
        <v>41788</v>
      </c>
      <c r="B149" s="105">
        <v>1259</v>
      </c>
      <c r="C149" s="106" t="s">
        <v>48</v>
      </c>
      <c r="D149" s="106" t="s">
        <v>46</v>
      </c>
      <c r="E149" s="106" t="s">
        <v>50</v>
      </c>
      <c r="F149" s="105">
        <v>9</v>
      </c>
      <c r="G149" s="109">
        <v>6318</v>
      </c>
      <c r="H149" s="109">
        <v>1817.4780000000001</v>
      </c>
    </row>
    <row r="150" spans="1:8">
      <c r="A150" s="104">
        <v>41789</v>
      </c>
      <c r="B150" s="105">
        <v>1260</v>
      </c>
      <c r="C150" s="106" t="s">
        <v>49</v>
      </c>
      <c r="D150" s="106" t="s">
        <v>46</v>
      </c>
      <c r="E150" s="106" t="s">
        <v>51</v>
      </c>
      <c r="F150" s="105">
        <v>10</v>
      </c>
      <c r="G150" s="109">
        <v>13050</v>
      </c>
      <c r="H150" s="109">
        <v>2962.0889999999999</v>
      </c>
    </row>
    <row r="151" spans="1:8">
      <c r="A151" s="104">
        <v>41790</v>
      </c>
      <c r="B151" s="105">
        <v>1261</v>
      </c>
      <c r="C151" s="106" t="s">
        <v>45</v>
      </c>
      <c r="D151" s="106" t="s">
        <v>46</v>
      </c>
      <c r="E151" s="106" t="s">
        <v>51</v>
      </c>
      <c r="F151" s="105">
        <v>7</v>
      </c>
      <c r="G151" s="109">
        <v>3717</v>
      </c>
      <c r="H151" s="109">
        <v>1329.1992</v>
      </c>
    </row>
    <row r="152" spans="1:8">
      <c r="A152" s="104">
        <v>41791</v>
      </c>
      <c r="B152" s="105">
        <v>1262</v>
      </c>
      <c r="C152" s="106" t="s">
        <v>48</v>
      </c>
      <c r="D152" s="106" t="s">
        <v>46</v>
      </c>
      <c r="E152" s="106" t="s">
        <v>51</v>
      </c>
      <c r="F152" s="105">
        <v>9</v>
      </c>
      <c r="G152" s="109">
        <v>7722</v>
      </c>
      <c r="H152" s="109">
        <v>1851.2207999999998</v>
      </c>
    </row>
    <row r="153" spans="1:8">
      <c r="A153" s="104">
        <v>41792</v>
      </c>
      <c r="B153" s="105">
        <v>1263</v>
      </c>
      <c r="C153" s="106" t="s">
        <v>49</v>
      </c>
      <c r="D153" s="106" t="s">
        <v>46</v>
      </c>
      <c r="E153" s="106" t="s">
        <v>47</v>
      </c>
      <c r="F153" s="105">
        <v>10</v>
      </c>
      <c r="G153" s="109">
        <v>9000</v>
      </c>
      <c r="H153" s="109">
        <v>3937.5</v>
      </c>
    </row>
    <row r="154" spans="1:8">
      <c r="A154" s="104">
        <v>41793</v>
      </c>
      <c r="B154" s="105">
        <v>1264</v>
      </c>
      <c r="C154" s="106" t="s">
        <v>45</v>
      </c>
      <c r="D154" s="106" t="s">
        <v>46</v>
      </c>
      <c r="E154" s="106" t="s">
        <v>47</v>
      </c>
      <c r="F154" s="105">
        <v>8</v>
      </c>
      <c r="G154" s="109">
        <v>14580</v>
      </c>
      <c r="H154" s="109">
        <v>2174.7528000000002</v>
      </c>
    </row>
    <row r="155" spans="1:8">
      <c r="A155" s="104">
        <v>41794</v>
      </c>
      <c r="B155" s="105">
        <v>1265</v>
      </c>
      <c r="C155" s="106" t="s">
        <v>48</v>
      </c>
      <c r="D155" s="106" t="s">
        <v>46</v>
      </c>
      <c r="E155" s="106" t="s">
        <v>47</v>
      </c>
      <c r="F155" s="105">
        <v>10</v>
      </c>
      <c r="G155" s="109">
        <v>5520</v>
      </c>
      <c r="H155" s="109">
        <v>864.4319999999999</v>
      </c>
    </row>
    <row r="156" spans="1:8">
      <c r="A156" s="104">
        <v>41795</v>
      </c>
      <c r="B156" s="105">
        <v>1266</v>
      </c>
      <c r="C156" s="106" t="s">
        <v>49</v>
      </c>
      <c r="D156" s="106" t="s">
        <v>46</v>
      </c>
      <c r="E156" s="106" t="s">
        <v>50</v>
      </c>
      <c r="F156" s="105">
        <v>9</v>
      </c>
      <c r="G156" s="109">
        <v>13050</v>
      </c>
      <c r="H156" s="109">
        <v>2286.36</v>
      </c>
    </row>
    <row r="157" spans="1:8">
      <c r="A157" s="104">
        <v>41796</v>
      </c>
      <c r="B157" s="105">
        <v>1267</v>
      </c>
      <c r="C157" s="106" t="s">
        <v>45</v>
      </c>
      <c r="D157" s="106" t="s">
        <v>46</v>
      </c>
      <c r="E157" s="106" t="s">
        <v>50</v>
      </c>
      <c r="F157" s="105">
        <v>10</v>
      </c>
      <c r="G157" s="109">
        <v>6750</v>
      </c>
      <c r="H157" s="109">
        <v>2286.8999999999996</v>
      </c>
    </row>
    <row r="158" spans="1:8">
      <c r="A158" s="104">
        <v>41797</v>
      </c>
      <c r="B158" s="105">
        <v>1268</v>
      </c>
      <c r="C158" s="106" t="s">
        <v>48</v>
      </c>
      <c r="D158" s="106" t="s">
        <v>46</v>
      </c>
      <c r="E158" s="106" t="s">
        <v>50</v>
      </c>
      <c r="F158" s="105">
        <v>6</v>
      </c>
      <c r="G158" s="109">
        <v>5562</v>
      </c>
      <c r="H158" s="109">
        <v>2666.9790000000003</v>
      </c>
    </row>
    <row r="159" spans="1:8">
      <c r="A159" s="104">
        <v>41798</v>
      </c>
      <c r="B159" s="105">
        <v>1269</v>
      </c>
      <c r="C159" s="106" t="s">
        <v>49</v>
      </c>
      <c r="D159" s="106" t="s">
        <v>46</v>
      </c>
      <c r="E159" s="106" t="s">
        <v>51</v>
      </c>
      <c r="F159" s="105">
        <v>7</v>
      </c>
      <c r="G159" s="109">
        <v>3129</v>
      </c>
      <c r="H159" s="109">
        <v>1555.4258999999997</v>
      </c>
    </row>
    <row r="160" spans="1:8">
      <c r="A160" s="104">
        <v>41799</v>
      </c>
      <c r="B160" s="105">
        <v>1270</v>
      </c>
      <c r="C160" s="106" t="s">
        <v>45</v>
      </c>
      <c r="D160" s="106" t="s">
        <v>46</v>
      </c>
      <c r="E160" s="106" t="s">
        <v>51</v>
      </c>
      <c r="F160" s="105">
        <v>8</v>
      </c>
      <c r="G160" s="109">
        <v>5688</v>
      </c>
      <c r="H160" s="109">
        <v>5102.1360000000004</v>
      </c>
    </row>
    <row r="161" spans="1:8">
      <c r="A161" s="104">
        <v>41800</v>
      </c>
      <c r="B161" s="105">
        <v>1271</v>
      </c>
      <c r="C161" s="106" t="s">
        <v>48</v>
      </c>
      <c r="D161" s="106" t="s">
        <v>46</v>
      </c>
      <c r="E161" s="106" t="s">
        <v>51</v>
      </c>
      <c r="F161" s="105">
        <v>10</v>
      </c>
      <c r="G161" s="109">
        <v>1545</v>
      </c>
      <c r="H161" s="109">
        <v>532.09799999999996</v>
      </c>
    </row>
    <row r="162" spans="1:8">
      <c r="A162" s="104">
        <v>41801</v>
      </c>
      <c r="B162" s="105">
        <v>1272</v>
      </c>
      <c r="C162" s="106" t="s">
        <v>49</v>
      </c>
      <c r="D162" s="106" t="s">
        <v>46</v>
      </c>
      <c r="E162" s="106" t="s">
        <v>47</v>
      </c>
      <c r="F162" s="105">
        <v>7</v>
      </c>
      <c r="G162" s="109">
        <v>8599.5</v>
      </c>
      <c r="H162" s="109">
        <v>5433.45075</v>
      </c>
    </row>
    <row r="163" spans="1:8">
      <c r="A163" s="104">
        <v>41802</v>
      </c>
      <c r="B163" s="105">
        <v>1273</v>
      </c>
      <c r="C163" s="106" t="s">
        <v>45</v>
      </c>
      <c r="D163" s="106" t="s">
        <v>46</v>
      </c>
      <c r="E163" s="106" t="s">
        <v>47</v>
      </c>
      <c r="F163" s="105">
        <v>9</v>
      </c>
      <c r="G163" s="109">
        <v>5094</v>
      </c>
      <c r="H163" s="109">
        <v>3623.8715999999999</v>
      </c>
    </row>
    <row r="164" spans="1:8">
      <c r="A164" s="104">
        <v>41803</v>
      </c>
      <c r="B164" s="105">
        <v>1274</v>
      </c>
      <c r="C164" s="106" t="s">
        <v>48</v>
      </c>
      <c r="D164" s="106" t="s">
        <v>46</v>
      </c>
      <c r="E164" s="106" t="s">
        <v>47</v>
      </c>
      <c r="F164" s="105">
        <v>6</v>
      </c>
      <c r="G164" s="109">
        <v>8775</v>
      </c>
      <c r="H164" s="109">
        <v>1370.6550000000002</v>
      </c>
    </row>
    <row r="165" spans="1:8">
      <c r="A165" s="104">
        <v>41804</v>
      </c>
      <c r="B165" s="105">
        <v>1275</v>
      </c>
      <c r="C165" s="106" t="s">
        <v>49</v>
      </c>
      <c r="D165" s="106" t="s">
        <v>46</v>
      </c>
      <c r="E165" s="106" t="s">
        <v>50</v>
      </c>
      <c r="F165" s="105">
        <v>9</v>
      </c>
      <c r="G165" s="109">
        <v>7830</v>
      </c>
      <c r="H165" s="109">
        <v>1201.1220000000001</v>
      </c>
    </row>
    <row r="166" spans="1:8">
      <c r="A166" s="104">
        <v>41805</v>
      </c>
      <c r="B166" s="105">
        <v>1276</v>
      </c>
      <c r="C166" s="106" t="s">
        <v>45</v>
      </c>
      <c r="D166" s="106" t="s">
        <v>46</v>
      </c>
      <c r="E166" s="106" t="s">
        <v>50</v>
      </c>
      <c r="F166" s="105">
        <v>7</v>
      </c>
      <c r="G166" s="109">
        <v>10920</v>
      </c>
      <c r="H166" s="109">
        <v>4396.3919999999998</v>
      </c>
    </row>
    <row r="167" spans="1:8">
      <c r="A167" s="104">
        <v>41806</v>
      </c>
      <c r="B167" s="105">
        <v>1277</v>
      </c>
      <c r="C167" s="106" t="s">
        <v>48</v>
      </c>
      <c r="D167" s="106" t="s">
        <v>46</v>
      </c>
      <c r="E167" s="106" t="s">
        <v>50</v>
      </c>
      <c r="F167" s="105">
        <v>8</v>
      </c>
      <c r="G167" s="109">
        <v>14280</v>
      </c>
      <c r="H167" s="109">
        <v>4829.4960000000001</v>
      </c>
    </row>
    <row r="168" spans="1:8">
      <c r="A168" s="104">
        <v>41807</v>
      </c>
      <c r="B168" s="105">
        <v>1278</v>
      </c>
      <c r="C168" s="106" t="s">
        <v>49</v>
      </c>
      <c r="D168" s="106" t="s">
        <v>46</v>
      </c>
      <c r="E168" s="106" t="s">
        <v>51</v>
      </c>
      <c r="F168" s="105">
        <v>9</v>
      </c>
      <c r="G168" s="109">
        <v>6804</v>
      </c>
      <c r="H168" s="109">
        <v>1510.0344</v>
      </c>
    </row>
    <row r="169" spans="1:8">
      <c r="A169" s="104">
        <v>41808</v>
      </c>
      <c r="B169" s="105">
        <v>1279</v>
      </c>
      <c r="C169" s="106" t="s">
        <v>45</v>
      </c>
      <c r="D169" s="106" t="s">
        <v>46</v>
      </c>
      <c r="E169" s="106" t="s">
        <v>51</v>
      </c>
      <c r="F169" s="105">
        <v>10</v>
      </c>
      <c r="G169" s="109">
        <v>4920</v>
      </c>
      <c r="H169" s="109">
        <v>1835.652</v>
      </c>
    </row>
    <row r="170" spans="1:8">
      <c r="A170" s="104">
        <v>41809</v>
      </c>
      <c r="B170" s="105">
        <v>1280</v>
      </c>
      <c r="C170" s="106" t="s">
        <v>48</v>
      </c>
      <c r="D170" s="106" t="s">
        <v>46</v>
      </c>
      <c r="E170" s="106" t="s">
        <v>51</v>
      </c>
      <c r="F170" s="105">
        <v>7</v>
      </c>
      <c r="G170" s="109">
        <v>1716.75</v>
      </c>
      <c r="H170" s="109">
        <v>2249.6292000000003</v>
      </c>
    </row>
    <row r="171" spans="1:8">
      <c r="A171" s="104">
        <v>41810</v>
      </c>
      <c r="B171" s="105">
        <v>1281</v>
      </c>
      <c r="C171" s="106" t="s">
        <v>49</v>
      </c>
      <c r="D171" s="106" t="s">
        <v>46</v>
      </c>
      <c r="E171" s="106" t="s">
        <v>47</v>
      </c>
      <c r="F171" s="105">
        <v>10</v>
      </c>
      <c r="G171" s="109">
        <v>1680</v>
      </c>
      <c r="H171" s="109">
        <v>1224.048</v>
      </c>
    </row>
    <row r="172" spans="1:8">
      <c r="A172" s="104">
        <v>41811</v>
      </c>
      <c r="B172" s="105">
        <v>1282</v>
      </c>
      <c r="C172" s="106" t="s">
        <v>45</v>
      </c>
      <c r="D172" s="106" t="s">
        <v>46</v>
      </c>
      <c r="E172" s="106" t="s">
        <v>47</v>
      </c>
      <c r="F172" s="105">
        <v>6</v>
      </c>
      <c r="G172" s="109">
        <v>3168</v>
      </c>
      <c r="H172" s="109">
        <v>2715.768</v>
      </c>
    </row>
    <row r="173" spans="1:8">
      <c r="A173" s="104">
        <v>41812</v>
      </c>
      <c r="B173" s="105">
        <v>1283</v>
      </c>
      <c r="C173" s="106" t="s">
        <v>48</v>
      </c>
      <c r="D173" s="106" t="s">
        <v>46</v>
      </c>
      <c r="E173" s="106" t="s">
        <v>47</v>
      </c>
      <c r="F173" s="105">
        <v>9</v>
      </c>
      <c r="G173" s="109">
        <v>5913</v>
      </c>
      <c r="H173" s="109">
        <v>2707.3656000000001</v>
      </c>
    </row>
    <row r="174" spans="1:8">
      <c r="A174" s="104">
        <v>41813</v>
      </c>
      <c r="B174" s="105">
        <v>1284</v>
      </c>
      <c r="C174" s="106" t="s">
        <v>49</v>
      </c>
      <c r="D174" s="106" t="s">
        <v>46</v>
      </c>
      <c r="E174" s="106" t="s">
        <v>50</v>
      </c>
      <c r="F174" s="105">
        <v>10</v>
      </c>
      <c r="G174" s="109">
        <v>2410</v>
      </c>
      <c r="H174" s="109">
        <v>2333.8440000000001</v>
      </c>
    </row>
    <row r="175" spans="1:8">
      <c r="A175" s="104">
        <v>41814</v>
      </c>
      <c r="B175" s="105">
        <v>1285</v>
      </c>
      <c r="C175" s="106" t="s">
        <v>45</v>
      </c>
      <c r="D175" s="106" t="s">
        <v>46</v>
      </c>
      <c r="E175" s="106" t="s">
        <v>50</v>
      </c>
      <c r="F175" s="105">
        <v>10</v>
      </c>
      <c r="G175" s="109">
        <v>11640</v>
      </c>
      <c r="H175" s="109">
        <v>3691.0439999999999</v>
      </c>
    </row>
    <row r="176" spans="1:8">
      <c r="A176" s="104">
        <v>41815</v>
      </c>
      <c r="B176" s="105">
        <v>1286</v>
      </c>
      <c r="C176" s="106" t="s">
        <v>48</v>
      </c>
      <c r="D176" s="106" t="s">
        <v>46</v>
      </c>
      <c r="E176" s="106" t="s">
        <v>50</v>
      </c>
      <c r="F176" s="105">
        <v>9</v>
      </c>
      <c r="G176" s="109">
        <v>2268</v>
      </c>
      <c r="H176" s="109">
        <v>1944.5832</v>
      </c>
    </row>
    <row r="177" spans="1:8">
      <c r="A177" s="104">
        <v>41816</v>
      </c>
      <c r="B177" s="105">
        <v>1287</v>
      </c>
      <c r="C177" s="106" t="s">
        <v>49</v>
      </c>
      <c r="D177" s="106" t="s">
        <v>46</v>
      </c>
      <c r="E177" s="106" t="s">
        <v>51</v>
      </c>
      <c r="F177" s="105">
        <v>7</v>
      </c>
      <c r="G177" s="109">
        <v>10158.75</v>
      </c>
      <c r="H177" s="109">
        <v>729.60142499999995</v>
      </c>
    </row>
    <row r="178" spans="1:8">
      <c r="A178" s="104">
        <v>41817</v>
      </c>
      <c r="B178" s="105">
        <v>1288</v>
      </c>
      <c r="C178" s="106" t="s">
        <v>45</v>
      </c>
      <c r="D178" s="106" t="s">
        <v>46</v>
      </c>
      <c r="E178" s="106" t="s">
        <v>51</v>
      </c>
      <c r="F178" s="105">
        <v>6</v>
      </c>
      <c r="G178" s="109">
        <v>9576</v>
      </c>
      <c r="H178" s="109">
        <v>1473.7464</v>
      </c>
    </row>
    <row r="179" spans="1:8">
      <c r="A179" s="104">
        <v>41818</v>
      </c>
      <c r="B179" s="105">
        <v>1289</v>
      </c>
      <c r="C179" s="106" t="s">
        <v>48</v>
      </c>
      <c r="D179" s="106" t="s">
        <v>46</v>
      </c>
      <c r="E179" s="106" t="s">
        <v>51</v>
      </c>
      <c r="F179" s="105">
        <v>10</v>
      </c>
      <c r="G179" s="109">
        <v>6720</v>
      </c>
      <c r="H179" s="109">
        <v>721.952</v>
      </c>
    </row>
    <row r="180" spans="1:8">
      <c r="A180" s="104">
        <v>41819</v>
      </c>
      <c r="B180" s="105">
        <v>1290</v>
      </c>
      <c r="C180" s="106" t="s">
        <v>49</v>
      </c>
      <c r="D180" s="106" t="s">
        <v>46</v>
      </c>
      <c r="E180" s="106" t="s">
        <v>47</v>
      </c>
      <c r="F180" s="105">
        <v>7</v>
      </c>
      <c r="G180" s="109">
        <v>1701</v>
      </c>
      <c r="H180" s="109">
        <v>2878.7723999999998</v>
      </c>
    </row>
    <row r="181" spans="1:8">
      <c r="A181" s="104">
        <v>41820</v>
      </c>
      <c r="B181" s="105">
        <v>1291</v>
      </c>
      <c r="C181" s="106" t="s">
        <v>45</v>
      </c>
      <c r="D181" s="106" t="s">
        <v>46</v>
      </c>
      <c r="E181" s="106" t="s">
        <v>47</v>
      </c>
      <c r="F181" s="105">
        <v>10</v>
      </c>
      <c r="G181" s="109">
        <v>4800</v>
      </c>
      <c r="H181" s="109">
        <v>3392.6399999999994</v>
      </c>
    </row>
    <row r="182" spans="1:8">
      <c r="A182" s="104">
        <v>41821</v>
      </c>
      <c r="B182" s="105">
        <v>1292</v>
      </c>
      <c r="C182" s="106" t="s">
        <v>48</v>
      </c>
      <c r="D182" s="106" t="s">
        <v>46</v>
      </c>
      <c r="E182" s="106" t="s">
        <v>47</v>
      </c>
      <c r="F182" s="105">
        <v>9</v>
      </c>
      <c r="G182" s="109">
        <v>7938</v>
      </c>
      <c r="H182" s="109">
        <v>5806.6470000000008</v>
      </c>
    </row>
    <row r="183" spans="1:8">
      <c r="A183" s="104">
        <v>41822</v>
      </c>
      <c r="B183" s="105">
        <v>1293</v>
      </c>
      <c r="C183" s="106" t="s">
        <v>49</v>
      </c>
      <c r="D183" s="106" t="s">
        <v>46</v>
      </c>
      <c r="E183" s="106" t="s">
        <v>50</v>
      </c>
      <c r="F183" s="105">
        <v>7</v>
      </c>
      <c r="G183" s="109">
        <v>11025</v>
      </c>
      <c r="H183" s="109">
        <v>3356.01</v>
      </c>
    </row>
    <row r="184" spans="1:8">
      <c r="A184" s="104">
        <v>41823</v>
      </c>
      <c r="B184" s="105">
        <v>1294</v>
      </c>
      <c r="C184" s="106" t="s">
        <v>45</v>
      </c>
      <c r="D184" s="106" t="s">
        <v>46</v>
      </c>
      <c r="E184" s="106" t="s">
        <v>50</v>
      </c>
      <c r="F184" s="105">
        <v>10</v>
      </c>
      <c r="G184" s="109">
        <v>11840</v>
      </c>
      <c r="H184" s="109">
        <v>4792.8320000000003</v>
      </c>
    </row>
    <row r="185" spans="1:8">
      <c r="A185" s="104">
        <v>41824</v>
      </c>
      <c r="B185" s="105">
        <v>1295</v>
      </c>
      <c r="C185" s="106" t="s">
        <v>48</v>
      </c>
      <c r="D185" s="106" t="s">
        <v>46</v>
      </c>
      <c r="E185" s="106" t="s">
        <v>50</v>
      </c>
      <c r="F185" s="105">
        <v>8</v>
      </c>
      <c r="G185" s="109">
        <v>4536</v>
      </c>
      <c r="H185" s="109">
        <v>3642.4079999999999</v>
      </c>
    </row>
    <row r="186" spans="1:8">
      <c r="A186" s="104">
        <v>41825</v>
      </c>
      <c r="B186" s="105">
        <v>1296</v>
      </c>
      <c r="C186" s="106" t="s">
        <v>49</v>
      </c>
      <c r="D186" s="106" t="s">
        <v>46</v>
      </c>
      <c r="E186" s="106" t="s">
        <v>51</v>
      </c>
      <c r="F186" s="105">
        <v>10</v>
      </c>
      <c r="G186" s="109">
        <v>5040</v>
      </c>
      <c r="H186" s="109">
        <v>3469.5360000000001</v>
      </c>
    </row>
    <row r="187" spans="1:8">
      <c r="A187" s="104">
        <v>41826</v>
      </c>
      <c r="B187" s="105">
        <v>1297</v>
      </c>
      <c r="C187" s="106" t="s">
        <v>45</v>
      </c>
      <c r="D187" s="106" t="s">
        <v>46</v>
      </c>
      <c r="E187" s="106" t="s">
        <v>51</v>
      </c>
      <c r="F187" s="105">
        <v>9</v>
      </c>
      <c r="G187" s="109">
        <v>6156</v>
      </c>
      <c r="H187" s="109">
        <v>1305.6876000000002</v>
      </c>
    </row>
    <row r="188" spans="1:8">
      <c r="A188" s="104">
        <v>41827</v>
      </c>
      <c r="B188" s="105">
        <v>1298</v>
      </c>
      <c r="C188" s="106" t="s">
        <v>48</v>
      </c>
      <c r="D188" s="106" t="s">
        <v>46</v>
      </c>
      <c r="E188" s="106" t="s">
        <v>51</v>
      </c>
      <c r="F188" s="105">
        <v>8</v>
      </c>
      <c r="G188" s="109">
        <v>3960</v>
      </c>
      <c r="H188" s="109">
        <v>647.26200000000006</v>
      </c>
    </row>
    <row r="189" spans="1:8">
      <c r="A189" s="104">
        <v>41828</v>
      </c>
      <c r="B189" s="105">
        <v>1299</v>
      </c>
      <c r="C189" s="106" t="s">
        <v>49</v>
      </c>
      <c r="D189" s="106" t="s">
        <v>46</v>
      </c>
      <c r="E189" s="106" t="s">
        <v>47</v>
      </c>
      <c r="F189" s="105">
        <v>10</v>
      </c>
      <c r="G189" s="109">
        <v>5680</v>
      </c>
      <c r="H189" s="109">
        <v>2225.9920000000002</v>
      </c>
    </row>
    <row r="190" spans="1:8">
      <c r="A190" s="104">
        <v>41829</v>
      </c>
      <c r="B190" s="105">
        <v>1300</v>
      </c>
      <c r="C190" s="106" t="s">
        <v>45</v>
      </c>
      <c r="D190" s="106" t="s">
        <v>46</v>
      </c>
      <c r="E190" s="106" t="s">
        <v>47</v>
      </c>
      <c r="F190" s="105">
        <v>8</v>
      </c>
      <c r="G190" s="109">
        <v>7680</v>
      </c>
      <c r="H190" s="109">
        <v>1638.5280000000002</v>
      </c>
    </row>
    <row r="191" spans="1:8">
      <c r="A191" s="104">
        <v>40909</v>
      </c>
      <c r="B191" s="105">
        <v>1301</v>
      </c>
      <c r="C191" s="106" t="s">
        <v>48</v>
      </c>
      <c r="D191" s="106" t="s">
        <v>52</v>
      </c>
      <c r="E191" s="106" t="s">
        <v>47</v>
      </c>
      <c r="F191" s="105">
        <v>7</v>
      </c>
      <c r="G191" s="109">
        <v>4998</v>
      </c>
      <c r="H191" s="109">
        <v>2362.3046999999997</v>
      </c>
    </row>
    <row r="192" spans="1:8">
      <c r="A192" s="104">
        <v>40910</v>
      </c>
      <c r="B192" s="105">
        <v>1302</v>
      </c>
      <c r="C192" s="106" t="s">
        <v>49</v>
      </c>
      <c r="D192" s="106" t="s">
        <v>52</v>
      </c>
      <c r="E192" s="106" t="s">
        <v>50</v>
      </c>
      <c r="F192" s="105">
        <v>7</v>
      </c>
      <c r="G192" s="109">
        <v>2152.5</v>
      </c>
      <c r="H192" s="109">
        <v>1987.6185000000003</v>
      </c>
    </row>
    <row r="193" spans="1:8">
      <c r="A193" s="104">
        <v>40911</v>
      </c>
      <c r="B193" s="105">
        <v>1303</v>
      </c>
      <c r="C193" s="106" t="s">
        <v>45</v>
      </c>
      <c r="D193" s="106" t="s">
        <v>52</v>
      </c>
      <c r="E193" s="106" t="s">
        <v>50</v>
      </c>
      <c r="F193" s="105">
        <v>6</v>
      </c>
      <c r="G193" s="109">
        <v>6358.5</v>
      </c>
      <c r="H193" s="109">
        <v>2738.6059500000001</v>
      </c>
    </row>
    <row r="194" spans="1:8">
      <c r="A194" s="104">
        <v>40913</v>
      </c>
      <c r="B194" s="105">
        <v>1304</v>
      </c>
      <c r="C194" s="106" t="s">
        <v>48</v>
      </c>
      <c r="D194" s="106" t="s">
        <v>52</v>
      </c>
      <c r="E194" s="106" t="s">
        <v>50</v>
      </c>
      <c r="F194" s="105">
        <v>9</v>
      </c>
      <c r="G194" s="109">
        <v>5292</v>
      </c>
      <c r="H194" s="109">
        <v>2858.4737999999998</v>
      </c>
    </row>
    <row r="195" spans="1:8">
      <c r="A195" s="104">
        <v>40914</v>
      </c>
      <c r="B195" s="105">
        <v>1305</v>
      </c>
      <c r="C195" s="106" t="s">
        <v>49</v>
      </c>
      <c r="D195" s="106" t="s">
        <v>52</v>
      </c>
      <c r="E195" s="106" t="s">
        <v>51</v>
      </c>
      <c r="F195" s="105">
        <v>10</v>
      </c>
      <c r="G195" s="109">
        <v>11000</v>
      </c>
      <c r="H195" s="109">
        <v>5031.125</v>
      </c>
    </row>
    <row r="196" spans="1:8">
      <c r="A196" s="104">
        <v>40915</v>
      </c>
      <c r="B196" s="105">
        <v>1306</v>
      </c>
      <c r="C196" s="106" t="s">
        <v>45</v>
      </c>
      <c r="D196" s="106" t="s">
        <v>52</v>
      </c>
      <c r="E196" s="106" t="s">
        <v>51</v>
      </c>
      <c r="F196" s="105">
        <v>8</v>
      </c>
      <c r="G196" s="109">
        <v>11640</v>
      </c>
      <c r="H196" s="109">
        <v>2975.8824</v>
      </c>
    </row>
    <row r="197" spans="1:8">
      <c r="A197" s="104">
        <v>40916</v>
      </c>
      <c r="B197" s="105">
        <v>1307</v>
      </c>
      <c r="C197" s="106" t="s">
        <v>48</v>
      </c>
      <c r="D197" s="106" t="s">
        <v>52</v>
      </c>
      <c r="E197" s="106" t="s">
        <v>51</v>
      </c>
      <c r="F197" s="105">
        <v>10</v>
      </c>
      <c r="G197" s="109">
        <v>13050</v>
      </c>
      <c r="H197" s="109">
        <v>1787.328</v>
      </c>
    </row>
    <row r="198" spans="1:8">
      <c r="A198" s="104">
        <v>40917</v>
      </c>
      <c r="B198" s="105">
        <v>1308</v>
      </c>
      <c r="C198" s="106" t="s">
        <v>49</v>
      </c>
      <c r="D198" s="106" t="s">
        <v>52</v>
      </c>
      <c r="E198" s="106" t="s">
        <v>47</v>
      </c>
      <c r="F198" s="105">
        <v>7</v>
      </c>
      <c r="G198" s="109">
        <v>7812</v>
      </c>
      <c r="H198" s="109">
        <v>1340.5392000000002</v>
      </c>
    </row>
    <row r="199" spans="1:8">
      <c r="A199" s="104">
        <v>40918</v>
      </c>
      <c r="B199" s="105">
        <v>1309</v>
      </c>
      <c r="C199" s="106" t="s">
        <v>45</v>
      </c>
      <c r="D199" s="106" t="s">
        <v>52</v>
      </c>
      <c r="E199" s="106" t="s">
        <v>47</v>
      </c>
      <c r="F199" s="105">
        <v>10</v>
      </c>
      <c r="G199" s="109">
        <v>14800</v>
      </c>
      <c r="H199" s="109">
        <v>5459.7199999999993</v>
      </c>
    </row>
    <row r="200" spans="1:8">
      <c r="A200" s="104">
        <v>40919</v>
      </c>
      <c r="B200" s="105">
        <v>1310</v>
      </c>
      <c r="C200" s="106" t="s">
        <v>48</v>
      </c>
      <c r="D200" s="106" t="s">
        <v>52</v>
      </c>
      <c r="E200" s="106" t="s">
        <v>47</v>
      </c>
      <c r="F200" s="105">
        <v>8</v>
      </c>
      <c r="G200" s="109">
        <v>13020</v>
      </c>
      <c r="H200" s="109">
        <v>4004.9519999999998</v>
      </c>
    </row>
    <row r="201" spans="1:8">
      <c r="A201" s="104">
        <v>40920</v>
      </c>
      <c r="B201" s="105">
        <v>1311</v>
      </c>
      <c r="C201" s="106" t="s">
        <v>49</v>
      </c>
      <c r="D201" s="106" t="s">
        <v>52</v>
      </c>
      <c r="E201" s="106" t="s">
        <v>50</v>
      </c>
      <c r="F201" s="105">
        <v>8</v>
      </c>
      <c r="G201" s="109">
        <v>9000</v>
      </c>
      <c r="H201" s="109">
        <v>688.86</v>
      </c>
    </row>
    <row r="202" spans="1:8">
      <c r="A202" s="104">
        <v>40921</v>
      </c>
      <c r="B202" s="105">
        <v>1312</v>
      </c>
      <c r="C202" s="106" t="s">
        <v>45</v>
      </c>
      <c r="D202" s="106" t="s">
        <v>52</v>
      </c>
      <c r="E202" s="106" t="s">
        <v>50</v>
      </c>
      <c r="F202" s="105">
        <v>10</v>
      </c>
      <c r="G202" s="109">
        <v>7155</v>
      </c>
      <c r="H202" s="109">
        <v>4222.6424999999999</v>
      </c>
    </row>
    <row r="203" spans="1:8">
      <c r="A203" s="104">
        <v>40922</v>
      </c>
      <c r="B203" s="105">
        <v>1313</v>
      </c>
      <c r="C203" s="106" t="s">
        <v>48</v>
      </c>
      <c r="D203" s="106" t="s">
        <v>52</v>
      </c>
      <c r="E203" s="106" t="s">
        <v>50</v>
      </c>
      <c r="F203" s="105">
        <v>9</v>
      </c>
      <c r="G203" s="109">
        <v>2227.5</v>
      </c>
      <c r="H203" s="109">
        <v>962.28</v>
      </c>
    </row>
    <row r="204" spans="1:8">
      <c r="A204" s="104">
        <v>40923</v>
      </c>
      <c r="B204" s="105">
        <v>1314</v>
      </c>
      <c r="C204" s="106" t="s">
        <v>49</v>
      </c>
      <c r="D204" s="106" t="s">
        <v>52</v>
      </c>
      <c r="E204" s="106" t="s">
        <v>51</v>
      </c>
      <c r="F204" s="105">
        <v>8</v>
      </c>
      <c r="G204" s="109">
        <v>6240</v>
      </c>
      <c r="H204" s="109">
        <v>3458</v>
      </c>
    </row>
    <row r="205" spans="1:8">
      <c r="A205" s="104">
        <v>40924</v>
      </c>
      <c r="B205" s="105">
        <v>1315</v>
      </c>
      <c r="C205" s="106" t="s">
        <v>45</v>
      </c>
      <c r="D205" s="106" t="s">
        <v>52</v>
      </c>
      <c r="E205" s="106" t="s">
        <v>51</v>
      </c>
      <c r="F205" s="105">
        <v>10</v>
      </c>
      <c r="G205" s="109">
        <v>10840</v>
      </c>
      <c r="H205" s="109">
        <v>3327.6089999999999</v>
      </c>
    </row>
    <row r="206" spans="1:8">
      <c r="A206" s="104">
        <v>40925</v>
      </c>
      <c r="B206" s="105">
        <v>1316</v>
      </c>
      <c r="C206" s="106" t="s">
        <v>48</v>
      </c>
      <c r="D206" s="106" t="s">
        <v>52</v>
      </c>
      <c r="E206" s="106" t="s">
        <v>51</v>
      </c>
      <c r="F206" s="105">
        <v>8</v>
      </c>
      <c r="G206" s="109">
        <v>6288</v>
      </c>
      <c r="H206" s="109">
        <v>3818.9120000000003</v>
      </c>
    </row>
    <row r="207" spans="1:8">
      <c r="A207" s="104">
        <v>40926</v>
      </c>
      <c r="B207" s="105">
        <v>1317</v>
      </c>
      <c r="C207" s="106" t="s">
        <v>49</v>
      </c>
      <c r="D207" s="106" t="s">
        <v>52</v>
      </c>
      <c r="E207" s="106" t="s">
        <v>47</v>
      </c>
      <c r="F207" s="105">
        <v>10</v>
      </c>
      <c r="G207" s="109">
        <v>4815</v>
      </c>
      <c r="H207" s="109">
        <v>2963.6324999999997</v>
      </c>
    </row>
    <row r="208" spans="1:8">
      <c r="A208" s="104">
        <v>40927</v>
      </c>
      <c r="B208" s="105">
        <v>1318</v>
      </c>
      <c r="C208" s="106" t="s">
        <v>45</v>
      </c>
      <c r="D208" s="106" t="s">
        <v>52</v>
      </c>
      <c r="E208" s="106" t="s">
        <v>47</v>
      </c>
      <c r="F208" s="105">
        <v>9</v>
      </c>
      <c r="G208" s="109">
        <v>4014</v>
      </c>
      <c r="H208" s="109">
        <v>3576.4740000000002</v>
      </c>
    </row>
    <row r="209" spans="1:8">
      <c r="A209" s="104">
        <v>40928</v>
      </c>
      <c r="B209" s="105">
        <v>1319</v>
      </c>
      <c r="C209" s="106" t="s">
        <v>48</v>
      </c>
      <c r="D209" s="106" t="s">
        <v>52</v>
      </c>
      <c r="E209" s="106" t="s">
        <v>47</v>
      </c>
      <c r="F209" s="105">
        <v>10</v>
      </c>
      <c r="G209" s="109">
        <v>8520</v>
      </c>
      <c r="H209" s="109">
        <v>1722.7439999999997</v>
      </c>
    </row>
    <row r="210" spans="1:8">
      <c r="A210" s="104">
        <v>40929</v>
      </c>
      <c r="B210" s="105">
        <v>1320</v>
      </c>
      <c r="C210" s="106" t="s">
        <v>49</v>
      </c>
      <c r="D210" s="106" t="s">
        <v>52</v>
      </c>
      <c r="E210" s="106" t="s">
        <v>50</v>
      </c>
      <c r="F210" s="105">
        <v>6</v>
      </c>
      <c r="G210" s="109">
        <v>3321</v>
      </c>
      <c r="H210" s="109">
        <v>1405.7792999999999</v>
      </c>
    </row>
    <row r="211" spans="1:8">
      <c r="A211" s="104">
        <v>40930</v>
      </c>
      <c r="B211" s="105">
        <v>1321</v>
      </c>
      <c r="C211" s="106" t="s">
        <v>45</v>
      </c>
      <c r="D211" s="106" t="s">
        <v>52</v>
      </c>
      <c r="E211" s="106" t="s">
        <v>50</v>
      </c>
      <c r="F211" s="105">
        <v>9</v>
      </c>
      <c r="G211" s="109">
        <v>6021</v>
      </c>
      <c r="H211" s="109">
        <v>669.33450000000005</v>
      </c>
    </row>
    <row r="212" spans="1:8">
      <c r="A212" s="104">
        <v>40931</v>
      </c>
      <c r="B212" s="105">
        <v>1322</v>
      </c>
      <c r="C212" s="106" t="s">
        <v>48</v>
      </c>
      <c r="D212" s="106" t="s">
        <v>52</v>
      </c>
      <c r="E212" s="106" t="s">
        <v>50</v>
      </c>
      <c r="F212" s="105">
        <v>8</v>
      </c>
      <c r="G212" s="109">
        <v>3912</v>
      </c>
      <c r="H212" s="109">
        <v>3793.6620000000003</v>
      </c>
    </row>
    <row r="213" spans="1:8">
      <c r="A213" s="104">
        <v>40932</v>
      </c>
      <c r="B213" s="105">
        <v>1323</v>
      </c>
      <c r="C213" s="106" t="s">
        <v>49</v>
      </c>
      <c r="D213" s="106" t="s">
        <v>52</v>
      </c>
      <c r="E213" s="106" t="s">
        <v>51</v>
      </c>
      <c r="F213" s="105">
        <v>8</v>
      </c>
      <c r="G213" s="109">
        <v>5640</v>
      </c>
      <c r="H213" s="109">
        <v>4190.5199999999995</v>
      </c>
    </row>
    <row r="214" spans="1:8">
      <c r="A214" s="104">
        <v>40933</v>
      </c>
      <c r="B214" s="105">
        <v>1324</v>
      </c>
      <c r="C214" s="106" t="s">
        <v>45</v>
      </c>
      <c r="D214" s="106" t="s">
        <v>52</v>
      </c>
      <c r="E214" s="106" t="s">
        <v>51</v>
      </c>
      <c r="F214" s="105">
        <v>8</v>
      </c>
      <c r="G214" s="109">
        <v>2214</v>
      </c>
      <c r="H214" s="109">
        <v>3838.1904</v>
      </c>
    </row>
    <row r="215" spans="1:8">
      <c r="A215" s="104">
        <v>40934</v>
      </c>
      <c r="B215" s="105">
        <v>1325</v>
      </c>
      <c r="C215" s="106" t="s">
        <v>48</v>
      </c>
      <c r="D215" s="106" t="s">
        <v>52</v>
      </c>
      <c r="E215" s="106" t="s">
        <v>51</v>
      </c>
      <c r="F215" s="105">
        <v>7</v>
      </c>
      <c r="G215" s="109">
        <v>4130</v>
      </c>
      <c r="H215" s="109">
        <v>3244.5279999999998</v>
      </c>
    </row>
    <row r="216" spans="1:8">
      <c r="A216" s="104">
        <v>40935</v>
      </c>
      <c r="B216" s="105">
        <v>1326</v>
      </c>
      <c r="C216" s="106" t="s">
        <v>49</v>
      </c>
      <c r="D216" s="106" t="s">
        <v>52</v>
      </c>
      <c r="E216" s="106" t="s">
        <v>47</v>
      </c>
      <c r="F216" s="105">
        <v>10</v>
      </c>
      <c r="G216" s="109">
        <v>4995</v>
      </c>
      <c r="H216" s="109">
        <v>534.798</v>
      </c>
    </row>
    <row r="217" spans="1:8">
      <c r="A217" s="104">
        <v>40936</v>
      </c>
      <c r="B217" s="105">
        <v>1327</v>
      </c>
      <c r="C217" s="106" t="s">
        <v>45</v>
      </c>
      <c r="D217" s="106" t="s">
        <v>52</v>
      </c>
      <c r="E217" s="106" t="s">
        <v>47</v>
      </c>
      <c r="F217" s="105">
        <v>9</v>
      </c>
      <c r="G217" s="109">
        <v>8343</v>
      </c>
      <c r="H217" s="109">
        <v>1025.9109000000001</v>
      </c>
    </row>
    <row r="218" spans="1:8">
      <c r="A218" s="104">
        <v>40937</v>
      </c>
      <c r="B218" s="105">
        <v>1328</v>
      </c>
      <c r="C218" s="106" t="s">
        <v>48</v>
      </c>
      <c r="D218" s="106" t="s">
        <v>52</v>
      </c>
      <c r="E218" s="106" t="s">
        <v>47</v>
      </c>
      <c r="F218" s="105">
        <v>10</v>
      </c>
      <c r="G218" s="109">
        <v>5610</v>
      </c>
      <c r="H218" s="109">
        <v>6250.9425000000001</v>
      </c>
    </row>
    <row r="219" spans="1:8">
      <c r="A219" s="104">
        <v>40938</v>
      </c>
      <c r="B219" s="105">
        <v>1329</v>
      </c>
      <c r="C219" s="106" t="s">
        <v>49</v>
      </c>
      <c r="D219" s="106" t="s">
        <v>52</v>
      </c>
      <c r="E219" s="106" t="s">
        <v>50</v>
      </c>
      <c r="F219" s="105">
        <v>9</v>
      </c>
      <c r="G219" s="109">
        <v>5022</v>
      </c>
      <c r="H219" s="109">
        <v>3887.0280000000002</v>
      </c>
    </row>
    <row r="220" spans="1:8">
      <c r="A220" s="104">
        <v>40939</v>
      </c>
      <c r="B220" s="105">
        <v>1330</v>
      </c>
      <c r="C220" s="106" t="s">
        <v>45</v>
      </c>
      <c r="D220" s="106" t="s">
        <v>52</v>
      </c>
      <c r="E220" s="106" t="s">
        <v>50</v>
      </c>
      <c r="F220" s="105">
        <v>6</v>
      </c>
      <c r="G220" s="109">
        <v>6426</v>
      </c>
      <c r="H220" s="109">
        <v>1378.6982999999998</v>
      </c>
    </row>
    <row r="221" spans="1:8">
      <c r="A221" s="104">
        <v>40940</v>
      </c>
      <c r="B221" s="105">
        <v>1331</v>
      </c>
      <c r="C221" s="106" t="s">
        <v>48</v>
      </c>
      <c r="D221" s="106" t="s">
        <v>52</v>
      </c>
      <c r="E221" s="106" t="s">
        <v>50</v>
      </c>
      <c r="F221" s="105">
        <v>9</v>
      </c>
      <c r="G221" s="109">
        <v>6682.5</v>
      </c>
      <c r="H221" s="109">
        <v>1449.6570000000002</v>
      </c>
    </row>
    <row r="222" spans="1:8">
      <c r="A222" s="104">
        <v>40941</v>
      </c>
      <c r="B222" s="105">
        <v>1332</v>
      </c>
      <c r="C222" s="106" t="s">
        <v>49</v>
      </c>
      <c r="D222" s="106" t="s">
        <v>52</v>
      </c>
      <c r="E222" s="106" t="s">
        <v>51</v>
      </c>
      <c r="F222" s="105">
        <v>6</v>
      </c>
      <c r="G222" s="109">
        <v>3969</v>
      </c>
      <c r="H222" s="109">
        <v>2043.2412000000002</v>
      </c>
    </row>
    <row r="223" spans="1:8">
      <c r="A223" s="104">
        <v>40942</v>
      </c>
      <c r="B223" s="105">
        <v>1333</v>
      </c>
      <c r="C223" s="106" t="s">
        <v>45</v>
      </c>
      <c r="D223" s="106" t="s">
        <v>52</v>
      </c>
      <c r="E223" s="106" t="s">
        <v>51</v>
      </c>
      <c r="F223" s="105">
        <v>7</v>
      </c>
      <c r="G223" s="109">
        <v>11760</v>
      </c>
      <c r="H223" s="109">
        <v>2367.288</v>
      </c>
    </row>
    <row r="224" spans="1:8">
      <c r="A224" s="104">
        <v>40943</v>
      </c>
      <c r="B224" s="105">
        <v>1334</v>
      </c>
      <c r="C224" s="106" t="s">
        <v>48</v>
      </c>
      <c r="D224" s="106" t="s">
        <v>52</v>
      </c>
      <c r="E224" s="106" t="s">
        <v>51</v>
      </c>
      <c r="F224" s="105">
        <v>7</v>
      </c>
      <c r="G224" s="109">
        <v>2740.5</v>
      </c>
      <c r="H224" s="109">
        <v>4873.9792500000003</v>
      </c>
    </row>
    <row r="225" spans="1:8">
      <c r="A225" s="104">
        <v>40944</v>
      </c>
      <c r="B225" s="105">
        <v>1335</v>
      </c>
      <c r="C225" s="106" t="s">
        <v>49</v>
      </c>
      <c r="D225" s="106" t="s">
        <v>52</v>
      </c>
      <c r="E225" s="106" t="s">
        <v>47</v>
      </c>
      <c r="F225" s="105">
        <v>9</v>
      </c>
      <c r="G225" s="109">
        <v>5292</v>
      </c>
      <c r="H225" s="109">
        <v>2046.4163999999998</v>
      </c>
    </row>
    <row r="226" spans="1:8">
      <c r="A226" s="104">
        <v>40945</v>
      </c>
      <c r="B226" s="105">
        <v>1336</v>
      </c>
      <c r="C226" s="106" t="s">
        <v>45</v>
      </c>
      <c r="D226" s="106" t="s">
        <v>52</v>
      </c>
      <c r="E226" s="106" t="s">
        <v>47</v>
      </c>
      <c r="F226" s="105">
        <v>8</v>
      </c>
      <c r="G226" s="109">
        <v>6264</v>
      </c>
      <c r="H226" s="109">
        <v>628.07040000000006</v>
      </c>
    </row>
    <row r="227" spans="1:8">
      <c r="A227" s="104">
        <v>40946</v>
      </c>
      <c r="B227" s="105">
        <v>1337</v>
      </c>
      <c r="C227" s="106" t="s">
        <v>48</v>
      </c>
      <c r="D227" s="106" t="s">
        <v>52</v>
      </c>
      <c r="E227" s="106" t="s">
        <v>47</v>
      </c>
      <c r="F227" s="105">
        <v>8</v>
      </c>
      <c r="G227" s="109">
        <v>9408</v>
      </c>
      <c r="H227" s="109">
        <v>4139.5200000000004</v>
      </c>
    </row>
    <row r="228" spans="1:8">
      <c r="A228" s="104">
        <v>40947</v>
      </c>
      <c r="B228" s="105">
        <v>1338</v>
      </c>
      <c r="C228" s="106" t="s">
        <v>49</v>
      </c>
      <c r="D228" s="106" t="s">
        <v>52</v>
      </c>
      <c r="E228" s="106" t="s">
        <v>50</v>
      </c>
      <c r="F228" s="105">
        <v>6</v>
      </c>
      <c r="G228" s="109">
        <v>12465</v>
      </c>
      <c r="H228" s="109">
        <v>2678.9778000000001</v>
      </c>
    </row>
    <row r="229" spans="1:8">
      <c r="A229" s="104">
        <v>40948</v>
      </c>
      <c r="B229" s="105">
        <v>1339</v>
      </c>
      <c r="C229" s="106" t="s">
        <v>45</v>
      </c>
      <c r="D229" s="106" t="s">
        <v>52</v>
      </c>
      <c r="E229" s="106" t="s">
        <v>50</v>
      </c>
      <c r="F229" s="105">
        <v>6</v>
      </c>
      <c r="G229" s="109">
        <v>6075</v>
      </c>
      <c r="H229" s="109">
        <v>1844.37</v>
      </c>
    </row>
    <row r="230" spans="1:8">
      <c r="A230" s="104">
        <v>40949</v>
      </c>
      <c r="B230" s="105">
        <v>1340</v>
      </c>
      <c r="C230" s="106" t="s">
        <v>48</v>
      </c>
      <c r="D230" s="106" t="s">
        <v>52</v>
      </c>
      <c r="E230" s="106" t="s">
        <v>50</v>
      </c>
      <c r="F230" s="105">
        <v>7</v>
      </c>
      <c r="G230" s="109">
        <v>5922</v>
      </c>
      <c r="H230" s="109">
        <v>2894.6735999999996</v>
      </c>
    </row>
    <row r="231" spans="1:8">
      <c r="A231" s="104">
        <v>40950</v>
      </c>
      <c r="B231" s="105">
        <v>1341</v>
      </c>
      <c r="C231" s="106" t="s">
        <v>49</v>
      </c>
      <c r="D231" s="106" t="s">
        <v>52</v>
      </c>
      <c r="E231" s="106" t="s">
        <v>51</v>
      </c>
      <c r="F231" s="105">
        <v>6</v>
      </c>
      <c r="G231" s="109">
        <v>8325</v>
      </c>
      <c r="H231" s="109">
        <v>614.8845</v>
      </c>
    </row>
    <row r="232" spans="1:8">
      <c r="A232" s="104">
        <v>40951</v>
      </c>
      <c r="B232" s="105">
        <v>1342</v>
      </c>
      <c r="C232" s="106" t="s">
        <v>45</v>
      </c>
      <c r="D232" s="106" t="s">
        <v>52</v>
      </c>
      <c r="E232" s="106" t="s">
        <v>51</v>
      </c>
      <c r="F232" s="105">
        <v>10</v>
      </c>
      <c r="G232" s="109">
        <v>2020</v>
      </c>
      <c r="H232" s="109">
        <v>1382.8920000000001</v>
      </c>
    </row>
    <row r="233" spans="1:8">
      <c r="A233" s="104">
        <v>40952</v>
      </c>
      <c r="B233" s="105">
        <v>1343</v>
      </c>
      <c r="C233" s="106" t="s">
        <v>48</v>
      </c>
      <c r="D233" s="106" t="s">
        <v>52</v>
      </c>
      <c r="E233" s="106" t="s">
        <v>51</v>
      </c>
      <c r="F233" s="105">
        <v>7</v>
      </c>
      <c r="G233" s="109">
        <v>3801</v>
      </c>
      <c r="H233" s="109">
        <v>2510.9405999999999</v>
      </c>
    </row>
    <row r="234" spans="1:8">
      <c r="A234" s="104">
        <v>40953</v>
      </c>
      <c r="B234" s="105">
        <v>1344</v>
      </c>
      <c r="C234" s="106" t="s">
        <v>49</v>
      </c>
      <c r="D234" s="106" t="s">
        <v>52</v>
      </c>
      <c r="E234" s="106" t="s">
        <v>47</v>
      </c>
      <c r="F234" s="105">
        <v>8</v>
      </c>
      <c r="G234" s="109">
        <v>5568</v>
      </c>
      <c r="H234" s="109">
        <v>1955.4816000000001</v>
      </c>
    </row>
    <row r="235" spans="1:8">
      <c r="A235" s="104">
        <v>40954</v>
      </c>
      <c r="B235" s="105">
        <v>1345</v>
      </c>
      <c r="C235" s="106" t="s">
        <v>45</v>
      </c>
      <c r="D235" s="106" t="s">
        <v>52</v>
      </c>
      <c r="E235" s="106" t="s">
        <v>47</v>
      </c>
      <c r="F235" s="105">
        <v>8</v>
      </c>
      <c r="G235" s="109">
        <v>5292</v>
      </c>
      <c r="H235" s="109">
        <v>3085.2359999999999</v>
      </c>
    </row>
    <row r="236" spans="1:8">
      <c r="A236" s="104">
        <v>40955</v>
      </c>
      <c r="B236" s="105">
        <v>1346</v>
      </c>
      <c r="C236" s="106" t="s">
        <v>48</v>
      </c>
      <c r="D236" s="106" t="s">
        <v>52</v>
      </c>
      <c r="E236" s="106" t="s">
        <v>47</v>
      </c>
      <c r="F236" s="105">
        <v>10</v>
      </c>
      <c r="G236" s="109">
        <v>6540</v>
      </c>
      <c r="H236" s="109">
        <v>1282.1669999999999</v>
      </c>
    </row>
    <row r="237" spans="1:8">
      <c r="A237" s="104">
        <v>40956</v>
      </c>
      <c r="B237" s="105">
        <v>1347</v>
      </c>
      <c r="C237" s="106" t="s">
        <v>49</v>
      </c>
      <c r="D237" s="106" t="s">
        <v>52</v>
      </c>
      <c r="E237" s="106" t="s">
        <v>50</v>
      </c>
      <c r="F237" s="105">
        <v>10</v>
      </c>
      <c r="G237" s="109">
        <v>7920</v>
      </c>
      <c r="H237" s="109">
        <v>3198.8879999999999</v>
      </c>
    </row>
    <row r="238" spans="1:8">
      <c r="A238" s="104">
        <v>40957</v>
      </c>
      <c r="B238" s="105">
        <v>1348</v>
      </c>
      <c r="C238" s="106" t="s">
        <v>45</v>
      </c>
      <c r="D238" s="106" t="s">
        <v>52</v>
      </c>
      <c r="E238" s="106" t="s">
        <v>50</v>
      </c>
      <c r="F238" s="105">
        <v>10</v>
      </c>
      <c r="G238" s="109">
        <v>2280</v>
      </c>
      <c r="H238" s="109">
        <v>2978.136</v>
      </c>
    </row>
    <row r="239" spans="1:8">
      <c r="A239" s="104">
        <v>40958</v>
      </c>
      <c r="B239" s="105">
        <v>1349</v>
      </c>
      <c r="C239" s="106" t="s">
        <v>48</v>
      </c>
      <c r="D239" s="106" t="s">
        <v>52</v>
      </c>
      <c r="E239" s="106" t="s">
        <v>50</v>
      </c>
      <c r="F239" s="105">
        <v>7</v>
      </c>
      <c r="G239" s="109">
        <v>8741.25</v>
      </c>
      <c r="H239" s="109">
        <v>1502.7957000000001</v>
      </c>
    </row>
    <row r="240" spans="1:8">
      <c r="A240" s="104">
        <v>40959</v>
      </c>
      <c r="B240" s="105">
        <v>1350</v>
      </c>
      <c r="C240" s="106" t="s">
        <v>49</v>
      </c>
      <c r="D240" s="106" t="s">
        <v>52</v>
      </c>
      <c r="E240" s="106" t="s">
        <v>51</v>
      </c>
      <c r="F240" s="105">
        <v>6</v>
      </c>
      <c r="G240" s="109">
        <v>3168</v>
      </c>
      <c r="H240" s="109">
        <v>2526.7968000000001</v>
      </c>
    </row>
    <row r="241" spans="1:8">
      <c r="A241" s="104">
        <v>40960</v>
      </c>
      <c r="B241" s="105">
        <v>1351</v>
      </c>
      <c r="C241" s="106" t="s">
        <v>45</v>
      </c>
      <c r="D241" s="106" t="s">
        <v>52</v>
      </c>
      <c r="E241" s="106" t="s">
        <v>51</v>
      </c>
      <c r="F241" s="105">
        <v>6</v>
      </c>
      <c r="G241" s="109">
        <v>11475</v>
      </c>
      <c r="H241" s="109">
        <v>4240.0125000000007</v>
      </c>
    </row>
    <row r="242" spans="1:8">
      <c r="A242" s="104">
        <v>40961</v>
      </c>
      <c r="B242" s="105">
        <v>1352</v>
      </c>
      <c r="C242" s="106" t="s">
        <v>48</v>
      </c>
      <c r="D242" s="106" t="s">
        <v>52</v>
      </c>
      <c r="E242" s="106" t="s">
        <v>51</v>
      </c>
      <c r="F242" s="105">
        <v>9</v>
      </c>
      <c r="G242" s="109">
        <v>4333.5</v>
      </c>
      <c r="H242" s="109">
        <v>1783.23525</v>
      </c>
    </row>
    <row r="243" spans="1:8">
      <c r="A243" s="104">
        <v>40962</v>
      </c>
      <c r="B243" s="105">
        <v>1353</v>
      </c>
      <c r="C243" s="106" t="s">
        <v>49</v>
      </c>
      <c r="D243" s="106" t="s">
        <v>52</v>
      </c>
      <c r="E243" s="106" t="s">
        <v>47</v>
      </c>
      <c r="F243" s="105">
        <v>9</v>
      </c>
      <c r="G243" s="109">
        <v>5778</v>
      </c>
      <c r="H243" s="109">
        <v>1758.8232</v>
      </c>
    </row>
    <row r="244" spans="1:8">
      <c r="A244" s="104">
        <v>40963</v>
      </c>
      <c r="B244" s="105">
        <v>1354</v>
      </c>
      <c r="C244" s="106" t="s">
        <v>45</v>
      </c>
      <c r="D244" s="106" t="s">
        <v>52</v>
      </c>
      <c r="E244" s="106" t="s">
        <v>47</v>
      </c>
      <c r="F244" s="105">
        <v>9</v>
      </c>
      <c r="G244" s="109">
        <v>12285</v>
      </c>
      <c r="H244" s="109">
        <v>1560.6864</v>
      </c>
    </row>
    <row r="245" spans="1:8">
      <c r="A245" s="104">
        <v>40964</v>
      </c>
      <c r="B245" s="105">
        <v>1355</v>
      </c>
      <c r="C245" s="106" t="s">
        <v>48</v>
      </c>
      <c r="D245" s="106" t="s">
        <v>52</v>
      </c>
      <c r="E245" s="106" t="s">
        <v>47</v>
      </c>
      <c r="F245" s="105">
        <v>6</v>
      </c>
      <c r="G245" s="109">
        <v>1782</v>
      </c>
      <c r="H245" s="109">
        <v>3026.7269999999999</v>
      </c>
    </row>
    <row r="246" spans="1:8">
      <c r="A246" s="104">
        <v>40965</v>
      </c>
      <c r="B246" s="105">
        <v>1356</v>
      </c>
      <c r="C246" s="106" t="s">
        <v>49</v>
      </c>
      <c r="D246" s="106" t="s">
        <v>52</v>
      </c>
      <c r="E246" s="106" t="s">
        <v>50</v>
      </c>
      <c r="F246" s="105">
        <v>9</v>
      </c>
      <c r="G246" s="109">
        <v>14310</v>
      </c>
      <c r="H246" s="109">
        <v>4742.9063999999998</v>
      </c>
    </row>
    <row r="247" spans="1:8">
      <c r="A247" s="104">
        <v>40966</v>
      </c>
      <c r="B247" s="105">
        <v>1357</v>
      </c>
      <c r="C247" s="106" t="s">
        <v>45</v>
      </c>
      <c r="D247" s="106" t="s">
        <v>52</v>
      </c>
      <c r="E247" s="106" t="s">
        <v>50</v>
      </c>
      <c r="F247" s="105">
        <v>6</v>
      </c>
      <c r="G247" s="109">
        <v>1962</v>
      </c>
      <c r="H247" s="109">
        <v>2316.7296000000001</v>
      </c>
    </row>
    <row r="248" spans="1:8">
      <c r="A248" s="104">
        <v>40967</v>
      </c>
      <c r="B248" s="105">
        <v>1358</v>
      </c>
      <c r="C248" s="106" t="s">
        <v>48</v>
      </c>
      <c r="D248" s="106" t="s">
        <v>52</v>
      </c>
      <c r="E248" s="106" t="s">
        <v>50</v>
      </c>
      <c r="F248" s="105">
        <v>9</v>
      </c>
      <c r="G248" s="109">
        <v>12465</v>
      </c>
      <c r="H248" s="109">
        <v>4464.4643999999998</v>
      </c>
    </row>
    <row r="249" spans="1:8">
      <c r="A249" s="104">
        <v>40969</v>
      </c>
      <c r="B249" s="105">
        <v>1359</v>
      </c>
      <c r="C249" s="106" t="s">
        <v>49</v>
      </c>
      <c r="D249" s="106" t="s">
        <v>52</v>
      </c>
      <c r="E249" s="106" t="s">
        <v>51</v>
      </c>
      <c r="F249" s="105">
        <v>7</v>
      </c>
      <c r="G249" s="109">
        <v>7182</v>
      </c>
      <c r="H249" s="109">
        <v>3926.1600000000003</v>
      </c>
    </row>
    <row r="250" spans="1:8">
      <c r="A250" s="104">
        <v>40970</v>
      </c>
      <c r="B250" s="105">
        <v>1360</v>
      </c>
      <c r="C250" s="106" t="s">
        <v>45</v>
      </c>
      <c r="D250" s="106" t="s">
        <v>52</v>
      </c>
      <c r="E250" s="106" t="s">
        <v>51</v>
      </c>
      <c r="F250" s="105">
        <v>8</v>
      </c>
      <c r="G250" s="109">
        <v>1548</v>
      </c>
      <c r="H250" s="109">
        <v>683.75159999999994</v>
      </c>
    </row>
    <row r="251" spans="1:8">
      <c r="A251" s="104">
        <v>40971</v>
      </c>
      <c r="B251" s="105">
        <v>1361</v>
      </c>
      <c r="C251" s="106" t="s">
        <v>48</v>
      </c>
      <c r="D251" s="106" t="s">
        <v>52</v>
      </c>
      <c r="E251" s="106" t="s">
        <v>51</v>
      </c>
      <c r="F251" s="105">
        <v>6</v>
      </c>
      <c r="G251" s="109">
        <v>3906</v>
      </c>
      <c r="H251" s="109">
        <v>1462.4063999999998</v>
      </c>
    </row>
    <row r="252" spans="1:8">
      <c r="A252" s="104">
        <v>40972</v>
      </c>
      <c r="B252" s="105">
        <v>1362</v>
      </c>
      <c r="C252" s="106" t="s">
        <v>49</v>
      </c>
      <c r="D252" s="106" t="s">
        <v>52</v>
      </c>
      <c r="E252" s="106" t="s">
        <v>47</v>
      </c>
      <c r="F252" s="105">
        <v>7</v>
      </c>
      <c r="G252" s="109">
        <v>1753.5</v>
      </c>
      <c r="H252" s="109">
        <v>2914.317</v>
      </c>
    </row>
    <row r="253" spans="1:8">
      <c r="A253" s="104">
        <v>40973</v>
      </c>
      <c r="B253" s="105">
        <v>1363</v>
      </c>
      <c r="C253" s="106" t="s">
        <v>45</v>
      </c>
      <c r="D253" s="106" t="s">
        <v>52</v>
      </c>
      <c r="E253" s="106" t="s">
        <v>47</v>
      </c>
      <c r="F253" s="105">
        <v>9</v>
      </c>
      <c r="G253" s="109">
        <v>5994</v>
      </c>
      <c r="H253" s="109">
        <v>2626.5707999999995</v>
      </c>
    </row>
    <row r="254" spans="1:8">
      <c r="A254" s="104">
        <v>41339</v>
      </c>
      <c r="B254" s="105">
        <v>1364</v>
      </c>
      <c r="C254" s="106" t="s">
        <v>48</v>
      </c>
      <c r="D254" s="106" t="s">
        <v>52</v>
      </c>
      <c r="E254" s="106" t="s">
        <v>47</v>
      </c>
      <c r="F254" s="105">
        <v>9</v>
      </c>
      <c r="G254" s="109">
        <v>6480</v>
      </c>
      <c r="H254" s="109">
        <v>4390.2</v>
      </c>
    </row>
    <row r="255" spans="1:8">
      <c r="A255" s="104">
        <v>41340</v>
      </c>
      <c r="B255" s="105">
        <v>1365</v>
      </c>
      <c r="C255" s="106" t="s">
        <v>49</v>
      </c>
      <c r="D255" s="106" t="s">
        <v>52</v>
      </c>
      <c r="E255" s="106" t="s">
        <v>50</v>
      </c>
      <c r="F255" s="105">
        <v>6</v>
      </c>
      <c r="G255" s="109">
        <v>3078</v>
      </c>
      <c r="H255" s="109">
        <v>2534.7330000000002</v>
      </c>
    </row>
    <row r="256" spans="1:8">
      <c r="A256" s="104">
        <v>41341</v>
      </c>
      <c r="B256" s="105">
        <v>1366</v>
      </c>
      <c r="C256" s="106" t="s">
        <v>45</v>
      </c>
      <c r="D256" s="106" t="s">
        <v>52</v>
      </c>
      <c r="E256" s="106" t="s">
        <v>50</v>
      </c>
      <c r="F256" s="105">
        <v>9</v>
      </c>
      <c r="G256" s="109">
        <v>6858</v>
      </c>
      <c r="H256" s="109">
        <v>1755.1908000000001</v>
      </c>
    </row>
    <row r="257" spans="1:8">
      <c r="A257" s="104">
        <v>41342</v>
      </c>
      <c r="B257" s="105">
        <v>1367</v>
      </c>
      <c r="C257" s="106" t="s">
        <v>48</v>
      </c>
      <c r="D257" s="106" t="s">
        <v>52</v>
      </c>
      <c r="E257" s="106" t="s">
        <v>50</v>
      </c>
      <c r="F257" s="105">
        <v>10</v>
      </c>
      <c r="G257" s="109">
        <v>10080</v>
      </c>
      <c r="H257" s="109">
        <v>3171.1680000000001</v>
      </c>
    </row>
    <row r="258" spans="1:8">
      <c r="A258" s="104">
        <v>41343</v>
      </c>
      <c r="B258" s="105">
        <v>1368</v>
      </c>
      <c r="C258" s="106" t="s">
        <v>49</v>
      </c>
      <c r="D258" s="106" t="s">
        <v>52</v>
      </c>
      <c r="E258" s="106" t="s">
        <v>51</v>
      </c>
      <c r="F258" s="105">
        <v>10</v>
      </c>
      <c r="G258" s="109">
        <v>5520</v>
      </c>
      <c r="H258" s="109">
        <v>2378.0160000000001</v>
      </c>
    </row>
    <row r="259" spans="1:8">
      <c r="A259" s="104">
        <v>41344</v>
      </c>
      <c r="B259" s="105">
        <v>1369</v>
      </c>
      <c r="C259" s="106" t="s">
        <v>45</v>
      </c>
      <c r="D259" s="106" t="s">
        <v>52</v>
      </c>
      <c r="E259" s="106" t="s">
        <v>51</v>
      </c>
      <c r="F259" s="105">
        <v>9</v>
      </c>
      <c r="G259" s="109">
        <v>11016</v>
      </c>
      <c r="H259" s="109">
        <v>892.84679999999992</v>
      </c>
    </row>
    <row r="260" spans="1:8">
      <c r="A260" s="104">
        <v>41345</v>
      </c>
      <c r="B260" s="105">
        <v>1370</v>
      </c>
      <c r="C260" s="106" t="s">
        <v>48</v>
      </c>
      <c r="D260" s="106" t="s">
        <v>52</v>
      </c>
      <c r="E260" s="106" t="s">
        <v>51</v>
      </c>
      <c r="F260" s="105">
        <v>8</v>
      </c>
      <c r="G260" s="109">
        <v>2232</v>
      </c>
      <c r="H260" s="109">
        <v>969.13439999999991</v>
      </c>
    </row>
    <row r="261" spans="1:8">
      <c r="A261" s="104">
        <v>41346</v>
      </c>
      <c r="B261" s="105">
        <v>1371</v>
      </c>
      <c r="C261" s="106" t="s">
        <v>49</v>
      </c>
      <c r="D261" s="106" t="s">
        <v>52</v>
      </c>
      <c r="E261" s="106" t="s">
        <v>47</v>
      </c>
      <c r="F261" s="105">
        <v>8</v>
      </c>
      <c r="G261" s="109">
        <v>6792</v>
      </c>
      <c r="H261" s="109">
        <v>907.1848</v>
      </c>
    </row>
    <row r="262" spans="1:8">
      <c r="A262" s="104">
        <v>41347</v>
      </c>
      <c r="B262" s="105">
        <v>1372</v>
      </c>
      <c r="C262" s="106" t="s">
        <v>45</v>
      </c>
      <c r="D262" s="106" t="s">
        <v>52</v>
      </c>
      <c r="E262" s="106" t="s">
        <v>47</v>
      </c>
      <c r="F262" s="105">
        <v>6</v>
      </c>
      <c r="G262" s="109">
        <v>8707.5</v>
      </c>
      <c r="H262" s="109">
        <v>1918.95885</v>
      </c>
    </row>
    <row r="263" spans="1:8">
      <c r="A263" s="104">
        <v>41348</v>
      </c>
      <c r="B263" s="105">
        <v>1373</v>
      </c>
      <c r="C263" s="106" t="s">
        <v>48</v>
      </c>
      <c r="D263" s="106" t="s">
        <v>52</v>
      </c>
      <c r="E263" s="106" t="s">
        <v>47</v>
      </c>
      <c r="F263" s="105">
        <v>7</v>
      </c>
      <c r="G263" s="109">
        <v>5796</v>
      </c>
      <c r="H263" s="109">
        <v>3440.5056</v>
      </c>
    </row>
    <row r="264" spans="1:8">
      <c r="A264" s="104">
        <v>41349</v>
      </c>
      <c r="B264" s="105">
        <v>1374</v>
      </c>
      <c r="C264" s="106" t="s">
        <v>49</v>
      </c>
      <c r="D264" s="106" t="s">
        <v>52</v>
      </c>
      <c r="E264" s="106" t="s">
        <v>50</v>
      </c>
      <c r="F264" s="105">
        <v>10</v>
      </c>
      <c r="G264" s="109">
        <v>9000</v>
      </c>
      <c r="H264" s="109">
        <v>2616.2999999999997</v>
      </c>
    </row>
    <row r="265" spans="1:8">
      <c r="A265" s="104">
        <v>41350</v>
      </c>
      <c r="B265" s="105">
        <v>1375</v>
      </c>
      <c r="C265" s="106" t="s">
        <v>45</v>
      </c>
      <c r="D265" s="106" t="s">
        <v>52</v>
      </c>
      <c r="E265" s="106" t="s">
        <v>50</v>
      </c>
      <c r="F265" s="105">
        <v>6</v>
      </c>
      <c r="G265" s="109">
        <v>10192.5</v>
      </c>
      <c r="H265" s="109">
        <v>1763.7101999999998</v>
      </c>
    </row>
    <row r="266" spans="1:8">
      <c r="A266" s="104">
        <v>41351</v>
      </c>
      <c r="B266" s="105">
        <v>1376</v>
      </c>
      <c r="C266" s="106" t="s">
        <v>48</v>
      </c>
      <c r="D266" s="106" t="s">
        <v>52</v>
      </c>
      <c r="E266" s="106" t="s">
        <v>50</v>
      </c>
      <c r="F266" s="105">
        <v>6</v>
      </c>
      <c r="G266" s="109">
        <v>7074</v>
      </c>
      <c r="H266" s="109">
        <v>594.03915000000006</v>
      </c>
    </row>
    <row r="267" spans="1:8">
      <c r="A267" s="104">
        <v>41352</v>
      </c>
      <c r="B267" s="105">
        <v>1377</v>
      </c>
      <c r="C267" s="106" t="s">
        <v>49</v>
      </c>
      <c r="D267" s="106" t="s">
        <v>52</v>
      </c>
      <c r="E267" s="106" t="s">
        <v>51</v>
      </c>
      <c r="F267" s="105">
        <v>10</v>
      </c>
      <c r="G267" s="109">
        <v>2260</v>
      </c>
      <c r="H267" s="109">
        <v>3598.8240000000001</v>
      </c>
    </row>
    <row r="268" spans="1:8">
      <c r="A268" s="104">
        <v>41353</v>
      </c>
      <c r="B268" s="105">
        <v>1378</v>
      </c>
      <c r="C268" s="106" t="s">
        <v>45</v>
      </c>
      <c r="D268" s="106" t="s">
        <v>52</v>
      </c>
      <c r="E268" s="106" t="s">
        <v>51</v>
      </c>
      <c r="F268" s="105">
        <v>7</v>
      </c>
      <c r="G268" s="109">
        <v>8568</v>
      </c>
      <c r="H268" s="109">
        <v>980.17920000000004</v>
      </c>
    </row>
    <row r="269" spans="1:8">
      <c r="A269" s="104">
        <v>41354</v>
      </c>
      <c r="B269" s="105">
        <v>1379</v>
      </c>
      <c r="C269" s="106" t="s">
        <v>48</v>
      </c>
      <c r="D269" s="106" t="s">
        <v>52</v>
      </c>
      <c r="E269" s="106" t="s">
        <v>51</v>
      </c>
      <c r="F269" s="105">
        <v>8</v>
      </c>
      <c r="G269" s="109">
        <v>8856</v>
      </c>
      <c r="H269" s="109">
        <v>5951.232</v>
      </c>
    </row>
    <row r="270" spans="1:8">
      <c r="A270" s="104">
        <v>41355</v>
      </c>
      <c r="B270" s="105">
        <v>1380</v>
      </c>
      <c r="C270" s="106" t="s">
        <v>49</v>
      </c>
      <c r="D270" s="106" t="s">
        <v>52</v>
      </c>
      <c r="E270" s="106" t="s">
        <v>47</v>
      </c>
      <c r="F270" s="105">
        <v>6</v>
      </c>
      <c r="G270" s="109">
        <v>1692</v>
      </c>
      <c r="H270" s="109">
        <v>2789.7696000000001</v>
      </c>
    </row>
    <row r="271" spans="1:8">
      <c r="A271" s="104">
        <v>41356</v>
      </c>
      <c r="B271" s="105">
        <v>1381</v>
      </c>
      <c r="C271" s="106" t="s">
        <v>45</v>
      </c>
      <c r="D271" s="106" t="s">
        <v>52</v>
      </c>
      <c r="E271" s="106" t="s">
        <v>47</v>
      </c>
      <c r="F271" s="105">
        <v>6</v>
      </c>
      <c r="G271" s="109">
        <v>5022</v>
      </c>
      <c r="H271" s="109">
        <v>3700.3769999999995</v>
      </c>
    </row>
    <row r="272" spans="1:8">
      <c r="A272" s="104">
        <v>41357</v>
      </c>
      <c r="B272" s="105">
        <v>1382</v>
      </c>
      <c r="C272" s="106" t="s">
        <v>48</v>
      </c>
      <c r="D272" s="106" t="s">
        <v>52</v>
      </c>
      <c r="E272" s="106" t="s">
        <v>47</v>
      </c>
      <c r="F272" s="105">
        <v>10</v>
      </c>
      <c r="G272" s="109">
        <v>8160</v>
      </c>
      <c r="H272" s="109">
        <v>3942.9119999999998</v>
      </c>
    </row>
    <row r="273" spans="1:8">
      <c r="A273" s="104">
        <v>41358</v>
      </c>
      <c r="B273" s="105">
        <v>1383</v>
      </c>
      <c r="C273" s="106" t="s">
        <v>49</v>
      </c>
      <c r="D273" s="106" t="s">
        <v>52</v>
      </c>
      <c r="E273" s="106" t="s">
        <v>50</v>
      </c>
      <c r="F273" s="105">
        <v>7</v>
      </c>
      <c r="G273" s="109">
        <v>2509.5</v>
      </c>
      <c r="H273" s="109">
        <v>858.7509</v>
      </c>
    </row>
    <row r="274" spans="1:8">
      <c r="A274" s="104">
        <v>41359</v>
      </c>
      <c r="B274" s="105">
        <v>1384</v>
      </c>
      <c r="C274" s="106" t="s">
        <v>45</v>
      </c>
      <c r="D274" s="106" t="s">
        <v>52</v>
      </c>
      <c r="E274" s="106" t="s">
        <v>50</v>
      </c>
      <c r="F274" s="105">
        <v>7</v>
      </c>
      <c r="G274" s="109">
        <v>1732.5</v>
      </c>
      <c r="H274" s="109">
        <v>1503.81</v>
      </c>
    </row>
    <row r="275" spans="1:8">
      <c r="A275" s="104">
        <v>41360</v>
      </c>
      <c r="B275" s="105">
        <v>1385</v>
      </c>
      <c r="C275" s="106" t="s">
        <v>48</v>
      </c>
      <c r="D275" s="106" t="s">
        <v>52</v>
      </c>
      <c r="E275" s="106" t="s">
        <v>50</v>
      </c>
      <c r="F275" s="105">
        <v>9</v>
      </c>
      <c r="G275" s="109">
        <v>2340</v>
      </c>
      <c r="H275" s="109">
        <v>2488.59</v>
      </c>
    </row>
    <row r="276" spans="1:8">
      <c r="A276" s="104">
        <v>41361</v>
      </c>
      <c r="B276" s="105">
        <v>1386</v>
      </c>
      <c r="C276" s="106" t="s">
        <v>49</v>
      </c>
      <c r="D276" s="106" t="s">
        <v>52</v>
      </c>
      <c r="E276" s="106" t="s">
        <v>51</v>
      </c>
      <c r="F276" s="105">
        <v>10</v>
      </c>
      <c r="G276" s="109">
        <v>10960</v>
      </c>
      <c r="H276" s="109">
        <v>3741.7439999999997</v>
      </c>
    </row>
    <row r="277" spans="1:8">
      <c r="A277" s="104">
        <v>41362</v>
      </c>
      <c r="B277" s="105">
        <v>1387</v>
      </c>
      <c r="C277" s="106" t="s">
        <v>45</v>
      </c>
      <c r="D277" s="106" t="s">
        <v>52</v>
      </c>
      <c r="E277" s="106" t="s">
        <v>51</v>
      </c>
      <c r="F277" s="105">
        <v>7</v>
      </c>
      <c r="G277" s="109">
        <v>8111.25</v>
      </c>
      <c r="H277" s="109">
        <v>597.799125</v>
      </c>
    </row>
    <row r="278" spans="1:8">
      <c r="A278" s="104">
        <v>41363</v>
      </c>
      <c r="B278" s="105">
        <v>1388</v>
      </c>
      <c r="C278" s="106" t="s">
        <v>48</v>
      </c>
      <c r="D278" s="106" t="s">
        <v>52</v>
      </c>
      <c r="E278" s="106" t="s">
        <v>51</v>
      </c>
      <c r="F278" s="105">
        <v>6</v>
      </c>
      <c r="G278" s="109">
        <v>4878</v>
      </c>
      <c r="H278" s="109">
        <v>4765.8060000000005</v>
      </c>
    </row>
    <row r="279" spans="1:8">
      <c r="A279" s="104">
        <v>41364</v>
      </c>
      <c r="B279" s="105">
        <v>1389</v>
      </c>
      <c r="C279" s="106" t="s">
        <v>49</v>
      </c>
      <c r="D279" s="106" t="s">
        <v>52</v>
      </c>
      <c r="E279" s="106" t="s">
        <v>47</v>
      </c>
      <c r="F279" s="105">
        <v>8</v>
      </c>
      <c r="G279" s="109">
        <v>14940</v>
      </c>
      <c r="H279" s="109">
        <v>5294.7359999999999</v>
      </c>
    </row>
    <row r="280" spans="1:8">
      <c r="A280" s="104">
        <v>41365</v>
      </c>
      <c r="B280" s="105">
        <v>1390</v>
      </c>
      <c r="C280" s="106" t="s">
        <v>45</v>
      </c>
      <c r="D280" s="106" t="s">
        <v>52</v>
      </c>
      <c r="E280" s="106" t="s">
        <v>47</v>
      </c>
      <c r="F280" s="105">
        <v>8</v>
      </c>
      <c r="G280" s="109">
        <v>8280</v>
      </c>
      <c r="H280" s="109">
        <v>4222.7999999999993</v>
      </c>
    </row>
    <row r="281" spans="1:8">
      <c r="A281" s="104">
        <v>41366</v>
      </c>
      <c r="B281" s="105">
        <v>1391</v>
      </c>
      <c r="C281" s="106" t="s">
        <v>48</v>
      </c>
      <c r="D281" s="106" t="s">
        <v>52</v>
      </c>
      <c r="E281" s="106" t="s">
        <v>47</v>
      </c>
      <c r="F281" s="105">
        <v>6</v>
      </c>
      <c r="G281" s="109">
        <v>2065.5</v>
      </c>
      <c r="H281" s="109">
        <v>2443.2799500000001</v>
      </c>
    </row>
    <row r="282" spans="1:8">
      <c r="A282" s="104">
        <v>41367</v>
      </c>
      <c r="B282" s="105">
        <v>1392</v>
      </c>
      <c r="C282" s="106" t="s">
        <v>49</v>
      </c>
      <c r="D282" s="106" t="s">
        <v>52</v>
      </c>
      <c r="E282" s="106" t="s">
        <v>50</v>
      </c>
      <c r="F282" s="105">
        <v>8</v>
      </c>
      <c r="G282" s="109">
        <v>8028</v>
      </c>
      <c r="H282" s="109">
        <v>4016.6760000000004</v>
      </c>
    </row>
    <row r="283" spans="1:8">
      <c r="A283" s="104">
        <v>41368</v>
      </c>
      <c r="B283" s="105">
        <v>1393</v>
      </c>
      <c r="C283" s="106" t="s">
        <v>45</v>
      </c>
      <c r="D283" s="106" t="s">
        <v>52</v>
      </c>
      <c r="E283" s="106" t="s">
        <v>50</v>
      </c>
      <c r="F283" s="105">
        <v>9</v>
      </c>
      <c r="G283" s="109">
        <v>8280</v>
      </c>
      <c r="H283" s="109">
        <v>3315.1049999999996</v>
      </c>
    </row>
    <row r="284" spans="1:8">
      <c r="A284" s="104">
        <v>41369</v>
      </c>
      <c r="B284" s="105">
        <v>1394</v>
      </c>
      <c r="C284" s="106" t="s">
        <v>48</v>
      </c>
      <c r="D284" s="106" t="s">
        <v>52</v>
      </c>
      <c r="E284" s="106" t="s">
        <v>50</v>
      </c>
      <c r="F284" s="105">
        <v>7</v>
      </c>
      <c r="G284" s="109">
        <v>2215.5</v>
      </c>
      <c r="H284" s="109">
        <v>2865.9708000000005</v>
      </c>
    </row>
    <row r="285" spans="1:8">
      <c r="A285" s="104">
        <v>41370</v>
      </c>
      <c r="B285" s="105">
        <v>1395</v>
      </c>
      <c r="C285" s="106" t="s">
        <v>49</v>
      </c>
      <c r="D285" s="106" t="s">
        <v>52</v>
      </c>
      <c r="E285" s="106" t="s">
        <v>51</v>
      </c>
      <c r="F285" s="105">
        <v>7</v>
      </c>
      <c r="G285" s="109">
        <v>12022.5</v>
      </c>
      <c r="H285" s="109">
        <v>2547.0868500000006</v>
      </c>
    </row>
    <row r="286" spans="1:8">
      <c r="A286" s="104">
        <v>41371</v>
      </c>
      <c r="B286" s="105">
        <v>1396</v>
      </c>
      <c r="C286" s="106" t="s">
        <v>45</v>
      </c>
      <c r="D286" s="106" t="s">
        <v>52</v>
      </c>
      <c r="E286" s="106" t="s">
        <v>51</v>
      </c>
      <c r="F286" s="105">
        <v>10</v>
      </c>
      <c r="G286" s="109">
        <v>3600</v>
      </c>
      <c r="H286" s="109">
        <v>3808.8</v>
      </c>
    </row>
    <row r="287" spans="1:8">
      <c r="A287" s="104">
        <v>41372</v>
      </c>
      <c r="B287" s="105">
        <v>1397</v>
      </c>
      <c r="C287" s="106" t="s">
        <v>48</v>
      </c>
      <c r="D287" s="106" t="s">
        <v>52</v>
      </c>
      <c r="E287" s="106" t="s">
        <v>51</v>
      </c>
      <c r="F287" s="105">
        <v>8</v>
      </c>
      <c r="G287" s="109">
        <v>5136</v>
      </c>
      <c r="H287" s="109">
        <v>2781.9143999999997</v>
      </c>
    </row>
    <row r="288" spans="1:8">
      <c r="A288" s="104">
        <v>41373</v>
      </c>
      <c r="B288" s="105">
        <v>1398</v>
      </c>
      <c r="C288" s="106" t="s">
        <v>49</v>
      </c>
      <c r="D288" s="106" t="s">
        <v>52</v>
      </c>
      <c r="E288" s="106" t="s">
        <v>47</v>
      </c>
      <c r="F288" s="105">
        <v>9</v>
      </c>
      <c r="G288" s="109">
        <v>2430</v>
      </c>
      <c r="H288" s="109">
        <v>5209.920000000001</v>
      </c>
    </row>
    <row r="289" spans="1:8">
      <c r="A289" s="104">
        <v>41374</v>
      </c>
      <c r="B289" s="105">
        <v>1399</v>
      </c>
      <c r="C289" s="106" t="s">
        <v>45</v>
      </c>
      <c r="D289" s="106" t="s">
        <v>52</v>
      </c>
      <c r="E289" s="106" t="s">
        <v>47</v>
      </c>
      <c r="F289" s="105">
        <v>10</v>
      </c>
      <c r="G289" s="109">
        <v>10160</v>
      </c>
      <c r="H289" s="109">
        <v>3020.5679999999998</v>
      </c>
    </row>
    <row r="290" spans="1:8">
      <c r="A290" s="104">
        <v>41375</v>
      </c>
      <c r="B290" s="105">
        <v>1400</v>
      </c>
      <c r="C290" s="106" t="s">
        <v>48</v>
      </c>
      <c r="D290" s="106" t="s">
        <v>52</v>
      </c>
      <c r="E290" s="106" t="s">
        <v>47</v>
      </c>
      <c r="F290" s="105">
        <v>7</v>
      </c>
      <c r="G290" s="109">
        <v>8379</v>
      </c>
      <c r="H290" s="109">
        <v>4688.0505000000003</v>
      </c>
    </row>
    <row r="291" spans="1:8">
      <c r="A291" s="104">
        <v>41376</v>
      </c>
      <c r="B291" s="105">
        <v>1401</v>
      </c>
      <c r="C291" s="106" t="s">
        <v>49</v>
      </c>
      <c r="D291" s="106" t="s">
        <v>52</v>
      </c>
      <c r="E291" s="106" t="s">
        <v>50</v>
      </c>
      <c r="F291" s="105">
        <v>10</v>
      </c>
      <c r="G291" s="109">
        <v>3420</v>
      </c>
      <c r="H291" s="109">
        <v>1141.596</v>
      </c>
    </row>
    <row r="292" spans="1:8">
      <c r="A292" s="104">
        <v>41377</v>
      </c>
      <c r="B292" s="105">
        <v>1402</v>
      </c>
      <c r="C292" s="106" t="s">
        <v>45</v>
      </c>
      <c r="D292" s="106" t="s">
        <v>52</v>
      </c>
      <c r="E292" s="106" t="s">
        <v>50</v>
      </c>
      <c r="F292" s="105">
        <v>7</v>
      </c>
      <c r="G292" s="109">
        <v>2572.5</v>
      </c>
      <c r="H292" s="109">
        <v>1882.5554999999999</v>
      </c>
    </row>
    <row r="293" spans="1:8">
      <c r="A293" s="104">
        <v>41378</v>
      </c>
      <c r="B293" s="105">
        <v>1403</v>
      </c>
      <c r="C293" s="106" t="s">
        <v>48</v>
      </c>
      <c r="D293" s="106" t="s">
        <v>52</v>
      </c>
      <c r="E293" s="106" t="s">
        <v>50</v>
      </c>
      <c r="F293" s="105">
        <v>7</v>
      </c>
      <c r="G293" s="109">
        <v>12652.5</v>
      </c>
      <c r="H293" s="109">
        <v>807.73559999999998</v>
      </c>
    </row>
    <row r="294" spans="1:8">
      <c r="A294" s="104">
        <v>41379</v>
      </c>
      <c r="B294" s="105">
        <v>1404</v>
      </c>
      <c r="C294" s="106" t="s">
        <v>49</v>
      </c>
      <c r="D294" s="106" t="s">
        <v>52</v>
      </c>
      <c r="E294" s="106" t="s">
        <v>51</v>
      </c>
      <c r="F294" s="105">
        <v>6</v>
      </c>
      <c r="G294" s="109">
        <v>8856</v>
      </c>
      <c r="H294" s="109">
        <v>4363.7939999999999</v>
      </c>
    </row>
    <row r="295" spans="1:8">
      <c r="A295" s="104">
        <v>41380</v>
      </c>
      <c r="B295" s="105">
        <v>1405</v>
      </c>
      <c r="C295" s="106" t="s">
        <v>45</v>
      </c>
      <c r="D295" s="106" t="s">
        <v>52</v>
      </c>
      <c r="E295" s="106" t="s">
        <v>51</v>
      </c>
      <c r="F295" s="105">
        <v>7</v>
      </c>
      <c r="G295" s="109">
        <v>8820</v>
      </c>
      <c r="H295" s="109">
        <v>2115.6239999999998</v>
      </c>
    </row>
    <row r="296" spans="1:8">
      <c r="A296" s="104">
        <v>41381</v>
      </c>
      <c r="B296" s="105">
        <v>1406</v>
      </c>
      <c r="C296" s="106" t="s">
        <v>48</v>
      </c>
      <c r="D296" s="106" t="s">
        <v>52</v>
      </c>
      <c r="E296" s="106" t="s">
        <v>51</v>
      </c>
      <c r="F296" s="105">
        <v>9</v>
      </c>
      <c r="G296" s="109">
        <v>13230</v>
      </c>
      <c r="H296" s="109">
        <v>2436.9659999999999</v>
      </c>
    </row>
    <row r="297" spans="1:8">
      <c r="A297" s="104">
        <v>41382</v>
      </c>
      <c r="B297" s="105">
        <v>1407</v>
      </c>
      <c r="C297" s="106" t="s">
        <v>49</v>
      </c>
      <c r="D297" s="106" t="s">
        <v>52</v>
      </c>
      <c r="E297" s="106" t="s">
        <v>47</v>
      </c>
      <c r="F297" s="105">
        <v>6</v>
      </c>
      <c r="G297" s="109">
        <v>6358.5</v>
      </c>
      <c r="H297" s="109">
        <v>2668.0265999999992</v>
      </c>
    </row>
    <row r="298" spans="1:8">
      <c r="A298" s="104">
        <v>41383</v>
      </c>
      <c r="B298" s="105">
        <v>1408</v>
      </c>
      <c r="C298" s="106" t="s">
        <v>45</v>
      </c>
      <c r="D298" s="106" t="s">
        <v>52</v>
      </c>
      <c r="E298" s="106" t="s">
        <v>47</v>
      </c>
      <c r="F298" s="105">
        <v>9</v>
      </c>
      <c r="G298" s="109">
        <v>13095</v>
      </c>
      <c r="H298" s="109">
        <v>1701.3023999999998</v>
      </c>
    </row>
    <row r="299" spans="1:8">
      <c r="A299" s="104">
        <v>41384</v>
      </c>
      <c r="B299" s="105">
        <v>1409</v>
      </c>
      <c r="C299" s="106" t="s">
        <v>48</v>
      </c>
      <c r="D299" s="106" t="s">
        <v>52</v>
      </c>
      <c r="E299" s="106" t="s">
        <v>47</v>
      </c>
      <c r="F299" s="105">
        <v>7</v>
      </c>
      <c r="G299" s="109">
        <v>3822</v>
      </c>
      <c r="H299" s="109">
        <v>3359.538</v>
      </c>
    </row>
    <row r="300" spans="1:8">
      <c r="A300" s="104">
        <v>41385</v>
      </c>
      <c r="B300" s="105">
        <v>1410</v>
      </c>
      <c r="C300" s="106" t="s">
        <v>49</v>
      </c>
      <c r="D300" s="106" t="s">
        <v>52</v>
      </c>
      <c r="E300" s="106" t="s">
        <v>50</v>
      </c>
      <c r="F300" s="105">
        <v>10</v>
      </c>
      <c r="G300" s="109">
        <v>13600</v>
      </c>
      <c r="H300" s="109">
        <v>5811.2800000000007</v>
      </c>
    </row>
    <row r="301" spans="1:8">
      <c r="A301" s="104">
        <v>41386</v>
      </c>
      <c r="B301" s="105">
        <v>1411</v>
      </c>
      <c r="C301" s="106" t="s">
        <v>45</v>
      </c>
      <c r="D301" s="106" t="s">
        <v>52</v>
      </c>
      <c r="E301" s="106" t="s">
        <v>50</v>
      </c>
      <c r="F301" s="105">
        <v>8</v>
      </c>
      <c r="G301" s="109">
        <v>8640</v>
      </c>
      <c r="H301" s="109">
        <v>4520.880000000001</v>
      </c>
    </row>
    <row r="302" spans="1:8">
      <c r="A302" s="104">
        <v>41387</v>
      </c>
      <c r="B302" s="105">
        <v>1412</v>
      </c>
      <c r="C302" s="106" t="s">
        <v>48</v>
      </c>
      <c r="D302" s="106" t="s">
        <v>52</v>
      </c>
      <c r="E302" s="106" t="s">
        <v>50</v>
      </c>
      <c r="F302" s="105">
        <v>9</v>
      </c>
      <c r="G302" s="109">
        <v>2421</v>
      </c>
      <c r="H302" s="109">
        <v>3976.4924999999998</v>
      </c>
    </row>
    <row r="303" spans="1:8">
      <c r="A303" s="104">
        <v>41388</v>
      </c>
      <c r="B303" s="105">
        <v>1413</v>
      </c>
      <c r="C303" s="106" t="s">
        <v>49</v>
      </c>
      <c r="D303" s="106" t="s">
        <v>52</v>
      </c>
      <c r="E303" s="106" t="s">
        <v>51</v>
      </c>
      <c r="F303" s="105">
        <v>6</v>
      </c>
      <c r="G303" s="109">
        <v>7290</v>
      </c>
      <c r="H303" s="109">
        <v>3423.5662499999999</v>
      </c>
    </row>
    <row r="304" spans="1:8">
      <c r="A304" s="104">
        <v>41389</v>
      </c>
      <c r="B304" s="105">
        <v>1414</v>
      </c>
      <c r="C304" s="106" t="s">
        <v>45</v>
      </c>
      <c r="D304" s="106" t="s">
        <v>52</v>
      </c>
      <c r="E304" s="106" t="s">
        <v>51</v>
      </c>
      <c r="F304" s="105">
        <v>8</v>
      </c>
      <c r="G304" s="109">
        <v>6192</v>
      </c>
      <c r="H304" s="109">
        <v>2479.8959999999997</v>
      </c>
    </row>
    <row r="305" spans="1:8">
      <c r="A305" s="104">
        <v>41390</v>
      </c>
      <c r="B305" s="105">
        <v>1415</v>
      </c>
      <c r="C305" s="106" t="s">
        <v>48</v>
      </c>
      <c r="D305" s="106" t="s">
        <v>52</v>
      </c>
      <c r="E305" s="106" t="s">
        <v>51</v>
      </c>
      <c r="F305" s="105">
        <v>6</v>
      </c>
      <c r="G305" s="109">
        <v>2146.5</v>
      </c>
      <c r="H305" s="109">
        <v>2718.7569000000003</v>
      </c>
    </row>
    <row r="306" spans="1:8">
      <c r="A306" s="104">
        <v>41391</v>
      </c>
      <c r="B306" s="105">
        <v>1416</v>
      </c>
      <c r="C306" s="106" t="s">
        <v>49</v>
      </c>
      <c r="D306" s="106" t="s">
        <v>52</v>
      </c>
      <c r="E306" s="106" t="s">
        <v>47</v>
      </c>
      <c r="F306" s="105">
        <v>7</v>
      </c>
      <c r="G306" s="109">
        <v>7528.5</v>
      </c>
      <c r="H306" s="109">
        <v>769.66364999999985</v>
      </c>
    </row>
    <row r="307" spans="1:8">
      <c r="A307" s="104">
        <v>41392</v>
      </c>
      <c r="B307" s="105">
        <v>1417</v>
      </c>
      <c r="C307" s="106" t="s">
        <v>45</v>
      </c>
      <c r="D307" s="106" t="s">
        <v>52</v>
      </c>
      <c r="E307" s="106" t="s">
        <v>47</v>
      </c>
      <c r="F307" s="105">
        <v>6</v>
      </c>
      <c r="G307" s="109">
        <v>2106</v>
      </c>
      <c r="H307" s="109">
        <v>1447.6644000000001</v>
      </c>
    </row>
    <row r="308" spans="1:8">
      <c r="A308" s="104">
        <v>41393</v>
      </c>
      <c r="B308" s="105">
        <v>1418</v>
      </c>
      <c r="C308" s="106" t="s">
        <v>48</v>
      </c>
      <c r="D308" s="106" t="s">
        <v>52</v>
      </c>
      <c r="E308" s="106" t="s">
        <v>47</v>
      </c>
      <c r="F308" s="105">
        <v>10</v>
      </c>
      <c r="G308" s="109">
        <v>8480</v>
      </c>
      <c r="H308" s="109">
        <v>2146.5</v>
      </c>
    </row>
    <row r="309" spans="1:8">
      <c r="A309" s="104">
        <v>41394</v>
      </c>
      <c r="B309" s="105">
        <v>1419</v>
      </c>
      <c r="C309" s="106" t="s">
        <v>49</v>
      </c>
      <c r="D309" s="106" t="s">
        <v>52</v>
      </c>
      <c r="E309" s="106" t="s">
        <v>50</v>
      </c>
      <c r="F309" s="105">
        <v>6</v>
      </c>
      <c r="G309" s="109">
        <v>4266</v>
      </c>
      <c r="H309" s="109">
        <v>665.92259999999999</v>
      </c>
    </row>
    <row r="310" spans="1:8">
      <c r="A310" s="104">
        <v>41395</v>
      </c>
      <c r="B310" s="105">
        <v>1420</v>
      </c>
      <c r="C310" s="106" t="s">
        <v>45</v>
      </c>
      <c r="D310" s="106" t="s">
        <v>52</v>
      </c>
      <c r="E310" s="106" t="s">
        <v>50</v>
      </c>
      <c r="F310" s="105">
        <v>10</v>
      </c>
      <c r="G310" s="109">
        <v>7245</v>
      </c>
      <c r="H310" s="109">
        <v>3210.2594999999997</v>
      </c>
    </row>
    <row r="311" spans="1:8">
      <c r="A311" s="104">
        <v>41396</v>
      </c>
      <c r="B311" s="105">
        <v>1421</v>
      </c>
      <c r="C311" s="106" t="s">
        <v>48</v>
      </c>
      <c r="D311" s="106" t="s">
        <v>52</v>
      </c>
      <c r="E311" s="106" t="s">
        <v>50</v>
      </c>
      <c r="F311" s="105">
        <v>9</v>
      </c>
      <c r="G311" s="109">
        <v>1552.5</v>
      </c>
      <c r="H311" s="109">
        <v>2023.8390000000002</v>
      </c>
    </row>
    <row r="312" spans="1:8">
      <c r="A312" s="104">
        <v>41397</v>
      </c>
      <c r="B312" s="105">
        <v>1422</v>
      </c>
      <c r="C312" s="106" t="s">
        <v>49</v>
      </c>
      <c r="D312" s="106" t="s">
        <v>52</v>
      </c>
      <c r="E312" s="106" t="s">
        <v>51</v>
      </c>
      <c r="F312" s="105">
        <v>6</v>
      </c>
      <c r="G312" s="109">
        <v>2151</v>
      </c>
      <c r="H312" s="109">
        <v>3784.8995999999997</v>
      </c>
    </row>
    <row r="313" spans="1:8">
      <c r="A313" s="104">
        <v>41398</v>
      </c>
      <c r="B313" s="105">
        <v>1423</v>
      </c>
      <c r="C313" s="106" t="s">
        <v>45</v>
      </c>
      <c r="D313" s="106" t="s">
        <v>52</v>
      </c>
      <c r="E313" s="106" t="s">
        <v>51</v>
      </c>
      <c r="F313" s="105">
        <v>6</v>
      </c>
      <c r="G313" s="109">
        <v>7222.5</v>
      </c>
      <c r="H313" s="109">
        <v>1295.7165</v>
      </c>
    </row>
    <row r="314" spans="1:8">
      <c r="A314" s="104">
        <v>41399</v>
      </c>
      <c r="B314" s="105">
        <v>1424</v>
      </c>
      <c r="C314" s="106" t="s">
        <v>48</v>
      </c>
      <c r="D314" s="106" t="s">
        <v>52</v>
      </c>
      <c r="E314" s="106" t="s">
        <v>51</v>
      </c>
      <c r="F314" s="105">
        <v>6</v>
      </c>
      <c r="G314" s="109">
        <v>7632</v>
      </c>
      <c r="H314" s="109">
        <v>2415.5280000000002</v>
      </c>
    </row>
    <row r="315" spans="1:8">
      <c r="A315" s="104">
        <v>41400</v>
      </c>
      <c r="B315" s="105">
        <v>1425</v>
      </c>
      <c r="C315" s="106" t="s">
        <v>49</v>
      </c>
      <c r="D315" s="106" t="s">
        <v>52</v>
      </c>
      <c r="E315" s="106" t="s">
        <v>47</v>
      </c>
      <c r="F315" s="105">
        <v>9</v>
      </c>
      <c r="G315" s="109">
        <v>10476</v>
      </c>
      <c r="H315" s="109">
        <v>4955.1480000000001</v>
      </c>
    </row>
    <row r="316" spans="1:8">
      <c r="A316" s="104">
        <v>41401</v>
      </c>
      <c r="B316" s="105">
        <v>1426</v>
      </c>
      <c r="C316" s="106" t="s">
        <v>45</v>
      </c>
      <c r="D316" s="106" t="s">
        <v>52</v>
      </c>
      <c r="E316" s="106" t="s">
        <v>47</v>
      </c>
      <c r="F316" s="105">
        <v>7</v>
      </c>
      <c r="G316" s="109">
        <v>6930</v>
      </c>
      <c r="H316" s="109">
        <v>703.74149999999997</v>
      </c>
    </row>
    <row r="317" spans="1:8">
      <c r="A317" s="104">
        <v>41767</v>
      </c>
      <c r="B317" s="105">
        <v>1427</v>
      </c>
      <c r="C317" s="106" t="s">
        <v>48</v>
      </c>
      <c r="D317" s="106" t="s">
        <v>52</v>
      </c>
      <c r="E317" s="106" t="s">
        <v>47</v>
      </c>
      <c r="F317" s="105">
        <v>8</v>
      </c>
      <c r="G317" s="109">
        <v>10380</v>
      </c>
      <c r="H317" s="109">
        <v>2044.6523999999999</v>
      </c>
    </row>
    <row r="318" spans="1:8">
      <c r="A318" s="104">
        <v>41768</v>
      </c>
      <c r="B318" s="105">
        <v>1428</v>
      </c>
      <c r="C318" s="106" t="s">
        <v>49</v>
      </c>
      <c r="D318" s="106" t="s">
        <v>52</v>
      </c>
      <c r="E318" s="106" t="s">
        <v>50</v>
      </c>
      <c r="F318" s="105">
        <v>7</v>
      </c>
      <c r="G318" s="109">
        <v>11088</v>
      </c>
      <c r="H318" s="109">
        <v>3463.8912</v>
      </c>
    </row>
    <row r="319" spans="1:8">
      <c r="A319" s="104">
        <v>41769</v>
      </c>
      <c r="B319" s="105">
        <v>1429</v>
      </c>
      <c r="C319" s="106" t="s">
        <v>45</v>
      </c>
      <c r="D319" s="106" t="s">
        <v>52</v>
      </c>
      <c r="E319" s="106" t="s">
        <v>50</v>
      </c>
      <c r="F319" s="105">
        <v>6</v>
      </c>
      <c r="G319" s="109">
        <v>5535</v>
      </c>
      <c r="H319" s="109">
        <v>3875.4224999999997</v>
      </c>
    </row>
    <row r="320" spans="1:8">
      <c r="A320" s="104">
        <v>41770</v>
      </c>
      <c r="B320" s="105">
        <v>1430</v>
      </c>
      <c r="C320" s="106" t="s">
        <v>48</v>
      </c>
      <c r="D320" s="106" t="s">
        <v>52</v>
      </c>
      <c r="E320" s="106" t="s">
        <v>50</v>
      </c>
      <c r="F320" s="105">
        <v>9</v>
      </c>
      <c r="G320" s="109">
        <v>5058</v>
      </c>
      <c r="H320" s="109">
        <v>1083.9294</v>
      </c>
    </row>
    <row r="321" spans="1:8">
      <c r="A321" s="104">
        <v>41771</v>
      </c>
      <c r="B321" s="105">
        <v>1431</v>
      </c>
      <c r="C321" s="106" t="s">
        <v>49</v>
      </c>
      <c r="D321" s="106" t="s">
        <v>52</v>
      </c>
      <c r="E321" s="106" t="s">
        <v>51</v>
      </c>
      <c r="F321" s="105">
        <v>8</v>
      </c>
      <c r="G321" s="109">
        <v>11680</v>
      </c>
      <c r="H321" s="109">
        <v>1725.8368</v>
      </c>
    </row>
    <row r="322" spans="1:8">
      <c r="A322" s="104">
        <v>41772</v>
      </c>
      <c r="B322" s="105">
        <v>1432</v>
      </c>
      <c r="C322" s="106" t="s">
        <v>45</v>
      </c>
      <c r="D322" s="106" t="s">
        <v>52</v>
      </c>
      <c r="E322" s="106" t="s">
        <v>51</v>
      </c>
      <c r="F322" s="105">
        <v>6</v>
      </c>
      <c r="G322" s="109">
        <v>9684</v>
      </c>
      <c r="H322" s="109">
        <v>833.55029999999999</v>
      </c>
    </row>
    <row r="323" spans="1:8">
      <c r="A323" s="104">
        <v>41773</v>
      </c>
      <c r="B323" s="105">
        <v>1433</v>
      </c>
      <c r="C323" s="106" t="s">
        <v>48</v>
      </c>
      <c r="D323" s="106" t="s">
        <v>52</v>
      </c>
      <c r="E323" s="106" t="s">
        <v>51</v>
      </c>
      <c r="F323" s="105">
        <v>8</v>
      </c>
      <c r="G323" s="109">
        <v>4176</v>
      </c>
      <c r="H323" s="109">
        <v>1383.9264000000001</v>
      </c>
    </row>
    <row r="324" spans="1:8">
      <c r="A324" s="104">
        <v>41774</v>
      </c>
      <c r="B324" s="105">
        <v>1434</v>
      </c>
      <c r="C324" s="106" t="s">
        <v>49</v>
      </c>
      <c r="D324" s="106" t="s">
        <v>52</v>
      </c>
      <c r="E324" s="106" t="s">
        <v>47</v>
      </c>
      <c r="F324" s="105">
        <v>10</v>
      </c>
      <c r="G324" s="109">
        <v>6345</v>
      </c>
      <c r="H324" s="109">
        <v>724.81050000000005</v>
      </c>
    </row>
    <row r="325" spans="1:8">
      <c r="A325" s="104">
        <v>41775</v>
      </c>
      <c r="B325" s="105">
        <v>1435</v>
      </c>
      <c r="C325" s="106" t="s">
        <v>45</v>
      </c>
      <c r="D325" s="106" t="s">
        <v>52</v>
      </c>
      <c r="E325" s="106" t="s">
        <v>47</v>
      </c>
      <c r="F325" s="105">
        <v>9</v>
      </c>
      <c r="G325" s="109">
        <v>9126</v>
      </c>
      <c r="H325" s="109">
        <v>1822.4621999999999</v>
      </c>
    </row>
    <row r="326" spans="1:8">
      <c r="A326" s="104">
        <v>41776</v>
      </c>
      <c r="B326" s="105">
        <v>1436</v>
      </c>
      <c r="C326" s="106" t="s">
        <v>48</v>
      </c>
      <c r="D326" s="106" t="s">
        <v>52</v>
      </c>
      <c r="E326" s="106" t="s">
        <v>47</v>
      </c>
      <c r="F326" s="105">
        <v>9</v>
      </c>
      <c r="G326" s="109">
        <v>11205</v>
      </c>
      <c r="H326" s="109">
        <v>4979.5020000000004</v>
      </c>
    </row>
    <row r="327" spans="1:8">
      <c r="A327" s="104">
        <v>41777</v>
      </c>
      <c r="B327" s="105">
        <v>1437</v>
      </c>
      <c r="C327" s="106" t="s">
        <v>49</v>
      </c>
      <c r="D327" s="106" t="s">
        <v>52</v>
      </c>
      <c r="E327" s="106" t="s">
        <v>50</v>
      </c>
      <c r="F327" s="105">
        <v>10</v>
      </c>
      <c r="G327" s="109">
        <v>6150</v>
      </c>
      <c r="H327" s="109">
        <v>1254.5999999999999</v>
      </c>
    </row>
    <row r="328" spans="1:8">
      <c r="A328" s="104">
        <v>41778</v>
      </c>
      <c r="B328" s="105">
        <v>1438</v>
      </c>
      <c r="C328" s="106" t="s">
        <v>45</v>
      </c>
      <c r="D328" s="106" t="s">
        <v>52</v>
      </c>
      <c r="E328" s="106" t="s">
        <v>50</v>
      </c>
      <c r="F328" s="105">
        <v>8</v>
      </c>
      <c r="G328" s="109">
        <v>10860</v>
      </c>
      <c r="H328" s="109">
        <v>3724.9800000000005</v>
      </c>
    </row>
    <row r="329" spans="1:8">
      <c r="A329" s="104">
        <v>41779</v>
      </c>
      <c r="B329" s="105">
        <v>1439</v>
      </c>
      <c r="C329" s="106" t="s">
        <v>48</v>
      </c>
      <c r="D329" s="106" t="s">
        <v>52</v>
      </c>
      <c r="E329" s="106" t="s">
        <v>50</v>
      </c>
      <c r="F329" s="105">
        <v>10</v>
      </c>
      <c r="G329" s="109">
        <v>8775</v>
      </c>
      <c r="H329" s="109">
        <v>3239.7299999999996</v>
      </c>
    </row>
    <row r="330" spans="1:8">
      <c r="A330" s="104">
        <v>41780</v>
      </c>
      <c r="B330" s="105">
        <v>1440</v>
      </c>
      <c r="C330" s="106" t="s">
        <v>49</v>
      </c>
      <c r="D330" s="106" t="s">
        <v>52</v>
      </c>
      <c r="E330" s="106" t="s">
        <v>51</v>
      </c>
      <c r="F330" s="105">
        <v>6</v>
      </c>
      <c r="G330" s="109">
        <v>7317</v>
      </c>
      <c r="H330" s="109">
        <v>3698.4996000000001</v>
      </c>
    </row>
    <row r="331" spans="1:8">
      <c r="A331" s="104">
        <v>41781</v>
      </c>
      <c r="B331" s="105">
        <v>1441</v>
      </c>
      <c r="C331" s="106" t="s">
        <v>45</v>
      </c>
      <c r="D331" s="106" t="s">
        <v>52</v>
      </c>
      <c r="E331" s="106" t="s">
        <v>51</v>
      </c>
      <c r="F331" s="105">
        <v>9</v>
      </c>
      <c r="G331" s="109">
        <v>6885</v>
      </c>
      <c r="H331" s="109">
        <v>2968.1235000000001</v>
      </c>
    </row>
    <row r="332" spans="1:8">
      <c r="A332" s="104">
        <v>41782</v>
      </c>
      <c r="B332" s="105">
        <v>1442</v>
      </c>
      <c r="C332" s="106" t="s">
        <v>48</v>
      </c>
      <c r="D332" s="106" t="s">
        <v>52</v>
      </c>
      <c r="E332" s="106" t="s">
        <v>51</v>
      </c>
      <c r="F332" s="105">
        <v>8</v>
      </c>
      <c r="G332" s="109">
        <v>4608</v>
      </c>
      <c r="H332" s="109">
        <v>2087.424</v>
      </c>
    </row>
    <row r="333" spans="1:8">
      <c r="A333" s="104">
        <v>41783</v>
      </c>
      <c r="B333" s="105">
        <v>1443</v>
      </c>
      <c r="C333" s="106" t="s">
        <v>49</v>
      </c>
      <c r="D333" s="106" t="s">
        <v>52</v>
      </c>
      <c r="E333" s="106" t="s">
        <v>47</v>
      </c>
      <c r="F333" s="105">
        <v>8</v>
      </c>
      <c r="G333" s="109">
        <v>6960</v>
      </c>
      <c r="H333" s="109">
        <v>1524.9359999999999</v>
      </c>
    </row>
    <row r="334" spans="1:8">
      <c r="A334" s="104">
        <v>41784</v>
      </c>
      <c r="B334" s="105">
        <v>1444</v>
      </c>
      <c r="C334" s="106" t="s">
        <v>45</v>
      </c>
      <c r="D334" s="106" t="s">
        <v>52</v>
      </c>
      <c r="E334" s="106" t="s">
        <v>47</v>
      </c>
      <c r="F334" s="105">
        <v>10</v>
      </c>
      <c r="G334" s="109">
        <v>4940</v>
      </c>
      <c r="H334" s="109">
        <v>3269.2920000000004</v>
      </c>
    </row>
    <row r="335" spans="1:8">
      <c r="A335" s="104">
        <v>41785</v>
      </c>
      <c r="B335" s="105">
        <v>1445</v>
      </c>
      <c r="C335" s="106" t="s">
        <v>48</v>
      </c>
      <c r="D335" s="106" t="s">
        <v>52</v>
      </c>
      <c r="E335" s="106" t="s">
        <v>47</v>
      </c>
      <c r="F335" s="105">
        <v>9</v>
      </c>
      <c r="G335" s="109">
        <v>4644</v>
      </c>
      <c r="H335" s="109">
        <v>840.7962</v>
      </c>
    </row>
    <row r="336" spans="1:8">
      <c r="A336" s="104">
        <v>41786</v>
      </c>
      <c r="B336" s="105">
        <v>1446</v>
      </c>
      <c r="C336" s="106" t="s">
        <v>49</v>
      </c>
      <c r="D336" s="106" t="s">
        <v>52</v>
      </c>
      <c r="E336" s="106" t="s">
        <v>50</v>
      </c>
      <c r="F336" s="105">
        <v>9</v>
      </c>
      <c r="G336" s="109">
        <v>5040</v>
      </c>
      <c r="H336" s="109">
        <v>3241.7280000000001</v>
      </c>
    </row>
    <row r="337" spans="1:8">
      <c r="A337" s="104">
        <v>41787</v>
      </c>
      <c r="B337" s="105">
        <v>1447</v>
      </c>
      <c r="C337" s="106" t="s">
        <v>45</v>
      </c>
      <c r="D337" s="106" t="s">
        <v>52</v>
      </c>
      <c r="E337" s="106" t="s">
        <v>50</v>
      </c>
      <c r="F337" s="105">
        <v>10</v>
      </c>
      <c r="G337" s="109">
        <v>3390</v>
      </c>
      <c r="H337" s="109">
        <v>601.72499999999991</v>
      </c>
    </row>
    <row r="338" spans="1:8">
      <c r="A338" s="104">
        <v>41788</v>
      </c>
      <c r="B338" s="105">
        <v>1448</v>
      </c>
      <c r="C338" s="106" t="s">
        <v>48</v>
      </c>
      <c r="D338" s="106" t="s">
        <v>52</v>
      </c>
      <c r="E338" s="106" t="s">
        <v>50</v>
      </c>
      <c r="F338" s="105">
        <v>7</v>
      </c>
      <c r="G338" s="109">
        <v>2740.5</v>
      </c>
      <c r="H338" s="109">
        <v>1859.1551999999999</v>
      </c>
    </row>
    <row r="339" spans="1:8">
      <c r="A339" s="104">
        <v>41789</v>
      </c>
      <c r="B339" s="105">
        <v>1449</v>
      </c>
      <c r="C339" s="106" t="s">
        <v>49</v>
      </c>
      <c r="D339" s="106" t="s">
        <v>52</v>
      </c>
      <c r="E339" s="106" t="s">
        <v>51</v>
      </c>
      <c r="F339" s="105">
        <v>9</v>
      </c>
      <c r="G339" s="109">
        <v>5454</v>
      </c>
      <c r="H339" s="109">
        <v>3256.8561</v>
      </c>
    </row>
    <row r="340" spans="1:8">
      <c r="A340" s="104">
        <v>41790</v>
      </c>
      <c r="B340" s="105">
        <v>1450</v>
      </c>
      <c r="C340" s="106" t="s">
        <v>45</v>
      </c>
      <c r="D340" s="106" t="s">
        <v>52</v>
      </c>
      <c r="E340" s="106" t="s">
        <v>51</v>
      </c>
      <c r="F340" s="105">
        <v>7</v>
      </c>
      <c r="G340" s="109">
        <v>12337.5</v>
      </c>
      <c r="H340" s="109">
        <v>3086.8424999999993</v>
      </c>
    </row>
    <row r="341" spans="1:8">
      <c r="A341" s="104">
        <v>41791</v>
      </c>
      <c r="B341" s="105">
        <v>1451</v>
      </c>
      <c r="C341" s="106" t="s">
        <v>48</v>
      </c>
      <c r="D341" s="106" t="s">
        <v>52</v>
      </c>
      <c r="E341" s="106" t="s">
        <v>51</v>
      </c>
      <c r="F341" s="105">
        <v>6</v>
      </c>
      <c r="G341" s="109">
        <v>9756</v>
      </c>
      <c r="H341" s="109">
        <v>1684.8612000000001</v>
      </c>
    </row>
    <row r="342" spans="1:8">
      <c r="A342" s="104">
        <v>41792</v>
      </c>
      <c r="B342" s="105">
        <v>1452</v>
      </c>
      <c r="C342" s="106" t="s">
        <v>49</v>
      </c>
      <c r="D342" s="106" t="s">
        <v>52</v>
      </c>
      <c r="E342" s="106" t="s">
        <v>47</v>
      </c>
      <c r="F342" s="105">
        <v>7</v>
      </c>
      <c r="G342" s="109">
        <v>4851</v>
      </c>
      <c r="H342" s="109">
        <v>4334.8536000000004</v>
      </c>
    </row>
    <row r="343" spans="1:8">
      <c r="A343" s="104">
        <v>41793</v>
      </c>
      <c r="B343" s="105">
        <v>1453</v>
      </c>
      <c r="C343" s="106" t="s">
        <v>45</v>
      </c>
      <c r="D343" s="106" t="s">
        <v>52</v>
      </c>
      <c r="E343" s="106" t="s">
        <v>47</v>
      </c>
      <c r="F343" s="105">
        <v>6</v>
      </c>
      <c r="G343" s="109">
        <v>2016</v>
      </c>
      <c r="H343" s="109">
        <v>3302.2080000000001</v>
      </c>
    </row>
    <row r="344" spans="1:8">
      <c r="A344" s="104">
        <v>41794</v>
      </c>
      <c r="B344" s="105">
        <v>1454</v>
      </c>
      <c r="C344" s="106" t="s">
        <v>48</v>
      </c>
      <c r="D344" s="106" t="s">
        <v>52</v>
      </c>
      <c r="E344" s="106" t="s">
        <v>47</v>
      </c>
      <c r="F344" s="105">
        <v>9</v>
      </c>
      <c r="G344" s="109">
        <v>4806</v>
      </c>
      <c r="H344" s="109">
        <v>1068.6141</v>
      </c>
    </row>
    <row r="345" spans="1:8">
      <c r="A345" s="104">
        <v>41795</v>
      </c>
      <c r="B345" s="105">
        <v>1455</v>
      </c>
      <c r="C345" s="106" t="s">
        <v>49</v>
      </c>
      <c r="D345" s="106" t="s">
        <v>52</v>
      </c>
      <c r="E345" s="106" t="s">
        <v>50</v>
      </c>
      <c r="F345" s="105">
        <v>9</v>
      </c>
      <c r="G345" s="109">
        <v>4716</v>
      </c>
      <c r="H345" s="109">
        <v>3319.1207999999997</v>
      </c>
    </row>
    <row r="346" spans="1:8">
      <c r="A346" s="104">
        <v>41796</v>
      </c>
      <c r="B346" s="105">
        <v>1456</v>
      </c>
      <c r="C346" s="106" t="s">
        <v>45</v>
      </c>
      <c r="D346" s="106" t="s">
        <v>52</v>
      </c>
      <c r="E346" s="106" t="s">
        <v>50</v>
      </c>
      <c r="F346" s="105">
        <v>9</v>
      </c>
      <c r="G346" s="109">
        <v>11115</v>
      </c>
      <c r="H346" s="109">
        <v>2680.2710999999999</v>
      </c>
    </row>
    <row r="347" spans="1:8">
      <c r="A347" s="104">
        <v>41797</v>
      </c>
      <c r="B347" s="105">
        <v>1457</v>
      </c>
      <c r="C347" s="106" t="s">
        <v>48</v>
      </c>
      <c r="D347" s="106" t="s">
        <v>52</v>
      </c>
      <c r="E347" s="106" t="s">
        <v>50</v>
      </c>
      <c r="F347" s="105">
        <v>6</v>
      </c>
      <c r="G347" s="109">
        <v>5224.5</v>
      </c>
      <c r="H347" s="109">
        <v>2312.712</v>
      </c>
    </row>
    <row r="348" spans="1:8">
      <c r="A348" s="104">
        <v>41798</v>
      </c>
      <c r="B348" s="105">
        <v>1458</v>
      </c>
      <c r="C348" s="106" t="s">
        <v>49</v>
      </c>
      <c r="D348" s="106" t="s">
        <v>52</v>
      </c>
      <c r="E348" s="106" t="s">
        <v>51</v>
      </c>
      <c r="F348" s="105">
        <v>6</v>
      </c>
      <c r="G348" s="109">
        <v>4131</v>
      </c>
      <c r="H348" s="109">
        <v>2968.5365999999999</v>
      </c>
    </row>
    <row r="349" spans="1:8">
      <c r="A349" s="104">
        <v>41799</v>
      </c>
      <c r="B349" s="105">
        <v>1459</v>
      </c>
      <c r="C349" s="106" t="s">
        <v>45</v>
      </c>
      <c r="D349" s="106" t="s">
        <v>52</v>
      </c>
      <c r="E349" s="106" t="s">
        <v>51</v>
      </c>
      <c r="F349" s="105">
        <v>6</v>
      </c>
      <c r="G349" s="109">
        <v>2808</v>
      </c>
      <c r="H349" s="109">
        <v>2322.2159999999994</v>
      </c>
    </row>
    <row r="350" spans="1:8">
      <c r="A350" s="104">
        <v>41800</v>
      </c>
      <c r="B350" s="105">
        <v>1460</v>
      </c>
      <c r="C350" s="106" t="s">
        <v>48</v>
      </c>
      <c r="D350" s="106" t="s">
        <v>52</v>
      </c>
      <c r="E350" s="106" t="s">
        <v>51</v>
      </c>
      <c r="F350" s="105">
        <v>7</v>
      </c>
      <c r="G350" s="109">
        <v>1564.5</v>
      </c>
      <c r="H350" s="109">
        <v>2080.7849999999999</v>
      </c>
    </row>
    <row r="351" spans="1:8">
      <c r="A351" s="104">
        <v>41801</v>
      </c>
      <c r="B351" s="105">
        <v>1461</v>
      </c>
      <c r="C351" s="106" t="s">
        <v>49</v>
      </c>
      <c r="D351" s="106" t="s">
        <v>52</v>
      </c>
      <c r="E351" s="106" t="s">
        <v>47</v>
      </c>
      <c r="F351" s="105">
        <v>8</v>
      </c>
      <c r="G351" s="109">
        <v>11088</v>
      </c>
      <c r="H351" s="109">
        <v>3958.4160000000002</v>
      </c>
    </row>
    <row r="352" spans="1:8">
      <c r="A352" s="104">
        <v>41802</v>
      </c>
      <c r="B352" s="105">
        <v>1462</v>
      </c>
      <c r="C352" s="106" t="s">
        <v>45</v>
      </c>
      <c r="D352" s="106" t="s">
        <v>52</v>
      </c>
      <c r="E352" s="106" t="s">
        <v>47</v>
      </c>
      <c r="F352" s="105">
        <v>10</v>
      </c>
      <c r="G352" s="109">
        <v>11640</v>
      </c>
      <c r="H352" s="109">
        <v>2337.3119999999999</v>
      </c>
    </row>
    <row r="353" spans="1:8">
      <c r="A353" s="104">
        <v>41803</v>
      </c>
      <c r="B353" s="105">
        <v>1463</v>
      </c>
      <c r="C353" s="106" t="s">
        <v>48</v>
      </c>
      <c r="D353" s="106" t="s">
        <v>52</v>
      </c>
      <c r="E353" s="106" t="s">
        <v>47</v>
      </c>
      <c r="F353" s="105">
        <v>6</v>
      </c>
      <c r="G353" s="109">
        <v>6804</v>
      </c>
      <c r="H353" s="109">
        <v>2270.3247000000001</v>
      </c>
    </row>
    <row r="354" spans="1:8">
      <c r="A354" s="104">
        <v>41804</v>
      </c>
      <c r="B354" s="105">
        <v>1464</v>
      </c>
      <c r="C354" s="106" t="s">
        <v>49</v>
      </c>
      <c r="D354" s="106" t="s">
        <v>52</v>
      </c>
      <c r="E354" s="106" t="s">
        <v>50</v>
      </c>
      <c r="F354" s="105">
        <v>10</v>
      </c>
      <c r="G354" s="109">
        <v>7860</v>
      </c>
      <c r="H354" s="109">
        <v>1799.94</v>
      </c>
    </row>
    <row r="355" spans="1:8">
      <c r="A355" s="104">
        <v>41805</v>
      </c>
      <c r="B355" s="105">
        <v>1465</v>
      </c>
      <c r="C355" s="106" t="s">
        <v>45</v>
      </c>
      <c r="D355" s="106" t="s">
        <v>52</v>
      </c>
      <c r="E355" s="106" t="s">
        <v>50</v>
      </c>
      <c r="F355" s="105">
        <v>8</v>
      </c>
      <c r="G355" s="109">
        <v>7296</v>
      </c>
      <c r="H355" s="109">
        <v>696.03840000000002</v>
      </c>
    </row>
    <row r="356" spans="1:8">
      <c r="A356" s="104">
        <v>41806</v>
      </c>
      <c r="B356" s="105">
        <v>1466</v>
      </c>
      <c r="C356" s="106" t="s">
        <v>48</v>
      </c>
      <c r="D356" s="106" t="s">
        <v>52</v>
      </c>
      <c r="E356" s="106" t="s">
        <v>50</v>
      </c>
      <c r="F356" s="105">
        <v>9</v>
      </c>
      <c r="G356" s="109">
        <v>9585</v>
      </c>
      <c r="H356" s="109">
        <v>1396.3428000000001</v>
      </c>
    </row>
    <row r="357" spans="1:8">
      <c r="A357" s="104">
        <v>41807</v>
      </c>
      <c r="B357" s="105">
        <v>1467</v>
      </c>
      <c r="C357" s="106" t="s">
        <v>49</v>
      </c>
      <c r="D357" s="106" t="s">
        <v>52</v>
      </c>
      <c r="E357" s="106" t="s">
        <v>51</v>
      </c>
      <c r="F357" s="105">
        <v>6</v>
      </c>
      <c r="G357" s="109">
        <v>4860</v>
      </c>
      <c r="H357" s="109">
        <v>584.17200000000003</v>
      </c>
    </row>
    <row r="358" spans="1:8">
      <c r="A358" s="104">
        <v>41808</v>
      </c>
      <c r="B358" s="105">
        <v>1468</v>
      </c>
      <c r="C358" s="106" t="s">
        <v>45</v>
      </c>
      <c r="D358" s="106" t="s">
        <v>52</v>
      </c>
      <c r="E358" s="106" t="s">
        <v>51</v>
      </c>
      <c r="F358" s="105">
        <v>9</v>
      </c>
      <c r="G358" s="109">
        <v>3267</v>
      </c>
      <c r="H358" s="109">
        <v>1181.0205000000001</v>
      </c>
    </row>
    <row r="359" spans="1:8">
      <c r="A359" s="104">
        <v>41809</v>
      </c>
      <c r="B359" s="105">
        <v>1469</v>
      </c>
      <c r="C359" s="106" t="s">
        <v>48</v>
      </c>
      <c r="D359" s="106" t="s">
        <v>52</v>
      </c>
      <c r="E359" s="106" t="s">
        <v>51</v>
      </c>
      <c r="F359" s="105">
        <v>8</v>
      </c>
      <c r="G359" s="109">
        <v>6984</v>
      </c>
      <c r="H359" s="109">
        <v>1797.2159999999999</v>
      </c>
    </row>
    <row r="360" spans="1:8">
      <c r="A360" s="104">
        <v>41810</v>
      </c>
      <c r="B360" s="105">
        <v>1470</v>
      </c>
      <c r="C360" s="106" t="s">
        <v>49</v>
      </c>
      <c r="D360" s="106" t="s">
        <v>52</v>
      </c>
      <c r="E360" s="106" t="s">
        <v>47</v>
      </c>
      <c r="F360" s="105">
        <v>9</v>
      </c>
      <c r="G360" s="109">
        <v>1539</v>
      </c>
      <c r="H360" s="109">
        <v>3237.2865000000002</v>
      </c>
    </row>
    <row r="361" spans="1:8">
      <c r="A361" s="104">
        <v>41811</v>
      </c>
      <c r="B361" s="105">
        <v>1471</v>
      </c>
      <c r="C361" s="106" t="s">
        <v>45</v>
      </c>
      <c r="D361" s="106" t="s">
        <v>52</v>
      </c>
      <c r="E361" s="106" t="s">
        <v>47</v>
      </c>
      <c r="F361" s="105">
        <v>7</v>
      </c>
      <c r="G361" s="109">
        <v>3465</v>
      </c>
      <c r="H361" s="109">
        <v>1443.1725000000001</v>
      </c>
    </row>
    <row r="362" spans="1:8">
      <c r="A362" s="104">
        <v>41812</v>
      </c>
      <c r="B362" s="105">
        <v>1472</v>
      </c>
      <c r="C362" s="106" t="s">
        <v>48</v>
      </c>
      <c r="D362" s="106" t="s">
        <v>52</v>
      </c>
      <c r="E362" s="106" t="s">
        <v>47</v>
      </c>
      <c r="F362" s="105">
        <v>9</v>
      </c>
      <c r="G362" s="109">
        <v>14512.5</v>
      </c>
      <c r="H362" s="109">
        <v>2066.58</v>
      </c>
    </row>
    <row r="363" spans="1:8">
      <c r="A363" s="104">
        <v>41813</v>
      </c>
      <c r="B363" s="105">
        <v>1473</v>
      </c>
      <c r="C363" s="106" t="s">
        <v>49</v>
      </c>
      <c r="D363" s="106" t="s">
        <v>52</v>
      </c>
      <c r="E363" s="106" t="s">
        <v>50</v>
      </c>
      <c r="F363" s="105">
        <v>7</v>
      </c>
      <c r="G363" s="109">
        <v>5733</v>
      </c>
      <c r="H363" s="109">
        <v>4751.2237500000001</v>
      </c>
    </row>
    <row r="364" spans="1:8">
      <c r="A364" s="104">
        <v>41814</v>
      </c>
      <c r="B364" s="105">
        <v>1474</v>
      </c>
      <c r="C364" s="106" t="s">
        <v>45</v>
      </c>
      <c r="D364" s="106" t="s">
        <v>52</v>
      </c>
      <c r="E364" s="106" t="s">
        <v>50</v>
      </c>
      <c r="F364" s="105">
        <v>6</v>
      </c>
      <c r="G364" s="109">
        <v>8316</v>
      </c>
      <c r="H364" s="109">
        <v>1538.8757999999998</v>
      </c>
    </row>
    <row r="365" spans="1:8">
      <c r="A365" s="104">
        <v>41815</v>
      </c>
      <c r="B365" s="105">
        <v>1475</v>
      </c>
      <c r="C365" s="106" t="s">
        <v>48</v>
      </c>
      <c r="D365" s="106" t="s">
        <v>52</v>
      </c>
      <c r="E365" s="106" t="s">
        <v>50</v>
      </c>
      <c r="F365" s="105">
        <v>9</v>
      </c>
      <c r="G365" s="109">
        <v>7938</v>
      </c>
      <c r="H365" s="109">
        <v>4969.1880000000001</v>
      </c>
    </row>
    <row r="366" spans="1:8">
      <c r="A366" s="104">
        <v>41816</v>
      </c>
      <c r="B366" s="105">
        <v>1476</v>
      </c>
      <c r="C366" s="106" t="s">
        <v>49</v>
      </c>
      <c r="D366" s="106" t="s">
        <v>52</v>
      </c>
      <c r="E366" s="106" t="s">
        <v>51</v>
      </c>
      <c r="F366" s="105">
        <v>6</v>
      </c>
      <c r="G366" s="109">
        <v>6129</v>
      </c>
      <c r="H366" s="109">
        <v>2691.0396000000001</v>
      </c>
    </row>
    <row r="367" spans="1:8">
      <c r="A367" s="104">
        <v>41817</v>
      </c>
      <c r="B367" s="105">
        <v>1842</v>
      </c>
      <c r="C367" s="106" t="s">
        <v>49</v>
      </c>
      <c r="D367" s="106" t="s">
        <v>52</v>
      </c>
      <c r="E367" s="106" t="s">
        <v>50</v>
      </c>
      <c r="F367" s="105">
        <v>6</v>
      </c>
      <c r="G367" s="109">
        <v>1755</v>
      </c>
      <c r="H367" s="109">
        <v>1776.9375</v>
      </c>
    </row>
    <row r="368" spans="1:8">
      <c r="A368" s="104">
        <v>41818</v>
      </c>
      <c r="B368" s="105">
        <v>1477</v>
      </c>
      <c r="C368" s="106" t="s">
        <v>45</v>
      </c>
      <c r="D368" s="106" t="s">
        <v>52</v>
      </c>
      <c r="E368" s="106" t="s">
        <v>51</v>
      </c>
      <c r="F368" s="105">
        <v>6</v>
      </c>
      <c r="G368" s="109">
        <v>7956</v>
      </c>
      <c r="H368" s="109">
        <v>2942.1288</v>
      </c>
    </row>
    <row r="369" spans="1:8">
      <c r="A369" s="104">
        <v>41819</v>
      </c>
      <c r="B369" s="105">
        <v>1843</v>
      </c>
      <c r="C369" s="106" t="s">
        <v>45</v>
      </c>
      <c r="D369" s="106" t="s">
        <v>52</v>
      </c>
      <c r="E369" s="106" t="s">
        <v>50</v>
      </c>
      <c r="F369" s="105">
        <v>8</v>
      </c>
      <c r="G369" s="109">
        <v>5940</v>
      </c>
      <c r="H369" s="109">
        <v>1407.78</v>
      </c>
    </row>
    <row r="370" spans="1:8">
      <c r="A370" s="104">
        <v>41820</v>
      </c>
      <c r="B370" s="105">
        <v>1478</v>
      </c>
      <c r="C370" s="106" t="s">
        <v>48</v>
      </c>
      <c r="D370" s="106" t="s">
        <v>52</v>
      </c>
      <c r="E370" s="106" t="s">
        <v>51</v>
      </c>
      <c r="F370" s="105">
        <v>9</v>
      </c>
      <c r="G370" s="109">
        <v>13972.5</v>
      </c>
      <c r="H370" s="109">
        <v>4783.0661999999993</v>
      </c>
    </row>
    <row r="371" spans="1:8">
      <c r="A371" s="104">
        <v>41821</v>
      </c>
      <c r="B371" s="105">
        <v>1844</v>
      </c>
      <c r="C371" s="106" t="s">
        <v>48</v>
      </c>
      <c r="D371" s="106" t="s">
        <v>52</v>
      </c>
      <c r="E371" s="106" t="s">
        <v>50</v>
      </c>
      <c r="F371" s="105">
        <v>6</v>
      </c>
      <c r="G371" s="109">
        <v>6300</v>
      </c>
      <c r="H371" s="109">
        <v>1132.425</v>
      </c>
    </row>
    <row r="372" spans="1:8">
      <c r="A372" s="104">
        <v>41822</v>
      </c>
      <c r="B372" s="105">
        <v>1479</v>
      </c>
      <c r="C372" s="106" t="s">
        <v>49</v>
      </c>
      <c r="D372" s="106" t="s">
        <v>52</v>
      </c>
      <c r="E372" s="106" t="s">
        <v>47</v>
      </c>
      <c r="F372" s="105">
        <v>8</v>
      </c>
      <c r="G372" s="109">
        <v>6096</v>
      </c>
      <c r="H372" s="109">
        <v>722.98559999999998</v>
      </c>
    </row>
    <row r="373" spans="1:8">
      <c r="A373" s="104">
        <v>41823</v>
      </c>
      <c r="B373" s="105">
        <v>1845</v>
      </c>
      <c r="C373" s="106" t="s">
        <v>49</v>
      </c>
      <c r="D373" s="106" t="s">
        <v>52</v>
      </c>
      <c r="E373" s="106" t="s">
        <v>51</v>
      </c>
      <c r="F373" s="105">
        <v>9</v>
      </c>
      <c r="G373" s="109">
        <v>2045.25</v>
      </c>
      <c r="H373" s="109">
        <v>1783.8670499999998</v>
      </c>
    </row>
    <row r="374" spans="1:8">
      <c r="A374" s="104">
        <v>41824</v>
      </c>
      <c r="B374" s="105">
        <v>1480</v>
      </c>
      <c r="C374" s="106" t="s">
        <v>45</v>
      </c>
      <c r="D374" s="106" t="s">
        <v>52</v>
      </c>
      <c r="E374" s="106" t="s">
        <v>47</v>
      </c>
      <c r="F374" s="105">
        <v>8</v>
      </c>
      <c r="G374" s="109">
        <v>5436</v>
      </c>
      <c r="H374" s="109">
        <v>733.13519999999994</v>
      </c>
    </row>
    <row r="375" spans="1:8">
      <c r="A375" s="104">
        <v>41825</v>
      </c>
      <c r="B375" s="105">
        <v>1848</v>
      </c>
      <c r="C375" s="106" t="s">
        <v>49</v>
      </c>
      <c r="D375" s="106" t="s">
        <v>52</v>
      </c>
      <c r="E375" s="106" t="s">
        <v>47</v>
      </c>
      <c r="F375" s="105">
        <v>10</v>
      </c>
      <c r="G375" s="109">
        <v>8880</v>
      </c>
      <c r="H375" s="109">
        <v>1985.124</v>
      </c>
    </row>
    <row r="376" spans="1:8">
      <c r="A376" s="104">
        <v>41826</v>
      </c>
      <c r="B376" s="105">
        <v>1849</v>
      </c>
      <c r="C376" s="106" t="s">
        <v>45</v>
      </c>
      <c r="D376" s="106" t="s">
        <v>52</v>
      </c>
      <c r="E376" s="106" t="s">
        <v>47</v>
      </c>
      <c r="F376" s="105">
        <v>6</v>
      </c>
      <c r="G376" s="109">
        <v>5328</v>
      </c>
      <c r="H376" s="109">
        <v>2967.4295999999999</v>
      </c>
    </row>
    <row r="377" spans="1:8">
      <c r="A377" s="104">
        <v>41827</v>
      </c>
      <c r="B377" s="105">
        <v>1850</v>
      </c>
      <c r="C377" s="106" t="s">
        <v>48</v>
      </c>
      <c r="D377" s="106" t="s">
        <v>52</v>
      </c>
      <c r="E377" s="106" t="s">
        <v>47</v>
      </c>
      <c r="F377" s="105">
        <v>7</v>
      </c>
      <c r="G377" s="109">
        <v>9345</v>
      </c>
      <c r="H377" s="109">
        <v>1182.7031999999999</v>
      </c>
    </row>
    <row r="378" spans="1:8">
      <c r="A378" s="104">
        <v>41828</v>
      </c>
      <c r="B378" s="105">
        <v>1851</v>
      </c>
      <c r="C378" s="106" t="s">
        <v>49</v>
      </c>
      <c r="D378" s="106" t="s">
        <v>52</v>
      </c>
      <c r="E378" s="106" t="s">
        <v>50</v>
      </c>
      <c r="F378" s="105">
        <v>10</v>
      </c>
      <c r="G378" s="109">
        <v>11925</v>
      </c>
      <c r="H378" s="109">
        <v>2509.9740000000002</v>
      </c>
    </row>
    <row r="379" spans="1:8">
      <c r="A379" s="104">
        <v>41829</v>
      </c>
      <c r="B379" s="105">
        <v>1852</v>
      </c>
      <c r="C379" s="106" t="s">
        <v>45</v>
      </c>
      <c r="D379" s="106" t="s">
        <v>52</v>
      </c>
      <c r="E379" s="106" t="s">
        <v>50</v>
      </c>
      <c r="F379" s="105">
        <v>9</v>
      </c>
      <c r="G379" s="109">
        <v>8505</v>
      </c>
      <c r="H379" s="109">
        <v>1404.1754999999998</v>
      </c>
    </row>
    <row r="380" spans="1:8">
      <c r="A380" s="104">
        <v>40909</v>
      </c>
      <c r="B380" s="105">
        <v>1853</v>
      </c>
      <c r="C380" s="106" t="s">
        <v>48</v>
      </c>
      <c r="D380" s="106" t="s">
        <v>53</v>
      </c>
      <c r="E380" s="106" t="s">
        <v>50</v>
      </c>
      <c r="F380" s="105">
        <v>6</v>
      </c>
      <c r="G380" s="109">
        <v>2200.5</v>
      </c>
      <c r="H380" s="109">
        <v>1727.8326000000002</v>
      </c>
    </row>
    <row r="381" spans="1:8">
      <c r="A381" s="104">
        <v>40910</v>
      </c>
      <c r="B381" s="105">
        <v>1488</v>
      </c>
      <c r="C381" s="106" t="s">
        <v>49</v>
      </c>
      <c r="D381" s="106" t="s">
        <v>53</v>
      </c>
      <c r="E381" s="106" t="s">
        <v>47</v>
      </c>
      <c r="F381" s="105">
        <v>6</v>
      </c>
      <c r="G381" s="109">
        <v>3888</v>
      </c>
      <c r="H381" s="109">
        <v>850.88879999999995</v>
      </c>
    </row>
    <row r="382" spans="1:8">
      <c r="A382" s="104">
        <v>40911</v>
      </c>
      <c r="B382" s="105">
        <v>1854</v>
      </c>
      <c r="C382" s="106" t="s">
        <v>49</v>
      </c>
      <c r="D382" s="106" t="s">
        <v>53</v>
      </c>
      <c r="E382" s="106" t="s">
        <v>51</v>
      </c>
      <c r="F382" s="105">
        <v>7</v>
      </c>
      <c r="G382" s="109">
        <v>5985</v>
      </c>
      <c r="H382" s="109">
        <v>3432.3975</v>
      </c>
    </row>
    <row r="383" spans="1:8">
      <c r="A383" s="104">
        <v>40913</v>
      </c>
      <c r="B383" s="105">
        <v>1489</v>
      </c>
      <c r="C383" s="106" t="s">
        <v>45</v>
      </c>
      <c r="D383" s="106" t="s">
        <v>53</v>
      </c>
      <c r="E383" s="106" t="s">
        <v>47</v>
      </c>
      <c r="F383" s="105">
        <v>9</v>
      </c>
      <c r="G383" s="109">
        <v>7047</v>
      </c>
      <c r="H383" s="109">
        <v>984.46589999999992</v>
      </c>
    </row>
    <row r="384" spans="1:8">
      <c r="A384" s="104">
        <v>40914</v>
      </c>
      <c r="B384" s="105">
        <v>1855</v>
      </c>
      <c r="C384" s="106" t="s">
        <v>45</v>
      </c>
      <c r="D384" s="106" t="s">
        <v>53</v>
      </c>
      <c r="E384" s="106" t="s">
        <v>51</v>
      </c>
      <c r="F384" s="105">
        <v>7</v>
      </c>
      <c r="G384" s="109">
        <v>5575.5</v>
      </c>
      <c r="H384" s="109">
        <v>737.63864999999987</v>
      </c>
    </row>
    <row r="385" spans="1:8">
      <c r="A385" s="104">
        <v>40915</v>
      </c>
      <c r="B385" s="105">
        <v>1490</v>
      </c>
      <c r="C385" s="106" t="s">
        <v>48</v>
      </c>
      <c r="D385" s="106" t="s">
        <v>53</v>
      </c>
      <c r="E385" s="106" t="s">
        <v>47</v>
      </c>
      <c r="F385" s="105">
        <v>9</v>
      </c>
      <c r="G385" s="109">
        <v>8221.5</v>
      </c>
      <c r="H385" s="109">
        <v>2759.9575500000001</v>
      </c>
    </row>
    <row r="386" spans="1:8">
      <c r="A386" s="104">
        <v>40916</v>
      </c>
      <c r="B386" s="105">
        <v>1856</v>
      </c>
      <c r="C386" s="106" t="s">
        <v>48</v>
      </c>
      <c r="D386" s="106" t="s">
        <v>53</v>
      </c>
      <c r="E386" s="106" t="s">
        <v>51</v>
      </c>
      <c r="F386" s="105">
        <v>7</v>
      </c>
      <c r="G386" s="109">
        <v>5071.5</v>
      </c>
      <c r="H386" s="109">
        <v>3292.2487499999997</v>
      </c>
    </row>
    <row r="387" spans="1:8">
      <c r="A387" s="104">
        <v>40917</v>
      </c>
      <c r="B387" s="105">
        <v>1491</v>
      </c>
      <c r="C387" s="106" t="s">
        <v>49</v>
      </c>
      <c r="D387" s="106" t="s">
        <v>53</v>
      </c>
      <c r="E387" s="106" t="s">
        <v>50</v>
      </c>
      <c r="F387" s="105">
        <v>10</v>
      </c>
      <c r="G387" s="109">
        <v>7200</v>
      </c>
      <c r="H387" s="109">
        <v>702.90000000000009</v>
      </c>
    </row>
    <row r="388" spans="1:8">
      <c r="A388" s="104">
        <v>40918</v>
      </c>
      <c r="B388" s="105">
        <v>1857</v>
      </c>
      <c r="C388" s="106" t="s">
        <v>49</v>
      </c>
      <c r="D388" s="106" t="s">
        <v>53</v>
      </c>
      <c r="E388" s="106" t="s">
        <v>47</v>
      </c>
      <c r="F388" s="105">
        <v>6</v>
      </c>
      <c r="G388" s="109">
        <v>7074</v>
      </c>
      <c r="H388" s="109">
        <v>1647.7703999999999</v>
      </c>
    </row>
    <row r="389" spans="1:8">
      <c r="A389" s="104">
        <v>40919</v>
      </c>
      <c r="B389" s="105">
        <v>1492</v>
      </c>
      <c r="C389" s="106" t="s">
        <v>45</v>
      </c>
      <c r="D389" s="106" t="s">
        <v>53</v>
      </c>
      <c r="E389" s="106" t="s">
        <v>50</v>
      </c>
      <c r="F389" s="105">
        <v>9</v>
      </c>
      <c r="G389" s="109">
        <v>5220</v>
      </c>
      <c r="H389" s="109">
        <v>1927.2239999999999</v>
      </c>
    </row>
    <row r="390" spans="1:8">
      <c r="A390" s="104">
        <v>40920</v>
      </c>
      <c r="B390" s="105">
        <v>1858</v>
      </c>
      <c r="C390" s="106" t="s">
        <v>45</v>
      </c>
      <c r="D390" s="106" t="s">
        <v>53</v>
      </c>
      <c r="E390" s="106" t="s">
        <v>47</v>
      </c>
      <c r="F390" s="105">
        <v>9</v>
      </c>
      <c r="G390" s="109">
        <v>13050</v>
      </c>
      <c r="H390" s="109">
        <v>5495.3549999999996</v>
      </c>
    </row>
    <row r="391" spans="1:8">
      <c r="A391" s="104">
        <v>40921</v>
      </c>
      <c r="B391" s="105">
        <v>1493</v>
      </c>
      <c r="C391" s="106" t="s">
        <v>48</v>
      </c>
      <c r="D391" s="106" t="s">
        <v>53</v>
      </c>
      <c r="E391" s="106" t="s">
        <v>50</v>
      </c>
      <c r="F391" s="105">
        <v>8</v>
      </c>
      <c r="G391" s="109">
        <v>8388</v>
      </c>
      <c r="H391" s="109">
        <v>1038.4344000000001</v>
      </c>
    </row>
    <row r="392" spans="1:8">
      <c r="A392" s="104">
        <v>40922</v>
      </c>
      <c r="B392" s="105">
        <v>1859</v>
      </c>
      <c r="C392" s="106" t="s">
        <v>48</v>
      </c>
      <c r="D392" s="106" t="s">
        <v>53</v>
      </c>
      <c r="E392" s="106" t="s">
        <v>47</v>
      </c>
      <c r="F392" s="105">
        <v>7</v>
      </c>
      <c r="G392" s="109">
        <v>9240</v>
      </c>
      <c r="H392" s="109">
        <v>987.2940000000001</v>
      </c>
    </row>
    <row r="393" spans="1:8">
      <c r="A393" s="104">
        <v>40923</v>
      </c>
      <c r="B393" s="105">
        <v>1494</v>
      </c>
      <c r="C393" s="106" t="s">
        <v>49</v>
      </c>
      <c r="D393" s="106" t="s">
        <v>53</v>
      </c>
      <c r="E393" s="106" t="s">
        <v>51</v>
      </c>
      <c r="F393" s="105">
        <v>6</v>
      </c>
      <c r="G393" s="109">
        <v>1989</v>
      </c>
      <c r="H393" s="109">
        <v>1436.8536000000001</v>
      </c>
    </row>
    <row r="394" spans="1:8">
      <c r="A394" s="104">
        <v>40924</v>
      </c>
      <c r="B394" s="105">
        <v>1860</v>
      </c>
      <c r="C394" s="106" t="s">
        <v>49</v>
      </c>
      <c r="D394" s="106" t="s">
        <v>53</v>
      </c>
      <c r="E394" s="106" t="s">
        <v>50</v>
      </c>
      <c r="F394" s="105">
        <v>8</v>
      </c>
      <c r="G394" s="109">
        <v>2436</v>
      </c>
      <c r="H394" s="109">
        <v>3756.3119999999999</v>
      </c>
    </row>
    <row r="395" spans="1:8">
      <c r="A395" s="104">
        <v>40925</v>
      </c>
      <c r="B395" s="105">
        <v>1495</v>
      </c>
      <c r="C395" s="106" t="s">
        <v>45</v>
      </c>
      <c r="D395" s="106" t="s">
        <v>53</v>
      </c>
      <c r="E395" s="106" t="s">
        <v>51</v>
      </c>
      <c r="F395" s="105">
        <v>9</v>
      </c>
      <c r="G395" s="109">
        <v>8221.5</v>
      </c>
      <c r="H395" s="109">
        <v>2519.8897500000003</v>
      </c>
    </row>
    <row r="396" spans="1:8">
      <c r="A396" s="104">
        <v>40926</v>
      </c>
      <c r="B396" s="105">
        <v>1861</v>
      </c>
      <c r="C396" s="106" t="s">
        <v>45</v>
      </c>
      <c r="D396" s="106" t="s">
        <v>53</v>
      </c>
      <c r="E396" s="106" t="s">
        <v>50</v>
      </c>
      <c r="F396" s="105">
        <v>8</v>
      </c>
      <c r="G396" s="109">
        <v>6048</v>
      </c>
      <c r="H396" s="109">
        <v>2732.1839999999997</v>
      </c>
    </row>
    <row r="397" spans="1:8">
      <c r="A397" s="104">
        <v>40927</v>
      </c>
      <c r="B397" s="105">
        <v>1496</v>
      </c>
      <c r="C397" s="106" t="s">
        <v>48</v>
      </c>
      <c r="D397" s="106" t="s">
        <v>53</v>
      </c>
      <c r="E397" s="106" t="s">
        <v>51</v>
      </c>
      <c r="F397" s="105">
        <v>7</v>
      </c>
      <c r="G397" s="109">
        <v>2037</v>
      </c>
      <c r="H397" s="109">
        <v>1801.1154000000001</v>
      </c>
    </row>
    <row r="398" spans="1:8">
      <c r="A398" s="104">
        <v>40928</v>
      </c>
      <c r="B398" s="105">
        <v>1862</v>
      </c>
      <c r="C398" s="106" t="s">
        <v>48</v>
      </c>
      <c r="D398" s="106" t="s">
        <v>53</v>
      </c>
      <c r="E398" s="106" t="s">
        <v>50</v>
      </c>
      <c r="F398" s="105">
        <v>7</v>
      </c>
      <c r="G398" s="109">
        <v>2394</v>
      </c>
      <c r="H398" s="109">
        <v>3850.7489999999998</v>
      </c>
    </row>
    <row r="399" spans="1:8">
      <c r="A399" s="104">
        <v>40929</v>
      </c>
      <c r="B399" s="105">
        <v>1497</v>
      </c>
      <c r="C399" s="106" t="s">
        <v>49</v>
      </c>
      <c r="D399" s="106" t="s">
        <v>53</v>
      </c>
      <c r="E399" s="106" t="s">
        <v>47</v>
      </c>
      <c r="F399" s="105">
        <v>9</v>
      </c>
      <c r="G399" s="109">
        <v>10044</v>
      </c>
      <c r="H399" s="109">
        <v>2253.3714</v>
      </c>
    </row>
    <row r="400" spans="1:8">
      <c r="A400" s="104">
        <v>40930</v>
      </c>
      <c r="B400" s="105">
        <v>1863</v>
      </c>
      <c r="C400" s="106" t="s">
        <v>49</v>
      </c>
      <c r="D400" s="106" t="s">
        <v>53</v>
      </c>
      <c r="E400" s="106" t="s">
        <v>51</v>
      </c>
      <c r="F400" s="105">
        <v>7</v>
      </c>
      <c r="G400" s="109">
        <v>2614.5</v>
      </c>
      <c r="H400" s="109">
        <v>1091.8152</v>
      </c>
    </row>
    <row r="401" spans="1:8">
      <c r="A401" s="104">
        <v>40931</v>
      </c>
      <c r="B401" s="105">
        <v>1498</v>
      </c>
      <c r="C401" s="106" t="s">
        <v>45</v>
      </c>
      <c r="D401" s="106" t="s">
        <v>53</v>
      </c>
      <c r="E401" s="106" t="s">
        <v>47</v>
      </c>
      <c r="F401" s="105">
        <v>6</v>
      </c>
      <c r="G401" s="109">
        <v>5062.5</v>
      </c>
      <c r="H401" s="109">
        <v>1708.5937500000005</v>
      </c>
    </row>
    <row r="402" spans="1:8">
      <c r="A402" s="104">
        <v>40932</v>
      </c>
      <c r="B402" s="105">
        <v>1864</v>
      </c>
      <c r="C402" s="106" t="s">
        <v>45</v>
      </c>
      <c r="D402" s="106" t="s">
        <v>53</v>
      </c>
      <c r="E402" s="106" t="s">
        <v>51</v>
      </c>
      <c r="F402" s="105">
        <v>8</v>
      </c>
      <c r="G402" s="109">
        <v>2052</v>
      </c>
      <c r="H402" s="109">
        <v>2596.1904000000004</v>
      </c>
    </row>
    <row r="403" spans="1:8">
      <c r="A403" s="104">
        <v>40933</v>
      </c>
      <c r="B403" s="105">
        <v>1499</v>
      </c>
      <c r="C403" s="106" t="s">
        <v>48</v>
      </c>
      <c r="D403" s="106" t="s">
        <v>53</v>
      </c>
      <c r="E403" s="106" t="s">
        <v>47</v>
      </c>
      <c r="F403" s="105">
        <v>10</v>
      </c>
      <c r="G403" s="109">
        <v>1755</v>
      </c>
      <c r="H403" s="109">
        <v>2730.7799999999997</v>
      </c>
    </row>
    <row r="404" spans="1:8">
      <c r="A404" s="104">
        <v>40934</v>
      </c>
      <c r="B404" s="105">
        <v>1865</v>
      </c>
      <c r="C404" s="106" t="s">
        <v>48</v>
      </c>
      <c r="D404" s="106" t="s">
        <v>53</v>
      </c>
      <c r="E404" s="106" t="s">
        <v>51</v>
      </c>
      <c r="F404" s="105">
        <v>8</v>
      </c>
      <c r="G404" s="109">
        <v>4496</v>
      </c>
      <c r="H404" s="109">
        <v>4094.732</v>
      </c>
    </row>
    <row r="405" spans="1:8">
      <c r="A405" s="104">
        <v>40935</v>
      </c>
      <c r="B405" s="105">
        <v>1500</v>
      </c>
      <c r="C405" s="106" t="s">
        <v>49</v>
      </c>
      <c r="D405" s="106" t="s">
        <v>53</v>
      </c>
      <c r="E405" s="106" t="s">
        <v>50</v>
      </c>
      <c r="F405" s="105">
        <v>9</v>
      </c>
      <c r="G405" s="109">
        <v>2929.5</v>
      </c>
      <c r="H405" s="109">
        <v>1156.2736500000001</v>
      </c>
    </row>
    <row r="406" spans="1:8">
      <c r="A406" s="104">
        <v>40936</v>
      </c>
      <c r="B406" s="105">
        <v>1866</v>
      </c>
      <c r="C406" s="106" t="s">
        <v>49</v>
      </c>
      <c r="D406" s="106" t="s">
        <v>53</v>
      </c>
      <c r="E406" s="106" t="s">
        <v>47</v>
      </c>
      <c r="F406" s="105">
        <v>10</v>
      </c>
      <c r="G406" s="109">
        <v>14550</v>
      </c>
      <c r="H406" s="109">
        <v>3127.9589999999998</v>
      </c>
    </row>
    <row r="407" spans="1:8">
      <c r="A407" s="104">
        <v>40937</v>
      </c>
      <c r="B407" s="105">
        <v>1501</v>
      </c>
      <c r="C407" s="106" t="s">
        <v>45</v>
      </c>
      <c r="D407" s="106" t="s">
        <v>53</v>
      </c>
      <c r="E407" s="106" t="s">
        <v>50</v>
      </c>
      <c r="F407" s="105">
        <v>7</v>
      </c>
      <c r="G407" s="109">
        <v>4158</v>
      </c>
      <c r="H407" s="109">
        <v>2585.8602000000001</v>
      </c>
    </row>
    <row r="408" spans="1:8">
      <c r="A408" s="104">
        <v>40938</v>
      </c>
      <c r="B408" s="105">
        <v>1867</v>
      </c>
      <c r="C408" s="106" t="s">
        <v>45</v>
      </c>
      <c r="D408" s="106" t="s">
        <v>53</v>
      </c>
      <c r="E408" s="106" t="s">
        <v>47</v>
      </c>
      <c r="F408" s="105">
        <v>8</v>
      </c>
      <c r="G408" s="109">
        <v>10440</v>
      </c>
      <c r="H408" s="109">
        <v>3660.2640000000001</v>
      </c>
    </row>
    <row r="409" spans="1:8">
      <c r="A409" s="104">
        <v>40939</v>
      </c>
      <c r="B409" s="105">
        <v>1502</v>
      </c>
      <c r="C409" s="106" t="s">
        <v>48</v>
      </c>
      <c r="D409" s="106" t="s">
        <v>53</v>
      </c>
      <c r="E409" s="106" t="s">
        <v>50</v>
      </c>
      <c r="F409" s="105">
        <v>6</v>
      </c>
      <c r="G409" s="109">
        <v>6561</v>
      </c>
      <c r="H409" s="109">
        <v>3494.8260000000005</v>
      </c>
    </row>
    <row r="410" spans="1:8">
      <c r="A410" s="104">
        <v>40940</v>
      </c>
      <c r="B410" s="105">
        <v>1868</v>
      </c>
      <c r="C410" s="106" t="s">
        <v>48</v>
      </c>
      <c r="D410" s="106" t="s">
        <v>53</v>
      </c>
      <c r="E410" s="106" t="s">
        <v>47</v>
      </c>
      <c r="F410" s="105">
        <v>8</v>
      </c>
      <c r="G410" s="109">
        <v>8496</v>
      </c>
      <c r="H410" s="109">
        <v>4378.6259999999993</v>
      </c>
    </row>
    <row r="411" spans="1:8">
      <c r="A411" s="104">
        <v>40941</v>
      </c>
      <c r="B411" s="105">
        <v>1503</v>
      </c>
      <c r="C411" s="106" t="s">
        <v>49</v>
      </c>
      <c r="D411" s="106" t="s">
        <v>53</v>
      </c>
      <c r="E411" s="106" t="s">
        <v>51</v>
      </c>
      <c r="F411" s="105">
        <v>7</v>
      </c>
      <c r="G411" s="109">
        <v>4515</v>
      </c>
      <c r="H411" s="109">
        <v>786.06150000000002</v>
      </c>
    </row>
    <row r="412" spans="1:8">
      <c r="A412" s="104">
        <v>40942</v>
      </c>
      <c r="B412" s="105">
        <v>1869</v>
      </c>
      <c r="C412" s="106" t="s">
        <v>49</v>
      </c>
      <c r="D412" s="106" t="s">
        <v>53</v>
      </c>
      <c r="E412" s="106" t="s">
        <v>50</v>
      </c>
      <c r="F412" s="105">
        <v>9</v>
      </c>
      <c r="G412" s="109">
        <v>5143.5</v>
      </c>
      <c r="H412" s="109">
        <v>733.80600000000004</v>
      </c>
    </row>
    <row r="413" spans="1:8">
      <c r="A413" s="104">
        <v>40943</v>
      </c>
      <c r="B413" s="105">
        <v>1504</v>
      </c>
      <c r="C413" s="106" t="s">
        <v>45</v>
      </c>
      <c r="D413" s="106" t="s">
        <v>53</v>
      </c>
      <c r="E413" s="106" t="s">
        <v>51</v>
      </c>
      <c r="F413" s="105">
        <v>9</v>
      </c>
      <c r="G413" s="109">
        <v>12195</v>
      </c>
      <c r="H413" s="109">
        <v>3248.0163000000002</v>
      </c>
    </row>
    <row r="414" spans="1:8">
      <c r="A414" s="104">
        <v>40944</v>
      </c>
      <c r="B414" s="105">
        <v>1870</v>
      </c>
      <c r="C414" s="106" t="s">
        <v>45</v>
      </c>
      <c r="D414" s="106" t="s">
        <v>53</v>
      </c>
      <c r="E414" s="106" t="s">
        <v>50</v>
      </c>
      <c r="F414" s="105">
        <v>10</v>
      </c>
      <c r="G414" s="109">
        <v>10560</v>
      </c>
      <c r="H414" s="109">
        <v>5089.92</v>
      </c>
    </row>
    <row r="415" spans="1:8">
      <c r="A415" s="104">
        <v>40945</v>
      </c>
      <c r="B415" s="105">
        <v>1505</v>
      </c>
      <c r="C415" s="106" t="s">
        <v>48</v>
      </c>
      <c r="D415" s="106" t="s">
        <v>53</v>
      </c>
      <c r="E415" s="106" t="s">
        <v>51</v>
      </c>
      <c r="F415" s="105">
        <v>9</v>
      </c>
      <c r="G415" s="109">
        <v>11475</v>
      </c>
      <c r="H415" s="109">
        <v>1964.0609999999999</v>
      </c>
    </row>
    <row r="416" spans="1:8">
      <c r="A416" s="104">
        <v>40946</v>
      </c>
      <c r="B416" s="105">
        <v>1871</v>
      </c>
      <c r="C416" s="106" t="s">
        <v>48</v>
      </c>
      <c r="D416" s="106" t="s">
        <v>53</v>
      </c>
      <c r="E416" s="106" t="s">
        <v>50</v>
      </c>
      <c r="F416" s="105">
        <v>9</v>
      </c>
      <c r="G416" s="109">
        <v>2146.5</v>
      </c>
      <c r="H416" s="109">
        <v>4819.9657500000003</v>
      </c>
    </row>
    <row r="417" spans="1:8">
      <c r="A417" s="104">
        <v>40947</v>
      </c>
      <c r="B417" s="105">
        <v>1506</v>
      </c>
      <c r="C417" s="106" t="s">
        <v>49</v>
      </c>
      <c r="D417" s="106" t="s">
        <v>53</v>
      </c>
      <c r="E417" s="106" t="s">
        <v>47</v>
      </c>
      <c r="F417" s="105">
        <v>7</v>
      </c>
      <c r="G417" s="109">
        <v>7014</v>
      </c>
      <c r="H417" s="109">
        <v>2304.8004000000001</v>
      </c>
    </row>
    <row r="418" spans="1:8">
      <c r="A418" s="104">
        <v>40948</v>
      </c>
      <c r="B418" s="105">
        <v>1872</v>
      </c>
      <c r="C418" s="106" t="s">
        <v>49</v>
      </c>
      <c r="D418" s="106" t="s">
        <v>53</v>
      </c>
      <c r="E418" s="106" t="s">
        <v>51</v>
      </c>
      <c r="F418" s="105">
        <v>7</v>
      </c>
      <c r="G418" s="109">
        <v>5386.5</v>
      </c>
      <c r="H418" s="109">
        <v>3228.3090000000002</v>
      </c>
    </row>
    <row r="419" spans="1:8">
      <c r="A419" s="104">
        <v>40949</v>
      </c>
      <c r="B419" s="105">
        <v>1507</v>
      </c>
      <c r="C419" s="106" t="s">
        <v>45</v>
      </c>
      <c r="D419" s="106" t="s">
        <v>53</v>
      </c>
      <c r="E419" s="106" t="s">
        <v>47</v>
      </c>
      <c r="F419" s="105">
        <v>9</v>
      </c>
      <c r="G419" s="109">
        <v>1809</v>
      </c>
      <c r="H419" s="109">
        <v>672.22439999999995</v>
      </c>
    </row>
    <row r="420" spans="1:8">
      <c r="A420" s="104">
        <v>40950</v>
      </c>
      <c r="B420" s="105">
        <v>1873</v>
      </c>
      <c r="C420" s="106" t="s">
        <v>45</v>
      </c>
      <c r="D420" s="106" t="s">
        <v>53</v>
      </c>
      <c r="E420" s="106" t="s">
        <v>51</v>
      </c>
      <c r="F420" s="105">
        <v>6</v>
      </c>
      <c r="G420" s="109">
        <v>7344</v>
      </c>
      <c r="H420" s="109">
        <v>1633.7952</v>
      </c>
    </row>
    <row r="421" spans="1:8">
      <c r="A421" s="104">
        <v>40951</v>
      </c>
      <c r="B421" s="105">
        <v>1508</v>
      </c>
      <c r="C421" s="106" t="s">
        <v>48</v>
      </c>
      <c r="D421" s="106" t="s">
        <v>53</v>
      </c>
      <c r="E421" s="106" t="s">
        <v>47</v>
      </c>
      <c r="F421" s="105">
        <v>7</v>
      </c>
      <c r="G421" s="109">
        <v>8426.25</v>
      </c>
      <c r="H421" s="109">
        <v>1156.0815000000002</v>
      </c>
    </row>
    <row r="422" spans="1:8">
      <c r="A422" s="104">
        <v>40952</v>
      </c>
      <c r="B422" s="105">
        <v>1874</v>
      </c>
      <c r="C422" s="106" t="s">
        <v>48</v>
      </c>
      <c r="D422" s="106" t="s">
        <v>53</v>
      </c>
      <c r="E422" s="106" t="s">
        <v>51</v>
      </c>
      <c r="F422" s="105">
        <v>6</v>
      </c>
      <c r="G422" s="109">
        <v>7533</v>
      </c>
      <c r="H422" s="109">
        <v>4375.4174999999996</v>
      </c>
    </row>
    <row r="423" spans="1:8">
      <c r="A423" s="104">
        <v>40953</v>
      </c>
      <c r="B423" s="105">
        <v>1509</v>
      </c>
      <c r="C423" s="106" t="s">
        <v>49</v>
      </c>
      <c r="D423" s="106" t="s">
        <v>53</v>
      </c>
      <c r="E423" s="106" t="s">
        <v>50</v>
      </c>
      <c r="F423" s="105">
        <v>9</v>
      </c>
      <c r="G423" s="109">
        <v>7695</v>
      </c>
      <c r="H423" s="109">
        <v>1579.0140000000001</v>
      </c>
    </row>
    <row r="424" spans="1:8">
      <c r="A424" s="104">
        <v>40954</v>
      </c>
      <c r="B424" s="105">
        <v>1510</v>
      </c>
      <c r="C424" s="106" t="s">
        <v>45</v>
      </c>
      <c r="D424" s="106" t="s">
        <v>53</v>
      </c>
      <c r="E424" s="106" t="s">
        <v>50</v>
      </c>
      <c r="F424" s="105">
        <v>9</v>
      </c>
      <c r="G424" s="109">
        <v>5886</v>
      </c>
      <c r="H424" s="109">
        <v>2674.3041000000003</v>
      </c>
    </row>
    <row r="425" spans="1:8">
      <c r="A425" s="104">
        <v>40955</v>
      </c>
      <c r="B425" s="105">
        <v>1511</v>
      </c>
      <c r="C425" s="106" t="s">
        <v>48</v>
      </c>
      <c r="D425" s="106" t="s">
        <v>53</v>
      </c>
      <c r="E425" s="106" t="s">
        <v>50</v>
      </c>
      <c r="F425" s="105">
        <v>7</v>
      </c>
      <c r="G425" s="109">
        <v>9345</v>
      </c>
      <c r="H425" s="109">
        <v>3895.9304999999999</v>
      </c>
    </row>
    <row r="426" spans="1:8">
      <c r="A426" s="104">
        <v>40956</v>
      </c>
      <c r="B426" s="105">
        <v>1512</v>
      </c>
      <c r="C426" s="106" t="s">
        <v>49</v>
      </c>
      <c r="D426" s="106" t="s">
        <v>53</v>
      </c>
      <c r="E426" s="106" t="s">
        <v>51</v>
      </c>
      <c r="F426" s="105">
        <v>8</v>
      </c>
      <c r="G426" s="109">
        <v>8256</v>
      </c>
      <c r="H426" s="109">
        <v>3389.0880000000006</v>
      </c>
    </row>
    <row r="427" spans="1:8">
      <c r="A427" s="104">
        <v>40957</v>
      </c>
      <c r="B427" s="105">
        <v>1513</v>
      </c>
      <c r="C427" s="106" t="s">
        <v>45</v>
      </c>
      <c r="D427" s="106" t="s">
        <v>53</v>
      </c>
      <c r="E427" s="106" t="s">
        <v>51</v>
      </c>
      <c r="F427" s="105">
        <v>8</v>
      </c>
      <c r="G427" s="109">
        <v>4356</v>
      </c>
      <c r="H427" s="109">
        <v>3644.8829999999998</v>
      </c>
    </row>
    <row r="428" spans="1:8">
      <c r="A428" s="104">
        <v>40958</v>
      </c>
      <c r="B428" s="105">
        <v>1514</v>
      </c>
      <c r="C428" s="106" t="s">
        <v>48</v>
      </c>
      <c r="D428" s="106" t="s">
        <v>53</v>
      </c>
      <c r="E428" s="106" t="s">
        <v>51</v>
      </c>
      <c r="F428" s="105">
        <v>8</v>
      </c>
      <c r="G428" s="109">
        <v>14880</v>
      </c>
      <c r="H428" s="109">
        <v>5200.5599999999995</v>
      </c>
    </row>
    <row r="429" spans="1:8">
      <c r="A429" s="104">
        <v>40959</v>
      </c>
      <c r="B429" s="105">
        <v>1884</v>
      </c>
      <c r="C429" s="106" t="s">
        <v>49</v>
      </c>
      <c r="D429" s="106" t="s">
        <v>53</v>
      </c>
      <c r="E429" s="106" t="s">
        <v>47</v>
      </c>
      <c r="F429" s="105">
        <v>6</v>
      </c>
      <c r="G429" s="109">
        <v>1674</v>
      </c>
      <c r="H429" s="109">
        <v>576.86040000000003</v>
      </c>
    </row>
    <row r="430" spans="1:8">
      <c r="A430" s="104">
        <v>40960</v>
      </c>
      <c r="B430" s="105">
        <v>1885</v>
      </c>
      <c r="C430" s="106" t="s">
        <v>45</v>
      </c>
      <c r="D430" s="106" t="s">
        <v>53</v>
      </c>
      <c r="E430" s="106" t="s">
        <v>47</v>
      </c>
      <c r="F430" s="105">
        <v>10</v>
      </c>
      <c r="G430" s="109">
        <v>13050</v>
      </c>
      <c r="H430" s="109">
        <v>877.221</v>
      </c>
    </row>
    <row r="431" spans="1:8">
      <c r="A431" s="104">
        <v>40961</v>
      </c>
      <c r="B431" s="105">
        <v>1886</v>
      </c>
      <c r="C431" s="106" t="s">
        <v>48</v>
      </c>
      <c r="D431" s="106" t="s">
        <v>53</v>
      </c>
      <c r="E431" s="106" t="s">
        <v>47</v>
      </c>
      <c r="F431" s="105">
        <v>7</v>
      </c>
      <c r="G431" s="109">
        <v>11214</v>
      </c>
      <c r="H431" s="109">
        <v>3310.3728000000006</v>
      </c>
    </row>
    <row r="432" spans="1:8">
      <c r="A432" s="104">
        <v>40962</v>
      </c>
      <c r="B432" s="105">
        <v>1887</v>
      </c>
      <c r="C432" s="106" t="s">
        <v>49</v>
      </c>
      <c r="D432" s="106" t="s">
        <v>53</v>
      </c>
      <c r="E432" s="106" t="s">
        <v>50</v>
      </c>
      <c r="F432" s="105">
        <v>8</v>
      </c>
      <c r="G432" s="109">
        <v>3168</v>
      </c>
      <c r="H432" s="109">
        <v>2676.3263999999999</v>
      </c>
    </row>
    <row r="433" spans="1:8">
      <c r="A433" s="104">
        <v>40963</v>
      </c>
      <c r="B433" s="105">
        <v>1888</v>
      </c>
      <c r="C433" s="106" t="s">
        <v>45</v>
      </c>
      <c r="D433" s="106" t="s">
        <v>53</v>
      </c>
      <c r="E433" s="106" t="s">
        <v>50</v>
      </c>
      <c r="F433" s="105">
        <v>7</v>
      </c>
      <c r="G433" s="109">
        <v>13860</v>
      </c>
      <c r="H433" s="109">
        <v>1744.6968000000002</v>
      </c>
    </row>
    <row r="434" spans="1:8">
      <c r="A434" s="104">
        <v>40964</v>
      </c>
      <c r="B434" s="105">
        <v>1889</v>
      </c>
      <c r="C434" s="106" t="s">
        <v>48</v>
      </c>
      <c r="D434" s="106" t="s">
        <v>53</v>
      </c>
      <c r="E434" s="106" t="s">
        <v>50</v>
      </c>
      <c r="F434" s="105">
        <v>6</v>
      </c>
      <c r="G434" s="109">
        <v>1728</v>
      </c>
      <c r="H434" s="109">
        <v>2136.8447999999999</v>
      </c>
    </row>
    <row r="435" spans="1:8">
      <c r="A435" s="104">
        <v>40965</v>
      </c>
      <c r="B435" s="105">
        <v>1524</v>
      </c>
      <c r="C435" s="106" t="s">
        <v>49</v>
      </c>
      <c r="D435" s="106" t="s">
        <v>53</v>
      </c>
      <c r="E435" s="106" t="s">
        <v>47</v>
      </c>
      <c r="F435" s="105">
        <v>6</v>
      </c>
      <c r="G435" s="109">
        <v>6507</v>
      </c>
      <c r="H435" s="109">
        <v>2487.6260999999995</v>
      </c>
    </row>
    <row r="436" spans="1:8">
      <c r="A436" s="104">
        <v>40966</v>
      </c>
      <c r="B436" s="105">
        <v>1890</v>
      </c>
      <c r="C436" s="106" t="s">
        <v>49</v>
      </c>
      <c r="D436" s="106" t="s">
        <v>53</v>
      </c>
      <c r="E436" s="106" t="s">
        <v>51</v>
      </c>
      <c r="F436" s="105">
        <v>10</v>
      </c>
      <c r="G436" s="109">
        <v>2505</v>
      </c>
      <c r="H436" s="109">
        <v>919.58550000000002</v>
      </c>
    </row>
    <row r="437" spans="1:8">
      <c r="A437" s="104">
        <v>40967</v>
      </c>
      <c r="B437" s="105">
        <v>1525</v>
      </c>
      <c r="C437" s="106" t="s">
        <v>45</v>
      </c>
      <c r="D437" s="106" t="s">
        <v>53</v>
      </c>
      <c r="E437" s="106" t="s">
        <v>47</v>
      </c>
      <c r="F437" s="105">
        <v>10</v>
      </c>
      <c r="G437" s="109">
        <v>11700</v>
      </c>
      <c r="H437" s="109">
        <v>898.09199999999998</v>
      </c>
    </row>
    <row r="438" spans="1:8">
      <c r="A438" s="104">
        <v>40969</v>
      </c>
      <c r="B438" s="105">
        <v>1891</v>
      </c>
      <c r="C438" s="106" t="s">
        <v>45</v>
      </c>
      <c r="D438" s="106" t="s">
        <v>53</v>
      </c>
      <c r="E438" s="106" t="s">
        <v>51</v>
      </c>
      <c r="F438" s="105">
        <v>6</v>
      </c>
      <c r="G438" s="109">
        <v>10710</v>
      </c>
      <c r="H438" s="109">
        <v>3991.6170000000002</v>
      </c>
    </row>
    <row r="439" spans="1:8">
      <c r="A439" s="104">
        <v>40970</v>
      </c>
      <c r="B439" s="105">
        <v>1526</v>
      </c>
      <c r="C439" s="106" t="s">
        <v>48</v>
      </c>
      <c r="D439" s="106" t="s">
        <v>53</v>
      </c>
      <c r="E439" s="106" t="s">
        <v>47</v>
      </c>
      <c r="F439" s="105">
        <v>6</v>
      </c>
      <c r="G439" s="109">
        <v>7290</v>
      </c>
      <c r="H439" s="109">
        <v>3225.0960000000005</v>
      </c>
    </row>
    <row r="440" spans="1:8">
      <c r="A440" s="104">
        <v>40971</v>
      </c>
      <c r="B440" s="105">
        <v>1892</v>
      </c>
      <c r="C440" s="106" t="s">
        <v>48</v>
      </c>
      <c r="D440" s="106" t="s">
        <v>53</v>
      </c>
      <c r="E440" s="106" t="s">
        <v>51</v>
      </c>
      <c r="F440" s="105">
        <v>9</v>
      </c>
      <c r="G440" s="109">
        <v>2085.75</v>
      </c>
      <c r="H440" s="109">
        <v>839.30579999999998</v>
      </c>
    </row>
    <row r="441" spans="1:8">
      <c r="A441" s="104">
        <v>40972</v>
      </c>
      <c r="B441" s="105">
        <v>1527</v>
      </c>
      <c r="C441" s="106" t="s">
        <v>49</v>
      </c>
      <c r="D441" s="106" t="s">
        <v>53</v>
      </c>
      <c r="E441" s="106" t="s">
        <v>50</v>
      </c>
      <c r="F441" s="105">
        <v>9</v>
      </c>
      <c r="G441" s="109">
        <v>2358</v>
      </c>
      <c r="H441" s="109">
        <v>970.08119999999997</v>
      </c>
    </row>
    <row r="442" spans="1:8">
      <c r="A442" s="104">
        <v>40973</v>
      </c>
      <c r="B442" s="105">
        <v>1893</v>
      </c>
      <c r="C442" s="106" t="s">
        <v>49</v>
      </c>
      <c r="D442" s="106" t="s">
        <v>53</v>
      </c>
      <c r="E442" s="106" t="s">
        <v>47</v>
      </c>
      <c r="F442" s="105">
        <v>9</v>
      </c>
      <c r="G442" s="109">
        <v>8829</v>
      </c>
      <c r="H442" s="109">
        <v>833.8990500000001</v>
      </c>
    </row>
    <row r="443" spans="1:8">
      <c r="A443" s="104">
        <v>41339</v>
      </c>
      <c r="B443" s="105">
        <v>1528</v>
      </c>
      <c r="C443" s="106" t="s">
        <v>45</v>
      </c>
      <c r="D443" s="106" t="s">
        <v>53</v>
      </c>
      <c r="E443" s="106" t="s">
        <v>50</v>
      </c>
      <c r="F443" s="105">
        <v>8</v>
      </c>
      <c r="G443" s="109">
        <v>4288</v>
      </c>
      <c r="H443" s="109">
        <v>4340.5280000000002</v>
      </c>
    </row>
    <row r="444" spans="1:8">
      <c r="A444" s="104">
        <v>41340</v>
      </c>
      <c r="B444" s="105">
        <v>1902</v>
      </c>
      <c r="C444" s="106" t="s">
        <v>49</v>
      </c>
      <c r="D444" s="106" t="s">
        <v>53</v>
      </c>
      <c r="E444" s="106" t="s">
        <v>47</v>
      </c>
      <c r="F444" s="105">
        <v>9</v>
      </c>
      <c r="G444" s="109">
        <v>8977.5</v>
      </c>
      <c r="H444" s="109">
        <v>1609.1271000000002</v>
      </c>
    </row>
    <row r="445" spans="1:8">
      <c r="A445" s="104">
        <v>41341</v>
      </c>
      <c r="B445" s="105">
        <v>1903</v>
      </c>
      <c r="C445" s="106" t="s">
        <v>45</v>
      </c>
      <c r="D445" s="106" t="s">
        <v>53</v>
      </c>
      <c r="E445" s="106" t="s">
        <v>47</v>
      </c>
      <c r="F445" s="105">
        <v>6</v>
      </c>
      <c r="G445" s="109">
        <v>2232</v>
      </c>
      <c r="H445" s="109">
        <v>2974.8096</v>
      </c>
    </row>
    <row r="446" spans="1:8">
      <c r="A446" s="104">
        <v>41342</v>
      </c>
      <c r="B446" s="105">
        <v>1904</v>
      </c>
      <c r="C446" s="106" t="s">
        <v>48</v>
      </c>
      <c r="D446" s="106" t="s">
        <v>53</v>
      </c>
      <c r="E446" s="106" t="s">
        <v>47</v>
      </c>
      <c r="F446" s="105">
        <v>9</v>
      </c>
      <c r="G446" s="109">
        <v>13365</v>
      </c>
      <c r="H446" s="109">
        <v>5565.1859999999997</v>
      </c>
    </row>
    <row r="447" spans="1:8">
      <c r="A447" s="104">
        <v>41343</v>
      </c>
      <c r="B447" s="105">
        <v>1905</v>
      </c>
      <c r="C447" s="106" t="s">
        <v>49</v>
      </c>
      <c r="D447" s="106" t="s">
        <v>53</v>
      </c>
      <c r="E447" s="106" t="s">
        <v>50</v>
      </c>
      <c r="F447" s="105">
        <v>7</v>
      </c>
      <c r="G447" s="109">
        <v>2220.75</v>
      </c>
      <c r="H447" s="109">
        <v>982.68187499999999</v>
      </c>
    </row>
    <row r="448" spans="1:8">
      <c r="A448" s="104">
        <v>41344</v>
      </c>
      <c r="B448" s="105">
        <v>1906</v>
      </c>
      <c r="C448" s="106" t="s">
        <v>45</v>
      </c>
      <c r="D448" s="106" t="s">
        <v>53</v>
      </c>
      <c r="E448" s="106" t="s">
        <v>50</v>
      </c>
      <c r="F448" s="105">
        <v>6</v>
      </c>
      <c r="G448" s="109">
        <v>5616</v>
      </c>
      <c r="H448" s="109">
        <v>4112.7840000000006</v>
      </c>
    </row>
    <row r="449" spans="1:8">
      <c r="A449" s="104">
        <v>41345</v>
      </c>
      <c r="B449" s="105">
        <v>1542</v>
      </c>
      <c r="C449" s="106" t="s">
        <v>49</v>
      </c>
      <c r="D449" s="106" t="s">
        <v>53</v>
      </c>
      <c r="E449" s="106" t="s">
        <v>47</v>
      </c>
      <c r="F449" s="105">
        <v>9</v>
      </c>
      <c r="G449" s="109">
        <v>1984.5</v>
      </c>
      <c r="H449" s="109">
        <v>4042.4264999999996</v>
      </c>
    </row>
    <row r="450" spans="1:8">
      <c r="A450" s="104">
        <v>41346</v>
      </c>
      <c r="B450" s="105">
        <v>1907</v>
      </c>
      <c r="C450" s="106" t="s">
        <v>48</v>
      </c>
      <c r="D450" s="106" t="s">
        <v>53</v>
      </c>
      <c r="E450" s="106" t="s">
        <v>50</v>
      </c>
      <c r="F450" s="105">
        <v>6</v>
      </c>
      <c r="G450" s="109">
        <v>7344</v>
      </c>
      <c r="H450" s="109">
        <v>3077.8703999999998</v>
      </c>
    </row>
    <row r="451" spans="1:8">
      <c r="A451" s="104">
        <v>41347</v>
      </c>
      <c r="B451" s="105">
        <v>1543</v>
      </c>
      <c r="C451" s="106" t="s">
        <v>45</v>
      </c>
      <c r="D451" s="106" t="s">
        <v>53</v>
      </c>
      <c r="E451" s="106" t="s">
        <v>47</v>
      </c>
      <c r="F451" s="105">
        <v>9</v>
      </c>
      <c r="G451" s="109">
        <v>7587</v>
      </c>
      <c r="H451" s="109">
        <v>4445.982</v>
      </c>
    </row>
    <row r="452" spans="1:8">
      <c r="A452" s="104">
        <v>41348</v>
      </c>
      <c r="B452" s="105">
        <v>1908</v>
      </c>
      <c r="C452" s="106" t="s">
        <v>49</v>
      </c>
      <c r="D452" s="106" t="s">
        <v>53</v>
      </c>
      <c r="E452" s="106" t="s">
        <v>51</v>
      </c>
      <c r="F452" s="105">
        <v>6</v>
      </c>
      <c r="G452" s="109">
        <v>3834</v>
      </c>
      <c r="H452" s="109">
        <v>3564.6615000000002</v>
      </c>
    </row>
    <row r="453" spans="1:8">
      <c r="A453" s="104">
        <v>41349</v>
      </c>
      <c r="B453" s="105">
        <v>1544</v>
      </c>
      <c r="C453" s="106" t="s">
        <v>48</v>
      </c>
      <c r="D453" s="106" t="s">
        <v>53</v>
      </c>
      <c r="E453" s="106" t="s">
        <v>47</v>
      </c>
      <c r="F453" s="105">
        <v>8</v>
      </c>
      <c r="G453" s="109">
        <v>14940</v>
      </c>
      <c r="H453" s="109">
        <v>1164.7223999999999</v>
      </c>
    </row>
    <row r="454" spans="1:8">
      <c r="A454" s="104">
        <v>41350</v>
      </c>
      <c r="B454" s="105">
        <v>1909</v>
      </c>
      <c r="C454" s="106" t="s">
        <v>45</v>
      </c>
      <c r="D454" s="106" t="s">
        <v>53</v>
      </c>
      <c r="E454" s="106" t="s">
        <v>51</v>
      </c>
      <c r="F454" s="105">
        <v>8</v>
      </c>
      <c r="G454" s="109">
        <v>2280</v>
      </c>
      <c r="H454" s="109">
        <v>737.58</v>
      </c>
    </row>
    <row r="455" spans="1:8">
      <c r="A455" s="104">
        <v>41351</v>
      </c>
      <c r="B455" s="105">
        <v>1545</v>
      </c>
      <c r="C455" s="106" t="s">
        <v>49</v>
      </c>
      <c r="D455" s="106" t="s">
        <v>53</v>
      </c>
      <c r="E455" s="106" t="s">
        <v>50</v>
      </c>
      <c r="F455" s="105">
        <v>10</v>
      </c>
      <c r="G455" s="109">
        <v>13800</v>
      </c>
      <c r="H455" s="109">
        <v>1811.6640000000002</v>
      </c>
    </row>
    <row r="456" spans="1:8">
      <c r="A456" s="104">
        <v>41352</v>
      </c>
      <c r="B456" s="105">
        <v>1910</v>
      </c>
      <c r="C456" s="106" t="s">
        <v>48</v>
      </c>
      <c r="D456" s="106" t="s">
        <v>53</v>
      </c>
      <c r="E456" s="106" t="s">
        <v>51</v>
      </c>
      <c r="F456" s="105">
        <v>8</v>
      </c>
      <c r="G456" s="109">
        <v>4048</v>
      </c>
      <c r="H456" s="109">
        <v>3422.1792</v>
      </c>
    </row>
    <row r="457" spans="1:8">
      <c r="A457" s="104">
        <v>41353</v>
      </c>
      <c r="B457" s="105">
        <v>1546</v>
      </c>
      <c r="C457" s="106" t="s">
        <v>45</v>
      </c>
      <c r="D457" s="106" t="s">
        <v>53</v>
      </c>
      <c r="E457" s="106" t="s">
        <v>50</v>
      </c>
      <c r="F457" s="105">
        <v>8</v>
      </c>
      <c r="G457" s="109">
        <v>2106</v>
      </c>
      <c r="H457" s="109">
        <v>2156.9651999999996</v>
      </c>
    </row>
    <row r="458" spans="1:8">
      <c r="A458" s="104">
        <v>41354</v>
      </c>
      <c r="B458" s="105">
        <v>1547</v>
      </c>
      <c r="C458" s="106" t="s">
        <v>48</v>
      </c>
      <c r="D458" s="106" t="s">
        <v>53</v>
      </c>
      <c r="E458" s="106" t="s">
        <v>50</v>
      </c>
      <c r="F458" s="105">
        <v>8</v>
      </c>
      <c r="G458" s="109">
        <v>7920</v>
      </c>
      <c r="H458" s="109">
        <v>2503.5120000000002</v>
      </c>
    </row>
    <row r="459" spans="1:8">
      <c r="A459" s="104">
        <v>41355</v>
      </c>
      <c r="B459" s="105">
        <v>1548</v>
      </c>
      <c r="C459" s="106" t="s">
        <v>49</v>
      </c>
      <c r="D459" s="106" t="s">
        <v>53</v>
      </c>
      <c r="E459" s="106" t="s">
        <v>51</v>
      </c>
      <c r="F459" s="105">
        <v>9</v>
      </c>
      <c r="G459" s="109">
        <v>10044</v>
      </c>
      <c r="H459" s="109">
        <v>984.81420000000003</v>
      </c>
    </row>
    <row r="460" spans="1:8">
      <c r="A460" s="104">
        <v>41356</v>
      </c>
      <c r="B460" s="105">
        <v>1549</v>
      </c>
      <c r="C460" s="106" t="s">
        <v>45</v>
      </c>
      <c r="D460" s="106" t="s">
        <v>53</v>
      </c>
      <c r="E460" s="106" t="s">
        <v>51</v>
      </c>
      <c r="F460" s="105">
        <v>8</v>
      </c>
      <c r="G460" s="109">
        <v>3144</v>
      </c>
      <c r="H460" s="109">
        <v>3420.6719999999996</v>
      </c>
    </row>
    <row r="461" spans="1:8">
      <c r="A461" s="104">
        <v>41357</v>
      </c>
      <c r="B461" s="105">
        <v>1550</v>
      </c>
      <c r="C461" s="106" t="s">
        <v>48</v>
      </c>
      <c r="D461" s="106" t="s">
        <v>53</v>
      </c>
      <c r="E461" s="106" t="s">
        <v>51</v>
      </c>
      <c r="F461" s="105">
        <v>10</v>
      </c>
      <c r="G461" s="109">
        <v>10020</v>
      </c>
      <c r="H461" s="109">
        <v>3834.6539999999995</v>
      </c>
    </row>
    <row r="462" spans="1:8">
      <c r="A462" s="104">
        <v>41358</v>
      </c>
      <c r="B462" s="105">
        <v>1938</v>
      </c>
      <c r="C462" s="106" t="s">
        <v>49</v>
      </c>
      <c r="D462" s="106" t="s">
        <v>53</v>
      </c>
      <c r="E462" s="106" t="s">
        <v>47</v>
      </c>
      <c r="F462" s="105">
        <v>7</v>
      </c>
      <c r="G462" s="109">
        <v>2016</v>
      </c>
      <c r="H462" s="109">
        <v>1776.096</v>
      </c>
    </row>
    <row r="463" spans="1:8">
      <c r="A463" s="104">
        <v>41359</v>
      </c>
      <c r="B463" s="105">
        <v>1939</v>
      </c>
      <c r="C463" s="106" t="s">
        <v>45</v>
      </c>
      <c r="D463" s="106" t="s">
        <v>53</v>
      </c>
      <c r="E463" s="106" t="s">
        <v>47</v>
      </c>
      <c r="F463" s="105">
        <v>10</v>
      </c>
      <c r="G463" s="109">
        <v>7335</v>
      </c>
      <c r="H463" s="109">
        <v>3707.598</v>
      </c>
    </row>
    <row r="464" spans="1:8">
      <c r="A464" s="104">
        <v>41360</v>
      </c>
      <c r="B464" s="105">
        <v>1940</v>
      </c>
      <c r="C464" s="106" t="s">
        <v>48</v>
      </c>
      <c r="D464" s="106" t="s">
        <v>53</v>
      </c>
      <c r="E464" s="106" t="s">
        <v>47</v>
      </c>
      <c r="F464" s="105">
        <v>10</v>
      </c>
      <c r="G464" s="109">
        <v>5310</v>
      </c>
      <c r="H464" s="109">
        <v>2214.6240000000003</v>
      </c>
    </row>
    <row r="465" spans="1:8">
      <c r="A465" s="104">
        <v>41361</v>
      </c>
      <c r="B465" s="105">
        <v>1941</v>
      </c>
      <c r="C465" s="106" t="s">
        <v>49</v>
      </c>
      <c r="D465" s="106" t="s">
        <v>53</v>
      </c>
      <c r="E465" s="106" t="s">
        <v>50</v>
      </c>
      <c r="F465" s="105">
        <v>6</v>
      </c>
      <c r="G465" s="109">
        <v>7812</v>
      </c>
      <c r="H465" s="109">
        <v>666.16830000000004</v>
      </c>
    </row>
    <row r="466" spans="1:8">
      <c r="A466" s="104">
        <v>41362</v>
      </c>
      <c r="B466" s="105">
        <v>1942</v>
      </c>
      <c r="C466" s="106" t="s">
        <v>45</v>
      </c>
      <c r="D466" s="106" t="s">
        <v>53</v>
      </c>
      <c r="E466" s="106" t="s">
        <v>50</v>
      </c>
      <c r="F466" s="105">
        <v>10</v>
      </c>
      <c r="G466" s="109">
        <v>7785</v>
      </c>
      <c r="H466" s="109">
        <v>4436.4120000000003</v>
      </c>
    </row>
    <row r="467" spans="1:8">
      <c r="A467" s="104">
        <v>41363</v>
      </c>
      <c r="B467" s="105">
        <v>1578</v>
      </c>
      <c r="C467" s="106" t="s">
        <v>49</v>
      </c>
      <c r="D467" s="106" t="s">
        <v>53</v>
      </c>
      <c r="E467" s="106" t="s">
        <v>47</v>
      </c>
      <c r="F467" s="105">
        <v>8</v>
      </c>
      <c r="G467" s="109">
        <v>6876</v>
      </c>
      <c r="H467" s="109">
        <v>1720.8336000000002</v>
      </c>
    </row>
    <row r="468" spans="1:8">
      <c r="A468" s="104">
        <v>41364</v>
      </c>
      <c r="B468" s="105">
        <v>1943</v>
      </c>
      <c r="C468" s="106" t="s">
        <v>48</v>
      </c>
      <c r="D468" s="106" t="s">
        <v>53</v>
      </c>
      <c r="E468" s="106" t="s">
        <v>50</v>
      </c>
      <c r="F468" s="105">
        <v>9</v>
      </c>
      <c r="G468" s="109">
        <v>2646</v>
      </c>
      <c r="H468" s="109">
        <v>1056.8124</v>
      </c>
    </row>
    <row r="469" spans="1:8">
      <c r="A469" s="104">
        <v>41365</v>
      </c>
      <c r="B469" s="105">
        <v>1579</v>
      </c>
      <c r="C469" s="106" t="s">
        <v>45</v>
      </c>
      <c r="D469" s="106" t="s">
        <v>53</v>
      </c>
      <c r="E469" s="106" t="s">
        <v>47</v>
      </c>
      <c r="F469" s="105">
        <v>7</v>
      </c>
      <c r="G469" s="109">
        <v>1533</v>
      </c>
      <c r="H469" s="109">
        <v>2004.2442000000001</v>
      </c>
    </row>
    <row r="470" spans="1:8">
      <c r="A470" s="104">
        <v>41366</v>
      </c>
      <c r="B470" s="105">
        <v>1944</v>
      </c>
      <c r="C470" s="106" t="s">
        <v>49</v>
      </c>
      <c r="D470" s="106" t="s">
        <v>53</v>
      </c>
      <c r="E470" s="106" t="s">
        <v>51</v>
      </c>
      <c r="F470" s="105">
        <v>7</v>
      </c>
      <c r="G470" s="109">
        <v>7140</v>
      </c>
      <c r="H470" s="109">
        <v>1653.0884999999996</v>
      </c>
    </row>
    <row r="471" spans="1:8">
      <c r="A471" s="104">
        <v>41367</v>
      </c>
      <c r="B471" s="105">
        <v>1580</v>
      </c>
      <c r="C471" s="106" t="s">
        <v>48</v>
      </c>
      <c r="D471" s="106" t="s">
        <v>53</v>
      </c>
      <c r="E471" s="106" t="s">
        <v>47</v>
      </c>
      <c r="F471" s="105">
        <v>7</v>
      </c>
      <c r="G471" s="109">
        <v>2030</v>
      </c>
      <c r="H471" s="109">
        <v>771.4</v>
      </c>
    </row>
    <row r="472" spans="1:8">
      <c r="A472" s="104">
        <v>41368</v>
      </c>
      <c r="B472" s="105">
        <v>1945</v>
      </c>
      <c r="C472" s="106" t="s">
        <v>45</v>
      </c>
      <c r="D472" s="106" t="s">
        <v>53</v>
      </c>
      <c r="E472" s="106" t="s">
        <v>51</v>
      </c>
      <c r="F472" s="105">
        <v>10</v>
      </c>
      <c r="G472" s="109">
        <v>2310</v>
      </c>
      <c r="H472" s="109">
        <v>944.09699999999998</v>
      </c>
    </row>
    <row r="473" spans="1:8">
      <c r="A473" s="104">
        <v>41369</v>
      </c>
      <c r="B473" s="105">
        <v>1581</v>
      </c>
      <c r="C473" s="106" t="s">
        <v>49</v>
      </c>
      <c r="D473" s="106" t="s">
        <v>53</v>
      </c>
      <c r="E473" s="106" t="s">
        <v>50</v>
      </c>
      <c r="F473" s="105">
        <v>7</v>
      </c>
      <c r="G473" s="109">
        <v>5386.5</v>
      </c>
      <c r="H473" s="109">
        <v>1577.8854000000001</v>
      </c>
    </row>
    <row r="474" spans="1:8">
      <c r="A474" s="104">
        <v>41370</v>
      </c>
      <c r="B474" s="105">
        <v>1946</v>
      </c>
      <c r="C474" s="106" t="s">
        <v>48</v>
      </c>
      <c r="D474" s="106" t="s">
        <v>53</v>
      </c>
      <c r="E474" s="106" t="s">
        <v>51</v>
      </c>
      <c r="F474" s="105">
        <v>6</v>
      </c>
      <c r="G474" s="109">
        <v>7938</v>
      </c>
      <c r="H474" s="109">
        <v>1496.3130000000001</v>
      </c>
    </row>
    <row r="475" spans="1:8">
      <c r="A475" s="104">
        <v>41371</v>
      </c>
      <c r="B475" s="105">
        <v>1582</v>
      </c>
      <c r="C475" s="106" t="s">
        <v>45</v>
      </c>
      <c r="D475" s="106" t="s">
        <v>53</v>
      </c>
      <c r="E475" s="106" t="s">
        <v>50</v>
      </c>
      <c r="F475" s="105">
        <v>10</v>
      </c>
      <c r="G475" s="109">
        <v>10400</v>
      </c>
      <c r="H475" s="109">
        <v>2102.88</v>
      </c>
    </row>
    <row r="476" spans="1:8">
      <c r="A476" s="104">
        <v>41372</v>
      </c>
      <c r="B476" s="105">
        <v>1583</v>
      </c>
      <c r="C476" s="106" t="s">
        <v>48</v>
      </c>
      <c r="D476" s="106" t="s">
        <v>53</v>
      </c>
      <c r="E476" s="106" t="s">
        <v>50</v>
      </c>
      <c r="F476" s="105">
        <v>10</v>
      </c>
      <c r="G476" s="109">
        <v>2295</v>
      </c>
      <c r="H476" s="109">
        <v>937.9665</v>
      </c>
    </row>
    <row r="477" spans="1:8">
      <c r="A477" s="104">
        <v>41373</v>
      </c>
      <c r="B477" s="105">
        <v>1584</v>
      </c>
      <c r="C477" s="106" t="s">
        <v>49</v>
      </c>
      <c r="D477" s="106" t="s">
        <v>53</v>
      </c>
      <c r="E477" s="106" t="s">
        <v>51</v>
      </c>
      <c r="F477" s="105">
        <v>10</v>
      </c>
      <c r="G477" s="109">
        <v>6120</v>
      </c>
      <c r="H477" s="109">
        <v>1800.9119999999998</v>
      </c>
    </row>
    <row r="478" spans="1:8">
      <c r="A478" s="104">
        <v>41374</v>
      </c>
      <c r="B478" s="105">
        <v>1585</v>
      </c>
      <c r="C478" s="106" t="s">
        <v>45</v>
      </c>
      <c r="D478" s="106" t="s">
        <v>53</v>
      </c>
      <c r="E478" s="106" t="s">
        <v>51</v>
      </c>
      <c r="F478" s="105">
        <v>6</v>
      </c>
      <c r="G478" s="109">
        <v>10395</v>
      </c>
      <c r="H478" s="109">
        <v>1761.7446</v>
      </c>
    </row>
    <row r="479" spans="1:8">
      <c r="A479" s="104">
        <v>41375</v>
      </c>
      <c r="B479" s="105">
        <v>1586</v>
      </c>
      <c r="C479" s="106" t="s">
        <v>48</v>
      </c>
      <c r="D479" s="106" t="s">
        <v>53</v>
      </c>
      <c r="E479" s="106" t="s">
        <v>51</v>
      </c>
      <c r="F479" s="105">
        <v>6</v>
      </c>
      <c r="G479" s="109">
        <v>13365</v>
      </c>
      <c r="H479" s="109">
        <v>3555.09</v>
      </c>
    </row>
    <row r="480" spans="1:8">
      <c r="A480" s="104">
        <v>41376</v>
      </c>
      <c r="B480" s="105">
        <v>1973</v>
      </c>
      <c r="C480" s="106" t="s">
        <v>48</v>
      </c>
      <c r="D480" s="106" t="s">
        <v>53</v>
      </c>
      <c r="E480" s="106" t="s">
        <v>51</v>
      </c>
      <c r="F480" s="105">
        <v>9</v>
      </c>
      <c r="G480" s="109">
        <v>14647.5</v>
      </c>
      <c r="H480" s="109">
        <v>1078.3489499999998</v>
      </c>
    </row>
    <row r="481" spans="1:8">
      <c r="A481" s="104">
        <v>41377</v>
      </c>
      <c r="B481" s="105">
        <v>1609</v>
      </c>
      <c r="C481" s="106" t="s">
        <v>45</v>
      </c>
      <c r="D481" s="106" t="s">
        <v>53</v>
      </c>
      <c r="E481" s="106" t="s">
        <v>50</v>
      </c>
      <c r="F481" s="105">
        <v>6</v>
      </c>
      <c r="G481" s="109">
        <v>8820</v>
      </c>
      <c r="H481" s="109">
        <v>2244.5136000000002</v>
      </c>
    </row>
    <row r="482" spans="1:8">
      <c r="A482" s="104">
        <v>41378</v>
      </c>
      <c r="B482" s="105">
        <v>1974</v>
      </c>
      <c r="C482" s="106" t="s">
        <v>49</v>
      </c>
      <c r="D482" s="106" t="s">
        <v>53</v>
      </c>
      <c r="E482" s="106" t="s">
        <v>47</v>
      </c>
      <c r="F482" s="105">
        <v>10</v>
      </c>
      <c r="G482" s="109">
        <v>7020</v>
      </c>
      <c r="H482" s="109">
        <v>1829.4120000000003</v>
      </c>
    </row>
    <row r="483" spans="1:8">
      <c r="A483" s="104">
        <v>41379</v>
      </c>
      <c r="B483" s="105">
        <v>1610</v>
      </c>
      <c r="C483" s="106" t="s">
        <v>48</v>
      </c>
      <c r="D483" s="106" t="s">
        <v>53</v>
      </c>
      <c r="E483" s="106" t="s">
        <v>50</v>
      </c>
      <c r="F483" s="105">
        <v>6</v>
      </c>
      <c r="G483" s="109">
        <v>3645</v>
      </c>
      <c r="H483" s="109">
        <v>747.58950000000004</v>
      </c>
    </row>
    <row r="484" spans="1:8">
      <c r="A484" s="104">
        <v>41380</v>
      </c>
      <c r="B484" s="105">
        <v>1975</v>
      </c>
      <c r="C484" s="106" t="s">
        <v>45</v>
      </c>
      <c r="D484" s="106" t="s">
        <v>53</v>
      </c>
      <c r="E484" s="106" t="s">
        <v>47</v>
      </c>
      <c r="F484" s="105">
        <v>9</v>
      </c>
      <c r="G484" s="109">
        <v>2439</v>
      </c>
      <c r="H484" s="109">
        <v>2932.6535999999996</v>
      </c>
    </row>
    <row r="485" spans="1:8">
      <c r="A485" s="104">
        <v>41381</v>
      </c>
      <c r="B485" s="105">
        <v>1611</v>
      </c>
      <c r="C485" s="106" t="s">
        <v>49</v>
      </c>
      <c r="D485" s="106" t="s">
        <v>53</v>
      </c>
      <c r="E485" s="106" t="s">
        <v>51</v>
      </c>
      <c r="F485" s="105">
        <v>6</v>
      </c>
      <c r="G485" s="109">
        <v>7560</v>
      </c>
      <c r="H485" s="109">
        <v>2169.7200000000003</v>
      </c>
    </row>
    <row r="486" spans="1:8">
      <c r="A486" s="104">
        <v>41382</v>
      </c>
      <c r="B486" s="105">
        <v>1976</v>
      </c>
      <c r="C486" s="106" t="s">
        <v>48</v>
      </c>
      <c r="D486" s="106" t="s">
        <v>53</v>
      </c>
      <c r="E486" s="106" t="s">
        <v>47</v>
      </c>
      <c r="F486" s="105">
        <v>7</v>
      </c>
      <c r="G486" s="109">
        <v>7308</v>
      </c>
      <c r="H486" s="109">
        <v>1176.2226000000001</v>
      </c>
    </row>
    <row r="487" spans="1:8">
      <c r="A487" s="104">
        <v>41383</v>
      </c>
      <c r="B487" s="105">
        <v>1612</v>
      </c>
      <c r="C487" s="106" t="s">
        <v>45</v>
      </c>
      <c r="D487" s="106" t="s">
        <v>53</v>
      </c>
      <c r="E487" s="106" t="s">
        <v>51</v>
      </c>
      <c r="F487" s="105">
        <v>6</v>
      </c>
      <c r="G487" s="109">
        <v>1741.5</v>
      </c>
      <c r="H487" s="109">
        <v>1614.3705</v>
      </c>
    </row>
    <row r="488" spans="1:8">
      <c r="A488" s="104">
        <v>41384</v>
      </c>
      <c r="B488" s="105">
        <v>1977</v>
      </c>
      <c r="C488" s="106" t="s">
        <v>49</v>
      </c>
      <c r="D488" s="106" t="s">
        <v>53</v>
      </c>
      <c r="E488" s="106" t="s">
        <v>50</v>
      </c>
      <c r="F488" s="105">
        <v>6</v>
      </c>
      <c r="G488" s="109">
        <v>3492</v>
      </c>
      <c r="H488" s="109">
        <v>2941.1369999999997</v>
      </c>
    </row>
    <row r="489" spans="1:8">
      <c r="A489" s="104">
        <v>41385</v>
      </c>
      <c r="B489" s="105">
        <v>1613</v>
      </c>
      <c r="C489" s="106" t="s">
        <v>48</v>
      </c>
      <c r="D489" s="106" t="s">
        <v>53</v>
      </c>
      <c r="E489" s="106" t="s">
        <v>51</v>
      </c>
      <c r="F489" s="105">
        <v>10</v>
      </c>
      <c r="G489" s="109">
        <v>2850</v>
      </c>
      <c r="H489" s="109">
        <v>3530.2949999999996</v>
      </c>
    </row>
    <row r="490" spans="1:8">
      <c r="A490" s="104">
        <v>41386</v>
      </c>
      <c r="B490" s="105">
        <v>1978</v>
      </c>
      <c r="C490" s="106" t="s">
        <v>45</v>
      </c>
      <c r="D490" s="106" t="s">
        <v>53</v>
      </c>
      <c r="E490" s="106" t="s">
        <v>50</v>
      </c>
      <c r="F490" s="105">
        <v>8</v>
      </c>
      <c r="G490" s="109">
        <v>2520</v>
      </c>
      <c r="H490" s="109">
        <v>3844.2599999999998</v>
      </c>
    </row>
    <row r="491" spans="1:8">
      <c r="A491" s="104">
        <v>41387</v>
      </c>
      <c r="B491" s="105">
        <v>1614</v>
      </c>
      <c r="C491" s="106" t="s">
        <v>49</v>
      </c>
      <c r="D491" s="106" t="s">
        <v>53</v>
      </c>
      <c r="E491" s="106" t="s">
        <v>47</v>
      </c>
      <c r="F491" s="105">
        <v>8</v>
      </c>
      <c r="G491" s="109">
        <v>3408</v>
      </c>
      <c r="H491" s="109">
        <v>1704.3407999999997</v>
      </c>
    </row>
    <row r="492" spans="1:8">
      <c r="A492" s="104">
        <v>41388</v>
      </c>
      <c r="B492" s="105">
        <v>1979</v>
      </c>
      <c r="C492" s="106" t="s">
        <v>48</v>
      </c>
      <c r="D492" s="106" t="s">
        <v>53</v>
      </c>
      <c r="E492" s="106" t="s">
        <v>50</v>
      </c>
      <c r="F492" s="105">
        <v>7</v>
      </c>
      <c r="G492" s="109">
        <v>7812</v>
      </c>
      <c r="H492" s="109">
        <v>2902.9391999999998</v>
      </c>
    </row>
    <row r="493" spans="1:8">
      <c r="A493" s="104">
        <v>41389</v>
      </c>
      <c r="B493" s="105">
        <v>1615</v>
      </c>
      <c r="C493" s="106" t="s">
        <v>45</v>
      </c>
      <c r="D493" s="106" t="s">
        <v>53</v>
      </c>
      <c r="E493" s="106" t="s">
        <v>47</v>
      </c>
      <c r="F493" s="105">
        <v>10</v>
      </c>
      <c r="G493" s="109">
        <v>9600</v>
      </c>
      <c r="H493" s="109">
        <v>1070.1600000000001</v>
      </c>
    </row>
    <row r="494" spans="1:8">
      <c r="A494" s="104">
        <v>41390</v>
      </c>
      <c r="B494" s="105">
        <v>1980</v>
      </c>
      <c r="C494" s="106" t="s">
        <v>49</v>
      </c>
      <c r="D494" s="106" t="s">
        <v>53</v>
      </c>
      <c r="E494" s="106" t="s">
        <v>51</v>
      </c>
      <c r="F494" s="105">
        <v>6</v>
      </c>
      <c r="G494" s="109">
        <v>4950</v>
      </c>
      <c r="H494" s="109">
        <v>4145.13</v>
      </c>
    </row>
    <row r="495" spans="1:8">
      <c r="A495" s="104">
        <v>41391</v>
      </c>
      <c r="B495" s="105">
        <v>1616</v>
      </c>
      <c r="C495" s="106" t="s">
        <v>48</v>
      </c>
      <c r="D495" s="106" t="s">
        <v>53</v>
      </c>
      <c r="E495" s="106" t="s">
        <v>47</v>
      </c>
      <c r="F495" s="105">
        <v>9</v>
      </c>
      <c r="G495" s="109">
        <v>6075</v>
      </c>
      <c r="H495" s="109">
        <v>850.09500000000003</v>
      </c>
    </row>
    <row r="496" spans="1:8">
      <c r="A496" s="104">
        <v>41392</v>
      </c>
      <c r="B496" s="105">
        <v>1981</v>
      </c>
      <c r="C496" s="106" t="s">
        <v>45</v>
      </c>
      <c r="D496" s="106" t="s">
        <v>53</v>
      </c>
      <c r="E496" s="106" t="s">
        <v>51</v>
      </c>
      <c r="F496" s="105">
        <v>10</v>
      </c>
      <c r="G496" s="109">
        <v>11880</v>
      </c>
      <c r="H496" s="109">
        <v>3659.04</v>
      </c>
    </row>
    <row r="497" spans="1:8">
      <c r="A497" s="104">
        <v>41393</v>
      </c>
      <c r="B497" s="105">
        <v>1617</v>
      </c>
      <c r="C497" s="106" t="s">
        <v>49</v>
      </c>
      <c r="D497" s="106" t="s">
        <v>53</v>
      </c>
      <c r="E497" s="106" t="s">
        <v>50</v>
      </c>
      <c r="F497" s="105">
        <v>8</v>
      </c>
      <c r="G497" s="109">
        <v>2964</v>
      </c>
      <c r="H497" s="109">
        <v>889.49639999999988</v>
      </c>
    </row>
    <row r="498" spans="1:8">
      <c r="A498" s="104">
        <v>41394</v>
      </c>
      <c r="B498" s="105">
        <v>1982</v>
      </c>
      <c r="C498" s="106" t="s">
        <v>48</v>
      </c>
      <c r="D498" s="106" t="s">
        <v>53</v>
      </c>
      <c r="E498" s="106" t="s">
        <v>51</v>
      </c>
      <c r="F498" s="105">
        <v>10</v>
      </c>
      <c r="G498" s="109">
        <v>13275</v>
      </c>
      <c r="H498" s="109">
        <v>1865.9339999999997</v>
      </c>
    </row>
    <row r="499" spans="1:8">
      <c r="A499" s="104">
        <v>41395</v>
      </c>
      <c r="B499" s="105">
        <v>1618</v>
      </c>
      <c r="C499" s="106" t="s">
        <v>45</v>
      </c>
      <c r="D499" s="106" t="s">
        <v>53</v>
      </c>
      <c r="E499" s="106" t="s">
        <v>50</v>
      </c>
      <c r="F499" s="105">
        <v>10</v>
      </c>
      <c r="G499" s="109">
        <v>11760</v>
      </c>
      <c r="H499" s="109">
        <v>3227.2380000000003</v>
      </c>
    </row>
    <row r="500" spans="1:8">
      <c r="A500" s="104">
        <v>41396</v>
      </c>
      <c r="B500" s="105">
        <v>1619</v>
      </c>
      <c r="C500" s="106" t="s">
        <v>48</v>
      </c>
      <c r="D500" s="106" t="s">
        <v>53</v>
      </c>
      <c r="E500" s="106" t="s">
        <v>50</v>
      </c>
      <c r="F500" s="105">
        <v>8</v>
      </c>
      <c r="G500" s="109">
        <v>9216</v>
      </c>
      <c r="H500" s="109">
        <v>806.39999999999986</v>
      </c>
    </row>
    <row r="501" spans="1:8">
      <c r="A501" s="104">
        <v>41397</v>
      </c>
      <c r="B501" s="105">
        <v>1620</v>
      </c>
      <c r="C501" s="106" t="s">
        <v>49</v>
      </c>
      <c r="D501" s="106" t="s">
        <v>53</v>
      </c>
      <c r="E501" s="106" t="s">
        <v>51</v>
      </c>
      <c r="F501" s="105">
        <v>6</v>
      </c>
      <c r="G501" s="109">
        <v>3888</v>
      </c>
      <c r="H501" s="109">
        <v>1395.0144</v>
      </c>
    </row>
    <row r="502" spans="1:8">
      <c r="A502" s="104">
        <v>41398</v>
      </c>
      <c r="B502" s="105">
        <v>1621</v>
      </c>
      <c r="C502" s="106" t="s">
        <v>45</v>
      </c>
      <c r="D502" s="106" t="s">
        <v>53</v>
      </c>
      <c r="E502" s="106" t="s">
        <v>51</v>
      </c>
      <c r="F502" s="105">
        <v>10</v>
      </c>
      <c r="G502" s="109">
        <v>5000</v>
      </c>
      <c r="H502" s="109">
        <v>4843.75</v>
      </c>
    </row>
    <row r="503" spans="1:8">
      <c r="A503" s="104">
        <v>41399</v>
      </c>
      <c r="B503" s="105">
        <v>1622</v>
      </c>
      <c r="C503" s="106" t="s">
        <v>48</v>
      </c>
      <c r="D503" s="106" t="s">
        <v>53</v>
      </c>
      <c r="E503" s="106" t="s">
        <v>51</v>
      </c>
      <c r="F503" s="105">
        <v>6</v>
      </c>
      <c r="G503" s="109">
        <v>7128</v>
      </c>
      <c r="H503" s="109">
        <v>783.54539999999986</v>
      </c>
    </row>
    <row r="504" spans="1:8">
      <c r="A504" s="104">
        <v>41400</v>
      </c>
      <c r="B504" s="105">
        <v>1992</v>
      </c>
      <c r="C504" s="106" t="s">
        <v>49</v>
      </c>
      <c r="D504" s="106" t="s">
        <v>53</v>
      </c>
      <c r="E504" s="106" t="s">
        <v>47</v>
      </c>
      <c r="F504" s="105">
        <v>6</v>
      </c>
      <c r="G504" s="109">
        <v>3726</v>
      </c>
      <c r="H504" s="109">
        <v>745.01369999999997</v>
      </c>
    </row>
    <row r="505" spans="1:8">
      <c r="A505" s="104">
        <v>41401</v>
      </c>
      <c r="B505" s="105">
        <v>1993</v>
      </c>
      <c r="C505" s="106" t="s">
        <v>45</v>
      </c>
      <c r="D505" s="106" t="s">
        <v>53</v>
      </c>
      <c r="E505" s="106" t="s">
        <v>47</v>
      </c>
      <c r="F505" s="105">
        <v>8</v>
      </c>
      <c r="G505" s="109">
        <v>6144</v>
      </c>
      <c r="H505" s="109">
        <v>1320.6528000000001</v>
      </c>
    </row>
    <row r="506" spans="1:8">
      <c r="A506" s="104">
        <v>41767</v>
      </c>
      <c r="B506" s="105">
        <v>1994</v>
      </c>
      <c r="C506" s="106" t="s">
        <v>48</v>
      </c>
      <c r="D506" s="106" t="s">
        <v>53</v>
      </c>
      <c r="E506" s="106" t="s">
        <v>47</v>
      </c>
      <c r="F506" s="105">
        <v>8</v>
      </c>
      <c r="G506" s="109">
        <v>2232</v>
      </c>
      <c r="H506" s="109">
        <v>869.14080000000001</v>
      </c>
    </row>
    <row r="507" spans="1:8">
      <c r="A507" s="104">
        <v>41768</v>
      </c>
      <c r="B507" s="105">
        <v>1995</v>
      </c>
      <c r="C507" s="106" t="s">
        <v>49</v>
      </c>
      <c r="D507" s="106" t="s">
        <v>53</v>
      </c>
      <c r="E507" s="106" t="s">
        <v>50</v>
      </c>
      <c r="F507" s="105">
        <v>8</v>
      </c>
      <c r="G507" s="109">
        <v>7860</v>
      </c>
      <c r="H507" s="109">
        <v>1054.1831999999999</v>
      </c>
    </row>
    <row r="508" spans="1:8">
      <c r="A508" s="104">
        <v>41769</v>
      </c>
      <c r="B508" s="105">
        <v>1996</v>
      </c>
      <c r="C508" s="106" t="s">
        <v>45</v>
      </c>
      <c r="D508" s="106" t="s">
        <v>53</v>
      </c>
      <c r="E508" s="106" t="s">
        <v>50</v>
      </c>
      <c r="F508" s="105">
        <v>10</v>
      </c>
      <c r="G508" s="109">
        <v>3330</v>
      </c>
      <c r="H508" s="109">
        <v>1313.3519999999999</v>
      </c>
    </row>
    <row r="509" spans="1:8">
      <c r="A509" s="104">
        <v>41770</v>
      </c>
      <c r="B509" s="105">
        <v>1632</v>
      </c>
      <c r="C509" s="106" t="s">
        <v>49</v>
      </c>
      <c r="D509" s="106" t="s">
        <v>53</v>
      </c>
      <c r="E509" s="106" t="s">
        <v>47</v>
      </c>
      <c r="F509" s="105">
        <v>6</v>
      </c>
      <c r="G509" s="109">
        <v>4725</v>
      </c>
      <c r="H509" s="109">
        <v>651.73500000000001</v>
      </c>
    </row>
    <row r="510" spans="1:8">
      <c r="A510" s="104">
        <v>41771</v>
      </c>
      <c r="B510" s="105">
        <v>1997</v>
      </c>
      <c r="C510" s="106" t="s">
        <v>48</v>
      </c>
      <c r="D510" s="106" t="s">
        <v>53</v>
      </c>
      <c r="E510" s="106" t="s">
        <v>50</v>
      </c>
      <c r="F510" s="105">
        <v>8</v>
      </c>
      <c r="G510" s="109">
        <v>3408</v>
      </c>
      <c r="H510" s="109">
        <v>2123.8656000000001</v>
      </c>
    </row>
    <row r="511" spans="1:8">
      <c r="A511" s="104">
        <v>41772</v>
      </c>
      <c r="B511" s="105">
        <v>1633</v>
      </c>
      <c r="C511" s="106" t="s">
        <v>45</v>
      </c>
      <c r="D511" s="106" t="s">
        <v>53</v>
      </c>
      <c r="E511" s="106" t="s">
        <v>47</v>
      </c>
      <c r="F511" s="105">
        <v>10</v>
      </c>
      <c r="G511" s="109">
        <v>11560</v>
      </c>
      <c r="H511" s="109">
        <v>4369.68</v>
      </c>
    </row>
    <row r="512" spans="1:8">
      <c r="A512" s="104">
        <v>41773</v>
      </c>
      <c r="B512" s="105">
        <v>1998</v>
      </c>
      <c r="C512" s="106" t="s">
        <v>49</v>
      </c>
      <c r="D512" s="106" t="s">
        <v>53</v>
      </c>
      <c r="E512" s="106" t="s">
        <v>51</v>
      </c>
      <c r="F512" s="105">
        <v>10</v>
      </c>
      <c r="G512" s="109">
        <v>7320</v>
      </c>
      <c r="H512" s="109">
        <v>798.61199999999997</v>
      </c>
    </row>
    <row r="513" spans="1:8">
      <c r="A513" s="104">
        <v>41774</v>
      </c>
      <c r="B513" s="105">
        <v>1634</v>
      </c>
      <c r="C513" s="106" t="s">
        <v>48</v>
      </c>
      <c r="D513" s="106" t="s">
        <v>53</v>
      </c>
      <c r="E513" s="106" t="s">
        <v>47</v>
      </c>
      <c r="F513" s="105">
        <v>10</v>
      </c>
      <c r="G513" s="109">
        <v>5130</v>
      </c>
      <c r="H513" s="109">
        <v>1311.57</v>
      </c>
    </row>
    <row r="514" spans="1:8">
      <c r="A514" s="104">
        <v>41775</v>
      </c>
      <c r="B514" s="105">
        <v>1999</v>
      </c>
      <c r="C514" s="106" t="s">
        <v>45</v>
      </c>
      <c r="D514" s="106" t="s">
        <v>53</v>
      </c>
      <c r="E514" s="106" t="s">
        <v>51</v>
      </c>
      <c r="F514" s="105">
        <v>8</v>
      </c>
      <c r="G514" s="109">
        <v>8864</v>
      </c>
      <c r="H514" s="109">
        <v>723.30240000000003</v>
      </c>
    </row>
    <row r="515" spans="1:8">
      <c r="A515" s="104">
        <v>41776</v>
      </c>
      <c r="B515" s="105">
        <v>1635</v>
      </c>
      <c r="C515" s="106" t="s">
        <v>49</v>
      </c>
      <c r="D515" s="106" t="s">
        <v>53</v>
      </c>
      <c r="E515" s="106" t="s">
        <v>50</v>
      </c>
      <c r="F515" s="105">
        <v>8</v>
      </c>
      <c r="G515" s="109">
        <v>2064</v>
      </c>
      <c r="H515" s="109">
        <v>817.55039999999997</v>
      </c>
    </row>
    <row r="516" spans="1:8">
      <c r="A516" s="104">
        <v>41777</v>
      </c>
      <c r="B516" s="105">
        <v>2000</v>
      </c>
      <c r="C516" s="106" t="s">
        <v>48</v>
      </c>
      <c r="D516" s="106" t="s">
        <v>53</v>
      </c>
      <c r="E516" s="106" t="s">
        <v>51</v>
      </c>
      <c r="F516" s="105">
        <v>7</v>
      </c>
      <c r="G516" s="109">
        <v>2226</v>
      </c>
      <c r="H516" s="109">
        <v>2221.7705999999998</v>
      </c>
    </row>
    <row r="517" spans="1:8">
      <c r="A517" s="104">
        <v>41778</v>
      </c>
      <c r="B517" s="105">
        <v>1636</v>
      </c>
      <c r="C517" s="106" t="s">
        <v>45</v>
      </c>
      <c r="D517" s="106" t="s">
        <v>53</v>
      </c>
      <c r="E517" s="106" t="s">
        <v>50</v>
      </c>
      <c r="F517" s="105">
        <v>6</v>
      </c>
      <c r="G517" s="109">
        <v>5319</v>
      </c>
      <c r="H517" s="109">
        <v>586.33109999999999</v>
      </c>
    </row>
    <row r="518" spans="1:8">
      <c r="A518" s="104">
        <v>41779</v>
      </c>
      <c r="B518" s="105">
        <v>2001</v>
      </c>
      <c r="C518" s="106" t="s">
        <v>49</v>
      </c>
      <c r="D518" s="106" t="s">
        <v>53</v>
      </c>
      <c r="E518" s="106" t="s">
        <v>47</v>
      </c>
      <c r="F518" s="105">
        <v>6</v>
      </c>
      <c r="G518" s="109">
        <v>3096</v>
      </c>
      <c r="H518" s="109">
        <v>655.42319999999995</v>
      </c>
    </row>
    <row r="519" spans="1:8">
      <c r="A519" s="104">
        <v>41780</v>
      </c>
      <c r="B519" s="105">
        <v>1637</v>
      </c>
      <c r="C519" s="106" t="s">
        <v>48</v>
      </c>
      <c r="D519" s="106" t="s">
        <v>53</v>
      </c>
      <c r="E519" s="106" t="s">
        <v>50</v>
      </c>
      <c r="F519" s="105">
        <v>7</v>
      </c>
      <c r="G519" s="109">
        <v>5481</v>
      </c>
      <c r="H519" s="109">
        <v>2782.5209999999997</v>
      </c>
    </row>
    <row r="520" spans="1:8">
      <c r="A520" s="104">
        <v>41781</v>
      </c>
      <c r="B520" s="105">
        <v>2002</v>
      </c>
      <c r="C520" s="106" t="s">
        <v>45</v>
      </c>
      <c r="D520" s="106" t="s">
        <v>53</v>
      </c>
      <c r="E520" s="106" t="s">
        <v>47</v>
      </c>
      <c r="F520" s="105">
        <v>7</v>
      </c>
      <c r="G520" s="109">
        <v>5460</v>
      </c>
      <c r="H520" s="109">
        <v>894.62099999999998</v>
      </c>
    </row>
    <row r="521" spans="1:8">
      <c r="A521" s="104">
        <v>41782</v>
      </c>
      <c r="B521" s="105">
        <v>1638</v>
      </c>
      <c r="C521" s="106" t="s">
        <v>49</v>
      </c>
      <c r="D521" s="106" t="s">
        <v>53</v>
      </c>
      <c r="E521" s="106" t="s">
        <v>51</v>
      </c>
      <c r="F521" s="105">
        <v>9</v>
      </c>
      <c r="G521" s="109">
        <v>4657.5</v>
      </c>
      <c r="H521" s="109">
        <v>2321.9190000000003</v>
      </c>
    </row>
    <row r="522" spans="1:8">
      <c r="A522" s="104">
        <v>41783</v>
      </c>
      <c r="B522" s="105">
        <v>2003</v>
      </c>
      <c r="C522" s="106" t="s">
        <v>48</v>
      </c>
      <c r="D522" s="106" t="s">
        <v>53</v>
      </c>
      <c r="E522" s="106" t="s">
        <v>47</v>
      </c>
      <c r="F522" s="105">
        <v>6</v>
      </c>
      <c r="G522" s="109">
        <v>7020</v>
      </c>
      <c r="H522" s="109">
        <v>3597.0479999999998</v>
      </c>
    </row>
    <row r="523" spans="1:8">
      <c r="A523" s="104">
        <v>41784</v>
      </c>
      <c r="B523" s="105">
        <v>1639</v>
      </c>
      <c r="C523" s="106" t="s">
        <v>45</v>
      </c>
      <c r="D523" s="106" t="s">
        <v>53</v>
      </c>
      <c r="E523" s="106" t="s">
        <v>51</v>
      </c>
      <c r="F523" s="105">
        <v>7</v>
      </c>
      <c r="G523" s="109">
        <v>2635.5</v>
      </c>
      <c r="H523" s="109">
        <v>3538.1587500000001</v>
      </c>
    </row>
    <row r="524" spans="1:8">
      <c r="A524" s="104">
        <v>41785</v>
      </c>
      <c r="B524" s="105">
        <v>2004</v>
      </c>
      <c r="C524" s="106" t="s">
        <v>49</v>
      </c>
      <c r="D524" s="106" t="s">
        <v>53</v>
      </c>
      <c r="E524" s="106" t="s">
        <v>50</v>
      </c>
      <c r="F524" s="105">
        <v>8</v>
      </c>
      <c r="G524" s="109">
        <v>4080</v>
      </c>
      <c r="H524" s="109">
        <v>2063.0519999999997</v>
      </c>
    </row>
    <row r="525" spans="1:8">
      <c r="A525" s="104">
        <v>41786</v>
      </c>
      <c r="B525" s="105">
        <v>1640</v>
      </c>
      <c r="C525" s="106" t="s">
        <v>48</v>
      </c>
      <c r="D525" s="106" t="s">
        <v>53</v>
      </c>
      <c r="E525" s="106" t="s">
        <v>51</v>
      </c>
      <c r="F525" s="105">
        <v>9</v>
      </c>
      <c r="G525" s="109">
        <v>4900.5</v>
      </c>
      <c r="H525" s="109">
        <v>992.51460000000009</v>
      </c>
    </row>
    <row r="526" spans="1:8">
      <c r="A526" s="104">
        <v>41787</v>
      </c>
      <c r="B526" s="105">
        <v>2005</v>
      </c>
      <c r="C526" s="106" t="s">
        <v>45</v>
      </c>
      <c r="D526" s="106" t="s">
        <v>53</v>
      </c>
      <c r="E526" s="106" t="s">
        <v>50</v>
      </c>
      <c r="F526" s="105">
        <v>6</v>
      </c>
      <c r="G526" s="109">
        <v>2610</v>
      </c>
      <c r="H526" s="109">
        <v>3297.9960000000001</v>
      </c>
    </row>
    <row r="527" spans="1:8">
      <c r="A527" s="104">
        <v>41788</v>
      </c>
      <c r="B527" s="105">
        <v>1641</v>
      </c>
      <c r="C527" s="106" t="s">
        <v>49</v>
      </c>
      <c r="D527" s="106" t="s">
        <v>53</v>
      </c>
      <c r="E527" s="106" t="s">
        <v>47</v>
      </c>
      <c r="F527" s="105">
        <v>9</v>
      </c>
      <c r="G527" s="109">
        <v>1593</v>
      </c>
      <c r="H527" s="109">
        <v>2850.8328000000001</v>
      </c>
    </row>
    <row r="528" spans="1:8">
      <c r="A528" s="104">
        <v>41789</v>
      </c>
      <c r="B528" s="105">
        <v>2006</v>
      </c>
      <c r="C528" s="106" t="s">
        <v>48</v>
      </c>
      <c r="D528" s="106" t="s">
        <v>53</v>
      </c>
      <c r="E528" s="106" t="s">
        <v>50</v>
      </c>
      <c r="F528" s="105">
        <v>6</v>
      </c>
      <c r="G528" s="109">
        <v>5724</v>
      </c>
      <c r="H528" s="109">
        <v>2687.4180000000001</v>
      </c>
    </row>
    <row r="529" spans="1:8">
      <c r="A529" s="104">
        <v>41790</v>
      </c>
      <c r="B529" s="105">
        <v>1642</v>
      </c>
      <c r="C529" s="106" t="s">
        <v>45</v>
      </c>
      <c r="D529" s="106" t="s">
        <v>53</v>
      </c>
      <c r="E529" s="106" t="s">
        <v>47</v>
      </c>
      <c r="F529" s="105">
        <v>10</v>
      </c>
      <c r="G529" s="109">
        <v>6930</v>
      </c>
      <c r="H529" s="109">
        <v>3246.9359999999997</v>
      </c>
    </row>
    <row r="530" spans="1:8">
      <c r="A530" s="104">
        <v>41791</v>
      </c>
      <c r="B530" s="105">
        <v>2007</v>
      </c>
      <c r="C530" s="106" t="s">
        <v>49</v>
      </c>
      <c r="D530" s="106" t="s">
        <v>53</v>
      </c>
      <c r="E530" s="106" t="s">
        <v>51</v>
      </c>
      <c r="F530" s="105">
        <v>9</v>
      </c>
      <c r="G530" s="109">
        <v>11790</v>
      </c>
      <c r="H530" s="109">
        <v>4036.8959999999997</v>
      </c>
    </row>
    <row r="531" spans="1:8">
      <c r="A531" s="104">
        <v>41792</v>
      </c>
      <c r="B531" s="105">
        <v>1643</v>
      </c>
      <c r="C531" s="106" t="s">
        <v>48</v>
      </c>
      <c r="D531" s="106" t="s">
        <v>53</v>
      </c>
      <c r="E531" s="106" t="s">
        <v>47</v>
      </c>
      <c r="F531" s="105">
        <v>6</v>
      </c>
      <c r="G531" s="109">
        <v>2556</v>
      </c>
      <c r="H531" s="109">
        <v>3082.5360000000005</v>
      </c>
    </row>
    <row r="532" spans="1:8">
      <c r="A532" s="104">
        <v>41793</v>
      </c>
      <c r="B532" s="105">
        <v>2008</v>
      </c>
      <c r="C532" s="106" t="s">
        <v>45</v>
      </c>
      <c r="D532" s="106" t="s">
        <v>53</v>
      </c>
      <c r="E532" s="106" t="s">
        <v>51</v>
      </c>
      <c r="F532" s="105">
        <v>6</v>
      </c>
      <c r="G532" s="109">
        <v>4410</v>
      </c>
      <c r="H532" s="109">
        <v>876.92849999999999</v>
      </c>
    </row>
    <row r="533" spans="1:8">
      <c r="A533" s="104">
        <v>41794</v>
      </c>
      <c r="B533" s="105">
        <v>1644</v>
      </c>
      <c r="C533" s="106" t="s">
        <v>49</v>
      </c>
      <c r="D533" s="106" t="s">
        <v>53</v>
      </c>
      <c r="E533" s="106" t="s">
        <v>50</v>
      </c>
      <c r="F533" s="105">
        <v>7</v>
      </c>
      <c r="G533" s="109">
        <v>2856</v>
      </c>
      <c r="H533" s="109">
        <v>3148.74</v>
      </c>
    </row>
    <row r="534" spans="1:8">
      <c r="A534" s="104">
        <v>41795</v>
      </c>
      <c r="B534" s="105">
        <v>2009</v>
      </c>
      <c r="C534" s="106" t="s">
        <v>48</v>
      </c>
      <c r="D534" s="106" t="s">
        <v>53</v>
      </c>
      <c r="E534" s="106" t="s">
        <v>51</v>
      </c>
      <c r="F534" s="105">
        <v>9</v>
      </c>
      <c r="G534" s="109">
        <v>6318</v>
      </c>
      <c r="H534" s="109">
        <v>2062.1951999999997</v>
      </c>
    </row>
    <row r="535" spans="1:8">
      <c r="A535" s="104">
        <v>41796</v>
      </c>
      <c r="B535" s="105">
        <v>1645</v>
      </c>
      <c r="C535" s="106" t="s">
        <v>45</v>
      </c>
      <c r="D535" s="106" t="s">
        <v>53</v>
      </c>
      <c r="E535" s="106" t="s">
        <v>50</v>
      </c>
      <c r="F535" s="105">
        <v>7</v>
      </c>
      <c r="G535" s="109">
        <v>4186</v>
      </c>
      <c r="H535" s="109">
        <v>2015.5590000000002</v>
      </c>
    </row>
    <row r="536" spans="1:8">
      <c r="A536" s="104">
        <v>41797</v>
      </c>
      <c r="B536" s="105">
        <v>2010</v>
      </c>
      <c r="C536" s="106" t="s">
        <v>49</v>
      </c>
      <c r="D536" s="106" t="s">
        <v>53</v>
      </c>
      <c r="E536" s="106" t="s">
        <v>47</v>
      </c>
      <c r="F536" s="105">
        <v>6</v>
      </c>
      <c r="G536" s="109">
        <v>9000</v>
      </c>
      <c r="H536" s="109">
        <v>1546.56</v>
      </c>
    </row>
    <row r="537" spans="1:8">
      <c r="A537" s="104">
        <v>41798</v>
      </c>
      <c r="B537" s="105">
        <v>1646</v>
      </c>
      <c r="C537" s="106" t="s">
        <v>48</v>
      </c>
      <c r="D537" s="106" t="s">
        <v>53</v>
      </c>
      <c r="E537" s="106" t="s">
        <v>50</v>
      </c>
      <c r="F537" s="105">
        <v>9</v>
      </c>
      <c r="G537" s="109">
        <v>11448</v>
      </c>
      <c r="H537" s="109">
        <v>5098.6530000000002</v>
      </c>
    </row>
    <row r="538" spans="1:8">
      <c r="A538" s="104">
        <v>41799</v>
      </c>
      <c r="B538" s="105">
        <v>2011</v>
      </c>
      <c r="C538" s="106" t="s">
        <v>45</v>
      </c>
      <c r="D538" s="106" t="s">
        <v>53</v>
      </c>
      <c r="E538" s="106" t="s">
        <v>47</v>
      </c>
      <c r="F538" s="105">
        <v>9</v>
      </c>
      <c r="G538" s="109">
        <v>14850</v>
      </c>
      <c r="H538" s="109">
        <v>923.07600000000002</v>
      </c>
    </row>
    <row r="539" spans="1:8">
      <c r="A539" s="104">
        <v>41800</v>
      </c>
      <c r="B539" s="105">
        <v>1647</v>
      </c>
      <c r="C539" s="106" t="s">
        <v>49</v>
      </c>
      <c r="D539" s="106" t="s">
        <v>53</v>
      </c>
      <c r="E539" s="106" t="s">
        <v>51</v>
      </c>
      <c r="F539" s="105">
        <v>9</v>
      </c>
      <c r="G539" s="109">
        <v>4941</v>
      </c>
      <c r="H539" s="109">
        <v>998.74080000000004</v>
      </c>
    </row>
    <row r="540" spans="1:8">
      <c r="A540" s="104">
        <v>41801</v>
      </c>
      <c r="B540" s="105">
        <v>2012</v>
      </c>
      <c r="C540" s="106" t="s">
        <v>48</v>
      </c>
      <c r="D540" s="106" t="s">
        <v>53</v>
      </c>
      <c r="E540" s="106" t="s">
        <v>47</v>
      </c>
      <c r="F540" s="105">
        <v>9</v>
      </c>
      <c r="G540" s="109">
        <v>9288</v>
      </c>
      <c r="H540" s="109">
        <v>4353.75</v>
      </c>
    </row>
    <row r="541" spans="1:8">
      <c r="A541" s="104">
        <v>41802</v>
      </c>
      <c r="B541" s="105">
        <v>1648</v>
      </c>
      <c r="C541" s="106" t="s">
        <v>45</v>
      </c>
      <c r="D541" s="106" t="s">
        <v>53</v>
      </c>
      <c r="E541" s="106" t="s">
        <v>51</v>
      </c>
      <c r="F541" s="105">
        <v>7</v>
      </c>
      <c r="G541" s="109">
        <v>8064</v>
      </c>
      <c r="H541" s="109">
        <v>2388.96</v>
      </c>
    </row>
    <row r="542" spans="1:8">
      <c r="A542" s="104">
        <v>41803</v>
      </c>
      <c r="B542" s="105">
        <v>2013</v>
      </c>
      <c r="C542" s="106" t="s">
        <v>49</v>
      </c>
      <c r="D542" s="106" t="s">
        <v>53</v>
      </c>
      <c r="E542" s="106" t="s">
        <v>50</v>
      </c>
      <c r="F542" s="105">
        <v>9</v>
      </c>
      <c r="G542" s="109">
        <v>5751</v>
      </c>
      <c r="H542" s="109">
        <v>718.49160000000006</v>
      </c>
    </row>
    <row r="543" spans="1:8">
      <c r="A543" s="104">
        <v>41804</v>
      </c>
      <c r="B543" s="105">
        <v>1649</v>
      </c>
      <c r="C543" s="106" t="s">
        <v>48</v>
      </c>
      <c r="D543" s="106" t="s">
        <v>53</v>
      </c>
      <c r="E543" s="106" t="s">
        <v>51</v>
      </c>
      <c r="F543" s="105">
        <v>7</v>
      </c>
      <c r="G543" s="109">
        <v>3360</v>
      </c>
      <c r="H543" s="109">
        <v>3539.76</v>
      </c>
    </row>
    <row r="544" spans="1:8">
      <c r="A544" s="104">
        <v>41805</v>
      </c>
      <c r="B544" s="105">
        <v>2014</v>
      </c>
      <c r="C544" s="106" t="s">
        <v>45</v>
      </c>
      <c r="D544" s="106" t="s">
        <v>53</v>
      </c>
      <c r="E544" s="106" t="s">
        <v>50</v>
      </c>
      <c r="F544" s="105">
        <v>7</v>
      </c>
      <c r="G544" s="109">
        <v>5229</v>
      </c>
      <c r="H544" s="109">
        <v>2625.8295000000003</v>
      </c>
    </row>
    <row r="545" spans="1:8">
      <c r="A545" s="104">
        <v>41806</v>
      </c>
      <c r="B545" s="105">
        <v>1650</v>
      </c>
      <c r="C545" s="106" t="s">
        <v>49</v>
      </c>
      <c r="D545" s="106" t="s">
        <v>53</v>
      </c>
      <c r="E545" s="106" t="s">
        <v>47</v>
      </c>
      <c r="F545" s="105">
        <v>7</v>
      </c>
      <c r="G545" s="109">
        <v>1732.5</v>
      </c>
      <c r="H545" s="109">
        <v>690.40125000000012</v>
      </c>
    </row>
    <row r="546" spans="1:8">
      <c r="A546" s="104">
        <v>41807</v>
      </c>
      <c r="B546" s="105">
        <v>2015</v>
      </c>
      <c r="C546" s="106" t="s">
        <v>48</v>
      </c>
      <c r="D546" s="106" t="s">
        <v>53</v>
      </c>
      <c r="E546" s="106" t="s">
        <v>50</v>
      </c>
      <c r="F546" s="105">
        <v>7</v>
      </c>
      <c r="G546" s="109">
        <v>9828</v>
      </c>
      <c r="H546" s="109">
        <v>1585.7477999999999</v>
      </c>
    </row>
    <row r="547" spans="1:8">
      <c r="A547" s="104">
        <v>41808</v>
      </c>
      <c r="B547" s="105">
        <v>1651</v>
      </c>
      <c r="C547" s="106" t="s">
        <v>45</v>
      </c>
      <c r="D547" s="106" t="s">
        <v>53</v>
      </c>
      <c r="E547" s="106" t="s">
        <v>47</v>
      </c>
      <c r="F547" s="105">
        <v>10</v>
      </c>
      <c r="G547" s="109">
        <v>9375</v>
      </c>
      <c r="H547" s="109">
        <v>647.25</v>
      </c>
    </row>
    <row r="548" spans="1:8">
      <c r="A548" s="104">
        <v>41809</v>
      </c>
      <c r="B548" s="105">
        <v>2016</v>
      </c>
      <c r="C548" s="106" t="s">
        <v>49</v>
      </c>
      <c r="D548" s="106" t="s">
        <v>53</v>
      </c>
      <c r="E548" s="106" t="s">
        <v>51</v>
      </c>
      <c r="F548" s="105">
        <v>10</v>
      </c>
      <c r="G548" s="109">
        <v>8560</v>
      </c>
      <c r="H548" s="109">
        <v>2731.0680000000002</v>
      </c>
    </row>
    <row r="549" spans="1:8">
      <c r="A549" s="104">
        <v>41810</v>
      </c>
      <c r="B549" s="105">
        <v>1652</v>
      </c>
      <c r="C549" s="106" t="s">
        <v>48</v>
      </c>
      <c r="D549" s="106" t="s">
        <v>53</v>
      </c>
      <c r="E549" s="106" t="s">
        <v>47</v>
      </c>
      <c r="F549" s="105">
        <v>9</v>
      </c>
      <c r="G549" s="109">
        <v>2331</v>
      </c>
      <c r="H549" s="109">
        <v>3305.3579999999997</v>
      </c>
    </row>
    <row r="550" spans="1:8">
      <c r="A550" s="104">
        <v>41811</v>
      </c>
      <c r="B550" s="105">
        <v>2017</v>
      </c>
      <c r="C550" s="106" t="s">
        <v>45</v>
      </c>
      <c r="D550" s="106" t="s">
        <v>53</v>
      </c>
      <c r="E550" s="106" t="s">
        <v>51</v>
      </c>
      <c r="F550" s="105">
        <v>7</v>
      </c>
      <c r="G550" s="109">
        <v>10878</v>
      </c>
      <c r="H550" s="109">
        <v>3198.9478499999996</v>
      </c>
    </row>
    <row r="551" spans="1:8">
      <c r="A551" s="104">
        <v>41812</v>
      </c>
      <c r="B551" s="105">
        <v>2028</v>
      </c>
      <c r="C551" s="106" t="s">
        <v>49</v>
      </c>
      <c r="D551" s="106" t="s">
        <v>53</v>
      </c>
      <c r="E551" s="106" t="s">
        <v>47</v>
      </c>
      <c r="F551" s="105">
        <v>8</v>
      </c>
      <c r="G551" s="109">
        <v>2832</v>
      </c>
      <c r="H551" s="109">
        <v>5053.7039999999997</v>
      </c>
    </row>
    <row r="552" spans="1:8">
      <c r="A552" s="104">
        <v>41813</v>
      </c>
      <c r="B552" s="105">
        <v>1664</v>
      </c>
      <c r="C552" s="106" t="s">
        <v>48</v>
      </c>
      <c r="D552" s="106" t="s">
        <v>53</v>
      </c>
      <c r="E552" s="106" t="s">
        <v>50</v>
      </c>
      <c r="F552" s="105">
        <v>7</v>
      </c>
      <c r="G552" s="109">
        <v>2425.5</v>
      </c>
      <c r="H552" s="109">
        <v>952.97894999999994</v>
      </c>
    </row>
    <row r="553" spans="1:8">
      <c r="A553" s="104">
        <v>41814</v>
      </c>
      <c r="B553" s="105">
        <v>2029</v>
      </c>
      <c r="C553" s="106" t="s">
        <v>45</v>
      </c>
      <c r="D553" s="106" t="s">
        <v>53</v>
      </c>
      <c r="E553" s="106" t="s">
        <v>47</v>
      </c>
      <c r="F553" s="105">
        <v>7</v>
      </c>
      <c r="G553" s="109">
        <v>2100</v>
      </c>
      <c r="H553" s="109">
        <v>4363.8</v>
      </c>
    </row>
    <row r="554" spans="1:8">
      <c r="A554" s="104">
        <v>41815</v>
      </c>
      <c r="B554" s="105">
        <v>1665</v>
      </c>
      <c r="C554" s="106" t="s">
        <v>49</v>
      </c>
      <c r="D554" s="106" t="s">
        <v>53</v>
      </c>
      <c r="E554" s="106" t="s">
        <v>51</v>
      </c>
      <c r="F554" s="105">
        <v>10</v>
      </c>
      <c r="G554" s="109">
        <v>2740</v>
      </c>
      <c r="H554" s="109">
        <v>1167.5139999999999</v>
      </c>
    </row>
    <row r="555" spans="1:8">
      <c r="A555" s="104">
        <v>41816</v>
      </c>
      <c r="B555" s="105">
        <v>2030</v>
      </c>
      <c r="C555" s="106" t="s">
        <v>48</v>
      </c>
      <c r="D555" s="106" t="s">
        <v>53</v>
      </c>
      <c r="E555" s="106" t="s">
        <v>47</v>
      </c>
      <c r="F555" s="105">
        <v>10</v>
      </c>
      <c r="G555" s="109">
        <v>7470</v>
      </c>
      <c r="H555" s="109">
        <v>4834.335</v>
      </c>
    </row>
    <row r="556" spans="1:8">
      <c r="A556" s="104">
        <v>41817</v>
      </c>
      <c r="B556" s="105">
        <v>1666</v>
      </c>
      <c r="C556" s="106" t="s">
        <v>45</v>
      </c>
      <c r="D556" s="106" t="s">
        <v>53</v>
      </c>
      <c r="E556" s="106" t="s">
        <v>51</v>
      </c>
      <c r="F556" s="105">
        <v>7</v>
      </c>
      <c r="G556" s="109">
        <v>2184</v>
      </c>
      <c r="H556" s="109">
        <v>3318.5880000000002</v>
      </c>
    </row>
    <row r="557" spans="1:8">
      <c r="A557" s="104">
        <v>41818</v>
      </c>
      <c r="B557" s="105">
        <v>2031</v>
      </c>
      <c r="C557" s="106" t="s">
        <v>49</v>
      </c>
      <c r="D557" s="106" t="s">
        <v>53</v>
      </c>
      <c r="E557" s="106" t="s">
        <v>50</v>
      </c>
      <c r="F557" s="105">
        <v>9</v>
      </c>
      <c r="G557" s="109">
        <v>5386.5</v>
      </c>
      <c r="H557" s="109">
        <v>3093.6464999999998</v>
      </c>
    </row>
    <row r="558" spans="1:8">
      <c r="A558" s="104">
        <v>41819</v>
      </c>
      <c r="B558" s="105">
        <v>1667</v>
      </c>
      <c r="C558" s="106" t="s">
        <v>48</v>
      </c>
      <c r="D558" s="106" t="s">
        <v>53</v>
      </c>
      <c r="E558" s="106" t="s">
        <v>51</v>
      </c>
      <c r="F558" s="105">
        <v>6</v>
      </c>
      <c r="G558" s="109">
        <v>11295</v>
      </c>
      <c r="H558" s="109">
        <v>2857.1831999999995</v>
      </c>
    </row>
    <row r="559" spans="1:8">
      <c r="A559" s="104">
        <v>41820</v>
      </c>
      <c r="B559" s="105">
        <v>2032</v>
      </c>
      <c r="C559" s="106" t="s">
        <v>45</v>
      </c>
      <c r="D559" s="106" t="s">
        <v>53</v>
      </c>
      <c r="E559" s="106" t="s">
        <v>50</v>
      </c>
      <c r="F559" s="105">
        <v>10</v>
      </c>
      <c r="G559" s="109">
        <v>10125</v>
      </c>
      <c r="H559" s="109">
        <v>4255.5374999999995</v>
      </c>
    </row>
    <row r="560" spans="1:8">
      <c r="A560" s="104">
        <v>41821</v>
      </c>
      <c r="B560" s="105">
        <v>1668</v>
      </c>
      <c r="C560" s="106" t="s">
        <v>49</v>
      </c>
      <c r="D560" s="106" t="s">
        <v>53</v>
      </c>
      <c r="E560" s="106" t="s">
        <v>47</v>
      </c>
      <c r="F560" s="105">
        <v>7</v>
      </c>
      <c r="G560" s="109">
        <v>1669.5</v>
      </c>
      <c r="H560" s="109">
        <v>3289.7497500000004</v>
      </c>
    </row>
    <row r="561" spans="1:8">
      <c r="A561" s="104">
        <v>41822</v>
      </c>
      <c r="B561" s="105">
        <v>2033</v>
      </c>
      <c r="C561" s="106" t="s">
        <v>48</v>
      </c>
      <c r="D561" s="106" t="s">
        <v>53</v>
      </c>
      <c r="E561" s="106" t="s">
        <v>50</v>
      </c>
      <c r="F561" s="105">
        <v>8</v>
      </c>
      <c r="G561" s="109">
        <v>6888</v>
      </c>
      <c r="H561" s="109">
        <v>784.77279999999996</v>
      </c>
    </row>
    <row r="562" spans="1:8">
      <c r="A562" s="104">
        <v>41823</v>
      </c>
      <c r="B562" s="105">
        <v>1669</v>
      </c>
      <c r="C562" s="106" t="s">
        <v>45</v>
      </c>
      <c r="D562" s="106" t="s">
        <v>53</v>
      </c>
      <c r="E562" s="106" t="s">
        <v>47</v>
      </c>
      <c r="F562" s="105">
        <v>8</v>
      </c>
      <c r="G562" s="109">
        <v>1872</v>
      </c>
      <c r="H562" s="109">
        <v>1362.816</v>
      </c>
    </row>
    <row r="563" spans="1:8">
      <c r="A563" s="104">
        <v>41824</v>
      </c>
      <c r="B563" s="105">
        <v>2034</v>
      </c>
      <c r="C563" s="106" t="s">
        <v>49</v>
      </c>
      <c r="D563" s="106" t="s">
        <v>53</v>
      </c>
      <c r="E563" s="106" t="s">
        <v>51</v>
      </c>
      <c r="F563" s="105">
        <v>10</v>
      </c>
      <c r="G563" s="109">
        <v>6615</v>
      </c>
      <c r="H563" s="109">
        <v>3328.4474999999998</v>
      </c>
    </row>
    <row r="564" spans="1:8">
      <c r="A564" s="104">
        <v>41825</v>
      </c>
      <c r="B564" s="105">
        <v>1670</v>
      </c>
      <c r="C564" s="106" t="s">
        <v>48</v>
      </c>
      <c r="D564" s="106" t="s">
        <v>53</v>
      </c>
      <c r="E564" s="106" t="s">
        <v>47</v>
      </c>
      <c r="F564" s="105">
        <v>8</v>
      </c>
      <c r="G564" s="109">
        <v>8960</v>
      </c>
      <c r="H564" s="109">
        <v>3458.56</v>
      </c>
    </row>
    <row r="565" spans="1:8">
      <c r="A565" s="104">
        <v>41826</v>
      </c>
      <c r="B565" s="105">
        <v>2035</v>
      </c>
      <c r="C565" s="106" t="s">
        <v>45</v>
      </c>
      <c r="D565" s="106" t="s">
        <v>53</v>
      </c>
      <c r="E565" s="106" t="s">
        <v>51</v>
      </c>
      <c r="F565" s="105">
        <v>9</v>
      </c>
      <c r="G565" s="109">
        <v>6507</v>
      </c>
      <c r="H565" s="109">
        <v>935.05589999999995</v>
      </c>
    </row>
    <row r="566" spans="1:8">
      <c r="A566" s="104">
        <v>41827</v>
      </c>
      <c r="B566" s="105">
        <v>1671</v>
      </c>
      <c r="C566" s="106" t="s">
        <v>49</v>
      </c>
      <c r="D566" s="106" t="s">
        <v>53</v>
      </c>
      <c r="E566" s="106" t="s">
        <v>50</v>
      </c>
      <c r="F566" s="105">
        <v>6</v>
      </c>
      <c r="G566" s="109">
        <v>1764</v>
      </c>
      <c r="H566" s="109">
        <v>1461.2975999999999</v>
      </c>
    </row>
    <row r="567" spans="1:8">
      <c r="A567" s="104">
        <v>41828</v>
      </c>
      <c r="B567" s="105">
        <v>2036</v>
      </c>
      <c r="C567" s="106" t="s">
        <v>48</v>
      </c>
      <c r="D567" s="106" t="s">
        <v>53</v>
      </c>
      <c r="E567" s="106" t="s">
        <v>51</v>
      </c>
      <c r="F567" s="105">
        <v>9</v>
      </c>
      <c r="G567" s="109">
        <v>1512</v>
      </c>
      <c r="H567" s="109">
        <v>2084.1408000000001</v>
      </c>
    </row>
    <row r="568" spans="1:8">
      <c r="A568" s="104">
        <v>41829</v>
      </c>
      <c r="B568" s="105">
        <v>1672</v>
      </c>
      <c r="C568" s="106" t="s">
        <v>45</v>
      </c>
      <c r="D568" s="106" t="s">
        <v>53</v>
      </c>
      <c r="E568" s="106" t="s">
        <v>50</v>
      </c>
      <c r="F568" s="105">
        <v>6</v>
      </c>
      <c r="G568" s="109">
        <v>12285</v>
      </c>
      <c r="H568" s="109">
        <v>1660.932</v>
      </c>
    </row>
    <row r="569" spans="1:8">
      <c r="A569" s="104">
        <v>40909</v>
      </c>
      <c r="B569" s="105">
        <v>2037</v>
      </c>
      <c r="C569" s="106" t="s">
        <v>49</v>
      </c>
      <c r="D569" s="106" t="s">
        <v>54</v>
      </c>
      <c r="E569" s="106" t="s">
        <v>47</v>
      </c>
      <c r="F569" s="105">
        <v>7</v>
      </c>
      <c r="G569" s="109">
        <v>10552.5</v>
      </c>
      <c r="H569" s="109">
        <v>2600.9802</v>
      </c>
    </row>
    <row r="570" spans="1:8">
      <c r="A570" s="104">
        <v>40910</v>
      </c>
      <c r="B570" s="105">
        <v>1673</v>
      </c>
      <c r="C570" s="106" t="s">
        <v>48</v>
      </c>
      <c r="D570" s="106" t="s">
        <v>54</v>
      </c>
      <c r="E570" s="106" t="s">
        <v>50</v>
      </c>
      <c r="F570" s="105">
        <v>8</v>
      </c>
      <c r="G570" s="109">
        <v>6528</v>
      </c>
      <c r="H570" s="109">
        <v>3850.4320000000002</v>
      </c>
    </row>
    <row r="571" spans="1:8">
      <c r="A571" s="104">
        <v>40911</v>
      </c>
      <c r="B571" s="105">
        <v>2038</v>
      </c>
      <c r="C571" s="106" t="s">
        <v>45</v>
      </c>
      <c r="D571" s="106" t="s">
        <v>54</v>
      </c>
      <c r="E571" s="106" t="s">
        <v>47</v>
      </c>
      <c r="F571" s="105">
        <v>7</v>
      </c>
      <c r="G571" s="109">
        <v>10710</v>
      </c>
      <c r="H571" s="109">
        <v>1105.5397499999999</v>
      </c>
    </row>
    <row r="572" spans="1:8">
      <c r="A572" s="104">
        <v>40913</v>
      </c>
      <c r="B572" s="105">
        <v>1674</v>
      </c>
      <c r="C572" s="106" t="s">
        <v>49</v>
      </c>
      <c r="D572" s="106" t="s">
        <v>54</v>
      </c>
      <c r="E572" s="106" t="s">
        <v>51</v>
      </c>
      <c r="F572" s="105">
        <v>10</v>
      </c>
      <c r="G572" s="109">
        <v>10000</v>
      </c>
      <c r="H572" s="109">
        <v>1871.4</v>
      </c>
    </row>
    <row r="573" spans="1:8">
      <c r="A573" s="104">
        <v>40914</v>
      </c>
      <c r="B573" s="105">
        <v>2039</v>
      </c>
      <c r="C573" s="106" t="s">
        <v>48</v>
      </c>
      <c r="D573" s="106" t="s">
        <v>54</v>
      </c>
      <c r="E573" s="106" t="s">
        <v>47</v>
      </c>
      <c r="F573" s="105">
        <v>9</v>
      </c>
      <c r="G573" s="109">
        <v>9045</v>
      </c>
      <c r="H573" s="109">
        <v>545.95619999999997</v>
      </c>
    </row>
    <row r="574" spans="1:8">
      <c r="A574" s="104">
        <v>40915</v>
      </c>
      <c r="B574" s="105">
        <v>1675</v>
      </c>
      <c r="C574" s="106" t="s">
        <v>45</v>
      </c>
      <c r="D574" s="106" t="s">
        <v>54</v>
      </c>
      <c r="E574" s="106" t="s">
        <v>51</v>
      </c>
      <c r="F574" s="105">
        <v>10</v>
      </c>
      <c r="G574" s="109">
        <v>10800</v>
      </c>
      <c r="H574" s="109">
        <v>5366.25</v>
      </c>
    </row>
    <row r="575" spans="1:8">
      <c r="A575" s="104">
        <v>40916</v>
      </c>
      <c r="B575" s="105">
        <v>2040</v>
      </c>
      <c r="C575" s="106" t="s">
        <v>49</v>
      </c>
      <c r="D575" s="106" t="s">
        <v>54</v>
      </c>
      <c r="E575" s="106" t="s">
        <v>50</v>
      </c>
      <c r="F575" s="105">
        <v>8</v>
      </c>
      <c r="G575" s="109">
        <v>9248</v>
      </c>
      <c r="H575" s="109">
        <v>985.14319999999998</v>
      </c>
    </row>
    <row r="576" spans="1:8">
      <c r="A576" s="104">
        <v>40917</v>
      </c>
      <c r="B576" s="105">
        <v>1676</v>
      </c>
      <c r="C576" s="106" t="s">
        <v>48</v>
      </c>
      <c r="D576" s="106" t="s">
        <v>54</v>
      </c>
      <c r="E576" s="106" t="s">
        <v>51</v>
      </c>
      <c r="F576" s="105">
        <v>8</v>
      </c>
      <c r="G576" s="109">
        <v>4496</v>
      </c>
      <c r="H576" s="109">
        <v>2526.9767999999995</v>
      </c>
    </row>
    <row r="577" spans="1:8">
      <c r="A577" s="104">
        <v>40918</v>
      </c>
      <c r="B577" s="105">
        <v>2041</v>
      </c>
      <c r="C577" s="106" t="s">
        <v>45</v>
      </c>
      <c r="D577" s="106" t="s">
        <v>54</v>
      </c>
      <c r="E577" s="106" t="s">
        <v>50</v>
      </c>
      <c r="F577" s="105">
        <v>9</v>
      </c>
      <c r="G577" s="109">
        <v>7074</v>
      </c>
      <c r="H577" s="109">
        <v>3631.6147499999997</v>
      </c>
    </row>
    <row r="578" spans="1:8">
      <c r="A578" s="104">
        <v>40919</v>
      </c>
      <c r="B578" s="105">
        <v>1677</v>
      </c>
      <c r="C578" s="106" t="s">
        <v>49</v>
      </c>
      <c r="D578" s="106" t="s">
        <v>54</v>
      </c>
      <c r="E578" s="106" t="s">
        <v>47</v>
      </c>
      <c r="F578" s="105">
        <v>6</v>
      </c>
      <c r="G578" s="109">
        <v>2223</v>
      </c>
      <c r="H578" s="109">
        <v>1443.1716000000001</v>
      </c>
    </row>
    <row r="579" spans="1:8">
      <c r="A579" s="104">
        <v>40920</v>
      </c>
      <c r="B579" s="105">
        <v>2042</v>
      </c>
      <c r="C579" s="106" t="s">
        <v>48</v>
      </c>
      <c r="D579" s="106" t="s">
        <v>54</v>
      </c>
      <c r="E579" s="106" t="s">
        <v>50</v>
      </c>
      <c r="F579" s="105">
        <v>10</v>
      </c>
      <c r="G579" s="109">
        <v>1920</v>
      </c>
      <c r="H579" s="109">
        <v>1381.248</v>
      </c>
    </row>
    <row r="580" spans="1:8">
      <c r="A580" s="104">
        <v>40921</v>
      </c>
      <c r="B580" s="105">
        <v>1678</v>
      </c>
      <c r="C580" s="106" t="s">
        <v>45</v>
      </c>
      <c r="D580" s="106" t="s">
        <v>54</v>
      </c>
      <c r="E580" s="106" t="s">
        <v>47</v>
      </c>
      <c r="F580" s="105">
        <v>9</v>
      </c>
      <c r="G580" s="109">
        <v>4428</v>
      </c>
      <c r="H580" s="109">
        <v>2357.2458000000001</v>
      </c>
    </row>
    <row r="581" spans="1:8">
      <c r="A581" s="104">
        <v>40922</v>
      </c>
      <c r="B581" s="105">
        <v>2043</v>
      </c>
      <c r="C581" s="106" t="s">
        <v>49</v>
      </c>
      <c r="D581" s="106" t="s">
        <v>54</v>
      </c>
      <c r="E581" s="106" t="s">
        <v>51</v>
      </c>
      <c r="F581" s="105">
        <v>9</v>
      </c>
      <c r="G581" s="109">
        <v>3834</v>
      </c>
      <c r="H581" s="109">
        <v>2080.7118</v>
      </c>
    </row>
    <row r="582" spans="1:8">
      <c r="A582" s="104">
        <v>40923</v>
      </c>
      <c r="B582" s="105">
        <v>1679</v>
      </c>
      <c r="C582" s="106" t="s">
        <v>48</v>
      </c>
      <c r="D582" s="106" t="s">
        <v>54</v>
      </c>
      <c r="E582" s="106" t="s">
        <v>47</v>
      </c>
      <c r="F582" s="105">
        <v>8</v>
      </c>
      <c r="G582" s="109">
        <v>7704</v>
      </c>
      <c r="H582" s="109">
        <v>1808.5139999999999</v>
      </c>
    </row>
    <row r="583" spans="1:8">
      <c r="A583" s="104">
        <v>40924</v>
      </c>
      <c r="B583" s="105">
        <v>2044</v>
      </c>
      <c r="C583" s="106" t="s">
        <v>45</v>
      </c>
      <c r="D583" s="106" t="s">
        <v>54</v>
      </c>
      <c r="E583" s="106" t="s">
        <v>51</v>
      </c>
      <c r="F583" s="105">
        <v>7</v>
      </c>
      <c r="G583" s="109">
        <v>4788</v>
      </c>
      <c r="H583" s="109">
        <v>3173.6459999999997</v>
      </c>
    </row>
    <row r="584" spans="1:8">
      <c r="A584" s="104">
        <v>40925</v>
      </c>
      <c r="B584" s="105">
        <v>1680</v>
      </c>
      <c r="C584" s="106" t="s">
        <v>49</v>
      </c>
      <c r="D584" s="106" t="s">
        <v>54</v>
      </c>
      <c r="E584" s="106" t="s">
        <v>50</v>
      </c>
      <c r="F584" s="105">
        <v>8</v>
      </c>
      <c r="G584" s="109">
        <v>6696</v>
      </c>
      <c r="H584" s="109">
        <v>1755.2447999999999</v>
      </c>
    </row>
    <row r="585" spans="1:8">
      <c r="A585" s="104">
        <v>40926</v>
      </c>
      <c r="B585" s="105">
        <v>2045</v>
      </c>
      <c r="C585" s="106" t="s">
        <v>48</v>
      </c>
      <c r="D585" s="106" t="s">
        <v>54</v>
      </c>
      <c r="E585" s="106" t="s">
        <v>51</v>
      </c>
      <c r="F585" s="105">
        <v>10</v>
      </c>
      <c r="G585" s="109">
        <v>4500</v>
      </c>
      <c r="H585" s="109">
        <v>1598.4</v>
      </c>
    </row>
    <row r="586" spans="1:8">
      <c r="A586" s="104">
        <v>40927</v>
      </c>
      <c r="B586" s="105">
        <v>1681</v>
      </c>
      <c r="C586" s="106" t="s">
        <v>45</v>
      </c>
      <c r="D586" s="106" t="s">
        <v>54</v>
      </c>
      <c r="E586" s="106" t="s">
        <v>50</v>
      </c>
      <c r="F586" s="105">
        <v>8</v>
      </c>
      <c r="G586" s="109">
        <v>11280</v>
      </c>
      <c r="H586" s="109">
        <v>3959.2799999999997</v>
      </c>
    </row>
    <row r="587" spans="1:8">
      <c r="A587" s="104">
        <v>40928</v>
      </c>
      <c r="B587" s="105">
        <v>1682</v>
      </c>
      <c r="C587" s="106" t="s">
        <v>48</v>
      </c>
      <c r="D587" s="106" t="s">
        <v>54</v>
      </c>
      <c r="E587" s="106" t="s">
        <v>50</v>
      </c>
      <c r="F587" s="105">
        <v>10</v>
      </c>
      <c r="G587" s="109">
        <v>8175</v>
      </c>
      <c r="H587" s="109">
        <v>2451.846</v>
      </c>
    </row>
    <row r="588" spans="1:8">
      <c r="A588" s="104">
        <v>40929</v>
      </c>
      <c r="B588" s="105">
        <v>1683</v>
      </c>
      <c r="C588" s="106" t="s">
        <v>49</v>
      </c>
      <c r="D588" s="106" t="s">
        <v>54</v>
      </c>
      <c r="E588" s="106" t="s">
        <v>51</v>
      </c>
      <c r="F588" s="105">
        <v>8</v>
      </c>
      <c r="G588" s="109">
        <v>6912</v>
      </c>
      <c r="H588" s="109">
        <v>3209.0111999999999</v>
      </c>
    </row>
    <row r="589" spans="1:8">
      <c r="A589" s="104">
        <v>40930</v>
      </c>
      <c r="B589" s="105">
        <v>1684</v>
      </c>
      <c r="C589" s="106" t="s">
        <v>45</v>
      </c>
      <c r="D589" s="106" t="s">
        <v>54</v>
      </c>
      <c r="E589" s="106" t="s">
        <v>51</v>
      </c>
      <c r="F589" s="105">
        <v>10</v>
      </c>
      <c r="G589" s="109">
        <v>9525</v>
      </c>
      <c r="H589" s="109">
        <v>3088.9575000000004</v>
      </c>
    </row>
    <row r="590" spans="1:8">
      <c r="A590" s="104">
        <v>40931</v>
      </c>
      <c r="B590" s="105">
        <v>1685</v>
      </c>
      <c r="C590" s="106" t="s">
        <v>48</v>
      </c>
      <c r="D590" s="106" t="s">
        <v>54</v>
      </c>
      <c r="E590" s="106" t="s">
        <v>51</v>
      </c>
      <c r="F590" s="105">
        <v>10</v>
      </c>
      <c r="G590" s="109">
        <v>8955</v>
      </c>
      <c r="H590" s="109">
        <v>1049.2275</v>
      </c>
    </row>
    <row r="591" spans="1:8">
      <c r="A591" s="104">
        <v>40932</v>
      </c>
      <c r="B591" s="105">
        <v>2055</v>
      </c>
      <c r="C591" s="106" t="s">
        <v>49</v>
      </c>
      <c r="D591" s="106" t="s">
        <v>54</v>
      </c>
      <c r="E591" s="106" t="s">
        <v>47</v>
      </c>
      <c r="F591" s="105">
        <v>10</v>
      </c>
      <c r="G591" s="109">
        <v>10100</v>
      </c>
      <c r="H591" s="109">
        <v>1452.7839999999999</v>
      </c>
    </row>
    <row r="592" spans="1:8">
      <c r="A592" s="104">
        <v>40933</v>
      </c>
      <c r="B592" s="105">
        <v>2056</v>
      </c>
      <c r="C592" s="106" t="s">
        <v>45</v>
      </c>
      <c r="D592" s="106" t="s">
        <v>54</v>
      </c>
      <c r="E592" s="106" t="s">
        <v>47</v>
      </c>
      <c r="F592" s="105">
        <v>10</v>
      </c>
      <c r="G592" s="109">
        <v>8280</v>
      </c>
      <c r="H592" s="109">
        <v>3417.57</v>
      </c>
    </row>
    <row r="593" spans="1:8">
      <c r="A593" s="104">
        <v>40934</v>
      </c>
      <c r="B593" s="105">
        <v>2057</v>
      </c>
      <c r="C593" s="106" t="s">
        <v>48</v>
      </c>
      <c r="D593" s="106" t="s">
        <v>54</v>
      </c>
      <c r="E593" s="106" t="s">
        <v>47</v>
      </c>
      <c r="F593" s="105">
        <v>9</v>
      </c>
      <c r="G593" s="109">
        <v>6831</v>
      </c>
      <c r="H593" s="109">
        <v>4264.8209999999999</v>
      </c>
    </row>
    <row r="594" spans="1:8">
      <c r="A594" s="104">
        <v>40935</v>
      </c>
      <c r="B594" s="105">
        <v>2058</v>
      </c>
      <c r="C594" s="106" t="s">
        <v>49</v>
      </c>
      <c r="D594" s="106" t="s">
        <v>54</v>
      </c>
      <c r="E594" s="106" t="s">
        <v>50</v>
      </c>
      <c r="F594" s="105">
        <v>6</v>
      </c>
      <c r="G594" s="109">
        <v>1444.5</v>
      </c>
      <c r="H594" s="109">
        <v>1412.721</v>
      </c>
    </row>
    <row r="595" spans="1:8">
      <c r="A595" s="104">
        <v>40936</v>
      </c>
      <c r="B595" s="105">
        <v>2059</v>
      </c>
      <c r="C595" s="106" t="s">
        <v>45</v>
      </c>
      <c r="D595" s="106" t="s">
        <v>54</v>
      </c>
      <c r="E595" s="106" t="s">
        <v>50</v>
      </c>
      <c r="F595" s="105">
        <v>8</v>
      </c>
      <c r="G595" s="109">
        <v>8688</v>
      </c>
      <c r="H595" s="109">
        <v>1366.6224</v>
      </c>
    </row>
    <row r="596" spans="1:8">
      <c r="A596" s="104">
        <v>40937</v>
      </c>
      <c r="B596" s="105">
        <v>1695</v>
      </c>
      <c r="C596" s="106" t="s">
        <v>49</v>
      </c>
      <c r="D596" s="106" t="s">
        <v>54</v>
      </c>
      <c r="E596" s="106" t="s">
        <v>47</v>
      </c>
      <c r="F596" s="105">
        <v>10</v>
      </c>
      <c r="G596" s="109">
        <v>4545</v>
      </c>
      <c r="H596" s="109">
        <v>1736.19</v>
      </c>
    </row>
    <row r="597" spans="1:8">
      <c r="A597" s="104">
        <v>40938</v>
      </c>
      <c r="B597" s="105">
        <v>2060</v>
      </c>
      <c r="C597" s="106" t="s">
        <v>48</v>
      </c>
      <c r="D597" s="106" t="s">
        <v>54</v>
      </c>
      <c r="E597" s="106" t="s">
        <v>50</v>
      </c>
      <c r="F597" s="105">
        <v>6</v>
      </c>
      <c r="G597" s="109">
        <v>7605</v>
      </c>
      <c r="H597" s="109">
        <v>948.7998</v>
      </c>
    </row>
    <row r="598" spans="1:8">
      <c r="A598" s="104">
        <v>40939</v>
      </c>
      <c r="B598" s="105">
        <v>1696</v>
      </c>
      <c r="C598" s="106" t="s">
        <v>45</v>
      </c>
      <c r="D598" s="106" t="s">
        <v>54</v>
      </c>
      <c r="E598" s="106" t="s">
        <v>47</v>
      </c>
      <c r="F598" s="105">
        <v>9</v>
      </c>
      <c r="G598" s="109">
        <v>2497.5</v>
      </c>
      <c r="H598" s="109">
        <v>1824.6735000000001</v>
      </c>
    </row>
    <row r="599" spans="1:8">
      <c r="A599" s="104">
        <v>40940</v>
      </c>
      <c r="B599" s="105">
        <v>2061</v>
      </c>
      <c r="C599" s="106" t="s">
        <v>49</v>
      </c>
      <c r="D599" s="106" t="s">
        <v>54</v>
      </c>
      <c r="E599" s="106" t="s">
        <v>51</v>
      </c>
      <c r="F599" s="105">
        <v>9</v>
      </c>
      <c r="G599" s="109">
        <v>12510</v>
      </c>
      <c r="H599" s="109">
        <v>754.35299999999995</v>
      </c>
    </row>
    <row r="600" spans="1:8">
      <c r="A600" s="104">
        <v>40941</v>
      </c>
      <c r="B600" s="105">
        <v>1697</v>
      </c>
      <c r="C600" s="106" t="s">
        <v>48</v>
      </c>
      <c r="D600" s="106" t="s">
        <v>54</v>
      </c>
      <c r="E600" s="106" t="s">
        <v>47</v>
      </c>
      <c r="F600" s="105">
        <v>7</v>
      </c>
      <c r="G600" s="109">
        <v>2404.5</v>
      </c>
      <c r="H600" s="109">
        <v>1045.4766</v>
      </c>
    </row>
    <row r="601" spans="1:8">
      <c r="A601" s="104">
        <v>40942</v>
      </c>
      <c r="B601" s="105">
        <v>2062</v>
      </c>
      <c r="C601" s="106" t="s">
        <v>45</v>
      </c>
      <c r="D601" s="106" t="s">
        <v>54</v>
      </c>
      <c r="E601" s="106" t="s">
        <v>51</v>
      </c>
      <c r="F601" s="105">
        <v>9</v>
      </c>
      <c r="G601" s="109">
        <v>10665</v>
      </c>
      <c r="H601" s="109">
        <v>868.13099999999986</v>
      </c>
    </row>
    <row r="602" spans="1:8">
      <c r="A602" s="104">
        <v>40943</v>
      </c>
      <c r="B602" s="105">
        <v>1698</v>
      </c>
      <c r="C602" s="106" t="s">
        <v>49</v>
      </c>
      <c r="D602" s="106" t="s">
        <v>54</v>
      </c>
      <c r="E602" s="106" t="s">
        <v>50</v>
      </c>
      <c r="F602" s="105">
        <v>7</v>
      </c>
      <c r="G602" s="109">
        <v>1685.25</v>
      </c>
      <c r="H602" s="109">
        <v>1372.4675999999999</v>
      </c>
    </row>
    <row r="603" spans="1:8">
      <c r="A603" s="104">
        <v>40944</v>
      </c>
      <c r="B603" s="105">
        <v>2063</v>
      </c>
      <c r="C603" s="106" t="s">
        <v>48</v>
      </c>
      <c r="D603" s="106" t="s">
        <v>54</v>
      </c>
      <c r="E603" s="106" t="s">
        <v>51</v>
      </c>
      <c r="F603" s="105">
        <v>9</v>
      </c>
      <c r="G603" s="109">
        <v>10692</v>
      </c>
      <c r="H603" s="109">
        <v>2301.453</v>
      </c>
    </row>
    <row r="604" spans="1:8">
      <c r="A604" s="104">
        <v>40945</v>
      </c>
      <c r="B604" s="105">
        <v>1699</v>
      </c>
      <c r="C604" s="106" t="s">
        <v>45</v>
      </c>
      <c r="D604" s="106" t="s">
        <v>54</v>
      </c>
      <c r="E604" s="106" t="s">
        <v>50</v>
      </c>
      <c r="F604" s="105">
        <v>8</v>
      </c>
      <c r="G604" s="109">
        <v>1512</v>
      </c>
      <c r="H604" s="109">
        <v>1312.4159999999999</v>
      </c>
    </row>
    <row r="605" spans="1:8">
      <c r="A605" s="104">
        <v>40946</v>
      </c>
      <c r="B605" s="105">
        <v>2064</v>
      </c>
      <c r="C605" s="106" t="s">
        <v>49</v>
      </c>
      <c r="D605" s="106" t="s">
        <v>54</v>
      </c>
      <c r="E605" s="106" t="s">
        <v>47</v>
      </c>
      <c r="F605" s="105">
        <v>8</v>
      </c>
      <c r="G605" s="109">
        <v>4428</v>
      </c>
      <c r="H605" s="109">
        <v>3605.4989999999998</v>
      </c>
    </row>
    <row r="606" spans="1:8">
      <c r="A606" s="104">
        <v>40947</v>
      </c>
      <c r="B606" s="105">
        <v>1700</v>
      </c>
      <c r="C606" s="106" t="s">
        <v>48</v>
      </c>
      <c r="D606" s="106" t="s">
        <v>54</v>
      </c>
      <c r="E606" s="106" t="s">
        <v>50</v>
      </c>
      <c r="F606" s="105">
        <v>10</v>
      </c>
      <c r="G606" s="109">
        <v>2580</v>
      </c>
      <c r="H606" s="109">
        <v>2085.1559999999999</v>
      </c>
    </row>
    <row r="607" spans="1:8">
      <c r="A607" s="104">
        <v>40948</v>
      </c>
      <c r="B607" s="105">
        <v>2065</v>
      </c>
      <c r="C607" s="106" t="s">
        <v>45</v>
      </c>
      <c r="D607" s="106" t="s">
        <v>54</v>
      </c>
      <c r="E607" s="106" t="s">
        <v>47</v>
      </c>
      <c r="F607" s="105">
        <v>7</v>
      </c>
      <c r="G607" s="109">
        <v>5712</v>
      </c>
      <c r="H607" s="109">
        <v>1753.0128000000002</v>
      </c>
    </row>
    <row r="608" spans="1:8">
      <c r="A608" s="104">
        <v>40949</v>
      </c>
      <c r="B608" s="105">
        <v>1701</v>
      </c>
      <c r="C608" s="106" t="s">
        <v>49</v>
      </c>
      <c r="D608" s="106" t="s">
        <v>54</v>
      </c>
      <c r="E608" s="106" t="s">
        <v>51</v>
      </c>
      <c r="F608" s="105">
        <v>7</v>
      </c>
      <c r="G608" s="109">
        <v>8379</v>
      </c>
      <c r="H608" s="109">
        <v>4282.2275999999993</v>
      </c>
    </row>
    <row r="609" spans="1:8">
      <c r="A609" s="104">
        <v>40950</v>
      </c>
      <c r="B609" s="105">
        <v>2066</v>
      </c>
      <c r="C609" s="106" t="s">
        <v>48</v>
      </c>
      <c r="D609" s="106" t="s">
        <v>54</v>
      </c>
      <c r="E609" s="106" t="s">
        <v>47</v>
      </c>
      <c r="F609" s="105">
        <v>7</v>
      </c>
      <c r="G609" s="109">
        <v>8662.5</v>
      </c>
      <c r="H609" s="109">
        <v>5223.4875000000002</v>
      </c>
    </row>
    <row r="610" spans="1:8">
      <c r="A610" s="104">
        <v>40951</v>
      </c>
      <c r="B610" s="105">
        <v>1702</v>
      </c>
      <c r="C610" s="106" t="s">
        <v>45</v>
      </c>
      <c r="D610" s="106" t="s">
        <v>54</v>
      </c>
      <c r="E610" s="106" t="s">
        <v>51</v>
      </c>
      <c r="F610" s="105">
        <v>6</v>
      </c>
      <c r="G610" s="109">
        <v>12285</v>
      </c>
      <c r="H610" s="109">
        <v>4660.9290000000001</v>
      </c>
    </row>
    <row r="611" spans="1:8">
      <c r="A611" s="104">
        <v>40952</v>
      </c>
      <c r="B611" s="105">
        <v>2067</v>
      </c>
      <c r="C611" s="106" t="s">
        <v>49</v>
      </c>
      <c r="D611" s="106" t="s">
        <v>54</v>
      </c>
      <c r="E611" s="106" t="s">
        <v>50</v>
      </c>
      <c r="F611" s="105">
        <v>8</v>
      </c>
      <c r="G611" s="109">
        <v>9600</v>
      </c>
      <c r="H611" s="109">
        <v>739.92000000000007</v>
      </c>
    </row>
    <row r="612" spans="1:8">
      <c r="A612" s="104">
        <v>40953</v>
      </c>
      <c r="B612" s="105">
        <v>1703</v>
      </c>
      <c r="C612" s="106" t="s">
        <v>48</v>
      </c>
      <c r="D612" s="106" t="s">
        <v>54</v>
      </c>
      <c r="E612" s="106" t="s">
        <v>51</v>
      </c>
      <c r="F612" s="105">
        <v>10</v>
      </c>
      <c r="G612" s="109">
        <v>12825</v>
      </c>
      <c r="H612" s="109">
        <v>2907.9405000000002</v>
      </c>
    </row>
    <row r="613" spans="1:8">
      <c r="A613" s="104">
        <v>40954</v>
      </c>
      <c r="B613" s="105">
        <v>2068</v>
      </c>
      <c r="C613" s="106" t="s">
        <v>45</v>
      </c>
      <c r="D613" s="106" t="s">
        <v>54</v>
      </c>
      <c r="E613" s="106" t="s">
        <v>50</v>
      </c>
      <c r="F613" s="105">
        <v>10</v>
      </c>
      <c r="G613" s="109">
        <v>6780</v>
      </c>
      <c r="H613" s="109">
        <v>2981.8440000000001</v>
      </c>
    </row>
    <row r="614" spans="1:8">
      <c r="A614" s="104">
        <v>40955</v>
      </c>
      <c r="B614" s="105">
        <v>1704</v>
      </c>
      <c r="C614" s="106" t="s">
        <v>49</v>
      </c>
      <c r="D614" s="106" t="s">
        <v>54</v>
      </c>
      <c r="E614" s="106" t="s">
        <v>47</v>
      </c>
      <c r="F614" s="105">
        <v>10</v>
      </c>
      <c r="G614" s="109">
        <v>4420</v>
      </c>
      <c r="H614" s="109">
        <v>1985.9059999999999</v>
      </c>
    </row>
    <row r="615" spans="1:8">
      <c r="A615" s="104">
        <v>40956</v>
      </c>
      <c r="B615" s="105">
        <v>2069</v>
      </c>
      <c r="C615" s="106" t="s">
        <v>48</v>
      </c>
      <c r="D615" s="106" t="s">
        <v>54</v>
      </c>
      <c r="E615" s="106" t="s">
        <v>50</v>
      </c>
      <c r="F615" s="105">
        <v>7</v>
      </c>
      <c r="G615" s="109">
        <v>8925</v>
      </c>
      <c r="H615" s="109">
        <v>3200.5050000000001</v>
      </c>
    </row>
    <row r="616" spans="1:8">
      <c r="A616" s="104">
        <v>40957</v>
      </c>
      <c r="B616" s="105">
        <v>1705</v>
      </c>
      <c r="C616" s="106" t="s">
        <v>45</v>
      </c>
      <c r="D616" s="106" t="s">
        <v>54</v>
      </c>
      <c r="E616" s="106" t="s">
        <v>47</v>
      </c>
      <c r="F616" s="105">
        <v>6</v>
      </c>
      <c r="G616" s="109">
        <v>5643</v>
      </c>
      <c r="H616" s="109">
        <v>3086.3447999999999</v>
      </c>
    </row>
    <row r="617" spans="1:8">
      <c r="A617" s="104">
        <v>40958</v>
      </c>
      <c r="B617" s="105">
        <v>2070</v>
      </c>
      <c r="C617" s="106" t="s">
        <v>49</v>
      </c>
      <c r="D617" s="106" t="s">
        <v>54</v>
      </c>
      <c r="E617" s="106" t="s">
        <v>51</v>
      </c>
      <c r="F617" s="105">
        <v>6</v>
      </c>
      <c r="G617" s="109">
        <v>3132</v>
      </c>
      <c r="H617" s="109">
        <v>1762.2197999999999</v>
      </c>
    </row>
    <row r="618" spans="1:8">
      <c r="A618" s="104">
        <v>40959</v>
      </c>
      <c r="B618" s="105">
        <v>1706</v>
      </c>
      <c r="C618" s="106" t="s">
        <v>48</v>
      </c>
      <c r="D618" s="106" t="s">
        <v>54</v>
      </c>
      <c r="E618" s="106" t="s">
        <v>47</v>
      </c>
      <c r="F618" s="105">
        <v>10</v>
      </c>
      <c r="G618" s="109">
        <v>1830</v>
      </c>
      <c r="H618" s="109">
        <v>2663.0160000000001</v>
      </c>
    </row>
    <row r="619" spans="1:8">
      <c r="A619" s="104">
        <v>40960</v>
      </c>
      <c r="B619" s="105">
        <v>2071</v>
      </c>
      <c r="C619" s="106" t="s">
        <v>45</v>
      </c>
      <c r="D619" s="106" t="s">
        <v>54</v>
      </c>
      <c r="E619" s="106" t="s">
        <v>51</v>
      </c>
      <c r="F619" s="105">
        <v>8</v>
      </c>
      <c r="G619" s="109">
        <v>1608</v>
      </c>
      <c r="H619" s="109">
        <v>1651.2552000000001</v>
      </c>
    </row>
    <row r="620" spans="1:8">
      <c r="A620" s="104">
        <v>40961</v>
      </c>
      <c r="B620" s="105">
        <v>1707</v>
      </c>
      <c r="C620" s="106" t="s">
        <v>49</v>
      </c>
      <c r="D620" s="106" t="s">
        <v>54</v>
      </c>
      <c r="E620" s="106" t="s">
        <v>50</v>
      </c>
      <c r="F620" s="105">
        <v>10</v>
      </c>
      <c r="G620" s="109">
        <v>4160</v>
      </c>
      <c r="H620" s="109">
        <v>1432.288</v>
      </c>
    </row>
    <row r="621" spans="1:8">
      <c r="A621" s="104">
        <v>40962</v>
      </c>
      <c r="B621" s="105">
        <v>2072</v>
      </c>
      <c r="C621" s="106" t="s">
        <v>48</v>
      </c>
      <c r="D621" s="106" t="s">
        <v>54</v>
      </c>
      <c r="E621" s="106" t="s">
        <v>51</v>
      </c>
      <c r="F621" s="105">
        <v>10</v>
      </c>
      <c r="G621" s="109">
        <v>8240</v>
      </c>
      <c r="H621" s="109">
        <v>1837.52</v>
      </c>
    </row>
    <row r="622" spans="1:8">
      <c r="A622" s="104">
        <v>40963</v>
      </c>
      <c r="B622" s="105">
        <v>1708</v>
      </c>
      <c r="C622" s="106" t="s">
        <v>45</v>
      </c>
      <c r="D622" s="106" t="s">
        <v>54</v>
      </c>
      <c r="E622" s="106" t="s">
        <v>50</v>
      </c>
      <c r="F622" s="105">
        <v>8</v>
      </c>
      <c r="G622" s="109">
        <v>11040</v>
      </c>
      <c r="H622" s="109">
        <v>2812.1088</v>
      </c>
    </row>
    <row r="623" spans="1:8">
      <c r="A623" s="104">
        <v>40964</v>
      </c>
      <c r="B623" s="105">
        <v>2073</v>
      </c>
      <c r="C623" s="106" t="s">
        <v>49</v>
      </c>
      <c r="D623" s="106" t="s">
        <v>54</v>
      </c>
      <c r="E623" s="106" t="s">
        <v>47</v>
      </c>
      <c r="F623" s="105">
        <v>6</v>
      </c>
      <c r="G623" s="109">
        <v>10890</v>
      </c>
      <c r="H623" s="109">
        <v>4779.621000000001</v>
      </c>
    </row>
    <row r="624" spans="1:8">
      <c r="A624" s="104">
        <v>40965</v>
      </c>
      <c r="B624" s="105">
        <v>1709</v>
      </c>
      <c r="C624" s="106" t="s">
        <v>48</v>
      </c>
      <c r="D624" s="106" t="s">
        <v>54</v>
      </c>
      <c r="E624" s="106" t="s">
        <v>50</v>
      </c>
      <c r="F624" s="105">
        <v>8</v>
      </c>
      <c r="G624" s="109">
        <v>12480</v>
      </c>
      <c r="H624" s="109">
        <v>2013.2736</v>
      </c>
    </row>
    <row r="625" spans="1:8">
      <c r="A625" s="104">
        <v>40966</v>
      </c>
      <c r="B625" s="105">
        <v>2074</v>
      </c>
      <c r="C625" s="106" t="s">
        <v>45</v>
      </c>
      <c r="D625" s="106" t="s">
        <v>54</v>
      </c>
      <c r="E625" s="106" t="s">
        <v>47</v>
      </c>
      <c r="F625" s="105">
        <v>6</v>
      </c>
      <c r="G625" s="109">
        <v>2196</v>
      </c>
      <c r="H625" s="109">
        <v>927.37080000000003</v>
      </c>
    </row>
    <row r="626" spans="1:8">
      <c r="A626" s="104">
        <v>40967</v>
      </c>
      <c r="B626" s="105">
        <v>1710</v>
      </c>
      <c r="C626" s="106" t="s">
        <v>49</v>
      </c>
      <c r="D626" s="106" t="s">
        <v>54</v>
      </c>
      <c r="E626" s="106" t="s">
        <v>51</v>
      </c>
      <c r="F626" s="105">
        <v>9</v>
      </c>
      <c r="G626" s="109">
        <v>11655</v>
      </c>
      <c r="H626" s="109">
        <v>2583.2142000000003</v>
      </c>
    </row>
    <row r="627" spans="1:8">
      <c r="A627" s="104">
        <v>40969</v>
      </c>
      <c r="B627" s="105">
        <v>2075</v>
      </c>
      <c r="C627" s="106" t="s">
        <v>48</v>
      </c>
      <c r="D627" s="106" t="s">
        <v>54</v>
      </c>
      <c r="E627" s="106" t="s">
        <v>47</v>
      </c>
      <c r="F627" s="105">
        <v>10</v>
      </c>
      <c r="G627" s="109">
        <v>8520</v>
      </c>
      <c r="H627" s="109">
        <v>2055.0239999999999</v>
      </c>
    </row>
    <row r="628" spans="1:8">
      <c r="A628" s="104">
        <v>40970</v>
      </c>
      <c r="B628" s="105">
        <v>1711</v>
      </c>
      <c r="C628" s="106" t="s">
        <v>45</v>
      </c>
      <c r="D628" s="106" t="s">
        <v>54</v>
      </c>
      <c r="E628" s="106" t="s">
        <v>51</v>
      </c>
      <c r="F628" s="105">
        <v>8</v>
      </c>
      <c r="G628" s="109">
        <v>7680</v>
      </c>
      <c r="H628" s="109">
        <v>713.08799999999997</v>
      </c>
    </row>
    <row r="629" spans="1:8">
      <c r="A629" s="104">
        <v>40971</v>
      </c>
      <c r="B629" s="105">
        <v>2076</v>
      </c>
      <c r="C629" s="106" t="s">
        <v>49</v>
      </c>
      <c r="D629" s="106" t="s">
        <v>54</v>
      </c>
      <c r="E629" s="106" t="s">
        <v>50</v>
      </c>
      <c r="F629" s="105">
        <v>9</v>
      </c>
      <c r="G629" s="109">
        <v>13050</v>
      </c>
      <c r="H629" s="109">
        <v>2082.7800000000002</v>
      </c>
    </row>
    <row r="630" spans="1:8">
      <c r="A630" s="104">
        <v>40972</v>
      </c>
      <c r="B630" s="105">
        <v>1712</v>
      </c>
      <c r="C630" s="106" t="s">
        <v>48</v>
      </c>
      <c r="D630" s="106" t="s">
        <v>54</v>
      </c>
      <c r="E630" s="106" t="s">
        <v>51</v>
      </c>
      <c r="F630" s="105">
        <v>9</v>
      </c>
      <c r="G630" s="109">
        <v>11745</v>
      </c>
      <c r="H630" s="109">
        <v>871.24409999999989</v>
      </c>
    </row>
    <row r="631" spans="1:8">
      <c r="A631" s="104">
        <v>40973</v>
      </c>
      <c r="B631" s="105">
        <v>2077</v>
      </c>
      <c r="C631" s="106" t="s">
        <v>45</v>
      </c>
      <c r="D631" s="106" t="s">
        <v>54</v>
      </c>
      <c r="E631" s="106" t="s">
        <v>50</v>
      </c>
      <c r="F631" s="105">
        <v>6</v>
      </c>
      <c r="G631" s="109">
        <v>13005</v>
      </c>
      <c r="H631" s="109">
        <v>2521.9295999999999</v>
      </c>
    </row>
    <row r="632" spans="1:8">
      <c r="A632" s="104">
        <v>41339</v>
      </c>
      <c r="B632" s="105">
        <v>1713</v>
      </c>
      <c r="C632" s="106" t="s">
        <v>49</v>
      </c>
      <c r="D632" s="106" t="s">
        <v>54</v>
      </c>
      <c r="E632" s="106" t="s">
        <v>47</v>
      </c>
      <c r="F632" s="105">
        <v>10</v>
      </c>
      <c r="G632" s="109">
        <v>10640</v>
      </c>
      <c r="H632" s="109">
        <v>2523.2759999999998</v>
      </c>
    </row>
    <row r="633" spans="1:8">
      <c r="A633" s="104">
        <v>41340</v>
      </c>
      <c r="B633" s="105">
        <v>2078</v>
      </c>
      <c r="C633" s="106" t="s">
        <v>48</v>
      </c>
      <c r="D633" s="106" t="s">
        <v>54</v>
      </c>
      <c r="E633" s="106" t="s">
        <v>50</v>
      </c>
      <c r="F633" s="105">
        <v>9</v>
      </c>
      <c r="G633" s="109">
        <v>12375</v>
      </c>
      <c r="H633" s="109">
        <v>2340.36</v>
      </c>
    </row>
    <row r="634" spans="1:8">
      <c r="A634" s="104">
        <v>41341</v>
      </c>
      <c r="B634" s="105">
        <v>1714</v>
      </c>
      <c r="C634" s="106" t="s">
        <v>45</v>
      </c>
      <c r="D634" s="106" t="s">
        <v>54</v>
      </c>
      <c r="E634" s="106" t="s">
        <v>47</v>
      </c>
      <c r="F634" s="105">
        <v>10</v>
      </c>
      <c r="G634" s="109">
        <v>11280</v>
      </c>
      <c r="H634" s="109">
        <v>5097.1500000000005</v>
      </c>
    </row>
    <row r="635" spans="1:8">
      <c r="A635" s="104">
        <v>41342</v>
      </c>
      <c r="B635" s="105">
        <v>2079</v>
      </c>
      <c r="C635" s="106" t="s">
        <v>49</v>
      </c>
      <c r="D635" s="106" t="s">
        <v>54</v>
      </c>
      <c r="E635" s="106" t="s">
        <v>51</v>
      </c>
      <c r="F635" s="105">
        <v>10</v>
      </c>
      <c r="G635" s="109">
        <v>5220</v>
      </c>
      <c r="H635" s="109">
        <v>2862.6480000000001</v>
      </c>
    </row>
    <row r="636" spans="1:8">
      <c r="A636" s="104">
        <v>41343</v>
      </c>
      <c r="B636" s="105">
        <v>1715</v>
      </c>
      <c r="C636" s="106" t="s">
        <v>48</v>
      </c>
      <c r="D636" s="106" t="s">
        <v>54</v>
      </c>
      <c r="E636" s="106" t="s">
        <v>47</v>
      </c>
      <c r="F636" s="105">
        <v>9</v>
      </c>
      <c r="G636" s="109">
        <v>9108</v>
      </c>
      <c r="H636" s="109">
        <v>4848.8715000000002</v>
      </c>
    </row>
    <row r="637" spans="1:8">
      <c r="A637" s="104">
        <v>41344</v>
      </c>
      <c r="B637" s="105">
        <v>2080</v>
      </c>
      <c r="C637" s="106" t="s">
        <v>45</v>
      </c>
      <c r="D637" s="106" t="s">
        <v>54</v>
      </c>
      <c r="E637" s="106" t="s">
        <v>51</v>
      </c>
      <c r="F637" s="105">
        <v>8</v>
      </c>
      <c r="G637" s="109">
        <v>7176</v>
      </c>
      <c r="H637" s="109">
        <v>834.80799999999999</v>
      </c>
    </row>
    <row r="638" spans="1:8">
      <c r="A638" s="104">
        <v>41345</v>
      </c>
      <c r="B638" s="105">
        <v>1716</v>
      </c>
      <c r="C638" s="106" t="s">
        <v>49</v>
      </c>
      <c r="D638" s="106" t="s">
        <v>54</v>
      </c>
      <c r="E638" s="106" t="s">
        <v>50</v>
      </c>
      <c r="F638" s="105">
        <v>9</v>
      </c>
      <c r="G638" s="109">
        <v>2605.5</v>
      </c>
      <c r="H638" s="109">
        <v>794.93804999999998</v>
      </c>
    </row>
    <row r="639" spans="1:8">
      <c r="A639" s="104">
        <v>41346</v>
      </c>
      <c r="B639" s="105">
        <v>2081</v>
      </c>
      <c r="C639" s="106" t="s">
        <v>48</v>
      </c>
      <c r="D639" s="106" t="s">
        <v>54</v>
      </c>
      <c r="E639" s="106" t="s">
        <v>51</v>
      </c>
      <c r="F639" s="105">
        <v>10</v>
      </c>
      <c r="G639" s="109">
        <v>10600</v>
      </c>
      <c r="H639" s="109">
        <v>4454.12</v>
      </c>
    </row>
    <row r="640" spans="1:8">
      <c r="A640" s="104">
        <v>41347</v>
      </c>
      <c r="B640" s="105">
        <v>1717</v>
      </c>
      <c r="C640" s="106" t="s">
        <v>45</v>
      </c>
      <c r="D640" s="106" t="s">
        <v>54</v>
      </c>
      <c r="E640" s="106" t="s">
        <v>50</v>
      </c>
      <c r="F640" s="105">
        <v>7</v>
      </c>
      <c r="G640" s="109">
        <v>2415</v>
      </c>
      <c r="H640" s="109">
        <v>724.74149999999986</v>
      </c>
    </row>
    <row r="641" spans="1:8">
      <c r="A641" s="104">
        <v>41348</v>
      </c>
      <c r="B641" s="105">
        <v>1718</v>
      </c>
      <c r="C641" s="106" t="s">
        <v>48</v>
      </c>
      <c r="D641" s="106" t="s">
        <v>54</v>
      </c>
      <c r="E641" s="106" t="s">
        <v>50</v>
      </c>
      <c r="F641" s="105">
        <v>9</v>
      </c>
      <c r="G641" s="109">
        <v>6588</v>
      </c>
      <c r="H641" s="109">
        <v>2554.8263999999999</v>
      </c>
    </row>
    <row r="642" spans="1:8">
      <c r="A642" s="104">
        <v>41349</v>
      </c>
      <c r="B642" s="105">
        <v>1719</v>
      </c>
      <c r="C642" s="106" t="s">
        <v>49</v>
      </c>
      <c r="D642" s="106" t="s">
        <v>54</v>
      </c>
      <c r="E642" s="106" t="s">
        <v>51</v>
      </c>
      <c r="F642" s="105">
        <v>7</v>
      </c>
      <c r="G642" s="109">
        <v>4063.5</v>
      </c>
      <c r="H642" s="109">
        <v>1466.1108000000002</v>
      </c>
    </row>
    <row r="643" spans="1:8">
      <c r="A643" s="104">
        <v>41350</v>
      </c>
      <c r="B643" s="105">
        <v>1720</v>
      </c>
      <c r="C643" s="106" t="s">
        <v>45</v>
      </c>
      <c r="D643" s="106" t="s">
        <v>54</v>
      </c>
      <c r="E643" s="106" t="s">
        <v>51</v>
      </c>
      <c r="F643" s="105">
        <v>10</v>
      </c>
      <c r="G643" s="109">
        <v>14850</v>
      </c>
      <c r="H643" s="109">
        <v>5103.9450000000006</v>
      </c>
    </row>
    <row r="644" spans="1:8">
      <c r="A644" s="104">
        <v>41351</v>
      </c>
      <c r="B644" s="105">
        <v>1721</v>
      </c>
      <c r="C644" s="106" t="s">
        <v>48</v>
      </c>
      <c r="D644" s="106" t="s">
        <v>54</v>
      </c>
      <c r="E644" s="106" t="s">
        <v>51</v>
      </c>
      <c r="F644" s="105">
        <v>10</v>
      </c>
      <c r="G644" s="109">
        <v>4560</v>
      </c>
      <c r="H644" s="109">
        <v>2971.2960000000003</v>
      </c>
    </row>
    <row r="645" spans="1:8">
      <c r="A645" s="104">
        <v>41352</v>
      </c>
      <c r="B645" s="105">
        <v>2091</v>
      </c>
      <c r="C645" s="106" t="s">
        <v>49</v>
      </c>
      <c r="D645" s="106" t="s">
        <v>54</v>
      </c>
      <c r="E645" s="106" t="s">
        <v>47</v>
      </c>
      <c r="F645" s="105">
        <v>6</v>
      </c>
      <c r="G645" s="109">
        <v>6642</v>
      </c>
      <c r="H645" s="109">
        <v>3599.9639999999995</v>
      </c>
    </row>
    <row r="646" spans="1:8">
      <c r="A646" s="104">
        <v>41353</v>
      </c>
      <c r="B646" s="105">
        <v>2092</v>
      </c>
      <c r="C646" s="106" t="s">
        <v>45</v>
      </c>
      <c r="D646" s="106" t="s">
        <v>54</v>
      </c>
      <c r="E646" s="106" t="s">
        <v>47</v>
      </c>
      <c r="F646" s="105">
        <v>6</v>
      </c>
      <c r="G646" s="109">
        <v>4428</v>
      </c>
      <c r="H646" s="109">
        <v>973.93860000000006</v>
      </c>
    </row>
    <row r="647" spans="1:8">
      <c r="A647" s="104">
        <v>41354</v>
      </c>
      <c r="B647" s="105">
        <v>2093</v>
      </c>
      <c r="C647" s="106" t="s">
        <v>48</v>
      </c>
      <c r="D647" s="106" t="s">
        <v>54</v>
      </c>
      <c r="E647" s="106" t="s">
        <v>47</v>
      </c>
      <c r="F647" s="105">
        <v>8</v>
      </c>
      <c r="G647" s="109">
        <v>1812</v>
      </c>
      <c r="H647" s="109">
        <v>578.75280000000009</v>
      </c>
    </row>
    <row r="648" spans="1:8">
      <c r="A648" s="104">
        <v>41355</v>
      </c>
      <c r="B648" s="105">
        <v>2094</v>
      </c>
      <c r="C648" s="106" t="s">
        <v>49</v>
      </c>
      <c r="D648" s="106" t="s">
        <v>54</v>
      </c>
      <c r="E648" s="106" t="s">
        <v>50</v>
      </c>
      <c r="F648" s="105">
        <v>7</v>
      </c>
      <c r="G648" s="109">
        <v>5544</v>
      </c>
      <c r="H648" s="109">
        <v>1490.2271999999998</v>
      </c>
    </row>
    <row r="649" spans="1:8">
      <c r="A649" s="104">
        <v>41356</v>
      </c>
      <c r="B649" s="105">
        <v>2095</v>
      </c>
      <c r="C649" s="106" t="s">
        <v>45</v>
      </c>
      <c r="D649" s="106" t="s">
        <v>54</v>
      </c>
      <c r="E649" s="106" t="s">
        <v>50</v>
      </c>
      <c r="F649" s="105">
        <v>8</v>
      </c>
      <c r="G649" s="109">
        <v>4688</v>
      </c>
      <c r="H649" s="109">
        <v>2016.7776000000001</v>
      </c>
    </row>
    <row r="650" spans="1:8">
      <c r="A650" s="104">
        <v>41357</v>
      </c>
      <c r="B650" s="105">
        <v>1731</v>
      </c>
      <c r="C650" s="106" t="s">
        <v>49</v>
      </c>
      <c r="D650" s="106" t="s">
        <v>54</v>
      </c>
      <c r="E650" s="106" t="s">
        <v>47</v>
      </c>
      <c r="F650" s="105">
        <v>9</v>
      </c>
      <c r="G650" s="109">
        <v>7128</v>
      </c>
      <c r="H650" s="109">
        <v>1762.5168000000001</v>
      </c>
    </row>
    <row r="651" spans="1:8">
      <c r="A651" s="104">
        <v>41358</v>
      </c>
      <c r="B651" s="105">
        <v>2096</v>
      </c>
      <c r="C651" s="106" t="s">
        <v>48</v>
      </c>
      <c r="D651" s="106" t="s">
        <v>54</v>
      </c>
      <c r="E651" s="106" t="s">
        <v>50</v>
      </c>
      <c r="F651" s="105">
        <v>6</v>
      </c>
      <c r="G651" s="109">
        <v>7344</v>
      </c>
      <c r="H651" s="109">
        <v>2931.174</v>
      </c>
    </row>
    <row r="652" spans="1:8">
      <c r="A652" s="104">
        <v>41359</v>
      </c>
      <c r="B652" s="105">
        <v>1732</v>
      </c>
      <c r="C652" s="106" t="s">
        <v>45</v>
      </c>
      <c r="D652" s="106" t="s">
        <v>54</v>
      </c>
      <c r="E652" s="106" t="s">
        <v>47</v>
      </c>
      <c r="F652" s="105">
        <v>6</v>
      </c>
      <c r="G652" s="109">
        <v>4698</v>
      </c>
      <c r="H652" s="109">
        <v>676.19880000000012</v>
      </c>
    </row>
    <row r="653" spans="1:8">
      <c r="A653" s="104">
        <v>41360</v>
      </c>
      <c r="B653" s="105">
        <v>2097</v>
      </c>
      <c r="C653" s="106" t="s">
        <v>49</v>
      </c>
      <c r="D653" s="106" t="s">
        <v>54</v>
      </c>
      <c r="E653" s="106" t="s">
        <v>51</v>
      </c>
      <c r="F653" s="105">
        <v>9</v>
      </c>
      <c r="G653" s="109">
        <v>3294</v>
      </c>
      <c r="H653" s="109">
        <v>3128.4764999999998</v>
      </c>
    </row>
    <row r="654" spans="1:8">
      <c r="A654" s="104">
        <v>41361</v>
      </c>
      <c r="B654" s="105">
        <v>1733</v>
      </c>
      <c r="C654" s="106" t="s">
        <v>48</v>
      </c>
      <c r="D654" s="106" t="s">
        <v>54</v>
      </c>
      <c r="E654" s="106" t="s">
        <v>47</v>
      </c>
      <c r="F654" s="105">
        <v>9</v>
      </c>
      <c r="G654" s="109">
        <v>5832</v>
      </c>
      <c r="H654" s="109">
        <v>3346.7903999999999</v>
      </c>
    </row>
    <row r="655" spans="1:8">
      <c r="A655" s="104">
        <v>41362</v>
      </c>
      <c r="B655" s="105">
        <v>2098</v>
      </c>
      <c r="C655" s="106" t="s">
        <v>45</v>
      </c>
      <c r="D655" s="106" t="s">
        <v>54</v>
      </c>
      <c r="E655" s="106" t="s">
        <v>51</v>
      </c>
      <c r="F655" s="105">
        <v>8</v>
      </c>
      <c r="G655" s="109">
        <v>2508</v>
      </c>
      <c r="H655" s="109">
        <v>3452.0111999999999</v>
      </c>
    </row>
    <row r="656" spans="1:8">
      <c r="A656" s="104">
        <v>41363</v>
      </c>
      <c r="B656" s="105">
        <v>1734</v>
      </c>
      <c r="C656" s="106" t="s">
        <v>49</v>
      </c>
      <c r="D656" s="106" t="s">
        <v>54</v>
      </c>
      <c r="E656" s="106" t="s">
        <v>50</v>
      </c>
      <c r="F656" s="105">
        <v>6</v>
      </c>
      <c r="G656" s="109">
        <v>5265</v>
      </c>
      <c r="H656" s="109">
        <v>544.92750000000001</v>
      </c>
    </row>
    <row r="657" spans="1:8">
      <c r="A657" s="104">
        <v>41364</v>
      </c>
      <c r="B657" s="105">
        <v>2099</v>
      </c>
      <c r="C657" s="106" t="s">
        <v>48</v>
      </c>
      <c r="D657" s="106" t="s">
        <v>54</v>
      </c>
      <c r="E657" s="106" t="s">
        <v>51</v>
      </c>
      <c r="F657" s="105">
        <v>7</v>
      </c>
      <c r="G657" s="109">
        <v>1533</v>
      </c>
      <c r="H657" s="109">
        <v>673.75350000000003</v>
      </c>
    </row>
    <row r="658" spans="1:8">
      <c r="A658" s="104">
        <v>41365</v>
      </c>
      <c r="B658" s="105">
        <v>1735</v>
      </c>
      <c r="C658" s="106" t="s">
        <v>45</v>
      </c>
      <c r="D658" s="106" t="s">
        <v>54</v>
      </c>
      <c r="E658" s="106" t="s">
        <v>50</v>
      </c>
      <c r="F658" s="105">
        <v>7</v>
      </c>
      <c r="G658" s="109">
        <v>7770</v>
      </c>
      <c r="H658" s="109">
        <v>2367.1305000000002</v>
      </c>
    </row>
    <row r="659" spans="1:8">
      <c r="A659" s="104">
        <v>41366</v>
      </c>
      <c r="B659" s="105">
        <v>2100</v>
      </c>
      <c r="C659" s="106" t="s">
        <v>49</v>
      </c>
      <c r="D659" s="106" t="s">
        <v>54</v>
      </c>
      <c r="E659" s="106" t="s">
        <v>47</v>
      </c>
      <c r="F659" s="105">
        <v>6</v>
      </c>
      <c r="G659" s="109">
        <v>1719</v>
      </c>
      <c r="H659" s="109">
        <v>1526.8158000000001</v>
      </c>
    </row>
    <row r="660" spans="1:8">
      <c r="A660" s="104">
        <v>41367</v>
      </c>
      <c r="B660" s="105">
        <v>1736</v>
      </c>
      <c r="C660" s="106" t="s">
        <v>48</v>
      </c>
      <c r="D660" s="106" t="s">
        <v>54</v>
      </c>
      <c r="E660" s="106" t="s">
        <v>50</v>
      </c>
      <c r="F660" s="105">
        <v>7</v>
      </c>
      <c r="G660" s="109">
        <v>4018</v>
      </c>
      <c r="H660" s="109">
        <v>772.8623</v>
      </c>
    </row>
    <row r="661" spans="1:8">
      <c r="A661" s="104">
        <v>41368</v>
      </c>
      <c r="B661" s="105">
        <v>2101</v>
      </c>
      <c r="C661" s="106" t="s">
        <v>45</v>
      </c>
      <c r="D661" s="106" t="s">
        <v>54</v>
      </c>
      <c r="E661" s="106" t="s">
        <v>47</v>
      </c>
      <c r="F661" s="105">
        <v>9</v>
      </c>
      <c r="G661" s="109">
        <v>10395</v>
      </c>
      <c r="H661" s="109">
        <v>922.66019999999992</v>
      </c>
    </row>
    <row r="662" spans="1:8">
      <c r="A662" s="104">
        <v>41369</v>
      </c>
      <c r="B662" s="105">
        <v>1737</v>
      </c>
      <c r="C662" s="106" t="s">
        <v>49</v>
      </c>
      <c r="D662" s="106" t="s">
        <v>54</v>
      </c>
      <c r="E662" s="106" t="s">
        <v>51</v>
      </c>
      <c r="F662" s="105">
        <v>10</v>
      </c>
      <c r="G662" s="109">
        <v>11100</v>
      </c>
      <c r="H662" s="109">
        <v>4928.3999999999996</v>
      </c>
    </row>
    <row r="663" spans="1:8">
      <c r="A663" s="104">
        <v>41370</v>
      </c>
      <c r="B663" s="105">
        <v>2102</v>
      </c>
      <c r="C663" s="106" t="s">
        <v>48</v>
      </c>
      <c r="D663" s="106" t="s">
        <v>54</v>
      </c>
      <c r="E663" s="106" t="s">
        <v>47</v>
      </c>
      <c r="F663" s="105">
        <v>9</v>
      </c>
      <c r="G663" s="109">
        <v>5940</v>
      </c>
      <c r="H663" s="109">
        <v>1273.8330000000001</v>
      </c>
    </row>
    <row r="664" spans="1:8">
      <c r="A664" s="104">
        <v>41371</v>
      </c>
      <c r="B664" s="105">
        <v>1738</v>
      </c>
      <c r="C664" s="106" t="s">
        <v>45</v>
      </c>
      <c r="D664" s="106" t="s">
        <v>54</v>
      </c>
      <c r="E664" s="106" t="s">
        <v>51</v>
      </c>
      <c r="F664" s="105">
        <v>7</v>
      </c>
      <c r="G664" s="109">
        <v>12442.5</v>
      </c>
      <c r="H664" s="109">
        <v>4404.6449999999995</v>
      </c>
    </row>
    <row r="665" spans="1:8">
      <c r="A665" s="104">
        <v>41372</v>
      </c>
      <c r="B665" s="105">
        <v>2103</v>
      </c>
      <c r="C665" s="106" t="s">
        <v>49</v>
      </c>
      <c r="D665" s="106" t="s">
        <v>54</v>
      </c>
      <c r="E665" s="106" t="s">
        <v>50</v>
      </c>
      <c r="F665" s="105">
        <v>7</v>
      </c>
      <c r="G665" s="109">
        <v>6132</v>
      </c>
      <c r="H665" s="109">
        <v>3357.2700000000004</v>
      </c>
    </row>
    <row r="666" spans="1:8">
      <c r="A666" s="104">
        <v>41373</v>
      </c>
      <c r="B666" s="105">
        <v>1739</v>
      </c>
      <c r="C666" s="106" t="s">
        <v>48</v>
      </c>
      <c r="D666" s="106" t="s">
        <v>54</v>
      </c>
      <c r="E666" s="106" t="s">
        <v>51</v>
      </c>
      <c r="F666" s="105">
        <v>7</v>
      </c>
      <c r="G666" s="109">
        <v>10500</v>
      </c>
      <c r="H666" s="109">
        <v>1850.1</v>
      </c>
    </row>
    <row r="667" spans="1:8">
      <c r="A667" s="104">
        <v>41374</v>
      </c>
      <c r="B667" s="105">
        <v>2104</v>
      </c>
      <c r="C667" s="106" t="s">
        <v>45</v>
      </c>
      <c r="D667" s="106" t="s">
        <v>54</v>
      </c>
      <c r="E667" s="106" t="s">
        <v>50</v>
      </c>
      <c r="F667" s="105">
        <v>10</v>
      </c>
      <c r="G667" s="109">
        <v>14650</v>
      </c>
      <c r="H667" s="109">
        <v>5070.3650000000007</v>
      </c>
    </row>
    <row r="668" spans="1:8">
      <c r="A668" s="104">
        <v>41375</v>
      </c>
      <c r="B668" s="105">
        <v>1740</v>
      </c>
      <c r="C668" s="106" t="s">
        <v>49</v>
      </c>
      <c r="D668" s="106" t="s">
        <v>54</v>
      </c>
      <c r="E668" s="106" t="s">
        <v>47</v>
      </c>
      <c r="F668" s="105">
        <v>9</v>
      </c>
      <c r="G668" s="109">
        <v>14985</v>
      </c>
      <c r="H668" s="109">
        <v>4501.4940000000006</v>
      </c>
    </row>
    <row r="669" spans="1:8">
      <c r="A669" s="104">
        <v>41376</v>
      </c>
      <c r="B669" s="105">
        <v>2105</v>
      </c>
      <c r="C669" s="106" t="s">
        <v>48</v>
      </c>
      <c r="D669" s="106" t="s">
        <v>54</v>
      </c>
      <c r="E669" s="106" t="s">
        <v>50</v>
      </c>
      <c r="F669" s="105">
        <v>8</v>
      </c>
      <c r="G669" s="109">
        <v>2214</v>
      </c>
      <c r="H669" s="109">
        <v>4702.5359999999991</v>
      </c>
    </row>
    <row r="670" spans="1:8">
      <c r="A670" s="104">
        <v>41377</v>
      </c>
      <c r="B670" s="105">
        <v>1741</v>
      </c>
      <c r="C670" s="106" t="s">
        <v>45</v>
      </c>
      <c r="D670" s="106" t="s">
        <v>54</v>
      </c>
      <c r="E670" s="106" t="s">
        <v>47</v>
      </c>
      <c r="F670" s="105">
        <v>10</v>
      </c>
      <c r="G670" s="109">
        <v>8370</v>
      </c>
      <c r="H670" s="109">
        <v>1086.9839999999999</v>
      </c>
    </row>
    <row r="671" spans="1:8">
      <c r="A671" s="104">
        <v>41378</v>
      </c>
      <c r="B671" s="105">
        <v>2106</v>
      </c>
      <c r="C671" s="106" t="s">
        <v>49</v>
      </c>
      <c r="D671" s="106" t="s">
        <v>54</v>
      </c>
      <c r="E671" s="106" t="s">
        <v>51</v>
      </c>
      <c r="F671" s="105">
        <v>6</v>
      </c>
      <c r="G671" s="109">
        <v>7560</v>
      </c>
      <c r="H671" s="109">
        <v>4897.619999999999</v>
      </c>
    </row>
    <row r="672" spans="1:8">
      <c r="A672" s="104">
        <v>41379</v>
      </c>
      <c r="B672" s="105">
        <v>1742</v>
      </c>
      <c r="C672" s="106" t="s">
        <v>48</v>
      </c>
      <c r="D672" s="106" t="s">
        <v>54</v>
      </c>
      <c r="E672" s="106" t="s">
        <v>47</v>
      </c>
      <c r="F672" s="105">
        <v>6</v>
      </c>
      <c r="G672" s="109">
        <v>1512</v>
      </c>
      <c r="H672" s="109">
        <v>1825.2864</v>
      </c>
    </row>
    <row r="673" spans="1:8">
      <c r="A673" s="104">
        <v>41380</v>
      </c>
      <c r="B673" s="105">
        <v>2107</v>
      </c>
      <c r="C673" s="106" t="s">
        <v>45</v>
      </c>
      <c r="D673" s="106" t="s">
        <v>54</v>
      </c>
      <c r="E673" s="106" t="s">
        <v>51</v>
      </c>
      <c r="F673" s="105">
        <v>8</v>
      </c>
      <c r="G673" s="109">
        <v>1812</v>
      </c>
      <c r="H673" s="109">
        <v>2564.3424</v>
      </c>
    </row>
    <row r="674" spans="1:8">
      <c r="A674" s="104">
        <v>41381</v>
      </c>
      <c r="B674" s="105">
        <v>1743</v>
      </c>
      <c r="C674" s="106" t="s">
        <v>49</v>
      </c>
      <c r="D674" s="106" t="s">
        <v>54</v>
      </c>
      <c r="E674" s="106" t="s">
        <v>50</v>
      </c>
      <c r="F674" s="105">
        <v>10</v>
      </c>
      <c r="G674" s="109">
        <v>11220</v>
      </c>
      <c r="H674" s="109">
        <v>924.24750000000017</v>
      </c>
    </row>
    <row r="675" spans="1:8">
      <c r="A675" s="104">
        <v>41382</v>
      </c>
      <c r="B675" s="105">
        <v>2108</v>
      </c>
      <c r="C675" s="106" t="s">
        <v>48</v>
      </c>
      <c r="D675" s="106" t="s">
        <v>54</v>
      </c>
      <c r="E675" s="106" t="s">
        <v>51</v>
      </c>
      <c r="F675" s="105">
        <v>8</v>
      </c>
      <c r="G675" s="109">
        <v>6768</v>
      </c>
      <c r="H675" s="109">
        <v>983.61599999999999</v>
      </c>
    </row>
    <row r="676" spans="1:8">
      <c r="A676" s="104">
        <v>41383</v>
      </c>
      <c r="B676" s="105">
        <v>1744</v>
      </c>
      <c r="C676" s="106" t="s">
        <v>45</v>
      </c>
      <c r="D676" s="106" t="s">
        <v>54</v>
      </c>
      <c r="E676" s="106" t="s">
        <v>50</v>
      </c>
      <c r="F676" s="105">
        <v>6</v>
      </c>
      <c r="G676" s="109">
        <v>11002.5</v>
      </c>
      <c r="H676" s="109">
        <v>1825.0947000000001</v>
      </c>
    </row>
    <row r="677" spans="1:8">
      <c r="A677" s="104">
        <v>41384</v>
      </c>
      <c r="B677" s="105">
        <v>2109</v>
      </c>
      <c r="C677" s="106" t="s">
        <v>49</v>
      </c>
      <c r="D677" s="106" t="s">
        <v>54</v>
      </c>
      <c r="E677" s="106" t="s">
        <v>47</v>
      </c>
      <c r="F677" s="105">
        <v>10</v>
      </c>
      <c r="G677" s="109">
        <v>4120</v>
      </c>
      <c r="H677" s="109">
        <v>1626.9879999999998</v>
      </c>
    </row>
    <row r="678" spans="1:8">
      <c r="A678" s="104">
        <v>41385</v>
      </c>
      <c r="B678" s="105">
        <v>1745</v>
      </c>
      <c r="C678" s="106" t="s">
        <v>48</v>
      </c>
      <c r="D678" s="106" t="s">
        <v>54</v>
      </c>
      <c r="E678" s="106" t="s">
        <v>50</v>
      </c>
      <c r="F678" s="105">
        <v>8</v>
      </c>
      <c r="G678" s="109">
        <v>14580</v>
      </c>
      <c r="H678" s="109">
        <v>6256.2780000000002</v>
      </c>
    </row>
    <row r="679" spans="1:8">
      <c r="A679" s="104">
        <v>41386</v>
      </c>
      <c r="B679" s="105">
        <v>2110</v>
      </c>
      <c r="C679" s="106" t="s">
        <v>45</v>
      </c>
      <c r="D679" s="106" t="s">
        <v>54</v>
      </c>
      <c r="E679" s="106" t="s">
        <v>47</v>
      </c>
      <c r="F679" s="105">
        <v>7</v>
      </c>
      <c r="G679" s="109">
        <v>10867.5</v>
      </c>
      <c r="H679" s="109">
        <v>4205.7224999999999</v>
      </c>
    </row>
    <row r="680" spans="1:8">
      <c r="A680" s="104">
        <v>41387</v>
      </c>
      <c r="B680" s="105">
        <v>1746</v>
      </c>
      <c r="C680" s="106" t="s">
        <v>49</v>
      </c>
      <c r="D680" s="106" t="s">
        <v>54</v>
      </c>
      <c r="E680" s="106" t="s">
        <v>51</v>
      </c>
      <c r="F680" s="105">
        <v>6</v>
      </c>
      <c r="G680" s="109">
        <v>7092</v>
      </c>
      <c r="H680" s="109">
        <v>2235.5757000000003</v>
      </c>
    </row>
    <row r="681" spans="1:8">
      <c r="A681" s="104">
        <v>41388</v>
      </c>
      <c r="B681" s="105">
        <v>2111</v>
      </c>
      <c r="C681" s="106" t="s">
        <v>48</v>
      </c>
      <c r="D681" s="106" t="s">
        <v>54</v>
      </c>
      <c r="E681" s="106" t="s">
        <v>47</v>
      </c>
      <c r="F681" s="105">
        <v>6</v>
      </c>
      <c r="G681" s="109">
        <v>10732.5</v>
      </c>
      <c r="H681" s="109">
        <v>3605.2613999999999</v>
      </c>
    </row>
    <row r="682" spans="1:8">
      <c r="A682" s="104">
        <v>41389</v>
      </c>
      <c r="B682" s="105">
        <v>1747</v>
      </c>
      <c r="C682" s="106" t="s">
        <v>45</v>
      </c>
      <c r="D682" s="106" t="s">
        <v>54</v>
      </c>
      <c r="E682" s="106" t="s">
        <v>51</v>
      </c>
      <c r="F682" s="105">
        <v>10</v>
      </c>
      <c r="G682" s="109">
        <v>8580</v>
      </c>
      <c r="H682" s="109">
        <v>1138.8520000000001</v>
      </c>
    </row>
    <row r="683" spans="1:8">
      <c r="A683" s="104">
        <v>41390</v>
      </c>
      <c r="B683" s="105">
        <v>2112</v>
      </c>
      <c r="C683" s="106" t="s">
        <v>49</v>
      </c>
      <c r="D683" s="106" t="s">
        <v>54</v>
      </c>
      <c r="E683" s="106" t="s">
        <v>50</v>
      </c>
      <c r="F683" s="105">
        <v>8</v>
      </c>
      <c r="G683" s="109">
        <v>4824</v>
      </c>
      <c r="H683" s="109">
        <v>2411.0352000000003</v>
      </c>
    </row>
    <row r="684" spans="1:8">
      <c r="A684" s="104">
        <v>41391</v>
      </c>
      <c r="B684" s="105">
        <v>1748</v>
      </c>
      <c r="C684" s="106" t="s">
        <v>48</v>
      </c>
      <c r="D684" s="106" t="s">
        <v>54</v>
      </c>
      <c r="E684" s="106" t="s">
        <v>51</v>
      </c>
      <c r="F684" s="105">
        <v>9</v>
      </c>
      <c r="G684" s="109">
        <v>8208</v>
      </c>
      <c r="H684" s="109">
        <v>1264.4423999999999</v>
      </c>
    </row>
    <row r="685" spans="1:8">
      <c r="A685" s="104">
        <v>41392</v>
      </c>
      <c r="B685" s="105">
        <v>2113</v>
      </c>
      <c r="C685" s="106" t="s">
        <v>45</v>
      </c>
      <c r="D685" s="106" t="s">
        <v>54</v>
      </c>
      <c r="E685" s="106" t="s">
        <v>50</v>
      </c>
      <c r="F685" s="105">
        <v>8</v>
      </c>
      <c r="G685" s="109">
        <v>4256</v>
      </c>
      <c r="H685" s="109">
        <v>2694.0480000000002</v>
      </c>
    </row>
    <row r="686" spans="1:8">
      <c r="A686" s="104">
        <v>41393</v>
      </c>
      <c r="B686" s="105">
        <v>1749</v>
      </c>
      <c r="C686" s="106" t="s">
        <v>49</v>
      </c>
      <c r="D686" s="106" t="s">
        <v>54</v>
      </c>
      <c r="E686" s="106" t="s">
        <v>47</v>
      </c>
      <c r="F686" s="105">
        <v>6</v>
      </c>
      <c r="G686" s="109">
        <v>7308</v>
      </c>
      <c r="H686" s="109">
        <v>1987.4105999999999</v>
      </c>
    </row>
    <row r="687" spans="1:8">
      <c r="A687" s="104">
        <v>41394</v>
      </c>
      <c r="B687" s="105">
        <v>2114</v>
      </c>
      <c r="C687" s="106" t="s">
        <v>48</v>
      </c>
      <c r="D687" s="106" t="s">
        <v>54</v>
      </c>
      <c r="E687" s="106" t="s">
        <v>50</v>
      </c>
      <c r="F687" s="105">
        <v>8</v>
      </c>
      <c r="G687" s="109">
        <v>9300</v>
      </c>
      <c r="H687" s="109">
        <v>2842.08</v>
      </c>
    </row>
    <row r="688" spans="1:8">
      <c r="A688" s="104">
        <v>41395</v>
      </c>
      <c r="B688" s="105">
        <v>1750</v>
      </c>
      <c r="C688" s="106" t="s">
        <v>45</v>
      </c>
      <c r="D688" s="106" t="s">
        <v>54</v>
      </c>
      <c r="E688" s="106" t="s">
        <v>47</v>
      </c>
      <c r="F688" s="105">
        <v>10</v>
      </c>
      <c r="G688" s="109">
        <v>9840</v>
      </c>
      <c r="H688" s="109">
        <v>1549.8</v>
      </c>
    </row>
    <row r="689" spans="1:8">
      <c r="A689" s="104">
        <v>41396</v>
      </c>
      <c r="B689" s="105">
        <v>2115</v>
      </c>
      <c r="C689" s="106" t="s">
        <v>49</v>
      </c>
      <c r="D689" s="106" t="s">
        <v>54</v>
      </c>
      <c r="E689" s="106" t="s">
        <v>51</v>
      </c>
      <c r="F689" s="105">
        <v>6</v>
      </c>
      <c r="G689" s="109">
        <v>5346</v>
      </c>
      <c r="H689" s="109">
        <v>2876.8608000000004</v>
      </c>
    </row>
    <row r="690" spans="1:8">
      <c r="A690" s="104">
        <v>41397</v>
      </c>
      <c r="B690" s="105">
        <v>1751</v>
      </c>
      <c r="C690" s="106" t="s">
        <v>48</v>
      </c>
      <c r="D690" s="106" t="s">
        <v>54</v>
      </c>
      <c r="E690" s="106" t="s">
        <v>47</v>
      </c>
      <c r="F690" s="105">
        <v>9</v>
      </c>
      <c r="G690" s="109">
        <v>10440</v>
      </c>
      <c r="H690" s="109">
        <v>1611.4139999999998</v>
      </c>
    </row>
    <row r="691" spans="1:8">
      <c r="A691" s="104">
        <v>41398</v>
      </c>
      <c r="B691" s="105">
        <v>2116</v>
      </c>
      <c r="C691" s="106" t="s">
        <v>45</v>
      </c>
      <c r="D691" s="106" t="s">
        <v>54</v>
      </c>
      <c r="E691" s="106" t="s">
        <v>51</v>
      </c>
      <c r="F691" s="105">
        <v>6</v>
      </c>
      <c r="G691" s="109">
        <v>12060</v>
      </c>
      <c r="H691" s="109">
        <v>3905.5104000000001</v>
      </c>
    </row>
    <row r="692" spans="1:8">
      <c r="A692" s="104">
        <v>41399</v>
      </c>
      <c r="B692" s="105">
        <v>1752</v>
      </c>
      <c r="C692" s="106" t="s">
        <v>49</v>
      </c>
      <c r="D692" s="106" t="s">
        <v>54</v>
      </c>
      <c r="E692" s="106" t="s">
        <v>50</v>
      </c>
      <c r="F692" s="105">
        <v>9</v>
      </c>
      <c r="G692" s="109">
        <v>8383.5</v>
      </c>
      <c r="H692" s="109">
        <v>3595.6831499999998</v>
      </c>
    </row>
    <row r="693" spans="1:8">
      <c r="A693" s="104">
        <v>41400</v>
      </c>
      <c r="B693" s="105">
        <v>2117</v>
      </c>
      <c r="C693" s="106" t="s">
        <v>48</v>
      </c>
      <c r="D693" s="106" t="s">
        <v>54</v>
      </c>
      <c r="E693" s="106" t="s">
        <v>51</v>
      </c>
      <c r="F693" s="105">
        <v>8</v>
      </c>
      <c r="G693" s="109">
        <v>2988</v>
      </c>
      <c r="H693" s="109">
        <v>5837.0579999999991</v>
      </c>
    </row>
    <row r="694" spans="1:8">
      <c r="A694" s="104">
        <v>41401</v>
      </c>
      <c r="B694" s="105">
        <v>1753</v>
      </c>
      <c r="C694" s="106" t="s">
        <v>45</v>
      </c>
      <c r="D694" s="106" t="s">
        <v>54</v>
      </c>
      <c r="E694" s="106" t="s">
        <v>50</v>
      </c>
      <c r="F694" s="105">
        <v>7</v>
      </c>
      <c r="G694" s="109">
        <v>12075</v>
      </c>
      <c r="H694" s="109">
        <v>1492.47</v>
      </c>
    </row>
    <row r="695" spans="1:8">
      <c r="A695" s="104">
        <v>41767</v>
      </c>
      <c r="B695" s="105">
        <v>1754</v>
      </c>
      <c r="C695" s="106" t="s">
        <v>48</v>
      </c>
      <c r="D695" s="106" t="s">
        <v>54</v>
      </c>
      <c r="E695" s="106" t="s">
        <v>50</v>
      </c>
      <c r="F695" s="105">
        <v>6</v>
      </c>
      <c r="G695" s="109">
        <v>6885</v>
      </c>
      <c r="H695" s="109">
        <v>2666.5604999999996</v>
      </c>
    </row>
    <row r="696" spans="1:8">
      <c r="A696" s="104">
        <v>41768</v>
      </c>
      <c r="B696" s="105">
        <v>1755</v>
      </c>
      <c r="C696" s="106" t="s">
        <v>49</v>
      </c>
      <c r="D696" s="106" t="s">
        <v>54</v>
      </c>
      <c r="E696" s="106" t="s">
        <v>51</v>
      </c>
      <c r="F696" s="105">
        <v>7</v>
      </c>
      <c r="G696" s="109">
        <v>12075</v>
      </c>
      <c r="H696" s="109">
        <v>3560.6760000000004</v>
      </c>
    </row>
    <row r="697" spans="1:8">
      <c r="A697" s="104">
        <v>41769</v>
      </c>
      <c r="B697" s="105">
        <v>1756</v>
      </c>
      <c r="C697" s="106" t="s">
        <v>45</v>
      </c>
      <c r="D697" s="106" t="s">
        <v>54</v>
      </c>
      <c r="E697" s="106" t="s">
        <v>51</v>
      </c>
      <c r="F697" s="105">
        <v>8</v>
      </c>
      <c r="G697" s="109">
        <v>9312</v>
      </c>
      <c r="H697" s="109">
        <v>2769.1560000000004</v>
      </c>
    </row>
    <row r="698" spans="1:8">
      <c r="A698" s="104">
        <v>41770</v>
      </c>
      <c r="B698" s="105">
        <v>1757</v>
      </c>
      <c r="C698" s="106" t="s">
        <v>48</v>
      </c>
      <c r="D698" s="106" t="s">
        <v>54</v>
      </c>
      <c r="E698" s="106" t="s">
        <v>51</v>
      </c>
      <c r="F698" s="105">
        <v>10</v>
      </c>
      <c r="G698" s="109">
        <v>1515</v>
      </c>
      <c r="H698" s="109">
        <v>1805.2740000000001</v>
      </c>
    </row>
    <row r="699" spans="1:8">
      <c r="A699" s="104">
        <v>41771</v>
      </c>
      <c r="B699" s="105">
        <v>2127</v>
      </c>
      <c r="C699" s="106" t="s">
        <v>49</v>
      </c>
      <c r="D699" s="106" t="s">
        <v>54</v>
      </c>
      <c r="E699" s="106" t="s">
        <v>47</v>
      </c>
      <c r="F699" s="105">
        <v>9</v>
      </c>
      <c r="G699" s="109">
        <v>9247.5</v>
      </c>
      <c r="H699" s="109">
        <v>3758.1840000000002</v>
      </c>
    </row>
    <row r="700" spans="1:8">
      <c r="A700" s="104">
        <v>41772</v>
      </c>
      <c r="B700" s="105">
        <v>2128</v>
      </c>
      <c r="C700" s="106" t="s">
        <v>45</v>
      </c>
      <c r="D700" s="106" t="s">
        <v>54</v>
      </c>
      <c r="E700" s="106" t="s">
        <v>47</v>
      </c>
      <c r="F700" s="105">
        <v>7</v>
      </c>
      <c r="G700" s="109">
        <v>6237</v>
      </c>
      <c r="H700" s="109">
        <v>2046.9834000000001</v>
      </c>
    </row>
    <row r="701" spans="1:8">
      <c r="A701" s="104">
        <v>41773</v>
      </c>
      <c r="B701" s="105">
        <v>2129</v>
      </c>
      <c r="C701" s="106" t="s">
        <v>48</v>
      </c>
      <c r="D701" s="106" t="s">
        <v>54</v>
      </c>
      <c r="E701" s="106" t="s">
        <v>47</v>
      </c>
      <c r="F701" s="105">
        <v>8</v>
      </c>
      <c r="G701" s="109">
        <v>7056</v>
      </c>
      <c r="H701" s="109">
        <v>617.57640000000004</v>
      </c>
    </row>
    <row r="702" spans="1:8">
      <c r="A702" s="104">
        <v>41774</v>
      </c>
      <c r="B702" s="105">
        <v>2130</v>
      </c>
      <c r="C702" s="106" t="s">
        <v>49</v>
      </c>
      <c r="D702" s="106" t="s">
        <v>54</v>
      </c>
      <c r="E702" s="106" t="s">
        <v>50</v>
      </c>
      <c r="F702" s="105">
        <v>8</v>
      </c>
      <c r="G702" s="109">
        <v>7152</v>
      </c>
      <c r="H702" s="109">
        <v>3874.5960000000005</v>
      </c>
    </row>
    <row r="703" spans="1:8">
      <c r="A703" s="104">
        <v>41775</v>
      </c>
      <c r="B703" s="105">
        <v>2131</v>
      </c>
      <c r="C703" s="106" t="s">
        <v>45</v>
      </c>
      <c r="D703" s="106" t="s">
        <v>54</v>
      </c>
      <c r="E703" s="106" t="s">
        <v>50</v>
      </c>
      <c r="F703" s="105">
        <v>8</v>
      </c>
      <c r="G703" s="109">
        <v>2844</v>
      </c>
      <c r="H703" s="109">
        <v>2884.6691999999998</v>
      </c>
    </row>
    <row r="704" spans="1:8">
      <c r="A704" s="104">
        <v>41776</v>
      </c>
      <c r="B704" s="105">
        <v>1767</v>
      </c>
      <c r="C704" s="106" t="s">
        <v>49</v>
      </c>
      <c r="D704" s="106" t="s">
        <v>54</v>
      </c>
      <c r="E704" s="106" t="s">
        <v>47</v>
      </c>
      <c r="F704" s="105">
        <v>9</v>
      </c>
      <c r="G704" s="109">
        <v>4347</v>
      </c>
      <c r="H704" s="109">
        <v>4315.4842500000004</v>
      </c>
    </row>
    <row r="705" spans="1:8">
      <c r="A705" s="104">
        <v>41777</v>
      </c>
      <c r="B705" s="105">
        <v>2132</v>
      </c>
      <c r="C705" s="106" t="s">
        <v>48</v>
      </c>
      <c r="D705" s="106" t="s">
        <v>54</v>
      </c>
      <c r="E705" s="106" t="s">
        <v>50</v>
      </c>
      <c r="F705" s="105">
        <v>9</v>
      </c>
      <c r="G705" s="109">
        <v>10764</v>
      </c>
      <c r="H705" s="109">
        <v>3164.616</v>
      </c>
    </row>
    <row r="706" spans="1:8">
      <c r="A706" s="104">
        <v>41778</v>
      </c>
      <c r="B706" s="105">
        <v>1768</v>
      </c>
      <c r="C706" s="106" t="s">
        <v>45</v>
      </c>
      <c r="D706" s="106" t="s">
        <v>54</v>
      </c>
      <c r="E706" s="106" t="s">
        <v>47</v>
      </c>
      <c r="F706" s="105">
        <v>9</v>
      </c>
      <c r="G706" s="109">
        <v>1755</v>
      </c>
      <c r="H706" s="109">
        <v>1889.0819999999999</v>
      </c>
    </row>
    <row r="707" spans="1:8">
      <c r="A707" s="104">
        <v>41779</v>
      </c>
      <c r="B707" s="105">
        <v>2133</v>
      </c>
      <c r="C707" s="106" t="s">
        <v>49</v>
      </c>
      <c r="D707" s="106" t="s">
        <v>54</v>
      </c>
      <c r="E707" s="106" t="s">
        <v>51</v>
      </c>
      <c r="F707" s="105">
        <v>7</v>
      </c>
      <c r="G707" s="109">
        <v>1701</v>
      </c>
      <c r="H707" s="109">
        <v>1430.8811999999998</v>
      </c>
    </row>
    <row r="708" spans="1:8">
      <c r="A708" s="104">
        <v>41780</v>
      </c>
      <c r="B708" s="105">
        <v>1769</v>
      </c>
      <c r="C708" s="106" t="s">
        <v>48</v>
      </c>
      <c r="D708" s="106" t="s">
        <v>54</v>
      </c>
      <c r="E708" s="106" t="s">
        <v>47</v>
      </c>
      <c r="F708" s="105">
        <v>8</v>
      </c>
      <c r="G708" s="109">
        <v>6240</v>
      </c>
      <c r="H708" s="109">
        <v>1462.5</v>
      </c>
    </row>
    <row r="709" spans="1:8">
      <c r="A709" s="104">
        <v>41781</v>
      </c>
      <c r="B709" s="105">
        <v>2134</v>
      </c>
      <c r="C709" s="106" t="s">
        <v>45</v>
      </c>
      <c r="D709" s="106" t="s">
        <v>54</v>
      </c>
      <c r="E709" s="106" t="s">
        <v>51</v>
      </c>
      <c r="F709" s="105">
        <v>9</v>
      </c>
      <c r="G709" s="109">
        <v>7533</v>
      </c>
      <c r="H709" s="109">
        <v>3037.3056000000001</v>
      </c>
    </row>
    <row r="710" spans="1:8">
      <c r="A710" s="104">
        <v>41782</v>
      </c>
      <c r="B710" s="105">
        <v>1770</v>
      </c>
      <c r="C710" s="106" t="s">
        <v>49</v>
      </c>
      <c r="D710" s="106" t="s">
        <v>54</v>
      </c>
      <c r="E710" s="106" t="s">
        <v>50</v>
      </c>
      <c r="F710" s="105">
        <v>8</v>
      </c>
      <c r="G710" s="109">
        <v>2604</v>
      </c>
      <c r="H710" s="109">
        <v>1796.7599999999998</v>
      </c>
    </row>
    <row r="711" spans="1:8">
      <c r="A711" s="104">
        <v>41783</v>
      </c>
      <c r="B711" s="105">
        <v>2135</v>
      </c>
      <c r="C711" s="106" t="s">
        <v>48</v>
      </c>
      <c r="D711" s="106" t="s">
        <v>54</v>
      </c>
      <c r="E711" s="106" t="s">
        <v>51</v>
      </c>
      <c r="F711" s="105">
        <v>6</v>
      </c>
      <c r="G711" s="109">
        <v>9216</v>
      </c>
      <c r="H711" s="109">
        <v>3578.5727999999995</v>
      </c>
    </row>
    <row r="712" spans="1:8">
      <c r="A712" s="104">
        <v>41784</v>
      </c>
      <c r="B712" s="105">
        <v>1771</v>
      </c>
      <c r="C712" s="106" t="s">
        <v>45</v>
      </c>
      <c r="D712" s="106" t="s">
        <v>54</v>
      </c>
      <c r="E712" s="106" t="s">
        <v>50</v>
      </c>
      <c r="F712" s="105">
        <v>7</v>
      </c>
      <c r="G712" s="109">
        <v>8400</v>
      </c>
      <c r="H712" s="109">
        <v>1267.98</v>
      </c>
    </row>
    <row r="713" spans="1:8">
      <c r="A713" s="104">
        <v>41785</v>
      </c>
      <c r="B713" s="105">
        <v>2136</v>
      </c>
      <c r="C713" s="106" t="s">
        <v>49</v>
      </c>
      <c r="D713" s="106" t="s">
        <v>54</v>
      </c>
      <c r="E713" s="106" t="s">
        <v>47</v>
      </c>
      <c r="F713" s="105">
        <v>8</v>
      </c>
      <c r="G713" s="109">
        <v>9900</v>
      </c>
      <c r="H713" s="109">
        <v>2138.9940000000001</v>
      </c>
    </row>
    <row r="714" spans="1:8">
      <c r="A714" s="104">
        <v>41786</v>
      </c>
      <c r="B714" s="105">
        <v>1772</v>
      </c>
      <c r="C714" s="106" t="s">
        <v>48</v>
      </c>
      <c r="D714" s="106" t="s">
        <v>54</v>
      </c>
      <c r="E714" s="106" t="s">
        <v>50</v>
      </c>
      <c r="F714" s="105">
        <v>10</v>
      </c>
      <c r="G714" s="109">
        <v>7980</v>
      </c>
      <c r="H714" s="109">
        <v>2863.2240000000002</v>
      </c>
    </row>
    <row r="715" spans="1:8">
      <c r="A715" s="104">
        <v>41787</v>
      </c>
      <c r="B715" s="105">
        <v>2137</v>
      </c>
      <c r="C715" s="106" t="s">
        <v>45</v>
      </c>
      <c r="D715" s="106" t="s">
        <v>54</v>
      </c>
      <c r="E715" s="106" t="s">
        <v>47</v>
      </c>
      <c r="F715" s="105">
        <v>6</v>
      </c>
      <c r="G715" s="109">
        <v>5292</v>
      </c>
      <c r="H715" s="109">
        <v>1144.1303999999998</v>
      </c>
    </row>
    <row r="716" spans="1:8">
      <c r="A716" s="104">
        <v>41788</v>
      </c>
      <c r="B716" s="105">
        <v>1773</v>
      </c>
      <c r="C716" s="106" t="s">
        <v>49</v>
      </c>
      <c r="D716" s="106" t="s">
        <v>54</v>
      </c>
      <c r="E716" s="106" t="s">
        <v>51</v>
      </c>
      <c r="F716" s="105">
        <v>6</v>
      </c>
      <c r="G716" s="109">
        <v>8280</v>
      </c>
      <c r="H716" s="109">
        <v>2036.88</v>
      </c>
    </row>
    <row r="717" spans="1:8">
      <c r="A717" s="104">
        <v>41789</v>
      </c>
      <c r="B717" s="105">
        <v>2138</v>
      </c>
      <c r="C717" s="106" t="s">
        <v>48</v>
      </c>
      <c r="D717" s="106" t="s">
        <v>54</v>
      </c>
      <c r="E717" s="106" t="s">
        <v>47</v>
      </c>
      <c r="F717" s="105">
        <v>6</v>
      </c>
      <c r="G717" s="109">
        <v>2583</v>
      </c>
      <c r="H717" s="109">
        <v>4184.4600000000009</v>
      </c>
    </row>
    <row r="718" spans="1:8">
      <c r="A718" s="104">
        <v>41790</v>
      </c>
      <c r="B718" s="105">
        <v>1774</v>
      </c>
      <c r="C718" s="106" t="s">
        <v>45</v>
      </c>
      <c r="D718" s="106" t="s">
        <v>54</v>
      </c>
      <c r="E718" s="106" t="s">
        <v>51</v>
      </c>
      <c r="F718" s="105">
        <v>9</v>
      </c>
      <c r="G718" s="109">
        <v>11790</v>
      </c>
      <c r="H718" s="109">
        <v>2415.0635999999995</v>
      </c>
    </row>
    <row r="719" spans="1:8">
      <c r="A719" s="104">
        <v>41791</v>
      </c>
      <c r="B719" s="105">
        <v>2139</v>
      </c>
      <c r="C719" s="106" t="s">
        <v>49</v>
      </c>
      <c r="D719" s="106" t="s">
        <v>54</v>
      </c>
      <c r="E719" s="106" t="s">
        <v>50</v>
      </c>
      <c r="F719" s="105">
        <v>8</v>
      </c>
      <c r="G719" s="109">
        <v>7632</v>
      </c>
      <c r="H719" s="109">
        <v>1537.5936000000002</v>
      </c>
    </row>
    <row r="720" spans="1:8">
      <c r="A720" s="104">
        <v>41792</v>
      </c>
      <c r="B720" s="105">
        <v>1775</v>
      </c>
      <c r="C720" s="106" t="s">
        <v>48</v>
      </c>
      <c r="D720" s="106" t="s">
        <v>54</v>
      </c>
      <c r="E720" s="106" t="s">
        <v>51</v>
      </c>
      <c r="F720" s="105">
        <v>6</v>
      </c>
      <c r="G720" s="109">
        <v>9585</v>
      </c>
      <c r="H720" s="109">
        <v>3308.7420000000002</v>
      </c>
    </row>
    <row r="721" spans="1:8">
      <c r="A721" s="104">
        <v>41793</v>
      </c>
      <c r="B721" s="105">
        <v>2140</v>
      </c>
      <c r="C721" s="106" t="s">
        <v>45</v>
      </c>
      <c r="D721" s="106" t="s">
        <v>54</v>
      </c>
      <c r="E721" s="106" t="s">
        <v>50</v>
      </c>
      <c r="F721" s="105">
        <v>8</v>
      </c>
      <c r="G721" s="109">
        <v>8340</v>
      </c>
      <c r="H721" s="109">
        <v>3338.5019999999995</v>
      </c>
    </row>
    <row r="722" spans="1:8">
      <c r="A722" s="104">
        <v>41794</v>
      </c>
      <c r="B722" s="105">
        <v>1776</v>
      </c>
      <c r="C722" s="106" t="s">
        <v>49</v>
      </c>
      <c r="D722" s="106" t="s">
        <v>54</v>
      </c>
      <c r="E722" s="106" t="s">
        <v>47</v>
      </c>
      <c r="F722" s="105">
        <v>9</v>
      </c>
      <c r="G722" s="109">
        <v>7398</v>
      </c>
      <c r="H722" s="109">
        <v>2918.511</v>
      </c>
    </row>
    <row r="723" spans="1:8">
      <c r="A723" s="104">
        <v>41795</v>
      </c>
      <c r="B723" s="105">
        <v>2141</v>
      </c>
      <c r="C723" s="106" t="s">
        <v>48</v>
      </c>
      <c r="D723" s="106" t="s">
        <v>54</v>
      </c>
      <c r="E723" s="106" t="s">
        <v>50</v>
      </c>
      <c r="F723" s="105">
        <v>8</v>
      </c>
      <c r="G723" s="109">
        <v>5232</v>
      </c>
      <c r="H723" s="109">
        <v>4387.5551999999998</v>
      </c>
    </row>
    <row r="724" spans="1:8">
      <c r="A724" s="104">
        <v>41796</v>
      </c>
      <c r="B724" s="105">
        <v>1777</v>
      </c>
      <c r="C724" s="106" t="s">
        <v>45</v>
      </c>
      <c r="D724" s="106" t="s">
        <v>54</v>
      </c>
      <c r="E724" s="106" t="s">
        <v>47</v>
      </c>
      <c r="F724" s="105">
        <v>7</v>
      </c>
      <c r="G724" s="109">
        <v>2063.25</v>
      </c>
      <c r="H724" s="109">
        <v>2027.7620999999997</v>
      </c>
    </row>
    <row r="725" spans="1:8">
      <c r="A725" s="104">
        <v>41797</v>
      </c>
      <c r="B725" s="105">
        <v>2142</v>
      </c>
      <c r="C725" s="106" t="s">
        <v>49</v>
      </c>
      <c r="D725" s="106" t="s">
        <v>54</v>
      </c>
      <c r="E725" s="106" t="s">
        <v>51</v>
      </c>
      <c r="F725" s="105">
        <v>8</v>
      </c>
      <c r="G725" s="109">
        <v>4096</v>
      </c>
      <c r="H725" s="109">
        <v>846.4384</v>
      </c>
    </row>
    <row r="726" spans="1:8">
      <c r="A726" s="104">
        <v>41798</v>
      </c>
      <c r="B726" s="105">
        <v>1778</v>
      </c>
      <c r="C726" s="106" t="s">
        <v>48</v>
      </c>
      <c r="D726" s="106" t="s">
        <v>54</v>
      </c>
      <c r="E726" s="106" t="s">
        <v>47</v>
      </c>
      <c r="F726" s="105">
        <v>6</v>
      </c>
      <c r="G726" s="109">
        <v>1764</v>
      </c>
      <c r="H726" s="109">
        <v>2071.2888000000003</v>
      </c>
    </row>
    <row r="727" spans="1:8">
      <c r="A727" s="104">
        <v>41799</v>
      </c>
      <c r="B727" s="105">
        <v>2143</v>
      </c>
      <c r="C727" s="106" t="s">
        <v>45</v>
      </c>
      <c r="D727" s="106" t="s">
        <v>54</v>
      </c>
      <c r="E727" s="106" t="s">
        <v>51</v>
      </c>
      <c r="F727" s="105">
        <v>8</v>
      </c>
      <c r="G727" s="109">
        <v>4224</v>
      </c>
      <c r="H727" s="109">
        <v>1311.9744000000001</v>
      </c>
    </row>
    <row r="728" spans="1:8">
      <c r="A728" s="104">
        <v>41800</v>
      </c>
      <c r="B728" s="105">
        <v>1779</v>
      </c>
      <c r="C728" s="106" t="s">
        <v>49</v>
      </c>
      <c r="D728" s="106" t="s">
        <v>54</v>
      </c>
      <c r="E728" s="106" t="s">
        <v>50</v>
      </c>
      <c r="F728" s="105">
        <v>8</v>
      </c>
      <c r="G728" s="109">
        <v>9720</v>
      </c>
      <c r="H728" s="109">
        <v>1168.7327999999998</v>
      </c>
    </row>
    <row r="729" spans="1:8">
      <c r="A729" s="104">
        <v>41801</v>
      </c>
      <c r="B729" s="105">
        <v>2144</v>
      </c>
      <c r="C729" s="106" t="s">
        <v>48</v>
      </c>
      <c r="D729" s="106" t="s">
        <v>54</v>
      </c>
      <c r="E729" s="106" t="s">
        <v>51</v>
      </c>
      <c r="F729" s="105">
        <v>7</v>
      </c>
      <c r="G729" s="109">
        <v>1984.5</v>
      </c>
      <c r="H729" s="109">
        <v>887.26994999999988</v>
      </c>
    </row>
    <row r="730" spans="1:8">
      <c r="A730" s="104">
        <v>41802</v>
      </c>
      <c r="B730" s="105">
        <v>1780</v>
      </c>
      <c r="C730" s="106" t="s">
        <v>45</v>
      </c>
      <c r="D730" s="106" t="s">
        <v>54</v>
      </c>
      <c r="E730" s="106" t="s">
        <v>50</v>
      </c>
      <c r="F730" s="105">
        <v>8</v>
      </c>
      <c r="G730" s="109">
        <v>1848</v>
      </c>
      <c r="H730" s="109">
        <v>2184.3360000000002</v>
      </c>
    </row>
    <row r="731" spans="1:8">
      <c r="A731" s="104">
        <v>41803</v>
      </c>
      <c r="B731" s="105">
        <v>2145</v>
      </c>
      <c r="C731" s="106" t="s">
        <v>49</v>
      </c>
      <c r="D731" s="106" t="s">
        <v>54</v>
      </c>
      <c r="E731" s="106" t="s">
        <v>47</v>
      </c>
      <c r="F731" s="105">
        <v>9</v>
      </c>
      <c r="G731" s="109">
        <v>12330</v>
      </c>
      <c r="H731" s="109">
        <v>2632.9481999999998</v>
      </c>
    </row>
    <row r="732" spans="1:8">
      <c r="A732" s="104">
        <v>41804</v>
      </c>
      <c r="B732" s="105">
        <v>1781</v>
      </c>
      <c r="C732" s="106" t="s">
        <v>48</v>
      </c>
      <c r="D732" s="106" t="s">
        <v>54</v>
      </c>
      <c r="E732" s="106" t="s">
        <v>50</v>
      </c>
      <c r="F732" s="105">
        <v>9</v>
      </c>
      <c r="G732" s="109">
        <v>5751</v>
      </c>
      <c r="H732" s="109">
        <v>3659.9363999999996</v>
      </c>
    </row>
    <row r="733" spans="1:8">
      <c r="A733" s="104">
        <v>41805</v>
      </c>
      <c r="B733" s="105">
        <v>2146</v>
      </c>
      <c r="C733" s="106" t="s">
        <v>45</v>
      </c>
      <c r="D733" s="106" t="s">
        <v>54</v>
      </c>
      <c r="E733" s="106" t="s">
        <v>47</v>
      </c>
      <c r="F733" s="105">
        <v>9</v>
      </c>
      <c r="G733" s="109">
        <v>4770</v>
      </c>
      <c r="H733" s="109">
        <v>3885.1649999999995</v>
      </c>
    </row>
    <row r="734" spans="1:8">
      <c r="A734" s="104">
        <v>41806</v>
      </c>
      <c r="B734" s="105">
        <v>1782</v>
      </c>
      <c r="C734" s="106" t="s">
        <v>49</v>
      </c>
      <c r="D734" s="106" t="s">
        <v>54</v>
      </c>
      <c r="E734" s="106" t="s">
        <v>51</v>
      </c>
      <c r="F734" s="105">
        <v>10</v>
      </c>
      <c r="G734" s="109">
        <v>2280</v>
      </c>
      <c r="H734" s="109">
        <v>2545.1639999999998</v>
      </c>
    </row>
    <row r="735" spans="1:8">
      <c r="A735" s="104">
        <v>41807</v>
      </c>
      <c r="B735" s="105">
        <v>2147</v>
      </c>
      <c r="C735" s="106" t="s">
        <v>48</v>
      </c>
      <c r="D735" s="106" t="s">
        <v>54</v>
      </c>
      <c r="E735" s="106" t="s">
        <v>47</v>
      </c>
      <c r="F735" s="105">
        <v>7</v>
      </c>
      <c r="G735" s="109">
        <v>13702.5</v>
      </c>
      <c r="H735" s="109">
        <v>2810.1086999999998</v>
      </c>
    </row>
    <row r="736" spans="1:8">
      <c r="A736" s="104">
        <v>41808</v>
      </c>
      <c r="B736" s="105">
        <v>1783</v>
      </c>
      <c r="C736" s="106" t="s">
        <v>45</v>
      </c>
      <c r="D736" s="106" t="s">
        <v>54</v>
      </c>
      <c r="E736" s="106" t="s">
        <v>51</v>
      </c>
      <c r="F736" s="105">
        <v>10</v>
      </c>
      <c r="G736" s="109">
        <v>7740</v>
      </c>
      <c r="H736" s="109">
        <v>819.279</v>
      </c>
    </row>
    <row r="737" spans="1:8">
      <c r="A737" s="104">
        <v>41809</v>
      </c>
      <c r="B737" s="105">
        <v>2148</v>
      </c>
      <c r="C737" s="106" t="s">
        <v>49</v>
      </c>
      <c r="D737" s="106" t="s">
        <v>54</v>
      </c>
      <c r="E737" s="106" t="s">
        <v>50</v>
      </c>
      <c r="F737" s="105">
        <v>6</v>
      </c>
      <c r="G737" s="109">
        <v>5040</v>
      </c>
      <c r="H737" s="109">
        <v>2804.7599999999998</v>
      </c>
    </row>
    <row r="738" spans="1:8">
      <c r="A738" s="104">
        <v>41810</v>
      </c>
      <c r="B738" s="105">
        <v>1784</v>
      </c>
      <c r="C738" s="106" t="s">
        <v>48</v>
      </c>
      <c r="D738" s="106" t="s">
        <v>54</v>
      </c>
      <c r="E738" s="106" t="s">
        <v>51</v>
      </c>
      <c r="F738" s="105">
        <v>8</v>
      </c>
      <c r="G738" s="109">
        <v>6372</v>
      </c>
      <c r="H738" s="109">
        <v>3767.9759999999997</v>
      </c>
    </row>
    <row r="739" spans="1:8">
      <c r="A739" s="104">
        <v>41811</v>
      </c>
      <c r="B739" s="105">
        <v>2149</v>
      </c>
      <c r="C739" s="106" t="s">
        <v>45</v>
      </c>
      <c r="D739" s="106" t="s">
        <v>54</v>
      </c>
      <c r="E739" s="106" t="s">
        <v>50</v>
      </c>
      <c r="F739" s="105">
        <v>9</v>
      </c>
      <c r="G739" s="109">
        <v>2160</v>
      </c>
      <c r="H739" s="109">
        <v>4688.28</v>
      </c>
    </row>
    <row r="740" spans="1:8">
      <c r="A740" s="104">
        <v>41812</v>
      </c>
      <c r="B740" s="105">
        <v>1785</v>
      </c>
      <c r="C740" s="106" t="s">
        <v>49</v>
      </c>
      <c r="D740" s="106" t="s">
        <v>54</v>
      </c>
      <c r="E740" s="106" t="s">
        <v>47</v>
      </c>
      <c r="F740" s="105">
        <v>10</v>
      </c>
      <c r="G740" s="109">
        <v>7680</v>
      </c>
      <c r="H740" s="109">
        <v>3141.6320000000001</v>
      </c>
    </row>
    <row r="741" spans="1:8">
      <c r="A741" s="104">
        <v>41813</v>
      </c>
      <c r="B741" s="105">
        <v>2150</v>
      </c>
      <c r="C741" s="106" t="s">
        <v>48</v>
      </c>
      <c r="D741" s="106" t="s">
        <v>54</v>
      </c>
      <c r="E741" s="106" t="s">
        <v>50</v>
      </c>
      <c r="F741" s="105">
        <v>10</v>
      </c>
      <c r="G741" s="109">
        <v>4320</v>
      </c>
      <c r="H741" s="109">
        <v>3841.3440000000001</v>
      </c>
    </row>
    <row r="742" spans="1:8">
      <c r="A742" s="104">
        <v>41814</v>
      </c>
      <c r="B742" s="105">
        <v>1786</v>
      </c>
      <c r="C742" s="106" t="s">
        <v>45</v>
      </c>
      <c r="D742" s="106" t="s">
        <v>54</v>
      </c>
      <c r="E742" s="106" t="s">
        <v>47</v>
      </c>
      <c r="F742" s="105">
        <v>10</v>
      </c>
      <c r="G742" s="109">
        <v>11700</v>
      </c>
      <c r="H742" s="109">
        <v>2947.4639999999999</v>
      </c>
    </row>
    <row r="743" spans="1:8">
      <c r="A743" s="104">
        <v>41815</v>
      </c>
      <c r="B743" s="105">
        <v>2151</v>
      </c>
      <c r="C743" s="106" t="s">
        <v>49</v>
      </c>
      <c r="D743" s="106" t="s">
        <v>54</v>
      </c>
      <c r="E743" s="106" t="s">
        <v>51</v>
      </c>
      <c r="F743" s="105">
        <v>6</v>
      </c>
      <c r="G743" s="109">
        <v>4428</v>
      </c>
      <c r="H743" s="109">
        <v>1409.8752000000002</v>
      </c>
    </row>
    <row r="744" spans="1:8">
      <c r="A744" s="104">
        <v>41816</v>
      </c>
      <c r="B744" s="105">
        <v>1787</v>
      </c>
      <c r="C744" s="106" t="s">
        <v>48</v>
      </c>
      <c r="D744" s="106" t="s">
        <v>54</v>
      </c>
      <c r="E744" s="106" t="s">
        <v>47</v>
      </c>
      <c r="F744" s="105">
        <v>8</v>
      </c>
      <c r="G744" s="109">
        <v>11280</v>
      </c>
      <c r="H744" s="109">
        <v>819.37920000000008</v>
      </c>
    </row>
    <row r="745" spans="1:8">
      <c r="A745" s="104">
        <v>41817</v>
      </c>
      <c r="B745" s="105">
        <v>2152</v>
      </c>
      <c r="C745" s="106" t="s">
        <v>45</v>
      </c>
      <c r="D745" s="106" t="s">
        <v>54</v>
      </c>
      <c r="E745" s="106" t="s">
        <v>51</v>
      </c>
      <c r="F745" s="105">
        <v>6</v>
      </c>
      <c r="G745" s="109">
        <v>4333.5</v>
      </c>
      <c r="H745" s="109">
        <v>2646.3240000000001</v>
      </c>
    </row>
    <row r="746" spans="1:8">
      <c r="A746" s="104">
        <v>41818</v>
      </c>
      <c r="B746" s="105">
        <v>1788</v>
      </c>
      <c r="C746" s="106" t="s">
        <v>49</v>
      </c>
      <c r="D746" s="106" t="s">
        <v>54</v>
      </c>
      <c r="E746" s="106" t="s">
        <v>50</v>
      </c>
      <c r="F746" s="105">
        <v>10</v>
      </c>
      <c r="G746" s="109">
        <v>6360</v>
      </c>
      <c r="H746" s="109">
        <v>937.88800000000003</v>
      </c>
    </row>
    <row r="747" spans="1:8">
      <c r="A747" s="104">
        <v>41819</v>
      </c>
      <c r="B747" s="105">
        <v>2153</v>
      </c>
      <c r="C747" s="106" t="s">
        <v>48</v>
      </c>
      <c r="D747" s="106" t="s">
        <v>54</v>
      </c>
      <c r="E747" s="106" t="s">
        <v>51</v>
      </c>
      <c r="F747" s="105">
        <v>6</v>
      </c>
      <c r="G747" s="109">
        <v>4932</v>
      </c>
      <c r="H747" s="109">
        <v>2954.0214000000001</v>
      </c>
    </row>
    <row r="748" spans="1:8">
      <c r="A748" s="104">
        <v>41820</v>
      </c>
      <c r="B748" s="105">
        <v>1789</v>
      </c>
      <c r="C748" s="106" t="s">
        <v>45</v>
      </c>
      <c r="D748" s="106" t="s">
        <v>54</v>
      </c>
      <c r="E748" s="106" t="s">
        <v>50</v>
      </c>
      <c r="F748" s="105">
        <v>10</v>
      </c>
      <c r="G748" s="109">
        <v>5220</v>
      </c>
      <c r="H748" s="109">
        <v>1821.258</v>
      </c>
    </row>
    <row r="749" spans="1:8">
      <c r="A749" s="104">
        <v>41821</v>
      </c>
      <c r="B749" s="105">
        <v>1790</v>
      </c>
      <c r="C749" s="106" t="s">
        <v>48</v>
      </c>
      <c r="D749" s="106" t="s">
        <v>54</v>
      </c>
      <c r="E749" s="106" t="s">
        <v>50</v>
      </c>
      <c r="F749" s="105">
        <v>7</v>
      </c>
      <c r="G749" s="109">
        <v>6709.5</v>
      </c>
      <c r="H749" s="109">
        <v>3329.7012</v>
      </c>
    </row>
    <row r="750" spans="1:8">
      <c r="A750" s="104">
        <v>41822</v>
      </c>
      <c r="B750" s="105">
        <v>1791</v>
      </c>
      <c r="C750" s="106" t="s">
        <v>49</v>
      </c>
      <c r="D750" s="106" t="s">
        <v>54</v>
      </c>
      <c r="E750" s="106" t="s">
        <v>51</v>
      </c>
      <c r="F750" s="105">
        <v>9</v>
      </c>
      <c r="G750" s="109">
        <v>10170</v>
      </c>
      <c r="H750" s="109">
        <v>2013.0498000000002</v>
      </c>
    </row>
    <row r="751" spans="1:8">
      <c r="A751" s="104">
        <v>41823</v>
      </c>
      <c r="B751" s="105">
        <v>1792</v>
      </c>
      <c r="C751" s="106" t="s">
        <v>45</v>
      </c>
      <c r="D751" s="106" t="s">
        <v>54</v>
      </c>
      <c r="E751" s="106" t="s">
        <v>51</v>
      </c>
      <c r="F751" s="105">
        <v>6</v>
      </c>
      <c r="G751" s="109">
        <v>5004</v>
      </c>
      <c r="H751" s="109">
        <v>3896.1143999999999</v>
      </c>
    </row>
    <row r="752" spans="1:8">
      <c r="A752" s="104">
        <v>41824</v>
      </c>
      <c r="B752" s="105">
        <v>1793</v>
      </c>
      <c r="C752" s="106" t="s">
        <v>48</v>
      </c>
      <c r="D752" s="106" t="s">
        <v>54</v>
      </c>
      <c r="E752" s="106" t="s">
        <v>51</v>
      </c>
      <c r="F752" s="105">
        <v>6</v>
      </c>
      <c r="G752" s="109">
        <v>8955</v>
      </c>
      <c r="H752" s="109">
        <v>543.74760000000003</v>
      </c>
    </row>
    <row r="753" spans="1:8">
      <c r="A753" s="104">
        <v>41825</v>
      </c>
      <c r="B753" s="105">
        <v>1794</v>
      </c>
      <c r="C753" s="106" t="s">
        <v>49</v>
      </c>
      <c r="D753" s="106" t="s">
        <v>54</v>
      </c>
      <c r="E753" s="106" t="s">
        <v>47</v>
      </c>
      <c r="F753" s="105">
        <v>8</v>
      </c>
      <c r="G753" s="109">
        <v>6840</v>
      </c>
      <c r="H753" s="109">
        <v>957.82799999999986</v>
      </c>
    </row>
    <row r="754" spans="1:8">
      <c r="A754" s="104">
        <v>41826</v>
      </c>
      <c r="B754" s="105">
        <v>2159</v>
      </c>
      <c r="C754" s="106" t="s">
        <v>48</v>
      </c>
      <c r="D754" s="106" t="s">
        <v>54</v>
      </c>
      <c r="E754" s="106" t="s">
        <v>50</v>
      </c>
      <c r="F754" s="105">
        <v>6</v>
      </c>
      <c r="G754" s="109">
        <v>1530</v>
      </c>
      <c r="H754" s="109">
        <v>2558.7720000000004</v>
      </c>
    </row>
    <row r="755" spans="1:8">
      <c r="A755" s="104">
        <v>41827</v>
      </c>
      <c r="B755" s="105">
        <v>1795</v>
      </c>
      <c r="C755" s="106" t="s">
        <v>45</v>
      </c>
      <c r="D755" s="106" t="s">
        <v>54</v>
      </c>
      <c r="E755" s="106" t="s">
        <v>47</v>
      </c>
      <c r="F755" s="105">
        <v>8</v>
      </c>
      <c r="G755" s="109">
        <v>10080</v>
      </c>
      <c r="H755" s="109">
        <v>1384.992</v>
      </c>
    </row>
    <row r="756" spans="1:8">
      <c r="A756" s="104">
        <v>41828</v>
      </c>
      <c r="B756" s="105">
        <v>2160</v>
      </c>
      <c r="C756" s="106" t="s">
        <v>49</v>
      </c>
      <c r="D756" s="106" t="s">
        <v>54</v>
      </c>
      <c r="E756" s="106" t="s">
        <v>51</v>
      </c>
      <c r="F756" s="105">
        <v>6</v>
      </c>
      <c r="G756" s="109">
        <v>10755</v>
      </c>
      <c r="H756" s="109">
        <v>1669.1760000000002</v>
      </c>
    </row>
    <row r="757" spans="1:8">
      <c r="A757" s="104">
        <v>41829</v>
      </c>
      <c r="B757" s="105">
        <v>1796</v>
      </c>
      <c r="C757" s="106" t="s">
        <v>48</v>
      </c>
      <c r="D757" s="106" t="s">
        <v>54</v>
      </c>
      <c r="E757" s="106" t="s">
        <v>47</v>
      </c>
      <c r="F757" s="105">
        <v>10</v>
      </c>
      <c r="G757" s="109">
        <v>14025</v>
      </c>
      <c r="H757" s="109">
        <v>2904.0164999999997</v>
      </c>
    </row>
    <row r="758" spans="1:8">
      <c r="A758" s="104">
        <v>40909</v>
      </c>
      <c r="B758" s="105">
        <v>2161</v>
      </c>
      <c r="C758" s="106" t="s">
        <v>45</v>
      </c>
      <c r="D758" s="106" t="s">
        <v>55</v>
      </c>
      <c r="E758" s="106" t="s">
        <v>51</v>
      </c>
      <c r="F758" s="105">
        <v>7</v>
      </c>
      <c r="G758" s="109">
        <v>9870</v>
      </c>
      <c r="H758" s="109">
        <v>1342.7148</v>
      </c>
    </row>
    <row r="759" spans="1:8">
      <c r="A759" s="104">
        <v>40910</v>
      </c>
      <c r="B759" s="105">
        <v>1797</v>
      </c>
      <c r="C759" s="106" t="s">
        <v>49</v>
      </c>
      <c r="D759" s="106" t="s">
        <v>55</v>
      </c>
      <c r="E759" s="106" t="s">
        <v>50</v>
      </c>
      <c r="F759" s="105">
        <v>9</v>
      </c>
      <c r="G759" s="109">
        <v>2092.5</v>
      </c>
      <c r="H759" s="109">
        <v>1782.81</v>
      </c>
    </row>
    <row r="760" spans="1:8">
      <c r="A760" s="104">
        <v>40911</v>
      </c>
      <c r="B760" s="105">
        <v>2162</v>
      </c>
      <c r="C760" s="106" t="s">
        <v>48</v>
      </c>
      <c r="D760" s="106" t="s">
        <v>55</v>
      </c>
      <c r="E760" s="106" t="s">
        <v>51</v>
      </c>
      <c r="F760" s="105">
        <v>7</v>
      </c>
      <c r="G760" s="109">
        <v>4158</v>
      </c>
      <c r="H760" s="109">
        <v>816.83910000000003</v>
      </c>
    </row>
    <row r="761" spans="1:8">
      <c r="A761" s="104">
        <v>40913</v>
      </c>
      <c r="B761" s="105">
        <v>1798</v>
      </c>
      <c r="C761" s="106" t="s">
        <v>45</v>
      </c>
      <c r="D761" s="106" t="s">
        <v>55</v>
      </c>
      <c r="E761" s="106" t="s">
        <v>50</v>
      </c>
      <c r="F761" s="105">
        <v>6</v>
      </c>
      <c r="G761" s="109">
        <v>7506</v>
      </c>
      <c r="H761" s="109">
        <v>2502.5003999999999</v>
      </c>
    </row>
    <row r="762" spans="1:8">
      <c r="A762" s="104">
        <v>40914</v>
      </c>
      <c r="B762" s="105">
        <v>2163</v>
      </c>
      <c r="C762" s="106" t="s">
        <v>49</v>
      </c>
      <c r="D762" s="106" t="s">
        <v>55</v>
      </c>
      <c r="E762" s="106" t="s">
        <v>47</v>
      </c>
      <c r="F762" s="105">
        <v>10</v>
      </c>
      <c r="G762" s="109">
        <v>4470</v>
      </c>
      <c r="H762" s="109">
        <v>841.25400000000002</v>
      </c>
    </row>
    <row r="763" spans="1:8">
      <c r="A763" s="104">
        <v>40915</v>
      </c>
      <c r="B763" s="105">
        <v>1799</v>
      </c>
      <c r="C763" s="106" t="s">
        <v>48</v>
      </c>
      <c r="D763" s="106" t="s">
        <v>55</v>
      </c>
      <c r="E763" s="106" t="s">
        <v>50</v>
      </c>
      <c r="F763" s="105">
        <v>8</v>
      </c>
      <c r="G763" s="109">
        <v>8496</v>
      </c>
      <c r="H763" s="109">
        <v>1601.0712000000003</v>
      </c>
    </row>
    <row r="764" spans="1:8">
      <c r="A764" s="104">
        <v>40916</v>
      </c>
      <c r="B764" s="105">
        <v>2164</v>
      </c>
      <c r="C764" s="106" t="s">
        <v>45</v>
      </c>
      <c r="D764" s="106" t="s">
        <v>55</v>
      </c>
      <c r="E764" s="106" t="s">
        <v>47</v>
      </c>
      <c r="F764" s="105">
        <v>10</v>
      </c>
      <c r="G764" s="109">
        <v>5860</v>
      </c>
      <c r="H764" s="109">
        <v>3559.9500000000003</v>
      </c>
    </row>
    <row r="765" spans="1:8">
      <c r="A765" s="104">
        <v>40917</v>
      </c>
      <c r="B765" s="105">
        <v>1800</v>
      </c>
      <c r="C765" s="106" t="s">
        <v>49</v>
      </c>
      <c r="D765" s="106" t="s">
        <v>55</v>
      </c>
      <c r="E765" s="106" t="s">
        <v>51</v>
      </c>
      <c r="F765" s="105">
        <v>9</v>
      </c>
      <c r="G765" s="109">
        <v>14107.5</v>
      </c>
      <c r="H765" s="109">
        <v>5919.5069999999987</v>
      </c>
    </row>
    <row r="766" spans="1:8">
      <c r="A766" s="104">
        <v>40918</v>
      </c>
      <c r="B766" s="105">
        <v>2165</v>
      </c>
      <c r="C766" s="106" t="s">
        <v>48</v>
      </c>
      <c r="D766" s="106" t="s">
        <v>55</v>
      </c>
      <c r="E766" s="106" t="s">
        <v>47</v>
      </c>
      <c r="F766" s="105">
        <v>10</v>
      </c>
      <c r="G766" s="109">
        <v>5670</v>
      </c>
      <c r="H766" s="109">
        <v>3617.46</v>
      </c>
    </row>
    <row r="767" spans="1:8">
      <c r="A767" s="104">
        <v>40919</v>
      </c>
      <c r="B767" s="105">
        <v>1801</v>
      </c>
      <c r="C767" s="106" t="s">
        <v>45</v>
      </c>
      <c r="D767" s="106" t="s">
        <v>55</v>
      </c>
      <c r="E767" s="106" t="s">
        <v>51</v>
      </c>
      <c r="F767" s="105">
        <v>9</v>
      </c>
      <c r="G767" s="109">
        <v>12555</v>
      </c>
      <c r="H767" s="109">
        <v>1511.6219999999998</v>
      </c>
    </row>
    <row r="768" spans="1:8">
      <c r="A768" s="104">
        <v>40920</v>
      </c>
      <c r="B768" s="105">
        <v>2166</v>
      </c>
      <c r="C768" s="106" t="s">
        <v>49</v>
      </c>
      <c r="D768" s="106" t="s">
        <v>55</v>
      </c>
      <c r="E768" s="106" t="s">
        <v>50</v>
      </c>
      <c r="F768" s="105">
        <v>8</v>
      </c>
      <c r="G768" s="109">
        <v>4160</v>
      </c>
      <c r="H768" s="109">
        <v>3684.72</v>
      </c>
    </row>
    <row r="769" spans="1:8">
      <c r="A769" s="104">
        <v>40921</v>
      </c>
      <c r="B769" s="105">
        <v>1802</v>
      </c>
      <c r="C769" s="106" t="s">
        <v>48</v>
      </c>
      <c r="D769" s="106" t="s">
        <v>55</v>
      </c>
      <c r="E769" s="106" t="s">
        <v>51</v>
      </c>
      <c r="F769" s="105">
        <v>7</v>
      </c>
      <c r="G769" s="109">
        <v>1974</v>
      </c>
      <c r="H769" s="109">
        <v>2703.5904</v>
      </c>
    </row>
    <row r="770" spans="1:8">
      <c r="A770" s="104">
        <v>40922</v>
      </c>
      <c r="B770" s="105">
        <v>2167</v>
      </c>
      <c r="C770" s="106" t="s">
        <v>45</v>
      </c>
      <c r="D770" s="106" t="s">
        <v>55</v>
      </c>
      <c r="E770" s="106" t="s">
        <v>50</v>
      </c>
      <c r="F770" s="105">
        <v>9</v>
      </c>
      <c r="G770" s="109">
        <v>4819.5</v>
      </c>
      <c r="H770" s="109">
        <v>1895.9913000000001</v>
      </c>
    </row>
    <row r="771" spans="1:8">
      <c r="A771" s="104">
        <v>40923</v>
      </c>
      <c r="B771" s="105">
        <v>1803</v>
      </c>
      <c r="C771" s="106" t="s">
        <v>49</v>
      </c>
      <c r="D771" s="106" t="s">
        <v>55</v>
      </c>
      <c r="E771" s="106" t="s">
        <v>47</v>
      </c>
      <c r="F771" s="105">
        <v>8</v>
      </c>
      <c r="G771" s="109">
        <v>6912</v>
      </c>
      <c r="H771" s="109">
        <v>1589.2991999999999</v>
      </c>
    </row>
    <row r="772" spans="1:8">
      <c r="A772" s="104">
        <v>40924</v>
      </c>
      <c r="B772" s="105">
        <v>2168</v>
      </c>
      <c r="C772" s="106" t="s">
        <v>48</v>
      </c>
      <c r="D772" s="106" t="s">
        <v>55</v>
      </c>
      <c r="E772" s="106" t="s">
        <v>50</v>
      </c>
      <c r="F772" s="105">
        <v>7</v>
      </c>
      <c r="G772" s="109">
        <v>5811.75</v>
      </c>
      <c r="H772" s="109">
        <v>4338.4713750000001</v>
      </c>
    </row>
    <row r="773" spans="1:8">
      <c r="A773" s="104">
        <v>40925</v>
      </c>
      <c r="B773" s="105">
        <v>1804</v>
      </c>
      <c r="C773" s="106" t="s">
        <v>45</v>
      </c>
      <c r="D773" s="106" t="s">
        <v>55</v>
      </c>
      <c r="E773" s="106" t="s">
        <v>47</v>
      </c>
      <c r="F773" s="105">
        <v>7</v>
      </c>
      <c r="G773" s="109">
        <v>9502.5</v>
      </c>
      <c r="H773" s="109">
        <v>634.5769499999999</v>
      </c>
    </row>
    <row r="774" spans="1:8">
      <c r="A774" s="104">
        <v>40926</v>
      </c>
      <c r="B774" s="105">
        <v>2169</v>
      </c>
      <c r="C774" s="106" t="s">
        <v>49</v>
      </c>
      <c r="D774" s="106" t="s">
        <v>55</v>
      </c>
      <c r="E774" s="106" t="s">
        <v>51</v>
      </c>
      <c r="F774" s="105">
        <v>8</v>
      </c>
      <c r="G774" s="109">
        <v>9720</v>
      </c>
      <c r="H774" s="109">
        <v>1332.0288</v>
      </c>
    </row>
    <row r="775" spans="1:8">
      <c r="A775" s="104">
        <v>40927</v>
      </c>
      <c r="B775" s="105">
        <v>1805</v>
      </c>
      <c r="C775" s="106" t="s">
        <v>48</v>
      </c>
      <c r="D775" s="106" t="s">
        <v>55</v>
      </c>
      <c r="E775" s="106" t="s">
        <v>47</v>
      </c>
      <c r="F775" s="105">
        <v>10</v>
      </c>
      <c r="G775" s="109">
        <v>5400</v>
      </c>
      <c r="H775" s="109">
        <v>3489.3</v>
      </c>
    </row>
    <row r="776" spans="1:8">
      <c r="A776" s="104">
        <v>40928</v>
      </c>
      <c r="B776" s="105">
        <v>2170</v>
      </c>
      <c r="C776" s="106" t="s">
        <v>45</v>
      </c>
      <c r="D776" s="106" t="s">
        <v>55</v>
      </c>
      <c r="E776" s="106" t="s">
        <v>51</v>
      </c>
      <c r="F776" s="105">
        <v>6</v>
      </c>
      <c r="G776" s="109">
        <v>8032.5</v>
      </c>
      <c r="H776" s="109">
        <v>2061.4607999999998</v>
      </c>
    </row>
    <row r="777" spans="1:8">
      <c r="A777" s="104">
        <v>40929</v>
      </c>
      <c r="B777" s="105">
        <v>1806</v>
      </c>
      <c r="C777" s="106" t="s">
        <v>49</v>
      </c>
      <c r="D777" s="106" t="s">
        <v>55</v>
      </c>
      <c r="E777" s="106" t="s">
        <v>50</v>
      </c>
      <c r="F777" s="105">
        <v>6</v>
      </c>
      <c r="G777" s="109">
        <v>2133</v>
      </c>
      <c r="H777" s="109">
        <v>4209.4754999999996</v>
      </c>
    </row>
    <row r="778" spans="1:8">
      <c r="A778" s="104">
        <v>40930</v>
      </c>
      <c r="B778" s="105">
        <v>2171</v>
      </c>
      <c r="C778" s="106" t="s">
        <v>48</v>
      </c>
      <c r="D778" s="106" t="s">
        <v>55</v>
      </c>
      <c r="E778" s="106" t="s">
        <v>51</v>
      </c>
      <c r="F778" s="105">
        <v>10</v>
      </c>
      <c r="G778" s="109">
        <v>4980</v>
      </c>
      <c r="H778" s="109">
        <v>1633.44</v>
      </c>
    </row>
    <row r="779" spans="1:8">
      <c r="A779" s="104">
        <v>40931</v>
      </c>
      <c r="B779" s="105">
        <v>1807</v>
      </c>
      <c r="C779" s="106" t="s">
        <v>45</v>
      </c>
      <c r="D779" s="106" t="s">
        <v>55</v>
      </c>
      <c r="E779" s="106" t="s">
        <v>50</v>
      </c>
      <c r="F779" s="105">
        <v>6</v>
      </c>
      <c r="G779" s="109">
        <v>3582</v>
      </c>
      <c r="H779" s="109">
        <v>765.65250000000003</v>
      </c>
    </row>
    <row r="780" spans="1:8">
      <c r="A780" s="104">
        <v>40932</v>
      </c>
      <c r="B780" s="105">
        <v>2172</v>
      </c>
      <c r="C780" s="106" t="s">
        <v>49</v>
      </c>
      <c r="D780" s="106" t="s">
        <v>55</v>
      </c>
      <c r="E780" s="106" t="s">
        <v>47</v>
      </c>
      <c r="F780" s="105">
        <v>8</v>
      </c>
      <c r="G780" s="109">
        <v>12540</v>
      </c>
      <c r="H780" s="109">
        <v>1075.6812</v>
      </c>
    </row>
    <row r="781" spans="1:8">
      <c r="A781" s="104">
        <v>40933</v>
      </c>
      <c r="B781" s="105">
        <v>1808</v>
      </c>
      <c r="C781" s="106" t="s">
        <v>48</v>
      </c>
      <c r="D781" s="106" t="s">
        <v>55</v>
      </c>
      <c r="E781" s="106" t="s">
        <v>50</v>
      </c>
      <c r="F781" s="105">
        <v>10</v>
      </c>
      <c r="G781" s="109">
        <v>7335</v>
      </c>
      <c r="H781" s="109">
        <v>2410.2810000000004</v>
      </c>
    </row>
    <row r="782" spans="1:8">
      <c r="A782" s="104">
        <v>40934</v>
      </c>
      <c r="B782" s="105">
        <v>2173</v>
      </c>
      <c r="C782" s="106" t="s">
        <v>45</v>
      </c>
      <c r="D782" s="106" t="s">
        <v>55</v>
      </c>
      <c r="E782" s="106" t="s">
        <v>47</v>
      </c>
      <c r="F782" s="105">
        <v>10</v>
      </c>
      <c r="G782" s="109">
        <v>2265</v>
      </c>
      <c r="H782" s="109">
        <v>4442.7974999999988</v>
      </c>
    </row>
    <row r="783" spans="1:8">
      <c r="A783" s="104">
        <v>40935</v>
      </c>
      <c r="B783" s="105">
        <v>1809</v>
      </c>
      <c r="C783" s="106" t="s">
        <v>49</v>
      </c>
      <c r="D783" s="106" t="s">
        <v>55</v>
      </c>
      <c r="E783" s="106" t="s">
        <v>51</v>
      </c>
      <c r="F783" s="105">
        <v>7</v>
      </c>
      <c r="G783" s="109">
        <v>7812</v>
      </c>
      <c r="H783" s="109">
        <v>2996.6831999999999</v>
      </c>
    </row>
    <row r="784" spans="1:8">
      <c r="A784" s="104">
        <v>40936</v>
      </c>
      <c r="B784" s="105">
        <v>2174</v>
      </c>
      <c r="C784" s="106" t="s">
        <v>48</v>
      </c>
      <c r="D784" s="106" t="s">
        <v>55</v>
      </c>
      <c r="E784" s="106" t="s">
        <v>47</v>
      </c>
      <c r="F784" s="105">
        <v>8</v>
      </c>
      <c r="G784" s="109">
        <v>2484</v>
      </c>
      <c r="H784" s="109">
        <v>874.11959999999999</v>
      </c>
    </row>
    <row r="785" spans="1:8">
      <c r="A785" s="104">
        <v>40937</v>
      </c>
      <c r="B785" s="105">
        <v>1810</v>
      </c>
      <c r="C785" s="106" t="s">
        <v>45</v>
      </c>
      <c r="D785" s="106" t="s">
        <v>55</v>
      </c>
      <c r="E785" s="106" t="s">
        <v>51</v>
      </c>
      <c r="F785" s="105">
        <v>6</v>
      </c>
      <c r="G785" s="109">
        <v>6156</v>
      </c>
      <c r="H785" s="109">
        <v>757.39319999999998</v>
      </c>
    </row>
    <row r="786" spans="1:8">
      <c r="A786" s="104">
        <v>40938</v>
      </c>
      <c r="B786" s="105">
        <v>2175</v>
      </c>
      <c r="C786" s="106" t="s">
        <v>49</v>
      </c>
      <c r="D786" s="106" t="s">
        <v>55</v>
      </c>
      <c r="E786" s="106" t="s">
        <v>50</v>
      </c>
      <c r="F786" s="105">
        <v>8</v>
      </c>
      <c r="G786" s="109">
        <v>9936</v>
      </c>
      <c r="H786" s="109">
        <v>910.13760000000002</v>
      </c>
    </row>
    <row r="787" spans="1:8">
      <c r="A787" s="104">
        <v>40939</v>
      </c>
      <c r="B787" s="105">
        <v>1811</v>
      </c>
      <c r="C787" s="106" t="s">
        <v>48</v>
      </c>
      <c r="D787" s="106" t="s">
        <v>55</v>
      </c>
      <c r="E787" s="106" t="s">
        <v>51</v>
      </c>
      <c r="F787" s="105">
        <v>6</v>
      </c>
      <c r="G787" s="109">
        <v>1620</v>
      </c>
      <c r="H787" s="109">
        <v>2450.7359999999999</v>
      </c>
    </row>
    <row r="788" spans="1:8">
      <c r="A788" s="104">
        <v>40940</v>
      </c>
      <c r="B788" s="105">
        <v>2176</v>
      </c>
      <c r="C788" s="106" t="s">
        <v>45</v>
      </c>
      <c r="D788" s="106" t="s">
        <v>55</v>
      </c>
      <c r="E788" s="106" t="s">
        <v>50</v>
      </c>
      <c r="F788" s="105">
        <v>8</v>
      </c>
      <c r="G788" s="109">
        <v>4176</v>
      </c>
      <c r="H788" s="109">
        <v>4690.692</v>
      </c>
    </row>
    <row r="789" spans="1:8">
      <c r="A789" s="104">
        <v>40941</v>
      </c>
      <c r="B789" s="105">
        <v>1812</v>
      </c>
      <c r="C789" s="106" t="s">
        <v>49</v>
      </c>
      <c r="D789" s="106" t="s">
        <v>55</v>
      </c>
      <c r="E789" s="106" t="s">
        <v>47</v>
      </c>
      <c r="F789" s="105">
        <v>6</v>
      </c>
      <c r="G789" s="109">
        <v>5548.5</v>
      </c>
      <c r="H789" s="109">
        <v>2380.3065000000001</v>
      </c>
    </row>
    <row r="790" spans="1:8">
      <c r="A790" s="104">
        <v>40942</v>
      </c>
      <c r="B790" s="105">
        <v>2177</v>
      </c>
      <c r="C790" s="106" t="s">
        <v>48</v>
      </c>
      <c r="D790" s="106" t="s">
        <v>55</v>
      </c>
      <c r="E790" s="106" t="s">
        <v>50</v>
      </c>
      <c r="F790" s="105">
        <v>6</v>
      </c>
      <c r="G790" s="109">
        <v>7641</v>
      </c>
      <c r="H790" s="109">
        <v>1739.6010000000001</v>
      </c>
    </row>
    <row r="791" spans="1:8">
      <c r="A791" s="104">
        <v>40943</v>
      </c>
      <c r="B791" s="105">
        <v>1813</v>
      </c>
      <c r="C791" s="106" t="s">
        <v>45</v>
      </c>
      <c r="D791" s="106" t="s">
        <v>55</v>
      </c>
      <c r="E791" s="106" t="s">
        <v>47</v>
      </c>
      <c r="F791" s="105">
        <v>8</v>
      </c>
      <c r="G791" s="109">
        <v>9696</v>
      </c>
      <c r="H791" s="109">
        <v>3047.4528</v>
      </c>
    </row>
    <row r="792" spans="1:8">
      <c r="A792" s="104">
        <v>40944</v>
      </c>
      <c r="B792" s="105">
        <v>2178</v>
      </c>
      <c r="C792" s="106" t="s">
        <v>49</v>
      </c>
      <c r="D792" s="106" t="s">
        <v>55</v>
      </c>
      <c r="E792" s="106" t="s">
        <v>51</v>
      </c>
      <c r="F792" s="105">
        <v>7</v>
      </c>
      <c r="G792" s="109">
        <v>7087.5</v>
      </c>
      <c r="H792" s="109">
        <v>2957.8500000000004</v>
      </c>
    </row>
    <row r="793" spans="1:8">
      <c r="A793" s="104">
        <v>40945</v>
      </c>
      <c r="B793" s="105">
        <v>1814</v>
      </c>
      <c r="C793" s="106" t="s">
        <v>48</v>
      </c>
      <c r="D793" s="106" t="s">
        <v>55</v>
      </c>
      <c r="E793" s="106" t="s">
        <v>47</v>
      </c>
      <c r="F793" s="105">
        <v>6</v>
      </c>
      <c r="G793" s="109">
        <v>1539</v>
      </c>
      <c r="H793" s="109">
        <v>1813.5575999999999</v>
      </c>
    </row>
    <row r="794" spans="1:8">
      <c r="A794" s="104">
        <v>40946</v>
      </c>
      <c r="B794" s="105">
        <v>2179</v>
      </c>
      <c r="C794" s="106" t="s">
        <v>45</v>
      </c>
      <c r="D794" s="106" t="s">
        <v>55</v>
      </c>
      <c r="E794" s="106" t="s">
        <v>51</v>
      </c>
      <c r="F794" s="105">
        <v>7</v>
      </c>
      <c r="G794" s="109">
        <v>4998</v>
      </c>
      <c r="H794" s="109">
        <v>2040.1835999999998</v>
      </c>
    </row>
    <row r="795" spans="1:8">
      <c r="A795" s="104">
        <v>40947</v>
      </c>
      <c r="B795" s="105">
        <v>1815</v>
      </c>
      <c r="C795" s="106" t="s">
        <v>49</v>
      </c>
      <c r="D795" s="106" t="s">
        <v>55</v>
      </c>
      <c r="E795" s="106" t="s">
        <v>50</v>
      </c>
      <c r="F795" s="105">
        <v>7</v>
      </c>
      <c r="G795" s="109">
        <v>4410</v>
      </c>
      <c r="H795" s="109">
        <v>3461.8500000000004</v>
      </c>
    </row>
    <row r="796" spans="1:8">
      <c r="A796" s="104">
        <v>40948</v>
      </c>
      <c r="B796" s="105">
        <v>2180</v>
      </c>
      <c r="C796" s="106" t="s">
        <v>48</v>
      </c>
      <c r="D796" s="106" t="s">
        <v>55</v>
      </c>
      <c r="E796" s="106" t="s">
        <v>51</v>
      </c>
      <c r="F796" s="105">
        <v>9</v>
      </c>
      <c r="G796" s="109">
        <v>7249.5</v>
      </c>
      <c r="H796" s="109">
        <v>3633.2077500000005</v>
      </c>
    </row>
    <row r="797" spans="1:8">
      <c r="A797" s="104">
        <v>40949</v>
      </c>
      <c r="B797" s="105">
        <v>1816</v>
      </c>
      <c r="C797" s="106" t="s">
        <v>45</v>
      </c>
      <c r="D797" s="106" t="s">
        <v>55</v>
      </c>
      <c r="E797" s="106" t="s">
        <v>50</v>
      </c>
      <c r="F797" s="105">
        <v>10</v>
      </c>
      <c r="G797" s="109">
        <v>1635</v>
      </c>
      <c r="H797" s="109">
        <v>3072.165</v>
      </c>
    </row>
    <row r="798" spans="1:8">
      <c r="A798" s="104">
        <v>40950</v>
      </c>
      <c r="B798" s="105">
        <v>2181</v>
      </c>
      <c r="C798" s="106" t="s">
        <v>49</v>
      </c>
      <c r="D798" s="106" t="s">
        <v>55</v>
      </c>
      <c r="E798" s="106" t="s">
        <v>47</v>
      </c>
      <c r="F798" s="105">
        <v>8</v>
      </c>
      <c r="G798" s="109">
        <v>2376</v>
      </c>
      <c r="H798" s="109">
        <v>1641.3407999999999</v>
      </c>
    </row>
    <row r="799" spans="1:8">
      <c r="A799" s="104">
        <v>40951</v>
      </c>
      <c r="B799" s="105">
        <v>1817</v>
      </c>
      <c r="C799" s="106" t="s">
        <v>48</v>
      </c>
      <c r="D799" s="106" t="s">
        <v>55</v>
      </c>
      <c r="E799" s="106" t="s">
        <v>50</v>
      </c>
      <c r="F799" s="105">
        <v>10</v>
      </c>
      <c r="G799" s="109">
        <v>8175</v>
      </c>
      <c r="H799" s="109">
        <v>1896.2730000000001</v>
      </c>
    </row>
    <row r="800" spans="1:8">
      <c r="A800" s="104">
        <v>40952</v>
      </c>
      <c r="B800" s="105">
        <v>2182</v>
      </c>
      <c r="C800" s="106" t="s">
        <v>45</v>
      </c>
      <c r="D800" s="106" t="s">
        <v>55</v>
      </c>
      <c r="E800" s="106" t="s">
        <v>47</v>
      </c>
      <c r="F800" s="105">
        <v>9</v>
      </c>
      <c r="G800" s="109">
        <v>13140</v>
      </c>
      <c r="H800" s="109">
        <v>4216.3631999999998</v>
      </c>
    </row>
    <row r="801" spans="1:8">
      <c r="A801" s="104">
        <v>40953</v>
      </c>
      <c r="B801" s="105">
        <v>1818</v>
      </c>
      <c r="C801" s="106" t="s">
        <v>49</v>
      </c>
      <c r="D801" s="106" t="s">
        <v>55</v>
      </c>
      <c r="E801" s="106" t="s">
        <v>51</v>
      </c>
      <c r="F801" s="105">
        <v>7</v>
      </c>
      <c r="G801" s="109">
        <v>5811.75</v>
      </c>
      <c r="H801" s="109">
        <v>3467.6774999999998</v>
      </c>
    </row>
    <row r="802" spans="1:8">
      <c r="A802" s="104">
        <v>40954</v>
      </c>
      <c r="B802" s="105">
        <v>2183</v>
      </c>
      <c r="C802" s="106" t="s">
        <v>48</v>
      </c>
      <c r="D802" s="106" t="s">
        <v>55</v>
      </c>
      <c r="E802" s="106" t="s">
        <v>47</v>
      </c>
      <c r="F802" s="105">
        <v>8</v>
      </c>
      <c r="G802" s="109">
        <v>2400</v>
      </c>
      <c r="H802" s="109">
        <v>976.8</v>
      </c>
    </row>
    <row r="803" spans="1:8">
      <c r="A803" s="104">
        <v>40955</v>
      </c>
      <c r="B803" s="105">
        <v>1819</v>
      </c>
      <c r="C803" s="106" t="s">
        <v>45</v>
      </c>
      <c r="D803" s="106" t="s">
        <v>55</v>
      </c>
      <c r="E803" s="106" t="s">
        <v>51</v>
      </c>
      <c r="F803" s="105">
        <v>9</v>
      </c>
      <c r="G803" s="109">
        <v>6237</v>
      </c>
      <c r="H803" s="109">
        <v>919.1259</v>
      </c>
    </row>
    <row r="804" spans="1:8">
      <c r="A804" s="104">
        <v>40956</v>
      </c>
      <c r="B804" s="105">
        <v>2184</v>
      </c>
      <c r="C804" s="106" t="s">
        <v>49</v>
      </c>
      <c r="D804" s="106" t="s">
        <v>55</v>
      </c>
      <c r="E804" s="106" t="s">
        <v>50</v>
      </c>
      <c r="F804" s="105">
        <v>7</v>
      </c>
      <c r="G804" s="109">
        <v>2268</v>
      </c>
      <c r="H804" s="109">
        <v>827.81999999999994</v>
      </c>
    </row>
    <row r="805" spans="1:8">
      <c r="A805" s="104">
        <v>40957</v>
      </c>
      <c r="B805" s="105">
        <v>1820</v>
      </c>
      <c r="C805" s="106" t="s">
        <v>48</v>
      </c>
      <c r="D805" s="106" t="s">
        <v>55</v>
      </c>
      <c r="E805" s="106" t="s">
        <v>51</v>
      </c>
      <c r="F805" s="105">
        <v>10</v>
      </c>
      <c r="G805" s="109">
        <v>8880</v>
      </c>
      <c r="H805" s="109">
        <v>4449.99</v>
      </c>
    </row>
    <row r="806" spans="1:8">
      <c r="A806" s="104">
        <v>40958</v>
      </c>
      <c r="B806" s="105">
        <v>2185</v>
      </c>
      <c r="C806" s="106" t="s">
        <v>45</v>
      </c>
      <c r="D806" s="106" t="s">
        <v>55</v>
      </c>
      <c r="E806" s="106" t="s">
        <v>50</v>
      </c>
      <c r="F806" s="105">
        <v>6</v>
      </c>
      <c r="G806" s="109">
        <v>4770</v>
      </c>
      <c r="H806" s="109">
        <v>976.4190000000001</v>
      </c>
    </row>
    <row r="807" spans="1:8">
      <c r="A807" s="104">
        <v>40959</v>
      </c>
      <c r="B807" s="105">
        <v>2190</v>
      </c>
      <c r="C807" s="106" t="s">
        <v>45</v>
      </c>
      <c r="D807" s="106" t="s">
        <v>55</v>
      </c>
      <c r="E807" s="106" t="s">
        <v>50</v>
      </c>
      <c r="F807" s="105">
        <v>6</v>
      </c>
      <c r="G807" s="109">
        <v>11925</v>
      </c>
      <c r="H807" s="109">
        <v>3905.6760000000004</v>
      </c>
    </row>
    <row r="808" spans="1:8">
      <c r="A808" s="104">
        <v>40960</v>
      </c>
      <c r="B808" s="105">
        <v>1821</v>
      </c>
      <c r="C808" s="106" t="s">
        <v>49</v>
      </c>
      <c r="D808" s="106" t="s">
        <v>55</v>
      </c>
      <c r="E808" s="106" t="s">
        <v>47</v>
      </c>
      <c r="F808" s="105">
        <v>8</v>
      </c>
      <c r="G808" s="109">
        <v>3072</v>
      </c>
      <c r="H808" s="109">
        <v>2750.6687999999999</v>
      </c>
    </row>
    <row r="809" spans="1:8">
      <c r="A809" s="104">
        <v>40961</v>
      </c>
      <c r="B809" s="105">
        <v>2186</v>
      </c>
      <c r="C809" s="106" t="s">
        <v>48</v>
      </c>
      <c r="D809" s="106" t="s">
        <v>55</v>
      </c>
      <c r="E809" s="106" t="s">
        <v>50</v>
      </c>
      <c r="F809" s="105">
        <v>10</v>
      </c>
      <c r="G809" s="109">
        <v>2660</v>
      </c>
      <c r="H809" s="109">
        <v>5040.7</v>
      </c>
    </row>
    <row r="810" spans="1:8">
      <c r="A810" s="104">
        <v>40962</v>
      </c>
      <c r="B810" s="105">
        <v>2191</v>
      </c>
      <c r="C810" s="106" t="s">
        <v>48</v>
      </c>
      <c r="D810" s="106" t="s">
        <v>55</v>
      </c>
      <c r="E810" s="106" t="s">
        <v>50</v>
      </c>
      <c r="F810" s="105">
        <v>10</v>
      </c>
      <c r="G810" s="109">
        <v>2660</v>
      </c>
      <c r="H810" s="109">
        <v>4032.56</v>
      </c>
    </row>
    <row r="811" spans="1:8">
      <c r="A811" s="104">
        <v>40963</v>
      </c>
      <c r="B811" s="105">
        <v>1822</v>
      </c>
      <c r="C811" s="106" t="s">
        <v>45</v>
      </c>
      <c r="D811" s="106" t="s">
        <v>55</v>
      </c>
      <c r="E811" s="106" t="s">
        <v>47</v>
      </c>
      <c r="F811" s="105">
        <v>10</v>
      </c>
      <c r="G811" s="109">
        <v>2475</v>
      </c>
      <c r="H811" s="109">
        <v>1058.8050000000001</v>
      </c>
    </row>
    <row r="812" spans="1:8">
      <c r="A812" s="104">
        <v>40964</v>
      </c>
      <c r="B812" s="105">
        <v>2187</v>
      </c>
      <c r="C812" s="106" t="s">
        <v>49</v>
      </c>
      <c r="D812" s="106" t="s">
        <v>55</v>
      </c>
      <c r="E812" s="106" t="s">
        <v>51</v>
      </c>
      <c r="F812" s="105">
        <v>9</v>
      </c>
      <c r="G812" s="109">
        <v>2097</v>
      </c>
      <c r="H812" s="109">
        <v>867.94830000000002</v>
      </c>
    </row>
    <row r="813" spans="1:8">
      <c r="A813" s="104">
        <v>40965</v>
      </c>
      <c r="B813" s="105">
        <v>2192</v>
      </c>
      <c r="C813" s="106" t="s">
        <v>49</v>
      </c>
      <c r="D813" s="106" t="s">
        <v>55</v>
      </c>
      <c r="E813" s="106" t="s">
        <v>51</v>
      </c>
      <c r="F813" s="105">
        <v>9</v>
      </c>
      <c r="G813" s="109">
        <v>2097</v>
      </c>
      <c r="H813" s="109">
        <v>3471.7932000000001</v>
      </c>
    </row>
    <row r="814" spans="1:8">
      <c r="A814" s="104">
        <v>40966</v>
      </c>
      <c r="B814" s="105">
        <v>1823</v>
      </c>
      <c r="C814" s="106" t="s">
        <v>48</v>
      </c>
      <c r="D814" s="106" t="s">
        <v>55</v>
      </c>
      <c r="E814" s="106" t="s">
        <v>47</v>
      </c>
      <c r="F814" s="105">
        <v>6</v>
      </c>
      <c r="G814" s="109">
        <v>7627.5</v>
      </c>
      <c r="H814" s="109">
        <v>1443.8857499999999</v>
      </c>
    </row>
    <row r="815" spans="1:8">
      <c r="A815" s="104">
        <v>40967</v>
      </c>
      <c r="B815" s="105">
        <v>2188</v>
      </c>
      <c r="C815" s="106" t="s">
        <v>45</v>
      </c>
      <c r="D815" s="106" t="s">
        <v>55</v>
      </c>
      <c r="E815" s="106" t="s">
        <v>51</v>
      </c>
      <c r="F815" s="105">
        <v>7</v>
      </c>
      <c r="G815" s="109">
        <v>3045</v>
      </c>
      <c r="H815" s="109">
        <v>2037.7140000000002</v>
      </c>
    </row>
    <row r="816" spans="1:8">
      <c r="A816" s="104">
        <v>40969</v>
      </c>
      <c r="B816" s="105">
        <v>2193</v>
      </c>
      <c r="C816" s="106" t="s">
        <v>45</v>
      </c>
      <c r="D816" s="106" t="s">
        <v>55</v>
      </c>
      <c r="E816" s="106" t="s">
        <v>51</v>
      </c>
      <c r="F816" s="105">
        <v>7</v>
      </c>
      <c r="G816" s="109">
        <v>1522.5</v>
      </c>
      <c r="H816" s="109">
        <v>509.42850000000004</v>
      </c>
    </row>
    <row r="817" spans="1:8">
      <c r="A817" s="104">
        <v>40970</v>
      </c>
      <c r="B817" s="105">
        <v>1824</v>
      </c>
      <c r="C817" s="106" t="s">
        <v>49</v>
      </c>
      <c r="D817" s="106" t="s">
        <v>55</v>
      </c>
      <c r="E817" s="106" t="s">
        <v>50</v>
      </c>
      <c r="F817" s="105">
        <v>6</v>
      </c>
      <c r="G817" s="109">
        <v>13230</v>
      </c>
      <c r="H817" s="109">
        <v>5757.6959999999999</v>
      </c>
    </row>
    <row r="818" spans="1:8">
      <c r="A818" s="104">
        <v>40971</v>
      </c>
      <c r="B818" s="105">
        <v>2189</v>
      </c>
      <c r="C818" s="106" t="s">
        <v>48</v>
      </c>
      <c r="D818" s="106" t="s">
        <v>55</v>
      </c>
      <c r="E818" s="106" t="s">
        <v>51</v>
      </c>
      <c r="F818" s="105">
        <v>9</v>
      </c>
      <c r="G818" s="109">
        <v>6378.75</v>
      </c>
      <c r="H818" s="109">
        <v>2721.6000000000004</v>
      </c>
    </row>
    <row r="819" spans="1:8">
      <c r="A819" s="104">
        <v>40972</v>
      </c>
      <c r="B819" s="105">
        <v>2194</v>
      </c>
      <c r="C819" s="106" t="s">
        <v>48</v>
      </c>
      <c r="D819" s="106" t="s">
        <v>55</v>
      </c>
      <c r="E819" s="106" t="s">
        <v>51</v>
      </c>
      <c r="F819" s="105">
        <v>9</v>
      </c>
      <c r="G819" s="109">
        <v>4252.5</v>
      </c>
      <c r="H819" s="109">
        <v>3402.0000000000005</v>
      </c>
    </row>
    <row r="820" spans="1:8">
      <c r="A820" s="104">
        <v>40973</v>
      </c>
      <c r="B820" s="105">
        <v>2195</v>
      </c>
      <c r="C820" s="106" t="s">
        <v>45</v>
      </c>
      <c r="D820" s="106" t="s">
        <v>55</v>
      </c>
      <c r="E820" s="106" t="s">
        <v>47</v>
      </c>
      <c r="F820" s="105">
        <v>8</v>
      </c>
      <c r="G820" s="109">
        <v>4776</v>
      </c>
      <c r="H820" s="109">
        <v>2532.4739999999997</v>
      </c>
    </row>
    <row r="821" spans="1:8">
      <c r="A821" s="104">
        <v>41339</v>
      </c>
      <c r="B821" s="105">
        <v>1825</v>
      </c>
      <c r="C821" s="106" t="s">
        <v>45</v>
      </c>
      <c r="D821" s="106" t="s">
        <v>55</v>
      </c>
      <c r="E821" s="106" t="s">
        <v>50</v>
      </c>
      <c r="F821" s="105">
        <v>9</v>
      </c>
      <c r="G821" s="109">
        <v>11295</v>
      </c>
      <c r="H821" s="109">
        <v>3438.1979999999999</v>
      </c>
    </row>
    <row r="822" spans="1:8">
      <c r="A822" s="104">
        <v>41340</v>
      </c>
      <c r="B822" s="105">
        <v>1826</v>
      </c>
      <c r="C822" s="106" t="s">
        <v>48</v>
      </c>
      <c r="D822" s="106" t="s">
        <v>55</v>
      </c>
      <c r="E822" s="106" t="s">
        <v>50</v>
      </c>
      <c r="F822" s="105">
        <v>9</v>
      </c>
      <c r="G822" s="109">
        <v>5697</v>
      </c>
      <c r="H822" s="109">
        <v>4106.3976000000002</v>
      </c>
    </row>
    <row r="823" spans="1:8">
      <c r="A823" s="104">
        <v>41341</v>
      </c>
      <c r="B823" s="105">
        <v>1827</v>
      </c>
      <c r="C823" s="106" t="s">
        <v>49</v>
      </c>
      <c r="D823" s="106" t="s">
        <v>55</v>
      </c>
      <c r="E823" s="106" t="s">
        <v>51</v>
      </c>
      <c r="F823" s="105">
        <v>7</v>
      </c>
      <c r="G823" s="109">
        <v>10001.25</v>
      </c>
      <c r="H823" s="109">
        <v>2616.3270000000002</v>
      </c>
    </row>
    <row r="824" spans="1:8">
      <c r="A824" s="104">
        <v>41342</v>
      </c>
      <c r="B824" s="105">
        <v>1828</v>
      </c>
      <c r="C824" s="106" t="s">
        <v>45</v>
      </c>
      <c r="D824" s="106" t="s">
        <v>55</v>
      </c>
      <c r="E824" s="106" t="s">
        <v>51</v>
      </c>
      <c r="F824" s="105">
        <v>6</v>
      </c>
      <c r="G824" s="109">
        <v>9045</v>
      </c>
      <c r="H824" s="109">
        <v>2658.5064000000002</v>
      </c>
    </row>
    <row r="825" spans="1:8">
      <c r="A825" s="104">
        <v>41343</v>
      </c>
      <c r="B825" s="105">
        <v>1829</v>
      </c>
      <c r="C825" s="106" t="s">
        <v>48</v>
      </c>
      <c r="D825" s="106" t="s">
        <v>55</v>
      </c>
      <c r="E825" s="106" t="s">
        <v>51</v>
      </c>
      <c r="F825" s="105">
        <v>7</v>
      </c>
      <c r="G825" s="109">
        <v>7980</v>
      </c>
      <c r="H825" s="109">
        <v>1240.4112</v>
      </c>
    </row>
    <row r="826" spans="1:8">
      <c r="A826" s="104">
        <v>41344</v>
      </c>
      <c r="B826" s="105">
        <v>1830</v>
      </c>
      <c r="C826" s="106" t="s">
        <v>49</v>
      </c>
      <c r="D826" s="106" t="s">
        <v>55</v>
      </c>
      <c r="E826" s="106" t="s">
        <v>47</v>
      </c>
      <c r="F826" s="105">
        <v>10</v>
      </c>
      <c r="G826" s="109">
        <v>1725</v>
      </c>
      <c r="H826" s="109">
        <v>1082.6100000000001</v>
      </c>
    </row>
    <row r="827" spans="1:8">
      <c r="A827" s="104">
        <v>41345</v>
      </c>
      <c r="B827" s="105">
        <v>1831</v>
      </c>
      <c r="C827" s="106" t="s">
        <v>45</v>
      </c>
      <c r="D827" s="106" t="s">
        <v>55</v>
      </c>
      <c r="E827" s="106" t="s">
        <v>47</v>
      </c>
      <c r="F827" s="105">
        <v>10</v>
      </c>
      <c r="G827" s="109">
        <v>4080</v>
      </c>
      <c r="H827" s="109">
        <v>3821.9399999999996</v>
      </c>
    </row>
    <row r="828" spans="1:8">
      <c r="A828" s="104">
        <v>41346</v>
      </c>
      <c r="B828" s="105">
        <v>1832</v>
      </c>
      <c r="C828" s="106" t="s">
        <v>48</v>
      </c>
      <c r="D828" s="106" t="s">
        <v>55</v>
      </c>
      <c r="E828" s="106" t="s">
        <v>47</v>
      </c>
      <c r="F828" s="105">
        <v>8</v>
      </c>
      <c r="G828" s="109">
        <v>14880</v>
      </c>
      <c r="H828" s="109">
        <v>1169.8656000000001</v>
      </c>
    </row>
    <row r="829" spans="1:8">
      <c r="A829" s="104">
        <v>41347</v>
      </c>
      <c r="B829" s="105">
        <v>1833</v>
      </c>
      <c r="C829" s="106" t="s">
        <v>49</v>
      </c>
      <c r="D829" s="106" t="s">
        <v>55</v>
      </c>
      <c r="E829" s="106" t="s">
        <v>50</v>
      </c>
      <c r="F829" s="105">
        <v>9</v>
      </c>
      <c r="G829" s="109">
        <v>6925.5</v>
      </c>
      <c r="H829" s="109">
        <v>2930.8716000000004</v>
      </c>
    </row>
    <row r="830" spans="1:8">
      <c r="A830" s="104">
        <v>41348</v>
      </c>
      <c r="B830" s="105">
        <v>1834</v>
      </c>
      <c r="C830" s="106" t="s">
        <v>45</v>
      </c>
      <c r="D830" s="106" t="s">
        <v>55</v>
      </c>
      <c r="E830" s="106" t="s">
        <v>50</v>
      </c>
      <c r="F830" s="105">
        <v>9</v>
      </c>
      <c r="G830" s="109">
        <v>6831</v>
      </c>
      <c r="H830" s="109">
        <v>4097.6891999999998</v>
      </c>
    </row>
    <row r="831" spans="1:8">
      <c r="A831" s="104">
        <v>41349</v>
      </c>
      <c r="B831" s="105">
        <v>1835</v>
      </c>
      <c r="C831" s="106" t="s">
        <v>48</v>
      </c>
      <c r="D831" s="106" t="s">
        <v>55</v>
      </c>
      <c r="E831" s="106" t="s">
        <v>50</v>
      </c>
      <c r="F831" s="105">
        <v>9</v>
      </c>
      <c r="G831" s="109">
        <v>1957.5</v>
      </c>
      <c r="H831" s="109">
        <v>1549.9485</v>
      </c>
    </row>
    <row r="832" spans="1:8">
      <c r="A832" s="104">
        <v>41350</v>
      </c>
      <c r="B832" s="105">
        <v>1836</v>
      </c>
      <c r="C832" s="106" t="s">
        <v>49</v>
      </c>
      <c r="D832" s="106" t="s">
        <v>55</v>
      </c>
      <c r="E832" s="106" t="s">
        <v>51</v>
      </c>
      <c r="F832" s="105">
        <v>9</v>
      </c>
      <c r="G832" s="109">
        <v>10260</v>
      </c>
      <c r="H832" s="109">
        <v>3351.942</v>
      </c>
    </row>
    <row r="833" spans="1:8">
      <c r="A833" s="104">
        <v>41351</v>
      </c>
      <c r="B833" s="105">
        <v>1837</v>
      </c>
      <c r="C833" s="106" t="s">
        <v>45</v>
      </c>
      <c r="D833" s="106" t="s">
        <v>55</v>
      </c>
      <c r="E833" s="106" t="s">
        <v>51</v>
      </c>
      <c r="F833" s="105">
        <v>6</v>
      </c>
      <c r="G833" s="109">
        <v>7668</v>
      </c>
      <c r="H833" s="109">
        <v>1401.7103999999999</v>
      </c>
    </row>
    <row r="834" spans="1:8">
      <c r="A834" s="104">
        <v>41352</v>
      </c>
      <c r="B834" s="105">
        <v>1838</v>
      </c>
      <c r="C834" s="106" t="s">
        <v>48</v>
      </c>
      <c r="D834" s="106" t="s">
        <v>55</v>
      </c>
      <c r="E834" s="106" t="s">
        <v>51</v>
      </c>
      <c r="F834" s="105">
        <v>6</v>
      </c>
      <c r="G834" s="109">
        <v>4482</v>
      </c>
      <c r="H834" s="109">
        <v>1760.9778000000001</v>
      </c>
    </row>
    <row r="835" spans="1:8">
      <c r="A835" s="104">
        <v>41353</v>
      </c>
      <c r="B835" s="105">
        <v>1839</v>
      </c>
      <c r="C835" s="106" t="s">
        <v>49</v>
      </c>
      <c r="D835" s="106" t="s">
        <v>55</v>
      </c>
      <c r="E835" s="106" t="s">
        <v>47</v>
      </c>
      <c r="F835" s="105">
        <v>7</v>
      </c>
      <c r="G835" s="109">
        <v>6048</v>
      </c>
      <c r="H835" s="109">
        <v>503.79839999999996</v>
      </c>
    </row>
    <row r="836" spans="1:8">
      <c r="A836" s="104">
        <v>41354</v>
      </c>
      <c r="B836" s="105">
        <v>1840</v>
      </c>
      <c r="C836" s="106" t="s">
        <v>45</v>
      </c>
      <c r="D836" s="106" t="s">
        <v>55</v>
      </c>
      <c r="E836" s="106" t="s">
        <v>47</v>
      </c>
      <c r="F836" s="105">
        <v>6</v>
      </c>
      <c r="G836" s="109">
        <v>1791</v>
      </c>
      <c r="H836" s="109">
        <v>3220.9344000000001</v>
      </c>
    </row>
    <row r="837" spans="1:8">
      <c r="A837" s="104">
        <v>41355</v>
      </c>
      <c r="B837" s="105">
        <v>1841</v>
      </c>
      <c r="C837" s="106" t="s">
        <v>48</v>
      </c>
      <c r="D837" s="106" t="s">
        <v>55</v>
      </c>
      <c r="E837" s="106" t="s">
        <v>47</v>
      </c>
      <c r="F837" s="105">
        <v>8</v>
      </c>
      <c r="G837" s="109">
        <v>2604</v>
      </c>
      <c r="H837" s="109">
        <v>4309.0992000000006</v>
      </c>
    </row>
    <row r="838" spans="1:8">
      <c r="A838" s="104">
        <v>41356</v>
      </c>
      <c r="B838" s="105">
        <v>2196</v>
      </c>
      <c r="C838" s="106" t="s">
        <v>49</v>
      </c>
      <c r="D838" s="106" t="s">
        <v>55</v>
      </c>
      <c r="E838" s="106" t="s">
        <v>51</v>
      </c>
      <c r="F838" s="105">
        <v>6</v>
      </c>
      <c r="G838" s="109">
        <v>8172</v>
      </c>
      <c r="H838" s="109">
        <v>2018.2797</v>
      </c>
    </row>
    <row r="839" spans="1:8">
      <c r="A839" s="104">
        <v>41357</v>
      </c>
      <c r="B839" s="105">
        <v>2562</v>
      </c>
      <c r="C839" s="106" t="s">
        <v>49</v>
      </c>
      <c r="D839" s="106" t="s">
        <v>55</v>
      </c>
      <c r="E839" s="106" t="s">
        <v>50</v>
      </c>
      <c r="F839" s="105">
        <v>6</v>
      </c>
      <c r="G839" s="109">
        <v>7020</v>
      </c>
      <c r="H839" s="109">
        <v>2369.25</v>
      </c>
    </row>
    <row r="840" spans="1:8">
      <c r="A840" s="104">
        <v>41358</v>
      </c>
      <c r="B840" s="105">
        <v>2197</v>
      </c>
      <c r="C840" s="106" t="s">
        <v>45</v>
      </c>
      <c r="D840" s="106" t="s">
        <v>55</v>
      </c>
      <c r="E840" s="106" t="s">
        <v>51</v>
      </c>
      <c r="F840" s="105">
        <v>6</v>
      </c>
      <c r="G840" s="109">
        <v>3978</v>
      </c>
      <c r="H840" s="109">
        <v>735.53219999999999</v>
      </c>
    </row>
    <row r="841" spans="1:8">
      <c r="A841" s="104">
        <v>41359</v>
      </c>
      <c r="B841" s="105">
        <v>2563</v>
      </c>
      <c r="C841" s="106" t="s">
        <v>45</v>
      </c>
      <c r="D841" s="106" t="s">
        <v>55</v>
      </c>
      <c r="E841" s="106" t="s">
        <v>50</v>
      </c>
      <c r="F841" s="105">
        <v>8</v>
      </c>
      <c r="G841" s="109">
        <v>7920</v>
      </c>
      <c r="H841" s="109">
        <v>3519.45</v>
      </c>
    </row>
    <row r="842" spans="1:8">
      <c r="A842" s="104">
        <v>41360</v>
      </c>
      <c r="B842" s="105">
        <v>2198</v>
      </c>
      <c r="C842" s="106" t="s">
        <v>48</v>
      </c>
      <c r="D842" s="106" t="s">
        <v>55</v>
      </c>
      <c r="E842" s="106" t="s">
        <v>51</v>
      </c>
      <c r="F842" s="105">
        <v>9</v>
      </c>
      <c r="G842" s="109">
        <v>11178</v>
      </c>
      <c r="H842" s="109">
        <v>4783.0661999999993</v>
      </c>
    </row>
    <row r="843" spans="1:8">
      <c r="A843" s="104">
        <v>41361</v>
      </c>
      <c r="B843" s="105">
        <v>2564</v>
      </c>
      <c r="C843" s="106" t="s">
        <v>48</v>
      </c>
      <c r="D843" s="106" t="s">
        <v>55</v>
      </c>
      <c r="E843" s="106" t="s">
        <v>50</v>
      </c>
      <c r="F843" s="105">
        <v>6</v>
      </c>
      <c r="G843" s="109">
        <v>3150</v>
      </c>
      <c r="H843" s="109">
        <v>2264.85</v>
      </c>
    </row>
    <row r="844" spans="1:8">
      <c r="A844" s="104">
        <v>41362</v>
      </c>
      <c r="B844" s="105">
        <v>2199</v>
      </c>
      <c r="C844" s="106" t="s">
        <v>49</v>
      </c>
      <c r="D844" s="106" t="s">
        <v>55</v>
      </c>
      <c r="E844" s="106" t="s">
        <v>47</v>
      </c>
      <c r="F844" s="105">
        <v>8</v>
      </c>
      <c r="G844" s="109">
        <v>6096</v>
      </c>
      <c r="H844" s="109">
        <v>1445.9712</v>
      </c>
    </row>
    <row r="845" spans="1:8">
      <c r="A845" s="104">
        <v>41363</v>
      </c>
      <c r="B845" s="105">
        <v>2565</v>
      </c>
      <c r="C845" s="106" t="s">
        <v>49</v>
      </c>
      <c r="D845" s="106" t="s">
        <v>55</v>
      </c>
      <c r="E845" s="106" t="s">
        <v>51</v>
      </c>
      <c r="F845" s="105">
        <v>9</v>
      </c>
      <c r="G845" s="109">
        <v>6135.75</v>
      </c>
      <c r="H845" s="109">
        <v>1783.8670499999998</v>
      </c>
    </row>
    <row r="846" spans="1:8">
      <c r="A846" s="104">
        <v>41364</v>
      </c>
      <c r="B846" s="105">
        <v>2200</v>
      </c>
      <c r="C846" s="106" t="s">
        <v>45</v>
      </c>
      <c r="D846" s="106" t="s">
        <v>55</v>
      </c>
      <c r="E846" s="106" t="s">
        <v>47</v>
      </c>
      <c r="F846" s="105">
        <v>8</v>
      </c>
      <c r="G846" s="109">
        <v>7248</v>
      </c>
      <c r="H846" s="109">
        <v>3665.6759999999995</v>
      </c>
    </row>
    <row r="847" spans="1:8">
      <c r="A847" s="104">
        <v>41365</v>
      </c>
      <c r="B847" s="105">
        <v>2566</v>
      </c>
      <c r="C847" s="106" t="s">
        <v>45</v>
      </c>
      <c r="D847" s="106" t="s">
        <v>55</v>
      </c>
      <c r="E847" s="106" t="s">
        <v>51</v>
      </c>
      <c r="F847" s="105">
        <v>7</v>
      </c>
      <c r="G847" s="109">
        <v>3108</v>
      </c>
      <c r="H847" s="109">
        <v>605.90460000000007</v>
      </c>
    </row>
    <row r="848" spans="1:8">
      <c r="A848" s="104">
        <v>41366</v>
      </c>
      <c r="B848" s="105">
        <v>2201</v>
      </c>
      <c r="C848" s="106" t="s">
        <v>48</v>
      </c>
      <c r="D848" s="106" t="s">
        <v>55</v>
      </c>
      <c r="E848" s="106" t="s">
        <v>47</v>
      </c>
      <c r="F848" s="105">
        <v>6</v>
      </c>
      <c r="G848" s="109">
        <v>1935</v>
      </c>
      <c r="H848" s="109">
        <v>637.77600000000007</v>
      </c>
    </row>
    <row r="849" spans="1:8">
      <c r="A849" s="104">
        <v>41367</v>
      </c>
      <c r="B849" s="105">
        <v>2567</v>
      </c>
      <c r="C849" s="106" t="s">
        <v>48</v>
      </c>
      <c r="D849" s="106" t="s">
        <v>55</v>
      </c>
      <c r="E849" s="106" t="s">
        <v>51</v>
      </c>
      <c r="F849" s="105">
        <v>9</v>
      </c>
      <c r="G849" s="109">
        <v>7411.5</v>
      </c>
      <c r="H849" s="109">
        <v>4191.9444000000003</v>
      </c>
    </row>
    <row r="850" spans="1:8">
      <c r="A850" s="104">
        <v>41368</v>
      </c>
      <c r="B850" s="105">
        <v>2202</v>
      </c>
      <c r="C850" s="106" t="s">
        <v>49</v>
      </c>
      <c r="D850" s="106" t="s">
        <v>55</v>
      </c>
      <c r="E850" s="106" t="s">
        <v>50</v>
      </c>
      <c r="F850" s="105">
        <v>7</v>
      </c>
      <c r="G850" s="109">
        <v>8568</v>
      </c>
      <c r="H850" s="109">
        <v>5873.3639999999996</v>
      </c>
    </row>
    <row r="851" spans="1:8">
      <c r="A851" s="104">
        <v>41369</v>
      </c>
      <c r="B851" s="105">
        <v>2568</v>
      </c>
      <c r="C851" s="106" t="s">
        <v>49</v>
      </c>
      <c r="D851" s="106" t="s">
        <v>55</v>
      </c>
      <c r="E851" s="106" t="s">
        <v>47</v>
      </c>
      <c r="F851" s="105">
        <v>10</v>
      </c>
      <c r="G851" s="109">
        <v>8880</v>
      </c>
      <c r="H851" s="109">
        <v>4962.8100000000004</v>
      </c>
    </row>
    <row r="852" spans="1:8">
      <c r="A852" s="104">
        <v>41370</v>
      </c>
      <c r="B852" s="105">
        <v>2203</v>
      </c>
      <c r="C852" s="106" t="s">
        <v>45</v>
      </c>
      <c r="D852" s="106" t="s">
        <v>55</v>
      </c>
      <c r="E852" s="106" t="s">
        <v>50</v>
      </c>
      <c r="F852" s="105">
        <v>10</v>
      </c>
      <c r="G852" s="109">
        <v>6255</v>
      </c>
      <c r="H852" s="109">
        <v>3148.35</v>
      </c>
    </row>
    <row r="853" spans="1:8">
      <c r="A853" s="104">
        <v>41371</v>
      </c>
      <c r="B853" s="105">
        <v>2569</v>
      </c>
      <c r="C853" s="106" t="s">
        <v>45</v>
      </c>
      <c r="D853" s="106" t="s">
        <v>55</v>
      </c>
      <c r="E853" s="106" t="s">
        <v>47</v>
      </c>
      <c r="F853" s="105">
        <v>6</v>
      </c>
      <c r="G853" s="109">
        <v>7992</v>
      </c>
      <c r="H853" s="109">
        <v>3956.5727999999999</v>
      </c>
    </row>
    <row r="854" spans="1:8">
      <c r="A854" s="104">
        <v>41372</v>
      </c>
      <c r="B854" s="105">
        <v>2204</v>
      </c>
      <c r="C854" s="106" t="s">
        <v>48</v>
      </c>
      <c r="D854" s="106" t="s">
        <v>55</v>
      </c>
      <c r="E854" s="106" t="s">
        <v>50</v>
      </c>
      <c r="F854" s="105">
        <v>10</v>
      </c>
      <c r="G854" s="109">
        <v>6660</v>
      </c>
      <c r="H854" s="109">
        <v>1922.9639999999999</v>
      </c>
    </row>
    <row r="855" spans="1:8">
      <c r="A855" s="104">
        <v>41373</v>
      </c>
      <c r="B855" s="105">
        <v>2570</v>
      </c>
      <c r="C855" s="106" t="s">
        <v>48</v>
      </c>
      <c r="D855" s="106" t="s">
        <v>55</v>
      </c>
      <c r="E855" s="106" t="s">
        <v>47</v>
      </c>
      <c r="F855" s="105">
        <v>7</v>
      </c>
      <c r="G855" s="109">
        <v>5607</v>
      </c>
      <c r="H855" s="109">
        <v>591.35159999999996</v>
      </c>
    </row>
    <row r="856" spans="1:8">
      <c r="A856" s="104">
        <v>41374</v>
      </c>
      <c r="B856" s="105">
        <v>2205</v>
      </c>
      <c r="C856" s="106" t="s">
        <v>49</v>
      </c>
      <c r="D856" s="106" t="s">
        <v>55</v>
      </c>
      <c r="E856" s="106" t="s">
        <v>51</v>
      </c>
      <c r="F856" s="105">
        <v>9</v>
      </c>
      <c r="G856" s="109">
        <v>13410</v>
      </c>
      <c r="H856" s="109">
        <v>2911.0428000000002</v>
      </c>
    </row>
    <row r="857" spans="1:8">
      <c r="A857" s="104">
        <v>41375</v>
      </c>
      <c r="B857" s="105">
        <v>2571</v>
      </c>
      <c r="C857" s="106" t="s">
        <v>49</v>
      </c>
      <c r="D857" s="106" t="s">
        <v>55</v>
      </c>
      <c r="E857" s="106" t="s">
        <v>50</v>
      </c>
      <c r="F857" s="105">
        <v>10</v>
      </c>
      <c r="G857" s="109">
        <v>4770</v>
      </c>
      <c r="H857" s="109">
        <v>2509.9740000000002</v>
      </c>
    </row>
    <row r="858" spans="1:8">
      <c r="A858" s="104">
        <v>41376</v>
      </c>
      <c r="B858" s="105">
        <v>2206</v>
      </c>
      <c r="C858" s="106" t="s">
        <v>45</v>
      </c>
      <c r="D858" s="106" t="s">
        <v>55</v>
      </c>
      <c r="E858" s="106" t="s">
        <v>51</v>
      </c>
      <c r="F858" s="105">
        <v>6</v>
      </c>
      <c r="G858" s="109">
        <v>2673</v>
      </c>
      <c r="H858" s="109">
        <v>2986.2755999999999</v>
      </c>
    </row>
    <row r="859" spans="1:8">
      <c r="A859" s="104">
        <v>41377</v>
      </c>
      <c r="B859" s="105">
        <v>2572</v>
      </c>
      <c r="C859" s="106" t="s">
        <v>45</v>
      </c>
      <c r="D859" s="106" t="s">
        <v>55</v>
      </c>
      <c r="E859" s="106" t="s">
        <v>50</v>
      </c>
      <c r="F859" s="105">
        <v>9</v>
      </c>
      <c r="G859" s="109">
        <v>6378.75</v>
      </c>
      <c r="H859" s="109">
        <v>702.08774999999991</v>
      </c>
    </row>
    <row r="860" spans="1:8">
      <c r="A860" s="104">
        <v>41378</v>
      </c>
      <c r="B860" s="105">
        <v>2207</v>
      </c>
      <c r="C860" s="106" t="s">
        <v>48</v>
      </c>
      <c r="D860" s="106" t="s">
        <v>55</v>
      </c>
      <c r="E860" s="106" t="s">
        <v>51</v>
      </c>
      <c r="F860" s="105">
        <v>7</v>
      </c>
      <c r="G860" s="109">
        <v>4882.5</v>
      </c>
      <c r="H860" s="109">
        <v>687.94425000000001</v>
      </c>
    </row>
    <row r="861" spans="1:8">
      <c r="A861" s="104">
        <v>41379</v>
      </c>
      <c r="B861" s="105">
        <v>2573</v>
      </c>
      <c r="C861" s="106" t="s">
        <v>48</v>
      </c>
      <c r="D861" s="106" t="s">
        <v>55</v>
      </c>
      <c r="E861" s="106" t="s">
        <v>50</v>
      </c>
      <c r="F861" s="105">
        <v>6</v>
      </c>
      <c r="G861" s="109">
        <v>4401</v>
      </c>
      <c r="H861" s="109">
        <v>2591.7489000000005</v>
      </c>
    </row>
    <row r="862" spans="1:8">
      <c r="A862" s="104">
        <v>41380</v>
      </c>
      <c r="B862" s="105">
        <v>2208</v>
      </c>
      <c r="C862" s="106" t="s">
        <v>49</v>
      </c>
      <c r="D862" s="106" t="s">
        <v>55</v>
      </c>
      <c r="E862" s="106" t="s">
        <v>47</v>
      </c>
      <c r="F862" s="105">
        <v>6</v>
      </c>
      <c r="G862" s="109">
        <v>9720</v>
      </c>
      <c r="H862" s="109">
        <v>3403.5551999999998</v>
      </c>
    </row>
    <row r="863" spans="1:8">
      <c r="A863" s="104">
        <v>41381</v>
      </c>
      <c r="B863" s="105">
        <v>2574</v>
      </c>
      <c r="C863" s="106" t="s">
        <v>49</v>
      </c>
      <c r="D863" s="106" t="s">
        <v>55</v>
      </c>
      <c r="E863" s="106" t="s">
        <v>51</v>
      </c>
      <c r="F863" s="105">
        <v>7</v>
      </c>
      <c r="G863" s="109">
        <v>3990</v>
      </c>
      <c r="H863" s="109">
        <v>1372.9590000000001</v>
      </c>
    </row>
    <row r="864" spans="1:8">
      <c r="A864" s="104">
        <v>41382</v>
      </c>
      <c r="B864" s="105">
        <v>2209</v>
      </c>
      <c r="C864" s="106" t="s">
        <v>45</v>
      </c>
      <c r="D864" s="106" t="s">
        <v>55</v>
      </c>
      <c r="E864" s="106" t="s">
        <v>47</v>
      </c>
      <c r="F864" s="105">
        <v>9</v>
      </c>
      <c r="G864" s="109">
        <v>2349</v>
      </c>
      <c r="H864" s="109">
        <v>3937.8635999999997</v>
      </c>
    </row>
    <row r="865" spans="1:8">
      <c r="A865" s="104">
        <v>41383</v>
      </c>
      <c r="B865" s="105">
        <v>2575</v>
      </c>
      <c r="C865" s="106" t="s">
        <v>45</v>
      </c>
      <c r="D865" s="106" t="s">
        <v>55</v>
      </c>
      <c r="E865" s="106" t="s">
        <v>51</v>
      </c>
      <c r="F865" s="105">
        <v>7</v>
      </c>
      <c r="G865" s="109">
        <v>9292.5</v>
      </c>
      <c r="H865" s="109">
        <v>737.63864999999987</v>
      </c>
    </row>
    <row r="866" spans="1:8">
      <c r="A866" s="104">
        <v>41384</v>
      </c>
      <c r="B866" s="105">
        <v>2210</v>
      </c>
      <c r="C866" s="106" t="s">
        <v>48</v>
      </c>
      <c r="D866" s="106" t="s">
        <v>55</v>
      </c>
      <c r="E866" s="106" t="s">
        <v>47</v>
      </c>
      <c r="F866" s="105">
        <v>9</v>
      </c>
      <c r="G866" s="109">
        <v>13702.5</v>
      </c>
      <c r="H866" s="109">
        <v>919.98585000000003</v>
      </c>
    </row>
    <row r="867" spans="1:8">
      <c r="A867" s="104">
        <v>41385</v>
      </c>
      <c r="B867" s="105">
        <v>2576</v>
      </c>
      <c r="C867" s="106" t="s">
        <v>48</v>
      </c>
      <c r="D867" s="106" t="s">
        <v>55</v>
      </c>
      <c r="E867" s="106" t="s">
        <v>51</v>
      </c>
      <c r="F867" s="105">
        <v>7</v>
      </c>
      <c r="G867" s="109">
        <v>6762</v>
      </c>
      <c r="H867" s="109">
        <v>1316.8995</v>
      </c>
    </row>
    <row r="868" spans="1:8">
      <c r="A868" s="104">
        <v>41386</v>
      </c>
      <c r="B868" s="105">
        <v>2211</v>
      </c>
      <c r="C868" s="106" t="s">
        <v>49</v>
      </c>
      <c r="D868" s="106" t="s">
        <v>55</v>
      </c>
      <c r="E868" s="106" t="s">
        <v>50</v>
      </c>
      <c r="F868" s="105">
        <v>10</v>
      </c>
      <c r="G868" s="109">
        <v>5400</v>
      </c>
      <c r="H868" s="109">
        <v>2108.7000000000003</v>
      </c>
    </row>
    <row r="869" spans="1:8">
      <c r="A869" s="104">
        <v>41387</v>
      </c>
      <c r="B869" s="105">
        <v>2577</v>
      </c>
      <c r="C869" s="106" t="s">
        <v>49</v>
      </c>
      <c r="D869" s="106" t="s">
        <v>55</v>
      </c>
      <c r="E869" s="106" t="s">
        <v>47</v>
      </c>
      <c r="F869" s="105">
        <v>6</v>
      </c>
      <c r="G869" s="109">
        <v>9432</v>
      </c>
      <c r="H869" s="109">
        <v>3295.5407999999998</v>
      </c>
    </row>
    <row r="870" spans="1:8">
      <c r="A870" s="104">
        <v>41388</v>
      </c>
      <c r="B870" s="105">
        <v>2212</v>
      </c>
      <c r="C870" s="106" t="s">
        <v>45</v>
      </c>
      <c r="D870" s="106" t="s">
        <v>55</v>
      </c>
      <c r="E870" s="106" t="s">
        <v>50</v>
      </c>
      <c r="F870" s="105">
        <v>9</v>
      </c>
      <c r="G870" s="109">
        <v>2610</v>
      </c>
      <c r="H870" s="109">
        <v>3854.4479999999999</v>
      </c>
    </row>
    <row r="871" spans="1:8">
      <c r="A871" s="104">
        <v>41389</v>
      </c>
      <c r="B871" s="105">
        <v>2578</v>
      </c>
      <c r="C871" s="106" t="s">
        <v>45</v>
      </c>
      <c r="D871" s="106" t="s">
        <v>55</v>
      </c>
      <c r="E871" s="106" t="s">
        <v>47</v>
      </c>
      <c r="F871" s="105">
        <v>9</v>
      </c>
      <c r="G871" s="109">
        <v>5220</v>
      </c>
      <c r="H871" s="109">
        <v>1099.0709999999999</v>
      </c>
    </row>
    <row r="872" spans="1:8">
      <c r="A872" s="104">
        <v>41390</v>
      </c>
      <c r="B872" s="105">
        <v>2213</v>
      </c>
      <c r="C872" s="106" t="s">
        <v>48</v>
      </c>
      <c r="D872" s="106" t="s">
        <v>55</v>
      </c>
      <c r="E872" s="106" t="s">
        <v>50</v>
      </c>
      <c r="F872" s="105">
        <v>8</v>
      </c>
      <c r="G872" s="109">
        <v>8388</v>
      </c>
      <c r="H872" s="109">
        <v>1038.4344000000001</v>
      </c>
    </row>
    <row r="873" spans="1:8">
      <c r="A873" s="104">
        <v>41391</v>
      </c>
      <c r="B873" s="105">
        <v>2579</v>
      </c>
      <c r="C873" s="106" t="s">
        <v>48</v>
      </c>
      <c r="D873" s="106" t="s">
        <v>55</v>
      </c>
      <c r="E873" s="106" t="s">
        <v>47</v>
      </c>
      <c r="F873" s="105">
        <v>7</v>
      </c>
      <c r="G873" s="109">
        <v>11550</v>
      </c>
      <c r="H873" s="109">
        <v>1974.5880000000002</v>
      </c>
    </row>
    <row r="874" spans="1:8">
      <c r="A874" s="104">
        <v>41392</v>
      </c>
      <c r="B874" s="105">
        <v>2214</v>
      </c>
      <c r="C874" s="106" t="s">
        <v>49</v>
      </c>
      <c r="D874" s="106" t="s">
        <v>55</v>
      </c>
      <c r="E874" s="106" t="s">
        <v>51</v>
      </c>
      <c r="F874" s="105">
        <v>6</v>
      </c>
      <c r="G874" s="109">
        <v>5967</v>
      </c>
      <c r="H874" s="109">
        <v>3592.1340000000005</v>
      </c>
    </row>
    <row r="875" spans="1:8">
      <c r="A875" s="104">
        <v>41393</v>
      </c>
      <c r="B875" s="105">
        <v>2580</v>
      </c>
      <c r="C875" s="106" t="s">
        <v>49</v>
      </c>
      <c r="D875" s="106" t="s">
        <v>55</v>
      </c>
      <c r="E875" s="106" t="s">
        <v>50</v>
      </c>
      <c r="F875" s="105">
        <v>8</v>
      </c>
      <c r="G875" s="109">
        <v>7308</v>
      </c>
      <c r="H875" s="109">
        <v>2817.2339999999999</v>
      </c>
    </row>
    <row r="876" spans="1:8">
      <c r="A876" s="104">
        <v>41394</v>
      </c>
      <c r="B876" s="105">
        <v>2215</v>
      </c>
      <c r="C876" s="106" t="s">
        <v>45</v>
      </c>
      <c r="D876" s="106" t="s">
        <v>55</v>
      </c>
      <c r="E876" s="106" t="s">
        <v>51</v>
      </c>
      <c r="F876" s="105">
        <v>9</v>
      </c>
      <c r="G876" s="109">
        <v>5481</v>
      </c>
      <c r="H876" s="109">
        <v>1679.9265</v>
      </c>
    </row>
    <row r="877" spans="1:8">
      <c r="A877" s="104">
        <v>41395</v>
      </c>
      <c r="B877" s="105">
        <v>2581</v>
      </c>
      <c r="C877" s="106" t="s">
        <v>45</v>
      </c>
      <c r="D877" s="106" t="s">
        <v>55</v>
      </c>
      <c r="E877" s="106" t="s">
        <v>50</v>
      </c>
      <c r="F877" s="105">
        <v>8</v>
      </c>
      <c r="G877" s="109">
        <v>3024</v>
      </c>
      <c r="H877" s="109">
        <v>1639.3103999999998</v>
      </c>
    </row>
    <row r="878" spans="1:8">
      <c r="A878" s="104">
        <v>41396</v>
      </c>
      <c r="B878" s="105">
        <v>2216</v>
      </c>
      <c r="C878" s="106" t="s">
        <v>48</v>
      </c>
      <c r="D878" s="106" t="s">
        <v>55</v>
      </c>
      <c r="E878" s="106" t="s">
        <v>51</v>
      </c>
      <c r="F878" s="105">
        <v>7</v>
      </c>
      <c r="G878" s="109">
        <v>4074</v>
      </c>
      <c r="H878" s="109">
        <v>3602.2308000000003</v>
      </c>
    </row>
    <row r="879" spans="1:8">
      <c r="A879" s="104">
        <v>41397</v>
      </c>
      <c r="B879" s="105">
        <v>2582</v>
      </c>
      <c r="C879" s="106" t="s">
        <v>48</v>
      </c>
      <c r="D879" s="106" t="s">
        <v>55</v>
      </c>
      <c r="E879" s="106" t="s">
        <v>50</v>
      </c>
      <c r="F879" s="105">
        <v>7</v>
      </c>
      <c r="G879" s="109">
        <v>7182</v>
      </c>
      <c r="H879" s="109">
        <v>3080.5991999999997</v>
      </c>
    </row>
    <row r="880" spans="1:8">
      <c r="A880" s="104">
        <v>41398</v>
      </c>
      <c r="B880" s="105">
        <v>2217</v>
      </c>
      <c r="C880" s="106" t="s">
        <v>49</v>
      </c>
      <c r="D880" s="106" t="s">
        <v>55</v>
      </c>
      <c r="E880" s="106" t="s">
        <v>47</v>
      </c>
      <c r="F880" s="105">
        <v>9</v>
      </c>
      <c r="G880" s="109">
        <v>12555</v>
      </c>
      <c r="H880" s="109">
        <v>2253.3714</v>
      </c>
    </row>
    <row r="881" spans="1:8">
      <c r="A881" s="104">
        <v>41399</v>
      </c>
      <c r="B881" s="105">
        <v>2583</v>
      </c>
      <c r="C881" s="106" t="s">
        <v>49</v>
      </c>
      <c r="D881" s="106" t="s">
        <v>55</v>
      </c>
      <c r="E881" s="106" t="s">
        <v>51</v>
      </c>
      <c r="F881" s="105">
        <v>7</v>
      </c>
      <c r="G881" s="109">
        <v>5229</v>
      </c>
      <c r="H881" s="109">
        <v>1091.8152</v>
      </c>
    </row>
    <row r="882" spans="1:8">
      <c r="A882" s="104">
        <v>41400</v>
      </c>
      <c r="B882" s="105">
        <v>2218</v>
      </c>
      <c r="C882" s="106" t="s">
        <v>45</v>
      </c>
      <c r="D882" s="106" t="s">
        <v>55</v>
      </c>
      <c r="E882" s="106" t="s">
        <v>47</v>
      </c>
      <c r="F882" s="105">
        <v>6</v>
      </c>
      <c r="G882" s="109">
        <v>8437.5</v>
      </c>
      <c r="H882" s="109">
        <v>2847.6562500000005</v>
      </c>
    </row>
    <row r="883" spans="1:8">
      <c r="A883" s="104">
        <v>41401</v>
      </c>
      <c r="B883" s="105">
        <v>2584</v>
      </c>
      <c r="C883" s="106" t="s">
        <v>45</v>
      </c>
      <c r="D883" s="106" t="s">
        <v>55</v>
      </c>
      <c r="E883" s="106" t="s">
        <v>51</v>
      </c>
      <c r="F883" s="105">
        <v>8</v>
      </c>
      <c r="G883" s="109">
        <v>10260</v>
      </c>
      <c r="H883" s="109">
        <v>649.0476000000001</v>
      </c>
    </row>
    <row r="884" spans="1:8">
      <c r="A884" s="104">
        <v>41767</v>
      </c>
      <c r="B884" s="105">
        <v>2219</v>
      </c>
      <c r="C884" s="106" t="s">
        <v>48</v>
      </c>
      <c r="D884" s="106" t="s">
        <v>55</v>
      </c>
      <c r="E884" s="106" t="s">
        <v>47</v>
      </c>
      <c r="F884" s="105">
        <v>10</v>
      </c>
      <c r="G884" s="109">
        <v>1755</v>
      </c>
      <c r="H884" s="109">
        <v>682.69499999999994</v>
      </c>
    </row>
    <row r="885" spans="1:8">
      <c r="A885" s="104">
        <v>41768</v>
      </c>
      <c r="B885" s="105">
        <v>2585</v>
      </c>
      <c r="C885" s="106" t="s">
        <v>48</v>
      </c>
      <c r="D885" s="106" t="s">
        <v>55</v>
      </c>
      <c r="E885" s="106" t="s">
        <v>51</v>
      </c>
      <c r="F885" s="105">
        <v>8</v>
      </c>
      <c r="G885" s="109">
        <v>2248</v>
      </c>
      <c r="H885" s="109">
        <v>2456.8392000000003</v>
      </c>
    </row>
    <row r="886" spans="1:8">
      <c r="A886" s="104">
        <v>41769</v>
      </c>
      <c r="B886" s="105">
        <v>2220</v>
      </c>
      <c r="C886" s="106" t="s">
        <v>49</v>
      </c>
      <c r="D886" s="106" t="s">
        <v>55</v>
      </c>
      <c r="E886" s="106" t="s">
        <v>50</v>
      </c>
      <c r="F886" s="105">
        <v>9</v>
      </c>
      <c r="G886" s="109">
        <v>2929.5</v>
      </c>
      <c r="H886" s="109">
        <v>2312.5473000000002</v>
      </c>
    </row>
    <row r="887" spans="1:8">
      <c r="A887" s="104">
        <v>41770</v>
      </c>
      <c r="B887" s="105">
        <v>2586</v>
      </c>
      <c r="C887" s="106" t="s">
        <v>49</v>
      </c>
      <c r="D887" s="106" t="s">
        <v>55</v>
      </c>
      <c r="E887" s="106" t="s">
        <v>47</v>
      </c>
      <c r="F887" s="105">
        <v>10</v>
      </c>
      <c r="G887" s="109">
        <v>2910</v>
      </c>
      <c r="H887" s="109">
        <v>1042.653</v>
      </c>
    </row>
    <row r="888" spans="1:8">
      <c r="A888" s="104">
        <v>41771</v>
      </c>
      <c r="B888" s="105">
        <v>2221</v>
      </c>
      <c r="C888" s="106" t="s">
        <v>45</v>
      </c>
      <c r="D888" s="106" t="s">
        <v>55</v>
      </c>
      <c r="E888" s="106" t="s">
        <v>50</v>
      </c>
      <c r="F888" s="105">
        <v>7</v>
      </c>
      <c r="G888" s="109">
        <v>10395</v>
      </c>
      <c r="H888" s="109">
        <v>861.9534000000001</v>
      </c>
    </row>
    <row r="889" spans="1:8">
      <c r="A889" s="104">
        <v>41772</v>
      </c>
      <c r="B889" s="105">
        <v>2587</v>
      </c>
      <c r="C889" s="106" t="s">
        <v>45</v>
      </c>
      <c r="D889" s="106" t="s">
        <v>55</v>
      </c>
      <c r="E889" s="106" t="s">
        <v>47</v>
      </c>
      <c r="F889" s="105">
        <v>8</v>
      </c>
      <c r="G889" s="109">
        <v>10440</v>
      </c>
      <c r="H889" s="109">
        <v>2196.1584000000003</v>
      </c>
    </row>
    <row r="890" spans="1:8">
      <c r="A890" s="104">
        <v>41773</v>
      </c>
      <c r="B890" s="105">
        <v>2222</v>
      </c>
      <c r="C890" s="106" t="s">
        <v>48</v>
      </c>
      <c r="D890" s="106" t="s">
        <v>55</v>
      </c>
      <c r="E890" s="106" t="s">
        <v>50</v>
      </c>
      <c r="F890" s="105">
        <v>6</v>
      </c>
      <c r="G890" s="109">
        <v>4374</v>
      </c>
      <c r="H890" s="109">
        <v>2795.8608000000004</v>
      </c>
    </row>
    <row r="891" spans="1:8">
      <c r="A891" s="104">
        <v>41774</v>
      </c>
      <c r="B891" s="105">
        <v>2588</v>
      </c>
      <c r="C891" s="106" t="s">
        <v>48</v>
      </c>
      <c r="D891" s="106" t="s">
        <v>55</v>
      </c>
      <c r="E891" s="106" t="s">
        <v>47</v>
      </c>
      <c r="F891" s="105">
        <v>8</v>
      </c>
      <c r="G891" s="109">
        <v>2124</v>
      </c>
      <c r="H891" s="109">
        <v>2627.1755999999996</v>
      </c>
    </row>
    <row r="892" spans="1:8">
      <c r="A892" s="104">
        <v>41775</v>
      </c>
      <c r="B892" s="105">
        <v>2223</v>
      </c>
      <c r="C892" s="106" t="s">
        <v>49</v>
      </c>
      <c r="D892" s="106" t="s">
        <v>55</v>
      </c>
      <c r="E892" s="106" t="s">
        <v>51</v>
      </c>
      <c r="F892" s="105">
        <v>7</v>
      </c>
      <c r="G892" s="109">
        <v>4515</v>
      </c>
      <c r="H892" s="109">
        <v>3930.3074999999999</v>
      </c>
    </row>
    <row r="893" spans="1:8">
      <c r="A893" s="104">
        <v>41776</v>
      </c>
      <c r="B893" s="105">
        <v>2589</v>
      </c>
      <c r="C893" s="106" t="s">
        <v>49</v>
      </c>
      <c r="D893" s="106" t="s">
        <v>55</v>
      </c>
      <c r="E893" s="106" t="s">
        <v>50</v>
      </c>
      <c r="F893" s="105">
        <v>9</v>
      </c>
      <c r="G893" s="109">
        <v>1714.5</v>
      </c>
      <c r="H893" s="109">
        <v>3669.03</v>
      </c>
    </row>
    <row r="894" spans="1:8">
      <c r="A894" s="104">
        <v>41777</v>
      </c>
      <c r="B894" s="105">
        <v>2224</v>
      </c>
      <c r="C894" s="106" t="s">
        <v>45</v>
      </c>
      <c r="D894" s="106" t="s">
        <v>55</v>
      </c>
      <c r="E894" s="106" t="s">
        <v>51</v>
      </c>
      <c r="F894" s="105">
        <v>9</v>
      </c>
      <c r="G894" s="109">
        <v>2439</v>
      </c>
      <c r="H894" s="109">
        <v>5413.3604999999998</v>
      </c>
    </row>
    <row r="895" spans="1:8">
      <c r="A895" s="104">
        <v>41778</v>
      </c>
      <c r="B895" s="105">
        <v>2590</v>
      </c>
      <c r="C895" s="106" t="s">
        <v>45</v>
      </c>
      <c r="D895" s="106" t="s">
        <v>55</v>
      </c>
      <c r="E895" s="106" t="s">
        <v>50</v>
      </c>
      <c r="F895" s="105">
        <v>10</v>
      </c>
      <c r="G895" s="109">
        <v>5280</v>
      </c>
      <c r="H895" s="109">
        <v>1017.9839999999999</v>
      </c>
    </row>
    <row r="896" spans="1:8">
      <c r="A896" s="104">
        <v>41779</v>
      </c>
      <c r="B896" s="105">
        <v>2225</v>
      </c>
      <c r="C896" s="106" t="s">
        <v>48</v>
      </c>
      <c r="D896" s="106" t="s">
        <v>55</v>
      </c>
      <c r="E896" s="106" t="s">
        <v>51</v>
      </c>
      <c r="F896" s="105">
        <v>9</v>
      </c>
      <c r="G896" s="109">
        <v>11475</v>
      </c>
      <c r="H896" s="109">
        <v>1964.0609999999999</v>
      </c>
    </row>
    <row r="897" spans="1:8">
      <c r="A897" s="104">
        <v>41780</v>
      </c>
      <c r="B897" s="105">
        <v>2591</v>
      </c>
      <c r="C897" s="106" t="s">
        <v>48</v>
      </c>
      <c r="D897" s="106" t="s">
        <v>55</v>
      </c>
      <c r="E897" s="106" t="s">
        <v>50</v>
      </c>
      <c r="F897" s="105">
        <v>9</v>
      </c>
      <c r="G897" s="109">
        <v>2146.5</v>
      </c>
      <c r="H897" s="109">
        <v>2891.9794499999998</v>
      </c>
    </row>
    <row r="898" spans="1:8">
      <c r="A898" s="104">
        <v>41781</v>
      </c>
      <c r="B898" s="105">
        <v>2226</v>
      </c>
      <c r="C898" s="106" t="s">
        <v>49</v>
      </c>
      <c r="D898" s="106" t="s">
        <v>55</v>
      </c>
      <c r="E898" s="106" t="s">
        <v>47</v>
      </c>
      <c r="F898" s="105">
        <v>7</v>
      </c>
      <c r="G898" s="109">
        <v>3507</v>
      </c>
      <c r="H898" s="109">
        <v>1728.6003000000001</v>
      </c>
    </row>
    <row r="899" spans="1:8">
      <c r="A899" s="104">
        <v>41782</v>
      </c>
      <c r="B899" s="105">
        <v>2592</v>
      </c>
      <c r="C899" s="106" t="s">
        <v>49</v>
      </c>
      <c r="D899" s="106" t="s">
        <v>55</v>
      </c>
      <c r="E899" s="106" t="s">
        <v>51</v>
      </c>
      <c r="F899" s="105">
        <v>7</v>
      </c>
      <c r="G899" s="109">
        <v>5386.5</v>
      </c>
      <c r="H899" s="109">
        <v>4035.3862500000005</v>
      </c>
    </row>
    <row r="900" spans="1:8">
      <c r="A900" s="104">
        <v>41783</v>
      </c>
      <c r="B900" s="105">
        <v>2227</v>
      </c>
      <c r="C900" s="106" t="s">
        <v>45</v>
      </c>
      <c r="D900" s="106" t="s">
        <v>55</v>
      </c>
      <c r="E900" s="106" t="s">
        <v>47</v>
      </c>
      <c r="F900" s="105">
        <v>9</v>
      </c>
      <c r="G900" s="109">
        <v>1809</v>
      </c>
      <c r="H900" s="109">
        <v>672.22439999999995</v>
      </c>
    </row>
    <row r="901" spans="1:8">
      <c r="A901" s="104">
        <v>41784</v>
      </c>
      <c r="B901" s="105">
        <v>2593</v>
      </c>
      <c r="C901" s="106" t="s">
        <v>45</v>
      </c>
      <c r="D901" s="106" t="s">
        <v>55</v>
      </c>
      <c r="E901" s="106" t="s">
        <v>51</v>
      </c>
      <c r="F901" s="105">
        <v>6</v>
      </c>
      <c r="G901" s="109">
        <v>9792</v>
      </c>
      <c r="H901" s="109">
        <v>2450.6927999999998</v>
      </c>
    </row>
    <row r="902" spans="1:8">
      <c r="A902" s="104">
        <v>41785</v>
      </c>
      <c r="B902" s="105">
        <v>2228</v>
      </c>
      <c r="C902" s="106" t="s">
        <v>48</v>
      </c>
      <c r="D902" s="106" t="s">
        <v>55</v>
      </c>
      <c r="E902" s="106" t="s">
        <v>47</v>
      </c>
      <c r="F902" s="105">
        <v>7</v>
      </c>
      <c r="G902" s="109">
        <v>5055.75</v>
      </c>
      <c r="H902" s="109">
        <v>2312.1630000000005</v>
      </c>
    </row>
    <row r="903" spans="1:8">
      <c r="A903" s="104">
        <v>41786</v>
      </c>
      <c r="B903" s="105">
        <v>2594</v>
      </c>
      <c r="C903" s="106" t="s">
        <v>48</v>
      </c>
      <c r="D903" s="106" t="s">
        <v>55</v>
      </c>
      <c r="E903" s="106" t="s">
        <v>51</v>
      </c>
      <c r="F903" s="105">
        <v>6</v>
      </c>
      <c r="G903" s="109">
        <v>10044</v>
      </c>
      <c r="H903" s="109">
        <v>2625.2505000000001</v>
      </c>
    </row>
    <row r="904" spans="1:8">
      <c r="A904" s="104">
        <v>41787</v>
      </c>
      <c r="B904" s="105">
        <v>2229</v>
      </c>
      <c r="C904" s="106" t="s">
        <v>49</v>
      </c>
      <c r="D904" s="106" t="s">
        <v>55</v>
      </c>
      <c r="E904" s="106" t="s">
        <v>50</v>
      </c>
      <c r="F904" s="105">
        <v>9</v>
      </c>
      <c r="G904" s="109">
        <v>10260</v>
      </c>
      <c r="H904" s="109">
        <v>1579.0140000000001</v>
      </c>
    </row>
    <row r="905" spans="1:8">
      <c r="A905" s="104">
        <v>41788</v>
      </c>
      <c r="B905" s="105">
        <v>2595</v>
      </c>
      <c r="C905" s="106" t="s">
        <v>49</v>
      </c>
      <c r="D905" s="106" t="s">
        <v>55</v>
      </c>
      <c r="E905" s="106" t="s">
        <v>47</v>
      </c>
      <c r="F905" s="105">
        <v>6</v>
      </c>
      <c r="G905" s="109">
        <v>7236</v>
      </c>
      <c r="H905" s="109">
        <v>1536.9264000000001</v>
      </c>
    </row>
    <row r="906" spans="1:8">
      <c r="A906" s="104">
        <v>41789</v>
      </c>
      <c r="B906" s="105">
        <v>2230</v>
      </c>
      <c r="C906" s="106" t="s">
        <v>45</v>
      </c>
      <c r="D906" s="106" t="s">
        <v>55</v>
      </c>
      <c r="E906" s="106" t="s">
        <v>50</v>
      </c>
      <c r="F906" s="105">
        <v>9</v>
      </c>
      <c r="G906" s="109">
        <v>2943</v>
      </c>
      <c r="H906" s="109">
        <v>2674.3041000000003</v>
      </c>
    </row>
    <row r="907" spans="1:8">
      <c r="A907" s="104">
        <v>41790</v>
      </c>
      <c r="B907" s="105">
        <v>2596</v>
      </c>
      <c r="C907" s="106" t="s">
        <v>45</v>
      </c>
      <c r="D907" s="106" t="s">
        <v>55</v>
      </c>
      <c r="E907" s="106" t="s">
        <v>47</v>
      </c>
      <c r="F907" s="105">
        <v>9</v>
      </c>
      <c r="G907" s="109">
        <v>5643</v>
      </c>
      <c r="H907" s="109">
        <v>5301.5985000000001</v>
      </c>
    </row>
    <row r="908" spans="1:8">
      <c r="A908" s="104">
        <v>41791</v>
      </c>
      <c r="B908" s="105">
        <v>2231</v>
      </c>
      <c r="C908" s="106" t="s">
        <v>48</v>
      </c>
      <c r="D908" s="106" t="s">
        <v>55</v>
      </c>
      <c r="E908" s="106" t="s">
        <v>50</v>
      </c>
      <c r="F908" s="105">
        <v>7</v>
      </c>
      <c r="G908" s="109">
        <v>1869</v>
      </c>
      <c r="H908" s="109">
        <v>1558.3722</v>
      </c>
    </row>
    <row r="909" spans="1:8">
      <c r="A909" s="104">
        <v>41792</v>
      </c>
      <c r="B909" s="105">
        <v>2597</v>
      </c>
      <c r="C909" s="106" t="s">
        <v>48</v>
      </c>
      <c r="D909" s="106" t="s">
        <v>55</v>
      </c>
      <c r="E909" s="106" t="s">
        <v>47</v>
      </c>
      <c r="F909" s="105">
        <v>6</v>
      </c>
      <c r="G909" s="109">
        <v>3474</v>
      </c>
      <c r="H909" s="109">
        <v>1250.2926</v>
      </c>
    </row>
    <row r="910" spans="1:8">
      <c r="A910" s="104">
        <v>41793</v>
      </c>
      <c r="B910" s="105">
        <v>2232</v>
      </c>
      <c r="C910" s="106" t="s">
        <v>49</v>
      </c>
      <c r="D910" s="106" t="s">
        <v>55</v>
      </c>
      <c r="E910" s="106" t="s">
        <v>51</v>
      </c>
      <c r="F910" s="105">
        <v>8</v>
      </c>
      <c r="G910" s="109">
        <v>2064</v>
      </c>
      <c r="H910" s="109">
        <v>1355.6352000000002</v>
      </c>
    </row>
    <row r="911" spans="1:8">
      <c r="A911" s="104">
        <v>41794</v>
      </c>
      <c r="B911" s="105">
        <v>2598</v>
      </c>
      <c r="C911" s="106" t="s">
        <v>49</v>
      </c>
      <c r="D911" s="106" t="s">
        <v>55</v>
      </c>
      <c r="E911" s="106" t="s">
        <v>50</v>
      </c>
      <c r="F911" s="105">
        <v>7</v>
      </c>
      <c r="G911" s="109">
        <v>2068.5</v>
      </c>
      <c r="H911" s="109">
        <v>907.86464999999998</v>
      </c>
    </row>
    <row r="912" spans="1:8">
      <c r="A912" s="104">
        <v>41795</v>
      </c>
      <c r="B912" s="105">
        <v>2233</v>
      </c>
      <c r="C912" s="106" t="s">
        <v>45</v>
      </c>
      <c r="D912" s="106" t="s">
        <v>55</v>
      </c>
      <c r="E912" s="106" t="s">
        <v>51</v>
      </c>
      <c r="F912" s="105">
        <v>8</v>
      </c>
      <c r="G912" s="109">
        <v>4356</v>
      </c>
      <c r="H912" s="109">
        <v>1457.9531999999999</v>
      </c>
    </row>
    <row r="913" spans="1:8">
      <c r="A913" s="104">
        <v>41796</v>
      </c>
      <c r="B913" s="105">
        <v>2599</v>
      </c>
      <c r="C913" s="106" t="s">
        <v>45</v>
      </c>
      <c r="D913" s="106" t="s">
        <v>55</v>
      </c>
      <c r="E913" s="106" t="s">
        <v>50</v>
      </c>
      <c r="F913" s="105">
        <v>6</v>
      </c>
      <c r="G913" s="109">
        <v>9900</v>
      </c>
      <c r="H913" s="109">
        <v>2066.13</v>
      </c>
    </row>
    <row r="914" spans="1:8">
      <c r="A914" s="104">
        <v>41797</v>
      </c>
      <c r="B914" s="105">
        <v>2234</v>
      </c>
      <c r="C914" s="106" t="s">
        <v>48</v>
      </c>
      <c r="D914" s="106" t="s">
        <v>55</v>
      </c>
      <c r="E914" s="106" t="s">
        <v>51</v>
      </c>
      <c r="F914" s="105">
        <v>8</v>
      </c>
      <c r="G914" s="109">
        <v>11904</v>
      </c>
      <c r="H914" s="109">
        <v>4160.4479999999994</v>
      </c>
    </row>
    <row r="915" spans="1:8">
      <c r="A915" s="104">
        <v>41798</v>
      </c>
      <c r="B915" s="105">
        <v>2600</v>
      </c>
      <c r="C915" s="106" t="s">
        <v>48</v>
      </c>
      <c r="D915" s="106" t="s">
        <v>55</v>
      </c>
      <c r="E915" s="106" t="s">
        <v>50</v>
      </c>
      <c r="F915" s="105">
        <v>6</v>
      </c>
      <c r="G915" s="109">
        <v>7357.5</v>
      </c>
      <c r="H915" s="109">
        <v>914.6844000000001</v>
      </c>
    </row>
    <row r="916" spans="1:8">
      <c r="A916" s="104">
        <v>41799</v>
      </c>
      <c r="B916" s="105">
        <v>2235</v>
      </c>
      <c r="C916" s="106" t="s">
        <v>49</v>
      </c>
      <c r="D916" s="106" t="s">
        <v>55</v>
      </c>
      <c r="E916" s="106" t="s">
        <v>47</v>
      </c>
      <c r="F916" s="105">
        <v>8</v>
      </c>
      <c r="G916" s="109">
        <v>4728</v>
      </c>
      <c r="H916" s="109">
        <v>4931.3040000000001</v>
      </c>
    </row>
    <row r="917" spans="1:8">
      <c r="A917" s="104">
        <v>41800</v>
      </c>
      <c r="B917" s="105">
        <v>2601</v>
      </c>
      <c r="C917" s="106" t="s">
        <v>49</v>
      </c>
      <c r="D917" s="106" t="s">
        <v>55</v>
      </c>
      <c r="E917" s="106" t="s">
        <v>51</v>
      </c>
      <c r="F917" s="105">
        <v>9</v>
      </c>
      <c r="G917" s="109">
        <v>8869.5</v>
      </c>
      <c r="H917" s="109">
        <v>1227.24315</v>
      </c>
    </row>
    <row r="918" spans="1:8">
      <c r="A918" s="104">
        <v>41801</v>
      </c>
      <c r="B918" s="105">
        <v>2236</v>
      </c>
      <c r="C918" s="106" t="s">
        <v>45</v>
      </c>
      <c r="D918" s="106" t="s">
        <v>55</v>
      </c>
      <c r="E918" s="106" t="s">
        <v>47</v>
      </c>
      <c r="F918" s="105">
        <v>9</v>
      </c>
      <c r="G918" s="109">
        <v>9864</v>
      </c>
      <c r="H918" s="109">
        <v>3500.7336</v>
      </c>
    </row>
    <row r="919" spans="1:8">
      <c r="A919" s="104">
        <v>41802</v>
      </c>
      <c r="B919" s="105">
        <v>2602</v>
      </c>
      <c r="C919" s="106" t="s">
        <v>45</v>
      </c>
      <c r="D919" s="106" t="s">
        <v>55</v>
      </c>
      <c r="E919" s="106" t="s">
        <v>51</v>
      </c>
      <c r="F919" s="105">
        <v>9</v>
      </c>
      <c r="G919" s="109">
        <v>10548</v>
      </c>
      <c r="H919" s="109">
        <v>4387.9679999999998</v>
      </c>
    </row>
    <row r="920" spans="1:8">
      <c r="A920" s="104">
        <v>41803</v>
      </c>
      <c r="B920" s="105">
        <v>2237</v>
      </c>
      <c r="C920" s="106" t="s">
        <v>48</v>
      </c>
      <c r="D920" s="106" t="s">
        <v>55</v>
      </c>
      <c r="E920" s="106" t="s">
        <v>47</v>
      </c>
      <c r="F920" s="105">
        <v>10</v>
      </c>
      <c r="G920" s="109">
        <v>6120</v>
      </c>
      <c r="H920" s="109">
        <v>710.12400000000002</v>
      </c>
    </row>
    <row r="921" spans="1:8">
      <c r="A921" s="104">
        <v>41804</v>
      </c>
      <c r="B921" s="105">
        <v>2603</v>
      </c>
      <c r="C921" s="106" t="s">
        <v>48</v>
      </c>
      <c r="D921" s="106" t="s">
        <v>55</v>
      </c>
      <c r="E921" s="106" t="s">
        <v>51</v>
      </c>
      <c r="F921" s="105">
        <v>6</v>
      </c>
      <c r="G921" s="109">
        <v>1737</v>
      </c>
      <c r="H921" s="109">
        <v>1066.1705999999999</v>
      </c>
    </row>
    <row r="922" spans="1:8">
      <c r="A922" s="104">
        <v>41805</v>
      </c>
      <c r="B922" s="105">
        <v>2238</v>
      </c>
      <c r="C922" s="106" t="s">
        <v>49</v>
      </c>
      <c r="D922" s="106" t="s">
        <v>55</v>
      </c>
      <c r="E922" s="106" t="s">
        <v>50</v>
      </c>
      <c r="F922" s="105">
        <v>6</v>
      </c>
      <c r="G922" s="109">
        <v>2011.5</v>
      </c>
      <c r="H922" s="109">
        <v>1330.0038</v>
      </c>
    </row>
    <row r="923" spans="1:8">
      <c r="A923" s="104">
        <v>41806</v>
      </c>
      <c r="B923" s="105">
        <v>2604</v>
      </c>
      <c r="C923" s="106" t="s">
        <v>49</v>
      </c>
      <c r="D923" s="106" t="s">
        <v>55</v>
      </c>
      <c r="E923" s="106" t="s">
        <v>47</v>
      </c>
      <c r="F923" s="105">
        <v>6</v>
      </c>
      <c r="G923" s="109">
        <v>5022</v>
      </c>
      <c r="H923" s="109">
        <v>1730.5812000000001</v>
      </c>
    </row>
    <row r="924" spans="1:8">
      <c r="A924" s="104">
        <v>41807</v>
      </c>
      <c r="B924" s="105">
        <v>2239</v>
      </c>
      <c r="C924" s="106" t="s">
        <v>45</v>
      </c>
      <c r="D924" s="106" t="s">
        <v>55</v>
      </c>
      <c r="E924" s="106" t="s">
        <v>50</v>
      </c>
      <c r="F924" s="105">
        <v>9</v>
      </c>
      <c r="G924" s="109">
        <v>7627.5</v>
      </c>
      <c r="H924" s="109">
        <v>1917.0958500000002</v>
      </c>
    </row>
    <row r="925" spans="1:8">
      <c r="A925" s="104">
        <v>41808</v>
      </c>
      <c r="B925" s="105">
        <v>2605</v>
      </c>
      <c r="C925" s="106" t="s">
        <v>45</v>
      </c>
      <c r="D925" s="106" t="s">
        <v>55</v>
      </c>
      <c r="E925" s="106" t="s">
        <v>47</v>
      </c>
      <c r="F925" s="105">
        <v>10</v>
      </c>
      <c r="G925" s="109">
        <v>13050</v>
      </c>
      <c r="H925" s="109">
        <v>4386.1049999999996</v>
      </c>
    </row>
    <row r="926" spans="1:8">
      <c r="A926" s="104">
        <v>41809</v>
      </c>
      <c r="B926" s="105">
        <v>2240</v>
      </c>
      <c r="C926" s="106" t="s">
        <v>48</v>
      </c>
      <c r="D926" s="106" t="s">
        <v>55</v>
      </c>
      <c r="E926" s="106" t="s">
        <v>50</v>
      </c>
      <c r="F926" s="105">
        <v>10</v>
      </c>
      <c r="G926" s="109">
        <v>10450</v>
      </c>
      <c r="H926" s="109">
        <v>4504.9949999999999</v>
      </c>
    </row>
    <row r="927" spans="1:8">
      <c r="A927" s="104">
        <v>41810</v>
      </c>
      <c r="B927" s="105">
        <v>2606</v>
      </c>
      <c r="C927" s="106" t="s">
        <v>48</v>
      </c>
      <c r="D927" s="106" t="s">
        <v>55</v>
      </c>
      <c r="E927" s="106" t="s">
        <v>47</v>
      </c>
      <c r="F927" s="105">
        <v>7</v>
      </c>
      <c r="G927" s="109">
        <v>5607</v>
      </c>
      <c r="H927" s="109">
        <v>2206.9152000000004</v>
      </c>
    </row>
    <row r="928" spans="1:8">
      <c r="A928" s="104">
        <v>41811</v>
      </c>
      <c r="B928" s="105">
        <v>2241</v>
      </c>
      <c r="C928" s="106" t="s">
        <v>49</v>
      </c>
      <c r="D928" s="106" t="s">
        <v>55</v>
      </c>
      <c r="E928" s="106" t="s">
        <v>51</v>
      </c>
      <c r="F928" s="105">
        <v>8</v>
      </c>
      <c r="G928" s="109">
        <v>5256</v>
      </c>
      <c r="H928" s="109">
        <v>2346.2784000000001</v>
      </c>
    </row>
    <row r="929" spans="1:8">
      <c r="A929" s="104">
        <v>41812</v>
      </c>
      <c r="B929" s="105">
        <v>2607</v>
      </c>
      <c r="C929" s="106" t="s">
        <v>49</v>
      </c>
      <c r="D929" s="106" t="s">
        <v>55</v>
      </c>
      <c r="E929" s="106" t="s">
        <v>50</v>
      </c>
      <c r="F929" s="105">
        <v>8</v>
      </c>
      <c r="G929" s="109">
        <v>1584</v>
      </c>
      <c r="H929" s="109">
        <v>3345.4079999999999</v>
      </c>
    </row>
    <row r="930" spans="1:8">
      <c r="A930" s="104">
        <v>41813</v>
      </c>
      <c r="B930" s="105">
        <v>2242</v>
      </c>
      <c r="C930" s="106" t="s">
        <v>45</v>
      </c>
      <c r="D930" s="106" t="s">
        <v>55</v>
      </c>
      <c r="E930" s="106" t="s">
        <v>51</v>
      </c>
      <c r="F930" s="105">
        <v>8</v>
      </c>
      <c r="G930" s="109">
        <v>6426</v>
      </c>
      <c r="H930" s="109">
        <v>1597.0751999999998</v>
      </c>
    </row>
    <row r="931" spans="1:8">
      <c r="A931" s="104">
        <v>41814</v>
      </c>
      <c r="B931" s="105">
        <v>2608</v>
      </c>
      <c r="C931" s="106" t="s">
        <v>45</v>
      </c>
      <c r="D931" s="106" t="s">
        <v>55</v>
      </c>
      <c r="E931" s="106" t="s">
        <v>50</v>
      </c>
      <c r="F931" s="105">
        <v>7</v>
      </c>
      <c r="G931" s="109">
        <v>5544</v>
      </c>
      <c r="H931" s="109">
        <v>872.34840000000008</v>
      </c>
    </row>
    <row r="932" spans="1:8">
      <c r="A932" s="104">
        <v>41815</v>
      </c>
      <c r="B932" s="105">
        <v>2243</v>
      </c>
      <c r="C932" s="106" t="s">
        <v>48</v>
      </c>
      <c r="D932" s="106" t="s">
        <v>55</v>
      </c>
      <c r="E932" s="106" t="s">
        <v>51</v>
      </c>
      <c r="F932" s="105">
        <v>8</v>
      </c>
      <c r="G932" s="109">
        <v>9312</v>
      </c>
      <c r="H932" s="109">
        <v>1458.7248000000002</v>
      </c>
    </row>
    <row r="933" spans="1:8">
      <c r="A933" s="104">
        <v>41816</v>
      </c>
      <c r="B933" s="105">
        <v>2609</v>
      </c>
      <c r="C933" s="106" t="s">
        <v>48</v>
      </c>
      <c r="D933" s="106" t="s">
        <v>55</v>
      </c>
      <c r="E933" s="106" t="s">
        <v>50</v>
      </c>
      <c r="F933" s="105">
        <v>6</v>
      </c>
      <c r="G933" s="109">
        <v>6912</v>
      </c>
      <c r="H933" s="109">
        <v>2849.1264000000001</v>
      </c>
    </row>
    <row r="934" spans="1:8">
      <c r="A934" s="104">
        <v>41817</v>
      </c>
      <c r="B934" s="105">
        <v>2244</v>
      </c>
      <c r="C934" s="106" t="s">
        <v>49</v>
      </c>
      <c r="D934" s="106" t="s">
        <v>55</v>
      </c>
      <c r="E934" s="106" t="s">
        <v>47</v>
      </c>
      <c r="F934" s="105">
        <v>6</v>
      </c>
      <c r="G934" s="109">
        <v>8676</v>
      </c>
      <c r="H934" s="109">
        <v>4146.0434999999998</v>
      </c>
    </row>
    <row r="935" spans="1:8">
      <c r="A935" s="104">
        <v>41818</v>
      </c>
      <c r="B935" s="105">
        <v>2610</v>
      </c>
      <c r="C935" s="106" t="s">
        <v>49</v>
      </c>
      <c r="D935" s="106" t="s">
        <v>55</v>
      </c>
      <c r="E935" s="106" t="s">
        <v>51</v>
      </c>
      <c r="F935" s="105">
        <v>10</v>
      </c>
      <c r="G935" s="109">
        <v>10020</v>
      </c>
      <c r="H935" s="109">
        <v>919.58550000000002</v>
      </c>
    </row>
    <row r="936" spans="1:8">
      <c r="A936" s="104">
        <v>41819</v>
      </c>
      <c r="B936" s="105">
        <v>2245</v>
      </c>
      <c r="C936" s="106" t="s">
        <v>45</v>
      </c>
      <c r="D936" s="106" t="s">
        <v>55</v>
      </c>
      <c r="E936" s="106" t="s">
        <v>47</v>
      </c>
      <c r="F936" s="105">
        <v>10</v>
      </c>
      <c r="G936" s="109">
        <v>9360</v>
      </c>
      <c r="H936" s="109">
        <v>2694.2759999999998</v>
      </c>
    </row>
    <row r="937" spans="1:8">
      <c r="A937" s="104">
        <v>41820</v>
      </c>
      <c r="B937" s="105">
        <v>2611</v>
      </c>
      <c r="C937" s="106" t="s">
        <v>45</v>
      </c>
      <c r="D937" s="106" t="s">
        <v>55</v>
      </c>
      <c r="E937" s="106" t="s">
        <v>51</v>
      </c>
      <c r="F937" s="105">
        <v>6</v>
      </c>
      <c r="G937" s="109">
        <v>4284</v>
      </c>
      <c r="H937" s="109">
        <v>3193.2936</v>
      </c>
    </row>
    <row r="938" spans="1:8">
      <c r="A938" s="104">
        <v>41821</v>
      </c>
      <c r="B938" s="105">
        <v>2246</v>
      </c>
      <c r="C938" s="106" t="s">
        <v>48</v>
      </c>
      <c r="D938" s="106" t="s">
        <v>55</v>
      </c>
      <c r="E938" s="106" t="s">
        <v>47</v>
      </c>
      <c r="F938" s="105">
        <v>6</v>
      </c>
      <c r="G938" s="109">
        <v>7290</v>
      </c>
      <c r="H938" s="109">
        <v>645.01920000000007</v>
      </c>
    </row>
    <row r="939" spans="1:8">
      <c r="A939" s="104">
        <v>41822</v>
      </c>
      <c r="B939" s="105">
        <v>2612</v>
      </c>
      <c r="C939" s="106" t="s">
        <v>48</v>
      </c>
      <c r="D939" s="106" t="s">
        <v>55</v>
      </c>
      <c r="E939" s="106" t="s">
        <v>51</v>
      </c>
      <c r="F939" s="105">
        <v>9</v>
      </c>
      <c r="G939" s="109">
        <v>4171.5</v>
      </c>
      <c r="H939" s="109">
        <v>4196.5289999999995</v>
      </c>
    </row>
    <row r="940" spans="1:8">
      <c r="A940" s="104">
        <v>41823</v>
      </c>
      <c r="B940" s="105">
        <v>2247</v>
      </c>
      <c r="C940" s="106" t="s">
        <v>49</v>
      </c>
      <c r="D940" s="106" t="s">
        <v>55</v>
      </c>
      <c r="E940" s="106" t="s">
        <v>50</v>
      </c>
      <c r="F940" s="105">
        <v>9</v>
      </c>
      <c r="G940" s="109">
        <v>9432</v>
      </c>
      <c r="H940" s="109">
        <v>3880.3247999999999</v>
      </c>
    </row>
    <row r="941" spans="1:8">
      <c r="A941" s="104">
        <v>41824</v>
      </c>
      <c r="B941" s="105">
        <v>2613</v>
      </c>
      <c r="C941" s="106" t="s">
        <v>49</v>
      </c>
      <c r="D941" s="106" t="s">
        <v>55</v>
      </c>
      <c r="E941" s="106" t="s">
        <v>47</v>
      </c>
      <c r="F941" s="105">
        <v>9</v>
      </c>
      <c r="G941" s="109">
        <v>2207.25</v>
      </c>
      <c r="H941" s="109">
        <v>1667.7981000000002</v>
      </c>
    </row>
    <row r="942" spans="1:8">
      <c r="A942" s="104">
        <v>41825</v>
      </c>
      <c r="B942" s="105">
        <v>2248</v>
      </c>
      <c r="C942" s="106" t="s">
        <v>45</v>
      </c>
      <c r="D942" s="106" t="s">
        <v>55</v>
      </c>
      <c r="E942" s="106" t="s">
        <v>50</v>
      </c>
      <c r="F942" s="105">
        <v>8</v>
      </c>
      <c r="G942" s="109">
        <v>2144</v>
      </c>
      <c r="H942" s="109">
        <v>868.10559999999998</v>
      </c>
    </row>
    <row r="943" spans="1:8">
      <c r="A943" s="104">
        <v>41826</v>
      </c>
      <c r="B943" s="105">
        <v>2614</v>
      </c>
      <c r="C943" s="106" t="s">
        <v>45</v>
      </c>
      <c r="D943" s="106" t="s">
        <v>55</v>
      </c>
      <c r="E943" s="106" t="s">
        <v>47</v>
      </c>
      <c r="F943" s="105">
        <v>6</v>
      </c>
      <c r="G943" s="109">
        <v>5157</v>
      </c>
      <c r="H943" s="109">
        <v>2928.3165000000004</v>
      </c>
    </row>
    <row r="944" spans="1:8">
      <c r="A944" s="104">
        <v>41827</v>
      </c>
      <c r="B944" s="105">
        <v>2249</v>
      </c>
      <c r="C944" s="106" t="s">
        <v>48</v>
      </c>
      <c r="D944" s="106" t="s">
        <v>55</v>
      </c>
      <c r="E944" s="106" t="s">
        <v>50</v>
      </c>
      <c r="F944" s="105">
        <v>9</v>
      </c>
      <c r="G944" s="109">
        <v>11178</v>
      </c>
      <c r="H944" s="109">
        <v>3189.0834000000004</v>
      </c>
    </row>
    <row r="945" spans="1:8">
      <c r="A945" s="104">
        <v>41828</v>
      </c>
      <c r="B945" s="105">
        <v>2615</v>
      </c>
      <c r="C945" s="106" t="s">
        <v>48</v>
      </c>
      <c r="D945" s="106" t="s">
        <v>55</v>
      </c>
      <c r="E945" s="106" t="s">
        <v>47</v>
      </c>
      <c r="F945" s="105">
        <v>8</v>
      </c>
      <c r="G945" s="109">
        <v>5568</v>
      </c>
      <c r="H945" s="109">
        <v>4292.9279999999999</v>
      </c>
    </row>
    <row r="946" spans="1:8">
      <c r="A946" s="104">
        <v>41829</v>
      </c>
      <c r="B946" s="105">
        <v>2250</v>
      </c>
      <c r="C946" s="106" t="s">
        <v>49</v>
      </c>
      <c r="D946" s="106" t="s">
        <v>55</v>
      </c>
      <c r="E946" s="106" t="s">
        <v>51</v>
      </c>
      <c r="F946" s="105">
        <v>7</v>
      </c>
      <c r="G946" s="109">
        <v>9324</v>
      </c>
      <c r="H946" s="109">
        <v>834.73109999999997</v>
      </c>
    </row>
    <row r="947" spans="1:8">
      <c r="A947" s="104">
        <v>40909</v>
      </c>
      <c r="B947" s="105">
        <v>2616</v>
      </c>
      <c r="C947" s="106" t="s">
        <v>49</v>
      </c>
      <c r="D947" s="106" t="s">
        <v>57</v>
      </c>
      <c r="E947" s="106" t="s">
        <v>50</v>
      </c>
      <c r="F947" s="105">
        <v>8</v>
      </c>
      <c r="G947" s="109">
        <v>9744</v>
      </c>
      <c r="H947" s="109">
        <v>904.73039999999992</v>
      </c>
    </row>
    <row r="948" spans="1:8">
      <c r="A948" s="104">
        <v>40910</v>
      </c>
      <c r="B948" s="105">
        <v>2251</v>
      </c>
      <c r="C948" s="106" t="s">
        <v>45</v>
      </c>
      <c r="D948" s="106" t="s">
        <v>57</v>
      </c>
      <c r="E948" s="106" t="s">
        <v>51</v>
      </c>
      <c r="F948" s="105">
        <v>8</v>
      </c>
      <c r="G948" s="109">
        <v>9600</v>
      </c>
      <c r="H948" s="109">
        <v>741.12</v>
      </c>
    </row>
    <row r="949" spans="1:8">
      <c r="A949" s="104">
        <v>40911</v>
      </c>
      <c r="B949" s="105">
        <v>2617</v>
      </c>
      <c r="C949" s="106" t="s">
        <v>45</v>
      </c>
      <c r="D949" s="106" t="s">
        <v>57</v>
      </c>
      <c r="E949" s="106" t="s">
        <v>50</v>
      </c>
      <c r="F949" s="105">
        <v>10</v>
      </c>
      <c r="G949" s="109">
        <v>14450</v>
      </c>
      <c r="H949" s="109">
        <v>2875.8389999999999</v>
      </c>
    </row>
    <row r="950" spans="1:8">
      <c r="A950" s="104">
        <v>40913</v>
      </c>
      <c r="B950" s="105">
        <v>2252</v>
      </c>
      <c r="C950" s="106" t="s">
        <v>48</v>
      </c>
      <c r="D950" s="106" t="s">
        <v>57</v>
      </c>
      <c r="E950" s="106" t="s">
        <v>51</v>
      </c>
      <c r="F950" s="105">
        <v>10</v>
      </c>
      <c r="G950" s="109">
        <v>10750</v>
      </c>
      <c r="H950" s="109">
        <v>928.58500000000004</v>
      </c>
    </row>
    <row r="951" spans="1:8">
      <c r="A951" s="104">
        <v>40914</v>
      </c>
      <c r="B951" s="105">
        <v>2618</v>
      </c>
      <c r="C951" s="106" t="s">
        <v>48</v>
      </c>
      <c r="D951" s="106" t="s">
        <v>57</v>
      </c>
      <c r="E951" s="106" t="s">
        <v>50</v>
      </c>
      <c r="F951" s="105">
        <v>8</v>
      </c>
      <c r="G951" s="109">
        <v>2520</v>
      </c>
      <c r="H951" s="109">
        <v>2920.4279999999999</v>
      </c>
    </row>
    <row r="952" spans="1:8">
      <c r="A952" s="104">
        <v>40915</v>
      </c>
      <c r="B952" s="105">
        <v>2253</v>
      </c>
      <c r="C952" s="106" t="s">
        <v>49</v>
      </c>
      <c r="D952" s="106" t="s">
        <v>57</v>
      </c>
      <c r="E952" s="106" t="s">
        <v>47</v>
      </c>
      <c r="F952" s="105">
        <v>6</v>
      </c>
      <c r="G952" s="109">
        <v>1674</v>
      </c>
      <c r="H952" s="109">
        <v>571.16880000000003</v>
      </c>
    </row>
    <row r="953" spans="1:8">
      <c r="A953" s="104">
        <v>40916</v>
      </c>
      <c r="B953" s="105">
        <v>2619</v>
      </c>
      <c r="C953" s="106" t="s">
        <v>49</v>
      </c>
      <c r="D953" s="106" t="s">
        <v>57</v>
      </c>
      <c r="E953" s="106" t="s">
        <v>51</v>
      </c>
      <c r="F953" s="105">
        <v>8</v>
      </c>
      <c r="G953" s="109">
        <v>6084</v>
      </c>
      <c r="H953" s="109">
        <v>4072.2240000000002</v>
      </c>
    </row>
    <row r="954" spans="1:8">
      <c r="A954" s="104">
        <v>40917</v>
      </c>
      <c r="B954" s="105">
        <v>2254</v>
      </c>
      <c r="C954" s="106" t="s">
        <v>45</v>
      </c>
      <c r="D954" s="106" t="s">
        <v>57</v>
      </c>
      <c r="E954" s="106" t="s">
        <v>47</v>
      </c>
      <c r="F954" s="105">
        <v>7</v>
      </c>
      <c r="G954" s="109">
        <v>11466</v>
      </c>
      <c r="H954" s="109">
        <v>5305.8914999999997</v>
      </c>
    </row>
    <row r="955" spans="1:8">
      <c r="A955" s="104">
        <v>40918</v>
      </c>
      <c r="B955" s="105">
        <v>2620</v>
      </c>
      <c r="C955" s="106" t="s">
        <v>45</v>
      </c>
      <c r="D955" s="106" t="s">
        <v>57</v>
      </c>
      <c r="E955" s="106" t="s">
        <v>51</v>
      </c>
      <c r="F955" s="105">
        <v>9</v>
      </c>
      <c r="G955" s="109">
        <v>2529</v>
      </c>
      <c r="H955" s="109">
        <v>1095.3099</v>
      </c>
    </row>
    <row r="956" spans="1:8">
      <c r="A956" s="104">
        <v>40919</v>
      </c>
      <c r="B956" s="105">
        <v>2622</v>
      </c>
      <c r="C956" s="106" t="s">
        <v>49</v>
      </c>
      <c r="D956" s="106" t="s">
        <v>57</v>
      </c>
      <c r="E956" s="106" t="s">
        <v>47</v>
      </c>
      <c r="F956" s="105">
        <v>9</v>
      </c>
      <c r="G956" s="109">
        <v>5386.5</v>
      </c>
      <c r="H956" s="109">
        <v>2413.6906500000005</v>
      </c>
    </row>
    <row r="957" spans="1:8">
      <c r="A957" s="104">
        <v>40920</v>
      </c>
      <c r="B957" s="105">
        <v>2623</v>
      </c>
      <c r="C957" s="106" t="s">
        <v>45</v>
      </c>
      <c r="D957" s="106" t="s">
        <v>57</v>
      </c>
      <c r="E957" s="106" t="s">
        <v>47</v>
      </c>
      <c r="F957" s="105">
        <v>6</v>
      </c>
      <c r="G957" s="109">
        <v>8928</v>
      </c>
      <c r="H957" s="109">
        <v>3718.5120000000002</v>
      </c>
    </row>
    <row r="958" spans="1:8">
      <c r="A958" s="104">
        <v>40921</v>
      </c>
      <c r="B958" s="105">
        <v>2624</v>
      </c>
      <c r="C958" s="106" t="s">
        <v>48</v>
      </c>
      <c r="D958" s="106" t="s">
        <v>57</v>
      </c>
      <c r="E958" s="106" t="s">
        <v>47</v>
      </c>
      <c r="F958" s="105">
        <v>9</v>
      </c>
      <c r="G958" s="109">
        <v>5346</v>
      </c>
      <c r="H958" s="109">
        <v>5565.1859999999997</v>
      </c>
    </row>
    <row r="959" spans="1:8">
      <c r="A959" s="104">
        <v>40922</v>
      </c>
      <c r="B959" s="105">
        <v>2625</v>
      </c>
      <c r="C959" s="106" t="s">
        <v>49</v>
      </c>
      <c r="D959" s="106" t="s">
        <v>57</v>
      </c>
      <c r="E959" s="106" t="s">
        <v>50</v>
      </c>
      <c r="F959" s="105">
        <v>7</v>
      </c>
      <c r="G959" s="109">
        <v>11103.75</v>
      </c>
      <c r="H959" s="109">
        <v>2948.0456249999997</v>
      </c>
    </row>
    <row r="960" spans="1:8">
      <c r="A960" s="104">
        <v>40923</v>
      </c>
      <c r="B960" s="105">
        <v>2626</v>
      </c>
      <c r="C960" s="106" t="s">
        <v>45</v>
      </c>
      <c r="D960" s="106" t="s">
        <v>57</v>
      </c>
      <c r="E960" s="106" t="s">
        <v>50</v>
      </c>
      <c r="F960" s="105">
        <v>6</v>
      </c>
      <c r="G960" s="109">
        <v>1872</v>
      </c>
      <c r="H960" s="109">
        <v>1645.1136000000001</v>
      </c>
    </row>
    <row r="961" spans="1:8">
      <c r="A961" s="104">
        <v>40924</v>
      </c>
      <c r="B961" s="105">
        <v>2262</v>
      </c>
      <c r="C961" s="106" t="s">
        <v>49</v>
      </c>
      <c r="D961" s="106" t="s">
        <v>57</v>
      </c>
      <c r="E961" s="106" t="s">
        <v>47</v>
      </c>
      <c r="F961" s="105">
        <v>9</v>
      </c>
      <c r="G961" s="109">
        <v>1984.5</v>
      </c>
      <c r="H961" s="109">
        <v>1616.9705999999999</v>
      </c>
    </row>
    <row r="962" spans="1:8">
      <c r="A962" s="104">
        <v>40925</v>
      </c>
      <c r="B962" s="105">
        <v>2627</v>
      </c>
      <c r="C962" s="106" t="s">
        <v>48</v>
      </c>
      <c r="D962" s="106" t="s">
        <v>57</v>
      </c>
      <c r="E962" s="106" t="s">
        <v>50</v>
      </c>
      <c r="F962" s="105">
        <v>6</v>
      </c>
      <c r="G962" s="109">
        <v>7344</v>
      </c>
      <c r="H962" s="109">
        <v>5129.7839999999997</v>
      </c>
    </row>
    <row r="963" spans="1:8">
      <c r="A963" s="104">
        <v>40926</v>
      </c>
      <c r="B963" s="105">
        <v>2263</v>
      </c>
      <c r="C963" s="106" t="s">
        <v>45</v>
      </c>
      <c r="D963" s="106" t="s">
        <v>57</v>
      </c>
      <c r="E963" s="106" t="s">
        <v>47</v>
      </c>
      <c r="F963" s="105">
        <v>9</v>
      </c>
      <c r="G963" s="109">
        <v>12645</v>
      </c>
      <c r="H963" s="109">
        <v>2667.5892000000003</v>
      </c>
    </row>
    <row r="964" spans="1:8">
      <c r="A964" s="104">
        <v>40927</v>
      </c>
      <c r="B964" s="105">
        <v>2628</v>
      </c>
      <c r="C964" s="106" t="s">
        <v>49</v>
      </c>
      <c r="D964" s="106" t="s">
        <v>57</v>
      </c>
      <c r="E964" s="106" t="s">
        <v>51</v>
      </c>
      <c r="F964" s="105">
        <v>6</v>
      </c>
      <c r="G964" s="109">
        <v>5751</v>
      </c>
      <c r="H964" s="109">
        <v>3564.6615000000002</v>
      </c>
    </row>
    <row r="965" spans="1:8">
      <c r="A965" s="104">
        <v>40928</v>
      </c>
      <c r="B965" s="105">
        <v>2264</v>
      </c>
      <c r="C965" s="106" t="s">
        <v>48</v>
      </c>
      <c r="D965" s="106" t="s">
        <v>57</v>
      </c>
      <c r="E965" s="106" t="s">
        <v>47</v>
      </c>
      <c r="F965" s="105">
        <v>8</v>
      </c>
      <c r="G965" s="109">
        <v>11952</v>
      </c>
      <c r="H965" s="109">
        <v>2329.4447999999998</v>
      </c>
    </row>
    <row r="966" spans="1:8">
      <c r="A966" s="104">
        <v>40929</v>
      </c>
      <c r="B966" s="105">
        <v>2629</v>
      </c>
      <c r="C966" s="106" t="s">
        <v>45</v>
      </c>
      <c r="D966" s="106" t="s">
        <v>57</v>
      </c>
      <c r="E966" s="106" t="s">
        <v>51</v>
      </c>
      <c r="F966" s="105">
        <v>8</v>
      </c>
      <c r="G966" s="109">
        <v>9120</v>
      </c>
      <c r="H966" s="109">
        <v>1475.16</v>
      </c>
    </row>
    <row r="967" spans="1:8">
      <c r="A967" s="104">
        <v>40930</v>
      </c>
      <c r="B967" s="105">
        <v>2265</v>
      </c>
      <c r="C967" s="106" t="s">
        <v>49</v>
      </c>
      <c r="D967" s="106" t="s">
        <v>57</v>
      </c>
      <c r="E967" s="106" t="s">
        <v>50</v>
      </c>
      <c r="F967" s="105">
        <v>10</v>
      </c>
      <c r="G967" s="109">
        <v>5520</v>
      </c>
      <c r="H967" s="109">
        <v>4529.1600000000008</v>
      </c>
    </row>
    <row r="968" spans="1:8">
      <c r="A968" s="104">
        <v>40931</v>
      </c>
      <c r="B968" s="105">
        <v>2630</v>
      </c>
      <c r="C968" s="106" t="s">
        <v>48</v>
      </c>
      <c r="D968" s="106" t="s">
        <v>57</v>
      </c>
      <c r="E968" s="106" t="s">
        <v>51</v>
      </c>
      <c r="F968" s="105">
        <v>8</v>
      </c>
      <c r="G968" s="109">
        <v>4048</v>
      </c>
      <c r="H968" s="109">
        <v>3422.1792</v>
      </c>
    </row>
    <row r="969" spans="1:8">
      <c r="A969" s="104">
        <v>40932</v>
      </c>
      <c r="B969" s="105">
        <v>2266</v>
      </c>
      <c r="C969" s="106" t="s">
        <v>45</v>
      </c>
      <c r="D969" s="106" t="s">
        <v>57</v>
      </c>
      <c r="E969" s="106" t="s">
        <v>50</v>
      </c>
      <c r="F969" s="105">
        <v>8</v>
      </c>
      <c r="G969" s="109">
        <v>2106</v>
      </c>
      <c r="H969" s="109">
        <v>718.98839999999996</v>
      </c>
    </row>
    <row r="970" spans="1:8">
      <c r="A970" s="104">
        <v>40933</v>
      </c>
      <c r="B970" s="105">
        <v>2631</v>
      </c>
      <c r="C970" s="106" t="s">
        <v>49</v>
      </c>
      <c r="D970" s="106" t="s">
        <v>57</v>
      </c>
      <c r="E970" s="106" t="s">
        <v>47</v>
      </c>
      <c r="F970" s="105">
        <v>9</v>
      </c>
      <c r="G970" s="109">
        <v>10215</v>
      </c>
      <c r="H970" s="109">
        <v>2739.0500999999999</v>
      </c>
    </row>
    <row r="971" spans="1:8">
      <c r="A971" s="104">
        <v>40934</v>
      </c>
      <c r="B971" s="105">
        <v>2267</v>
      </c>
      <c r="C971" s="106" t="s">
        <v>48</v>
      </c>
      <c r="D971" s="106" t="s">
        <v>57</v>
      </c>
      <c r="E971" s="106" t="s">
        <v>50</v>
      </c>
      <c r="F971" s="105">
        <v>8</v>
      </c>
      <c r="G971" s="109">
        <v>3960</v>
      </c>
      <c r="H971" s="109">
        <v>1251.7560000000001</v>
      </c>
    </row>
    <row r="972" spans="1:8">
      <c r="A972" s="104">
        <v>40935</v>
      </c>
      <c r="B972" s="105">
        <v>2632</v>
      </c>
      <c r="C972" s="106" t="s">
        <v>45</v>
      </c>
      <c r="D972" s="106" t="s">
        <v>57</v>
      </c>
      <c r="E972" s="106" t="s">
        <v>47</v>
      </c>
      <c r="F972" s="105">
        <v>10</v>
      </c>
      <c r="G972" s="109">
        <v>10200</v>
      </c>
      <c r="H972" s="109">
        <v>3237.4800000000005</v>
      </c>
    </row>
    <row r="973" spans="1:8">
      <c r="A973" s="104">
        <v>40936</v>
      </c>
      <c r="B973" s="105">
        <v>2268</v>
      </c>
      <c r="C973" s="106" t="s">
        <v>49</v>
      </c>
      <c r="D973" s="106" t="s">
        <v>57</v>
      </c>
      <c r="E973" s="106" t="s">
        <v>51</v>
      </c>
      <c r="F973" s="105">
        <v>9</v>
      </c>
      <c r="G973" s="109">
        <v>5022</v>
      </c>
      <c r="H973" s="109">
        <v>1969.6284000000001</v>
      </c>
    </row>
    <row r="974" spans="1:8">
      <c r="A974" s="104">
        <v>40937</v>
      </c>
      <c r="B974" s="105">
        <v>2633</v>
      </c>
      <c r="C974" s="106" t="s">
        <v>48</v>
      </c>
      <c r="D974" s="106" t="s">
        <v>57</v>
      </c>
      <c r="E974" s="106" t="s">
        <v>47</v>
      </c>
      <c r="F974" s="105">
        <v>9</v>
      </c>
      <c r="G974" s="109">
        <v>2349</v>
      </c>
      <c r="H974" s="109">
        <v>732.88800000000003</v>
      </c>
    </row>
    <row r="975" spans="1:8">
      <c r="A975" s="104">
        <v>40938</v>
      </c>
      <c r="B975" s="105">
        <v>2269</v>
      </c>
      <c r="C975" s="106" t="s">
        <v>45</v>
      </c>
      <c r="D975" s="106" t="s">
        <v>57</v>
      </c>
      <c r="E975" s="106" t="s">
        <v>51</v>
      </c>
      <c r="F975" s="105">
        <v>8</v>
      </c>
      <c r="G975" s="109">
        <v>4716</v>
      </c>
      <c r="H975" s="109">
        <v>3420.6719999999996</v>
      </c>
    </row>
    <row r="976" spans="1:8">
      <c r="A976" s="104">
        <v>40939</v>
      </c>
      <c r="B976" s="105">
        <v>2634</v>
      </c>
      <c r="C976" s="106" t="s">
        <v>49</v>
      </c>
      <c r="D976" s="106" t="s">
        <v>57</v>
      </c>
      <c r="E976" s="106" t="s">
        <v>50</v>
      </c>
      <c r="F976" s="105">
        <v>10</v>
      </c>
      <c r="G976" s="109">
        <v>8460</v>
      </c>
      <c r="H976" s="109">
        <v>4686.84</v>
      </c>
    </row>
    <row r="977" spans="1:8">
      <c r="A977" s="104">
        <v>40940</v>
      </c>
      <c r="B977" s="105">
        <v>2270</v>
      </c>
      <c r="C977" s="106" t="s">
        <v>48</v>
      </c>
      <c r="D977" s="106" t="s">
        <v>57</v>
      </c>
      <c r="E977" s="106" t="s">
        <v>51</v>
      </c>
      <c r="F977" s="105">
        <v>10</v>
      </c>
      <c r="G977" s="109">
        <v>7515</v>
      </c>
      <c r="H977" s="109">
        <v>1917.3269999999998</v>
      </c>
    </row>
    <row r="978" spans="1:8">
      <c r="A978" s="104">
        <v>40941</v>
      </c>
      <c r="B978" s="105">
        <v>2635</v>
      </c>
      <c r="C978" s="106" t="s">
        <v>45</v>
      </c>
      <c r="D978" s="106" t="s">
        <v>57</v>
      </c>
      <c r="E978" s="106" t="s">
        <v>50</v>
      </c>
      <c r="F978" s="105">
        <v>7</v>
      </c>
      <c r="G978" s="109">
        <v>4772.25</v>
      </c>
      <c r="H978" s="109">
        <v>2592.127125</v>
      </c>
    </row>
    <row r="979" spans="1:8">
      <c r="A979" s="104">
        <v>40942</v>
      </c>
      <c r="B979" s="105">
        <v>2271</v>
      </c>
      <c r="C979" s="106" t="s">
        <v>49</v>
      </c>
      <c r="D979" s="106" t="s">
        <v>57</v>
      </c>
      <c r="E979" s="106" t="s">
        <v>47</v>
      </c>
      <c r="F979" s="105">
        <v>10</v>
      </c>
      <c r="G979" s="109">
        <v>4140</v>
      </c>
      <c r="H979" s="109">
        <v>706.077</v>
      </c>
    </row>
    <row r="980" spans="1:8">
      <c r="A980" s="104">
        <v>40943</v>
      </c>
      <c r="B980" s="105">
        <v>2636</v>
      </c>
      <c r="C980" s="106" t="s">
        <v>48</v>
      </c>
      <c r="D980" s="106" t="s">
        <v>57</v>
      </c>
      <c r="E980" s="106" t="s">
        <v>50</v>
      </c>
      <c r="F980" s="105">
        <v>10</v>
      </c>
      <c r="G980" s="109">
        <v>5880</v>
      </c>
      <c r="H980" s="109">
        <v>4880.3999999999996</v>
      </c>
    </row>
    <row r="981" spans="1:8">
      <c r="A981" s="104">
        <v>40944</v>
      </c>
      <c r="B981" s="105">
        <v>2272</v>
      </c>
      <c r="C981" s="106" t="s">
        <v>45</v>
      </c>
      <c r="D981" s="106" t="s">
        <v>57</v>
      </c>
      <c r="E981" s="106" t="s">
        <v>47</v>
      </c>
      <c r="F981" s="105">
        <v>9</v>
      </c>
      <c r="G981" s="109">
        <v>8464.5</v>
      </c>
      <c r="H981" s="109">
        <v>2866.0797000000002</v>
      </c>
    </row>
    <row r="982" spans="1:8">
      <c r="A982" s="104">
        <v>40945</v>
      </c>
      <c r="B982" s="105">
        <v>2637</v>
      </c>
      <c r="C982" s="106" t="s">
        <v>49</v>
      </c>
      <c r="D982" s="106" t="s">
        <v>57</v>
      </c>
      <c r="E982" s="106" t="s">
        <v>51</v>
      </c>
      <c r="F982" s="105">
        <v>10</v>
      </c>
      <c r="G982" s="109">
        <v>8360</v>
      </c>
      <c r="H982" s="109">
        <v>3410.0439999999999</v>
      </c>
    </row>
    <row r="983" spans="1:8">
      <c r="A983" s="104">
        <v>40946</v>
      </c>
      <c r="B983" s="105">
        <v>2273</v>
      </c>
      <c r="C983" s="106" t="s">
        <v>48</v>
      </c>
      <c r="D983" s="106" t="s">
        <v>57</v>
      </c>
      <c r="E983" s="106" t="s">
        <v>47</v>
      </c>
      <c r="F983" s="105">
        <v>10</v>
      </c>
      <c r="G983" s="109">
        <v>12300</v>
      </c>
      <c r="H983" s="109">
        <v>4463.67</v>
      </c>
    </row>
    <row r="984" spans="1:8">
      <c r="A984" s="104">
        <v>40947</v>
      </c>
      <c r="B984" s="105">
        <v>2638</v>
      </c>
      <c r="C984" s="106" t="s">
        <v>45</v>
      </c>
      <c r="D984" s="106" t="s">
        <v>57</v>
      </c>
      <c r="E984" s="106" t="s">
        <v>51</v>
      </c>
      <c r="F984" s="105">
        <v>9</v>
      </c>
      <c r="G984" s="109">
        <v>1741.5</v>
      </c>
      <c r="H984" s="109">
        <v>1337.1237000000001</v>
      </c>
    </row>
    <row r="985" spans="1:8">
      <c r="A985" s="104">
        <v>40948</v>
      </c>
      <c r="B985" s="105">
        <v>2274</v>
      </c>
      <c r="C985" s="106" t="s">
        <v>49</v>
      </c>
      <c r="D985" s="106" t="s">
        <v>57</v>
      </c>
      <c r="E985" s="106" t="s">
        <v>50</v>
      </c>
      <c r="F985" s="105">
        <v>7</v>
      </c>
      <c r="G985" s="109">
        <v>1932</v>
      </c>
      <c r="H985" s="109">
        <v>4193.4059999999999</v>
      </c>
    </row>
    <row r="986" spans="1:8">
      <c r="A986" s="104">
        <v>40949</v>
      </c>
      <c r="B986" s="105">
        <v>2639</v>
      </c>
      <c r="C986" s="106" t="s">
        <v>48</v>
      </c>
      <c r="D986" s="106" t="s">
        <v>57</v>
      </c>
      <c r="E986" s="106" t="s">
        <v>51</v>
      </c>
      <c r="F986" s="105">
        <v>10</v>
      </c>
      <c r="G986" s="109">
        <v>2085</v>
      </c>
      <c r="H986" s="109">
        <v>822.32400000000007</v>
      </c>
    </row>
    <row r="987" spans="1:8">
      <c r="A987" s="104">
        <v>40950</v>
      </c>
      <c r="B987" s="105">
        <v>2275</v>
      </c>
      <c r="C987" s="106" t="s">
        <v>45</v>
      </c>
      <c r="D987" s="106" t="s">
        <v>57</v>
      </c>
      <c r="E987" s="106" t="s">
        <v>50</v>
      </c>
      <c r="F987" s="105">
        <v>10</v>
      </c>
      <c r="G987" s="109">
        <v>5640</v>
      </c>
      <c r="H987" s="109">
        <v>2078.34</v>
      </c>
    </row>
    <row r="988" spans="1:8">
      <c r="A988" s="104">
        <v>40951</v>
      </c>
      <c r="B988" s="105">
        <v>2658</v>
      </c>
      <c r="C988" s="106" t="s">
        <v>49</v>
      </c>
      <c r="D988" s="106" t="s">
        <v>57</v>
      </c>
      <c r="E988" s="106" t="s">
        <v>47</v>
      </c>
      <c r="F988" s="105">
        <v>7</v>
      </c>
      <c r="G988" s="109">
        <v>2016</v>
      </c>
      <c r="H988" s="109">
        <v>1776.096</v>
      </c>
    </row>
    <row r="989" spans="1:8">
      <c r="A989" s="104">
        <v>40952</v>
      </c>
      <c r="B989" s="105">
        <v>2659</v>
      </c>
      <c r="C989" s="106" t="s">
        <v>45</v>
      </c>
      <c r="D989" s="106" t="s">
        <v>57</v>
      </c>
      <c r="E989" s="106" t="s">
        <v>47</v>
      </c>
      <c r="F989" s="105">
        <v>10</v>
      </c>
      <c r="G989" s="109">
        <v>4890</v>
      </c>
      <c r="H989" s="109">
        <v>926.89949999999999</v>
      </c>
    </row>
    <row r="990" spans="1:8">
      <c r="A990" s="104">
        <v>40953</v>
      </c>
      <c r="B990" s="105">
        <v>2660</v>
      </c>
      <c r="C990" s="106" t="s">
        <v>48</v>
      </c>
      <c r="D990" s="106" t="s">
        <v>57</v>
      </c>
      <c r="E990" s="106" t="s">
        <v>47</v>
      </c>
      <c r="F990" s="105">
        <v>10</v>
      </c>
      <c r="G990" s="109">
        <v>8850</v>
      </c>
      <c r="H990" s="109">
        <v>2768.28</v>
      </c>
    </row>
    <row r="991" spans="1:8">
      <c r="A991" s="104">
        <v>40954</v>
      </c>
      <c r="B991" s="105">
        <v>2661</v>
      </c>
      <c r="C991" s="106" t="s">
        <v>49</v>
      </c>
      <c r="D991" s="106" t="s">
        <v>57</v>
      </c>
      <c r="E991" s="106" t="s">
        <v>50</v>
      </c>
      <c r="F991" s="105">
        <v>6</v>
      </c>
      <c r="G991" s="109">
        <v>5859</v>
      </c>
      <c r="H991" s="109">
        <v>3330.8415000000005</v>
      </c>
    </row>
    <row r="992" spans="1:8">
      <c r="A992" s="104">
        <v>40955</v>
      </c>
      <c r="B992" s="105">
        <v>2662</v>
      </c>
      <c r="C992" s="106" t="s">
        <v>45</v>
      </c>
      <c r="D992" s="106" t="s">
        <v>57</v>
      </c>
      <c r="E992" s="106" t="s">
        <v>50</v>
      </c>
      <c r="F992" s="105">
        <v>10</v>
      </c>
      <c r="G992" s="109">
        <v>7785</v>
      </c>
      <c r="H992" s="109">
        <v>1109.1030000000001</v>
      </c>
    </row>
    <row r="993" spans="1:8">
      <c r="A993" s="104">
        <v>40956</v>
      </c>
      <c r="B993" s="105">
        <v>2298</v>
      </c>
      <c r="C993" s="106" t="s">
        <v>49</v>
      </c>
      <c r="D993" s="106" t="s">
        <v>57</v>
      </c>
      <c r="E993" s="106" t="s">
        <v>47</v>
      </c>
      <c r="F993" s="105">
        <v>8</v>
      </c>
      <c r="G993" s="109">
        <v>6876</v>
      </c>
      <c r="H993" s="109">
        <v>4302.0840000000007</v>
      </c>
    </row>
    <row r="994" spans="1:8">
      <c r="A994" s="104">
        <v>40957</v>
      </c>
      <c r="B994" s="105">
        <v>2383</v>
      </c>
      <c r="C994" s="106" t="s">
        <v>45</v>
      </c>
      <c r="D994" s="106" t="s">
        <v>57</v>
      </c>
      <c r="E994" s="106" t="s">
        <v>50</v>
      </c>
      <c r="F994" s="105">
        <v>10</v>
      </c>
      <c r="G994" s="109">
        <v>11000</v>
      </c>
      <c r="H994" s="109">
        <v>811.58</v>
      </c>
    </row>
    <row r="995" spans="1:8">
      <c r="A995" s="104">
        <v>40958</v>
      </c>
      <c r="B995" s="105">
        <v>2748</v>
      </c>
      <c r="C995" s="106" t="s">
        <v>49</v>
      </c>
      <c r="D995" s="106" t="s">
        <v>57</v>
      </c>
      <c r="E995" s="106" t="s">
        <v>47</v>
      </c>
      <c r="F995" s="105">
        <v>8</v>
      </c>
      <c r="G995" s="109">
        <v>14160</v>
      </c>
      <c r="H995" s="109">
        <v>1010.7407999999999</v>
      </c>
    </row>
    <row r="996" spans="1:8">
      <c r="A996" s="104">
        <v>40959</v>
      </c>
      <c r="B996" s="105">
        <v>2384</v>
      </c>
      <c r="C996" s="106" t="s">
        <v>48</v>
      </c>
      <c r="D996" s="106" t="s">
        <v>57</v>
      </c>
      <c r="E996" s="106" t="s">
        <v>50</v>
      </c>
      <c r="F996" s="105">
        <v>7</v>
      </c>
      <c r="G996" s="109">
        <v>4851</v>
      </c>
      <c r="H996" s="109">
        <v>2858.93685</v>
      </c>
    </row>
    <row r="997" spans="1:8">
      <c r="A997" s="104">
        <v>40960</v>
      </c>
      <c r="B997" s="105">
        <v>2749</v>
      </c>
      <c r="C997" s="106" t="s">
        <v>45</v>
      </c>
      <c r="D997" s="106" t="s">
        <v>57</v>
      </c>
      <c r="E997" s="106" t="s">
        <v>47</v>
      </c>
      <c r="F997" s="105">
        <v>7</v>
      </c>
      <c r="G997" s="109">
        <v>10500</v>
      </c>
      <c r="H997" s="109">
        <v>872.7600000000001</v>
      </c>
    </row>
    <row r="998" spans="1:8">
      <c r="A998" s="104">
        <v>40961</v>
      </c>
      <c r="B998" s="105">
        <v>2385</v>
      </c>
      <c r="C998" s="106" t="s">
        <v>49</v>
      </c>
      <c r="D998" s="106" t="s">
        <v>57</v>
      </c>
      <c r="E998" s="106" t="s">
        <v>51</v>
      </c>
      <c r="F998" s="105">
        <v>10</v>
      </c>
      <c r="G998" s="109">
        <v>13700</v>
      </c>
      <c r="H998" s="109">
        <v>2335.0279999999998</v>
      </c>
    </row>
    <row r="999" spans="1:8">
      <c r="A999" s="104">
        <v>40962</v>
      </c>
      <c r="B999" s="105">
        <v>2750</v>
      </c>
      <c r="C999" s="106" t="s">
        <v>48</v>
      </c>
      <c r="D999" s="106" t="s">
        <v>57</v>
      </c>
      <c r="E999" s="106" t="s">
        <v>47</v>
      </c>
      <c r="F999" s="105">
        <v>10</v>
      </c>
      <c r="G999" s="109">
        <v>12450</v>
      </c>
      <c r="H999" s="109">
        <v>4834.335</v>
      </c>
    </row>
    <row r="1000" spans="1:8">
      <c r="A1000" s="104">
        <v>40963</v>
      </c>
      <c r="B1000" s="105">
        <v>2386</v>
      </c>
      <c r="C1000" s="106" t="s">
        <v>45</v>
      </c>
      <c r="D1000" s="106" t="s">
        <v>57</v>
      </c>
      <c r="E1000" s="106" t="s">
        <v>51</v>
      </c>
      <c r="F1000" s="105">
        <v>7</v>
      </c>
      <c r="G1000" s="109">
        <v>4368</v>
      </c>
      <c r="H1000" s="109">
        <v>3318.5880000000002</v>
      </c>
    </row>
    <row r="1001" spans="1:8">
      <c r="A1001" s="104">
        <v>40964</v>
      </c>
      <c r="B1001" s="105">
        <v>2751</v>
      </c>
      <c r="C1001" s="106" t="s">
        <v>49</v>
      </c>
      <c r="D1001" s="106" t="s">
        <v>57</v>
      </c>
      <c r="E1001" s="106" t="s">
        <v>50</v>
      </c>
      <c r="F1001" s="105">
        <v>9</v>
      </c>
      <c r="G1001" s="109">
        <v>1795.5</v>
      </c>
      <c r="H1001" s="109">
        <v>1237.4585999999999</v>
      </c>
    </row>
    <row r="1002" spans="1:8">
      <c r="A1002" s="104">
        <v>40965</v>
      </c>
      <c r="B1002" s="105">
        <v>2387</v>
      </c>
      <c r="C1002" s="106" t="s">
        <v>48</v>
      </c>
      <c r="D1002" s="106" t="s">
        <v>57</v>
      </c>
      <c r="E1002" s="106" t="s">
        <v>51</v>
      </c>
      <c r="F1002" s="105">
        <v>6</v>
      </c>
      <c r="G1002" s="109">
        <v>9036</v>
      </c>
      <c r="H1002" s="109">
        <v>3571.4789999999994</v>
      </c>
    </row>
    <row r="1003" spans="1:8">
      <c r="A1003" s="104">
        <v>40966</v>
      </c>
      <c r="B1003" s="105">
        <v>2752</v>
      </c>
      <c r="C1003" s="106" t="s">
        <v>45</v>
      </c>
      <c r="D1003" s="106" t="s">
        <v>57</v>
      </c>
      <c r="E1003" s="106" t="s">
        <v>50</v>
      </c>
      <c r="F1003" s="105">
        <v>10</v>
      </c>
      <c r="G1003" s="109">
        <v>8100</v>
      </c>
      <c r="H1003" s="109">
        <v>1702.2149999999999</v>
      </c>
    </row>
    <row r="1004" spans="1:8">
      <c r="A1004" s="104">
        <v>40967</v>
      </c>
      <c r="B1004" s="105">
        <v>2388</v>
      </c>
      <c r="C1004" s="106" t="s">
        <v>49</v>
      </c>
      <c r="D1004" s="106" t="s">
        <v>57</v>
      </c>
      <c r="E1004" s="106" t="s">
        <v>47</v>
      </c>
      <c r="F1004" s="105">
        <v>7</v>
      </c>
      <c r="G1004" s="109">
        <v>1669.5</v>
      </c>
      <c r="H1004" s="109">
        <v>3289.7497500000004</v>
      </c>
    </row>
    <row r="1005" spans="1:8">
      <c r="A1005" s="104">
        <v>40969</v>
      </c>
      <c r="B1005" s="105">
        <v>2753</v>
      </c>
      <c r="C1005" s="106" t="s">
        <v>48</v>
      </c>
      <c r="D1005" s="106" t="s">
        <v>57</v>
      </c>
      <c r="E1005" s="106" t="s">
        <v>50</v>
      </c>
      <c r="F1005" s="105">
        <v>8</v>
      </c>
      <c r="G1005" s="109">
        <v>6888</v>
      </c>
      <c r="H1005" s="109">
        <v>1569.5455999999999</v>
      </c>
    </row>
    <row r="1006" spans="1:8">
      <c r="A1006" s="104">
        <v>40970</v>
      </c>
      <c r="B1006" s="105">
        <v>2389</v>
      </c>
      <c r="C1006" s="106" t="s">
        <v>45</v>
      </c>
      <c r="D1006" s="106" t="s">
        <v>57</v>
      </c>
      <c r="E1006" s="106" t="s">
        <v>47</v>
      </c>
      <c r="F1006" s="105">
        <v>8</v>
      </c>
      <c r="G1006" s="109">
        <v>3744</v>
      </c>
      <c r="H1006" s="109">
        <v>681.40800000000002</v>
      </c>
    </row>
    <row r="1007" spans="1:8">
      <c r="A1007" s="104">
        <v>40971</v>
      </c>
      <c r="B1007" s="105">
        <v>2754</v>
      </c>
      <c r="C1007" s="106" t="s">
        <v>49</v>
      </c>
      <c r="D1007" s="106" t="s">
        <v>57</v>
      </c>
      <c r="E1007" s="106" t="s">
        <v>51</v>
      </c>
      <c r="F1007" s="105">
        <v>10</v>
      </c>
      <c r="G1007" s="109">
        <v>2205</v>
      </c>
      <c r="H1007" s="109">
        <v>665.68949999999995</v>
      </c>
    </row>
    <row r="1008" spans="1:8">
      <c r="A1008" s="104">
        <v>40972</v>
      </c>
      <c r="B1008" s="105">
        <v>2390</v>
      </c>
      <c r="C1008" s="106" t="s">
        <v>48</v>
      </c>
      <c r="D1008" s="106" t="s">
        <v>57</v>
      </c>
      <c r="E1008" s="106" t="s">
        <v>47</v>
      </c>
      <c r="F1008" s="105">
        <v>8</v>
      </c>
      <c r="G1008" s="109">
        <v>11200</v>
      </c>
      <c r="H1008" s="109">
        <v>1729.28</v>
      </c>
    </row>
    <row r="1009" spans="1:8">
      <c r="A1009" s="104">
        <v>40973</v>
      </c>
      <c r="B1009" s="105">
        <v>2755</v>
      </c>
      <c r="C1009" s="106" t="s">
        <v>45</v>
      </c>
      <c r="D1009" s="106" t="s">
        <v>57</v>
      </c>
      <c r="E1009" s="106" t="s">
        <v>51</v>
      </c>
      <c r="F1009" s="105">
        <v>9</v>
      </c>
      <c r="G1009" s="109">
        <v>8676</v>
      </c>
      <c r="H1009" s="109">
        <v>2805.1677</v>
      </c>
    </row>
    <row r="1010" spans="1:8">
      <c r="A1010" s="104">
        <v>41339</v>
      </c>
      <c r="B1010" s="105">
        <v>2391</v>
      </c>
      <c r="C1010" s="106" t="s">
        <v>49</v>
      </c>
      <c r="D1010" s="106" t="s">
        <v>57</v>
      </c>
      <c r="E1010" s="106" t="s">
        <v>50</v>
      </c>
      <c r="F1010" s="105">
        <v>6</v>
      </c>
      <c r="G1010" s="109">
        <v>5292</v>
      </c>
      <c r="H1010" s="109">
        <v>3653.2439999999997</v>
      </c>
    </row>
    <row r="1011" spans="1:8">
      <c r="A1011" s="104">
        <v>41340</v>
      </c>
      <c r="B1011" s="105">
        <v>2756</v>
      </c>
      <c r="C1011" s="106" t="s">
        <v>48</v>
      </c>
      <c r="D1011" s="106" t="s">
        <v>57</v>
      </c>
      <c r="E1011" s="106" t="s">
        <v>51</v>
      </c>
      <c r="F1011" s="105">
        <v>9</v>
      </c>
      <c r="G1011" s="109">
        <v>6048</v>
      </c>
      <c r="H1011" s="109">
        <v>1563.1056000000001</v>
      </c>
    </row>
    <row r="1012" spans="1:8">
      <c r="A1012" s="104">
        <v>41341</v>
      </c>
      <c r="B1012" s="105">
        <v>2392</v>
      </c>
      <c r="C1012" s="106" t="s">
        <v>45</v>
      </c>
      <c r="D1012" s="106" t="s">
        <v>57</v>
      </c>
      <c r="E1012" s="106" t="s">
        <v>50</v>
      </c>
      <c r="F1012" s="105">
        <v>6</v>
      </c>
      <c r="G1012" s="109">
        <v>7371</v>
      </c>
      <c r="H1012" s="109">
        <v>2491.3980000000001</v>
      </c>
    </row>
    <row r="1013" spans="1:8">
      <c r="A1013" s="104">
        <v>41342</v>
      </c>
      <c r="B1013" s="105">
        <v>2757</v>
      </c>
      <c r="C1013" s="106" t="s">
        <v>49</v>
      </c>
      <c r="D1013" s="106" t="s">
        <v>57</v>
      </c>
      <c r="E1013" s="106" t="s">
        <v>47</v>
      </c>
      <c r="F1013" s="105">
        <v>7</v>
      </c>
      <c r="G1013" s="109">
        <v>4221</v>
      </c>
      <c r="H1013" s="109">
        <v>4334.9669999999996</v>
      </c>
    </row>
    <row r="1014" spans="1:8">
      <c r="A1014" s="104">
        <v>41343</v>
      </c>
      <c r="B1014" s="105">
        <v>2393</v>
      </c>
      <c r="C1014" s="106" t="s">
        <v>48</v>
      </c>
      <c r="D1014" s="106" t="s">
        <v>57</v>
      </c>
      <c r="E1014" s="106" t="s">
        <v>50</v>
      </c>
      <c r="F1014" s="105">
        <v>8</v>
      </c>
      <c r="G1014" s="109">
        <v>10880</v>
      </c>
      <c r="H1014" s="109">
        <v>2310.2592</v>
      </c>
    </row>
    <row r="1015" spans="1:8">
      <c r="A1015" s="104">
        <v>41344</v>
      </c>
      <c r="B1015" s="105">
        <v>2758</v>
      </c>
      <c r="C1015" s="106" t="s">
        <v>45</v>
      </c>
      <c r="D1015" s="106" t="s">
        <v>57</v>
      </c>
      <c r="E1015" s="106" t="s">
        <v>47</v>
      </c>
      <c r="F1015" s="105">
        <v>7</v>
      </c>
      <c r="G1015" s="109">
        <v>10710</v>
      </c>
      <c r="H1015" s="109">
        <v>5527.6987499999996</v>
      </c>
    </row>
    <row r="1016" spans="1:8">
      <c r="A1016" s="104">
        <v>41345</v>
      </c>
      <c r="B1016" s="105">
        <v>2394</v>
      </c>
      <c r="C1016" s="106" t="s">
        <v>49</v>
      </c>
      <c r="D1016" s="106" t="s">
        <v>57</v>
      </c>
      <c r="E1016" s="106" t="s">
        <v>51</v>
      </c>
      <c r="F1016" s="105">
        <v>10</v>
      </c>
      <c r="G1016" s="109">
        <v>2000</v>
      </c>
      <c r="H1016" s="109">
        <v>623.80000000000007</v>
      </c>
    </row>
    <row r="1017" spans="1:8">
      <c r="A1017" s="104">
        <v>41346</v>
      </c>
      <c r="B1017" s="105">
        <v>2759</v>
      </c>
      <c r="C1017" s="106" t="s">
        <v>48</v>
      </c>
      <c r="D1017" s="106" t="s">
        <v>57</v>
      </c>
      <c r="E1017" s="106" t="s">
        <v>47</v>
      </c>
      <c r="F1017" s="105">
        <v>9</v>
      </c>
      <c r="G1017" s="109">
        <v>9045</v>
      </c>
      <c r="H1017" s="109">
        <v>545.95619999999997</v>
      </c>
    </row>
    <row r="1018" spans="1:8">
      <c r="A1018" s="104">
        <v>41347</v>
      </c>
      <c r="B1018" s="105">
        <v>2395</v>
      </c>
      <c r="C1018" s="106" t="s">
        <v>45</v>
      </c>
      <c r="D1018" s="106" t="s">
        <v>57</v>
      </c>
      <c r="E1018" s="106" t="s">
        <v>51</v>
      </c>
      <c r="F1018" s="105">
        <v>10</v>
      </c>
      <c r="G1018" s="109">
        <v>5400</v>
      </c>
      <c r="H1018" s="109">
        <v>5366.25</v>
      </c>
    </row>
    <row r="1019" spans="1:8">
      <c r="A1019" s="104">
        <v>41348</v>
      </c>
      <c r="B1019" s="105">
        <v>2760</v>
      </c>
      <c r="C1019" s="106" t="s">
        <v>49</v>
      </c>
      <c r="D1019" s="106" t="s">
        <v>57</v>
      </c>
      <c r="E1019" s="106" t="s">
        <v>50</v>
      </c>
      <c r="F1019" s="105">
        <v>8</v>
      </c>
      <c r="G1019" s="109">
        <v>9248</v>
      </c>
      <c r="H1019" s="109">
        <v>985.14319999999998</v>
      </c>
    </row>
    <row r="1020" spans="1:8">
      <c r="A1020" s="104">
        <v>41349</v>
      </c>
      <c r="B1020" s="105">
        <v>2396</v>
      </c>
      <c r="C1020" s="106" t="s">
        <v>48</v>
      </c>
      <c r="D1020" s="106" t="s">
        <v>57</v>
      </c>
      <c r="E1020" s="106" t="s">
        <v>51</v>
      </c>
      <c r="F1020" s="105">
        <v>8</v>
      </c>
      <c r="G1020" s="109">
        <v>4496</v>
      </c>
      <c r="H1020" s="109">
        <v>842.32559999999989</v>
      </c>
    </row>
    <row r="1021" spans="1:8">
      <c r="A1021" s="104">
        <v>41350</v>
      </c>
      <c r="B1021" s="105">
        <v>2761</v>
      </c>
      <c r="C1021" s="106" t="s">
        <v>45</v>
      </c>
      <c r="D1021" s="106" t="s">
        <v>57</v>
      </c>
      <c r="E1021" s="106" t="s">
        <v>50</v>
      </c>
      <c r="F1021" s="105">
        <v>9</v>
      </c>
      <c r="G1021" s="109">
        <v>8842.5</v>
      </c>
      <c r="H1021" s="109">
        <v>1452.6459</v>
      </c>
    </row>
    <row r="1022" spans="1:8">
      <c r="A1022" s="104">
        <v>41351</v>
      </c>
      <c r="B1022" s="105">
        <v>2397</v>
      </c>
      <c r="C1022" s="106" t="s">
        <v>49</v>
      </c>
      <c r="D1022" s="106" t="s">
        <v>57</v>
      </c>
      <c r="E1022" s="106" t="s">
        <v>47</v>
      </c>
      <c r="F1022" s="105">
        <v>6</v>
      </c>
      <c r="G1022" s="109">
        <v>4446</v>
      </c>
      <c r="H1022" s="109">
        <v>2164.7574000000004</v>
      </c>
    </row>
    <row r="1023" spans="1:8">
      <c r="A1023" s="104">
        <v>41352</v>
      </c>
      <c r="B1023" s="105">
        <v>2762</v>
      </c>
      <c r="C1023" s="106" t="s">
        <v>48</v>
      </c>
      <c r="D1023" s="106" t="s">
        <v>57</v>
      </c>
      <c r="E1023" s="106" t="s">
        <v>50</v>
      </c>
      <c r="F1023" s="105">
        <v>10</v>
      </c>
      <c r="G1023" s="109">
        <v>5760</v>
      </c>
      <c r="H1023" s="109">
        <v>2762.4960000000001</v>
      </c>
    </row>
    <row r="1024" spans="1:8">
      <c r="A1024" s="104">
        <v>41353</v>
      </c>
      <c r="B1024" s="105">
        <v>2398</v>
      </c>
      <c r="C1024" s="106" t="s">
        <v>45</v>
      </c>
      <c r="D1024" s="106" t="s">
        <v>57</v>
      </c>
      <c r="E1024" s="106" t="s">
        <v>47</v>
      </c>
      <c r="F1024" s="105">
        <v>9</v>
      </c>
      <c r="G1024" s="109">
        <v>2214</v>
      </c>
      <c r="H1024" s="109">
        <v>3928.7429999999999</v>
      </c>
    </row>
    <row r="1025" spans="1:8">
      <c r="A1025" s="104">
        <v>41354</v>
      </c>
      <c r="B1025" s="105">
        <v>2763</v>
      </c>
      <c r="C1025" s="106" t="s">
        <v>49</v>
      </c>
      <c r="D1025" s="106" t="s">
        <v>57</v>
      </c>
      <c r="E1025" s="106" t="s">
        <v>51</v>
      </c>
      <c r="F1025" s="105">
        <v>9</v>
      </c>
      <c r="G1025" s="109">
        <v>9585</v>
      </c>
      <c r="H1025" s="109">
        <v>1387.1412</v>
      </c>
    </row>
    <row r="1026" spans="1:8">
      <c r="A1026" s="104">
        <v>41355</v>
      </c>
      <c r="B1026" s="105">
        <v>2399</v>
      </c>
      <c r="C1026" s="106" t="s">
        <v>48</v>
      </c>
      <c r="D1026" s="106" t="s">
        <v>57</v>
      </c>
      <c r="E1026" s="106" t="s">
        <v>47</v>
      </c>
      <c r="F1026" s="105">
        <v>8</v>
      </c>
      <c r="G1026" s="109">
        <v>1926</v>
      </c>
      <c r="H1026" s="109">
        <v>1205.6759999999999</v>
      </c>
    </row>
    <row r="1027" spans="1:8">
      <c r="A1027" s="104">
        <v>41356</v>
      </c>
      <c r="B1027" s="105">
        <v>2764</v>
      </c>
      <c r="C1027" s="106" t="s">
        <v>45</v>
      </c>
      <c r="D1027" s="106" t="s">
        <v>57</v>
      </c>
      <c r="E1027" s="106" t="s">
        <v>51</v>
      </c>
      <c r="F1027" s="105">
        <v>7</v>
      </c>
      <c r="G1027" s="109">
        <v>6384</v>
      </c>
      <c r="H1027" s="109">
        <v>3173.6459999999997</v>
      </c>
    </row>
    <row r="1028" spans="1:8">
      <c r="A1028" s="104">
        <v>41357</v>
      </c>
      <c r="B1028" s="105">
        <v>2400</v>
      </c>
      <c r="C1028" s="106" t="s">
        <v>49</v>
      </c>
      <c r="D1028" s="106" t="s">
        <v>57</v>
      </c>
      <c r="E1028" s="106" t="s">
        <v>50</v>
      </c>
      <c r="F1028" s="105">
        <v>8</v>
      </c>
      <c r="G1028" s="109">
        <v>11160</v>
      </c>
      <c r="H1028" s="109">
        <v>4388.1120000000001</v>
      </c>
    </row>
    <row r="1029" spans="1:8">
      <c r="A1029" s="104">
        <v>41358</v>
      </c>
      <c r="B1029" s="105">
        <v>2765</v>
      </c>
      <c r="C1029" s="106" t="s">
        <v>48</v>
      </c>
      <c r="D1029" s="106" t="s">
        <v>57</v>
      </c>
      <c r="E1029" s="106" t="s">
        <v>51</v>
      </c>
      <c r="F1029" s="105">
        <v>10</v>
      </c>
      <c r="G1029" s="109">
        <v>11250</v>
      </c>
      <c r="H1029" s="109">
        <v>2397.6000000000004</v>
      </c>
    </row>
    <row r="1030" spans="1:8">
      <c r="A1030" s="104">
        <v>41359</v>
      </c>
      <c r="B1030" s="105">
        <v>2401</v>
      </c>
      <c r="C1030" s="106" t="s">
        <v>45</v>
      </c>
      <c r="D1030" s="106" t="s">
        <v>57</v>
      </c>
      <c r="E1030" s="106" t="s">
        <v>50</v>
      </c>
      <c r="F1030" s="105">
        <v>8</v>
      </c>
      <c r="G1030" s="109">
        <v>5640</v>
      </c>
      <c r="H1030" s="109">
        <v>2969.46</v>
      </c>
    </row>
    <row r="1031" spans="1:8">
      <c r="A1031" s="104">
        <v>41360</v>
      </c>
      <c r="B1031" s="105">
        <v>2402</v>
      </c>
      <c r="C1031" s="106" t="s">
        <v>48</v>
      </c>
      <c r="D1031" s="106" t="s">
        <v>57</v>
      </c>
      <c r="E1031" s="106" t="s">
        <v>50</v>
      </c>
      <c r="F1031" s="105">
        <v>10</v>
      </c>
      <c r="G1031" s="109">
        <v>1635</v>
      </c>
      <c r="H1031" s="109">
        <v>612.9615</v>
      </c>
    </row>
    <row r="1032" spans="1:8">
      <c r="A1032" s="104">
        <v>41361</v>
      </c>
      <c r="B1032" s="105">
        <v>2403</v>
      </c>
      <c r="C1032" s="106" t="s">
        <v>49</v>
      </c>
      <c r="D1032" s="106" t="s">
        <v>57</v>
      </c>
      <c r="E1032" s="106" t="s">
        <v>51</v>
      </c>
      <c r="F1032" s="105">
        <v>8</v>
      </c>
      <c r="G1032" s="109">
        <v>9216</v>
      </c>
      <c r="H1032" s="109">
        <v>2406.7583999999997</v>
      </c>
    </row>
    <row r="1033" spans="1:8">
      <c r="A1033" s="104">
        <v>41362</v>
      </c>
      <c r="B1033" s="105">
        <v>2404</v>
      </c>
      <c r="C1033" s="106" t="s">
        <v>45</v>
      </c>
      <c r="D1033" s="106" t="s">
        <v>57</v>
      </c>
      <c r="E1033" s="106" t="s">
        <v>51</v>
      </c>
      <c r="F1033" s="105">
        <v>10</v>
      </c>
      <c r="G1033" s="109">
        <v>7620</v>
      </c>
      <c r="H1033" s="109">
        <v>1853.3745000000001</v>
      </c>
    </row>
    <row r="1034" spans="1:8">
      <c r="A1034" s="104">
        <v>41363</v>
      </c>
      <c r="B1034" s="105">
        <v>2405</v>
      </c>
      <c r="C1034" s="106" t="s">
        <v>48</v>
      </c>
      <c r="D1034" s="106" t="s">
        <v>57</v>
      </c>
      <c r="E1034" s="106" t="s">
        <v>51</v>
      </c>
      <c r="F1034" s="105">
        <v>10</v>
      </c>
      <c r="G1034" s="109">
        <v>5970</v>
      </c>
      <c r="H1034" s="109">
        <v>5246.1374999999998</v>
      </c>
    </row>
    <row r="1035" spans="1:8">
      <c r="A1035" s="104">
        <v>41364</v>
      </c>
      <c r="B1035" s="105">
        <v>2775</v>
      </c>
      <c r="C1035" s="106" t="s">
        <v>49</v>
      </c>
      <c r="D1035" s="106" t="s">
        <v>57</v>
      </c>
      <c r="E1035" s="106" t="s">
        <v>47</v>
      </c>
      <c r="F1035" s="105">
        <v>10</v>
      </c>
      <c r="G1035" s="109">
        <v>6060</v>
      </c>
      <c r="H1035" s="109">
        <v>1452.7839999999999</v>
      </c>
    </row>
    <row r="1036" spans="1:8">
      <c r="A1036" s="104">
        <v>41365</v>
      </c>
      <c r="B1036" s="105">
        <v>2411</v>
      </c>
      <c r="C1036" s="106" t="s">
        <v>48</v>
      </c>
      <c r="D1036" s="106" t="s">
        <v>57</v>
      </c>
      <c r="E1036" s="106" t="s">
        <v>50</v>
      </c>
      <c r="F1036" s="105">
        <v>8</v>
      </c>
      <c r="G1036" s="109">
        <v>5724</v>
      </c>
      <c r="H1036" s="109">
        <v>849.44159999999999</v>
      </c>
    </row>
    <row r="1037" spans="1:8">
      <c r="A1037" s="104">
        <v>41366</v>
      </c>
      <c r="B1037" s="105">
        <v>2776</v>
      </c>
      <c r="C1037" s="106" t="s">
        <v>45</v>
      </c>
      <c r="D1037" s="106" t="s">
        <v>57</v>
      </c>
      <c r="E1037" s="106" t="s">
        <v>47</v>
      </c>
      <c r="F1037" s="105">
        <v>10</v>
      </c>
      <c r="G1037" s="109">
        <v>10350</v>
      </c>
      <c r="H1037" s="109">
        <v>683.51400000000001</v>
      </c>
    </row>
    <row r="1038" spans="1:8">
      <c r="A1038" s="104">
        <v>41367</v>
      </c>
      <c r="B1038" s="105">
        <v>2412</v>
      </c>
      <c r="C1038" s="106" t="s">
        <v>49</v>
      </c>
      <c r="D1038" s="106" t="s">
        <v>57</v>
      </c>
      <c r="E1038" s="106" t="s">
        <v>51</v>
      </c>
      <c r="F1038" s="105">
        <v>6</v>
      </c>
      <c r="G1038" s="109">
        <v>11475</v>
      </c>
      <c r="H1038" s="109">
        <v>3490.2359999999999</v>
      </c>
    </row>
    <row r="1039" spans="1:8">
      <c r="A1039" s="104">
        <v>41368</v>
      </c>
      <c r="B1039" s="105">
        <v>2777</v>
      </c>
      <c r="C1039" s="106" t="s">
        <v>48</v>
      </c>
      <c r="D1039" s="106" t="s">
        <v>57</v>
      </c>
      <c r="E1039" s="106" t="s">
        <v>47</v>
      </c>
      <c r="F1039" s="105">
        <v>9</v>
      </c>
      <c r="G1039" s="109">
        <v>6831</v>
      </c>
      <c r="H1039" s="109">
        <v>852.96420000000001</v>
      </c>
    </row>
    <row r="1040" spans="1:8">
      <c r="A1040" s="104">
        <v>41369</v>
      </c>
      <c r="B1040" s="105">
        <v>2413</v>
      </c>
      <c r="C1040" s="106" t="s">
        <v>45</v>
      </c>
      <c r="D1040" s="106" t="s">
        <v>57</v>
      </c>
      <c r="E1040" s="106" t="s">
        <v>51</v>
      </c>
      <c r="F1040" s="105">
        <v>6</v>
      </c>
      <c r="G1040" s="109">
        <v>5062.5</v>
      </c>
      <c r="H1040" s="109">
        <v>1971.84375</v>
      </c>
    </row>
    <row r="1041" spans="1:8">
      <c r="A1041" s="104">
        <v>41370</v>
      </c>
      <c r="B1041" s="105">
        <v>2778</v>
      </c>
      <c r="C1041" s="106" t="s">
        <v>49</v>
      </c>
      <c r="D1041" s="106" t="s">
        <v>57</v>
      </c>
      <c r="E1041" s="106" t="s">
        <v>50</v>
      </c>
      <c r="F1041" s="105">
        <v>6</v>
      </c>
      <c r="G1041" s="109">
        <v>5778</v>
      </c>
      <c r="H1041" s="109">
        <v>2354.5349999999999</v>
      </c>
    </row>
    <row r="1042" spans="1:8">
      <c r="A1042" s="104">
        <v>41371</v>
      </c>
      <c r="B1042" s="105">
        <v>2414</v>
      </c>
      <c r="C1042" s="106" t="s">
        <v>48</v>
      </c>
      <c r="D1042" s="106" t="s">
        <v>57</v>
      </c>
      <c r="E1042" s="106" t="s">
        <v>51</v>
      </c>
      <c r="F1042" s="105">
        <v>9</v>
      </c>
      <c r="G1042" s="109">
        <v>13432.5</v>
      </c>
      <c r="H1042" s="109">
        <v>2267.4059999999999</v>
      </c>
    </row>
    <row r="1043" spans="1:8">
      <c r="A1043" s="104">
        <v>41372</v>
      </c>
      <c r="B1043" s="105">
        <v>2779</v>
      </c>
      <c r="C1043" s="106" t="s">
        <v>45</v>
      </c>
      <c r="D1043" s="106" t="s">
        <v>57</v>
      </c>
      <c r="E1043" s="106" t="s">
        <v>50</v>
      </c>
      <c r="F1043" s="105">
        <v>8</v>
      </c>
      <c r="G1043" s="109">
        <v>6516</v>
      </c>
      <c r="H1043" s="109">
        <v>683.31119999999999</v>
      </c>
    </row>
    <row r="1044" spans="1:8">
      <c r="A1044" s="104">
        <v>41373</v>
      </c>
      <c r="B1044" s="105">
        <v>2415</v>
      </c>
      <c r="C1044" s="106" t="s">
        <v>49</v>
      </c>
      <c r="D1044" s="106" t="s">
        <v>57</v>
      </c>
      <c r="E1044" s="106" t="s">
        <v>47</v>
      </c>
      <c r="F1044" s="105">
        <v>10</v>
      </c>
      <c r="G1044" s="109">
        <v>7575</v>
      </c>
      <c r="H1044" s="109">
        <v>578.73</v>
      </c>
    </row>
    <row r="1045" spans="1:8">
      <c r="A1045" s="104">
        <v>41374</v>
      </c>
      <c r="B1045" s="105">
        <v>2780</v>
      </c>
      <c r="C1045" s="106" t="s">
        <v>48</v>
      </c>
      <c r="D1045" s="106" t="s">
        <v>57</v>
      </c>
      <c r="E1045" s="106" t="s">
        <v>50</v>
      </c>
      <c r="F1045" s="105">
        <v>6</v>
      </c>
      <c r="G1045" s="109">
        <v>6084</v>
      </c>
      <c r="H1045" s="109">
        <v>1423.1997000000001</v>
      </c>
    </row>
    <row r="1046" spans="1:8">
      <c r="A1046" s="104">
        <v>41375</v>
      </c>
      <c r="B1046" s="105">
        <v>2416</v>
      </c>
      <c r="C1046" s="106" t="s">
        <v>45</v>
      </c>
      <c r="D1046" s="106" t="s">
        <v>57</v>
      </c>
      <c r="E1046" s="106" t="s">
        <v>47</v>
      </c>
      <c r="F1046" s="105">
        <v>9</v>
      </c>
      <c r="G1046" s="109">
        <v>12487.5</v>
      </c>
      <c r="H1046" s="109">
        <v>912.33675000000005</v>
      </c>
    </row>
    <row r="1047" spans="1:8">
      <c r="A1047" s="104">
        <v>41376</v>
      </c>
      <c r="B1047" s="105">
        <v>2781</v>
      </c>
      <c r="C1047" s="106" t="s">
        <v>49</v>
      </c>
      <c r="D1047" s="106" t="s">
        <v>57</v>
      </c>
      <c r="E1047" s="106" t="s">
        <v>51</v>
      </c>
      <c r="F1047" s="105">
        <v>9</v>
      </c>
      <c r="G1047" s="109">
        <v>7506</v>
      </c>
      <c r="H1047" s="109">
        <v>754.35299999999995</v>
      </c>
    </row>
    <row r="1048" spans="1:8">
      <c r="A1048" s="104">
        <v>41377</v>
      </c>
      <c r="B1048" s="105">
        <v>2417</v>
      </c>
      <c r="C1048" s="106" t="s">
        <v>48</v>
      </c>
      <c r="D1048" s="106" t="s">
        <v>57</v>
      </c>
      <c r="E1048" s="106" t="s">
        <v>47</v>
      </c>
      <c r="F1048" s="105">
        <v>7</v>
      </c>
      <c r="G1048" s="109">
        <v>12022.5</v>
      </c>
      <c r="H1048" s="109">
        <v>4181.9063999999998</v>
      </c>
    </row>
    <row r="1049" spans="1:8">
      <c r="A1049" s="104">
        <v>41378</v>
      </c>
      <c r="B1049" s="105">
        <v>2782</v>
      </c>
      <c r="C1049" s="106" t="s">
        <v>45</v>
      </c>
      <c r="D1049" s="106" t="s">
        <v>57</v>
      </c>
      <c r="E1049" s="106" t="s">
        <v>51</v>
      </c>
      <c r="F1049" s="105">
        <v>9</v>
      </c>
      <c r="G1049" s="109">
        <v>4266</v>
      </c>
      <c r="H1049" s="109">
        <v>1736.2619999999997</v>
      </c>
    </row>
    <row r="1050" spans="1:8">
      <c r="A1050" s="104">
        <v>41379</v>
      </c>
      <c r="B1050" s="105">
        <v>2418</v>
      </c>
      <c r="C1050" s="106" t="s">
        <v>49</v>
      </c>
      <c r="D1050" s="106" t="s">
        <v>57</v>
      </c>
      <c r="E1050" s="106" t="s">
        <v>50</v>
      </c>
      <c r="F1050" s="105">
        <v>7</v>
      </c>
      <c r="G1050" s="109">
        <v>3370.5</v>
      </c>
      <c r="H1050" s="109">
        <v>2058.7013999999999</v>
      </c>
    </row>
    <row r="1051" spans="1:8">
      <c r="A1051" s="104">
        <v>41380</v>
      </c>
      <c r="B1051" s="105">
        <v>2783</v>
      </c>
      <c r="C1051" s="106" t="s">
        <v>48</v>
      </c>
      <c r="D1051" s="106" t="s">
        <v>57</v>
      </c>
      <c r="E1051" s="106" t="s">
        <v>51</v>
      </c>
      <c r="F1051" s="105">
        <v>9</v>
      </c>
      <c r="G1051" s="109">
        <v>2673</v>
      </c>
      <c r="H1051" s="109">
        <v>4602.9059999999999</v>
      </c>
    </row>
    <row r="1052" spans="1:8">
      <c r="A1052" s="104">
        <v>41381</v>
      </c>
      <c r="B1052" s="105">
        <v>2419</v>
      </c>
      <c r="C1052" s="106" t="s">
        <v>45</v>
      </c>
      <c r="D1052" s="106" t="s">
        <v>57</v>
      </c>
      <c r="E1052" s="106" t="s">
        <v>50</v>
      </c>
      <c r="F1052" s="105">
        <v>8</v>
      </c>
      <c r="G1052" s="109">
        <v>6048</v>
      </c>
      <c r="H1052" s="109">
        <v>3281.04</v>
      </c>
    </row>
    <row r="1053" spans="1:8">
      <c r="A1053" s="104">
        <v>41382</v>
      </c>
      <c r="B1053" s="105">
        <v>2784</v>
      </c>
      <c r="C1053" s="106" t="s">
        <v>49</v>
      </c>
      <c r="D1053" s="106" t="s">
        <v>57</v>
      </c>
      <c r="E1053" s="106" t="s">
        <v>47</v>
      </c>
      <c r="F1053" s="105">
        <v>8</v>
      </c>
      <c r="G1053" s="109">
        <v>4428</v>
      </c>
      <c r="H1053" s="109">
        <v>721.09979999999996</v>
      </c>
    </row>
    <row r="1054" spans="1:8">
      <c r="A1054" s="104">
        <v>41383</v>
      </c>
      <c r="B1054" s="105">
        <v>2420</v>
      </c>
      <c r="C1054" s="106" t="s">
        <v>48</v>
      </c>
      <c r="D1054" s="106" t="s">
        <v>57</v>
      </c>
      <c r="E1054" s="106" t="s">
        <v>50</v>
      </c>
      <c r="F1054" s="105">
        <v>10</v>
      </c>
      <c r="G1054" s="109">
        <v>5160</v>
      </c>
      <c r="H1054" s="109">
        <v>2085.1559999999999</v>
      </c>
    </row>
    <row r="1055" spans="1:8">
      <c r="A1055" s="104">
        <v>41384</v>
      </c>
      <c r="B1055" s="105">
        <v>2785</v>
      </c>
      <c r="C1055" s="106" t="s">
        <v>45</v>
      </c>
      <c r="D1055" s="106" t="s">
        <v>57</v>
      </c>
      <c r="E1055" s="106" t="s">
        <v>47</v>
      </c>
      <c r="F1055" s="105">
        <v>7</v>
      </c>
      <c r="G1055" s="109">
        <v>14280</v>
      </c>
      <c r="H1055" s="109">
        <v>4382.5320000000002</v>
      </c>
    </row>
    <row r="1056" spans="1:8">
      <c r="A1056" s="104">
        <v>41385</v>
      </c>
      <c r="B1056" s="105">
        <v>2421</v>
      </c>
      <c r="C1056" s="106" t="s">
        <v>49</v>
      </c>
      <c r="D1056" s="106" t="s">
        <v>57</v>
      </c>
      <c r="E1056" s="106" t="s">
        <v>51</v>
      </c>
      <c r="F1056" s="105">
        <v>7</v>
      </c>
      <c r="G1056" s="109">
        <v>11172</v>
      </c>
      <c r="H1056" s="109">
        <v>2141.1137999999996</v>
      </c>
    </row>
    <row r="1057" spans="1:8">
      <c r="A1057" s="104">
        <v>41386</v>
      </c>
      <c r="B1057" s="105">
        <v>2786</v>
      </c>
      <c r="C1057" s="106" t="s">
        <v>48</v>
      </c>
      <c r="D1057" s="106" t="s">
        <v>57</v>
      </c>
      <c r="E1057" s="106" t="s">
        <v>47</v>
      </c>
      <c r="F1057" s="105">
        <v>7</v>
      </c>
      <c r="G1057" s="109">
        <v>11550</v>
      </c>
      <c r="H1057" s="109">
        <v>2089.395</v>
      </c>
    </row>
    <row r="1058" spans="1:8">
      <c r="A1058" s="104">
        <v>41387</v>
      </c>
      <c r="B1058" s="105">
        <v>2422</v>
      </c>
      <c r="C1058" s="106" t="s">
        <v>45</v>
      </c>
      <c r="D1058" s="106" t="s">
        <v>57</v>
      </c>
      <c r="E1058" s="106" t="s">
        <v>51</v>
      </c>
      <c r="F1058" s="105">
        <v>6</v>
      </c>
      <c r="G1058" s="109">
        <v>9828</v>
      </c>
      <c r="H1058" s="109">
        <v>4660.9290000000001</v>
      </c>
    </row>
    <row r="1059" spans="1:8">
      <c r="A1059" s="104">
        <v>41388</v>
      </c>
      <c r="B1059" s="105">
        <v>2787</v>
      </c>
      <c r="C1059" s="106" t="s">
        <v>49</v>
      </c>
      <c r="D1059" s="106" t="s">
        <v>57</v>
      </c>
      <c r="E1059" s="106" t="s">
        <v>50</v>
      </c>
      <c r="F1059" s="105">
        <v>8</v>
      </c>
      <c r="G1059" s="109">
        <v>7200</v>
      </c>
      <c r="H1059" s="109">
        <v>2219.7600000000002</v>
      </c>
    </row>
    <row r="1060" spans="1:8">
      <c r="A1060" s="104">
        <v>41389</v>
      </c>
      <c r="B1060" s="105">
        <v>2423</v>
      </c>
      <c r="C1060" s="106" t="s">
        <v>48</v>
      </c>
      <c r="D1060" s="106" t="s">
        <v>57</v>
      </c>
      <c r="E1060" s="106" t="s">
        <v>51</v>
      </c>
      <c r="F1060" s="105">
        <v>10</v>
      </c>
      <c r="G1060" s="109">
        <v>5130</v>
      </c>
      <c r="H1060" s="109">
        <v>969.31350000000009</v>
      </c>
    </row>
    <row r="1061" spans="1:8">
      <c r="A1061" s="104">
        <v>41390</v>
      </c>
      <c r="B1061" s="105">
        <v>2788</v>
      </c>
      <c r="C1061" s="106" t="s">
        <v>45</v>
      </c>
      <c r="D1061" s="106" t="s">
        <v>57</v>
      </c>
      <c r="E1061" s="106" t="s">
        <v>50</v>
      </c>
      <c r="F1061" s="105">
        <v>10</v>
      </c>
      <c r="G1061" s="109">
        <v>6780</v>
      </c>
      <c r="H1061" s="109">
        <v>1490.922</v>
      </c>
    </row>
    <row r="1062" spans="1:8">
      <c r="A1062" s="104">
        <v>41391</v>
      </c>
      <c r="B1062" s="105">
        <v>2424</v>
      </c>
      <c r="C1062" s="106" t="s">
        <v>49</v>
      </c>
      <c r="D1062" s="106" t="s">
        <v>57</v>
      </c>
      <c r="E1062" s="106" t="s">
        <v>47</v>
      </c>
      <c r="F1062" s="105">
        <v>10</v>
      </c>
      <c r="G1062" s="109">
        <v>2210</v>
      </c>
      <c r="H1062" s="109">
        <v>2978.8589999999999</v>
      </c>
    </row>
    <row r="1063" spans="1:8">
      <c r="A1063" s="104">
        <v>41392</v>
      </c>
      <c r="B1063" s="105">
        <v>2789</v>
      </c>
      <c r="C1063" s="106" t="s">
        <v>48</v>
      </c>
      <c r="D1063" s="106" t="s">
        <v>57</v>
      </c>
      <c r="E1063" s="106" t="s">
        <v>50</v>
      </c>
      <c r="F1063" s="105">
        <v>7</v>
      </c>
      <c r="G1063" s="109">
        <v>5355</v>
      </c>
      <c r="H1063" s="109">
        <v>1920.3029999999999</v>
      </c>
    </row>
    <row r="1064" spans="1:8">
      <c r="A1064" s="104">
        <v>41393</v>
      </c>
      <c r="B1064" s="105">
        <v>2425</v>
      </c>
      <c r="C1064" s="106" t="s">
        <v>45</v>
      </c>
      <c r="D1064" s="106" t="s">
        <v>57</v>
      </c>
      <c r="E1064" s="106" t="s">
        <v>47</v>
      </c>
      <c r="F1064" s="105">
        <v>6</v>
      </c>
      <c r="G1064" s="109">
        <v>3762</v>
      </c>
      <c r="H1064" s="109">
        <v>3857.9309999999996</v>
      </c>
    </row>
    <row r="1065" spans="1:8">
      <c r="A1065" s="104">
        <v>41394</v>
      </c>
      <c r="B1065" s="105">
        <v>2790</v>
      </c>
      <c r="C1065" s="106" t="s">
        <v>49</v>
      </c>
      <c r="D1065" s="106" t="s">
        <v>57</v>
      </c>
      <c r="E1065" s="106" t="s">
        <v>51</v>
      </c>
      <c r="F1065" s="105">
        <v>6</v>
      </c>
      <c r="G1065" s="109">
        <v>4698</v>
      </c>
      <c r="H1065" s="109">
        <v>587.40659999999991</v>
      </c>
    </row>
    <row r="1066" spans="1:8">
      <c r="A1066" s="104">
        <v>41395</v>
      </c>
      <c r="B1066" s="105">
        <v>2426</v>
      </c>
      <c r="C1066" s="106" t="s">
        <v>48</v>
      </c>
      <c r="D1066" s="106" t="s">
        <v>57</v>
      </c>
      <c r="E1066" s="106" t="s">
        <v>47</v>
      </c>
      <c r="F1066" s="105">
        <v>10</v>
      </c>
      <c r="G1066" s="109">
        <v>3660</v>
      </c>
      <c r="H1066" s="109">
        <v>2663.0160000000001</v>
      </c>
    </row>
    <row r="1067" spans="1:8">
      <c r="A1067" s="104">
        <v>41396</v>
      </c>
      <c r="B1067" s="105">
        <v>2791</v>
      </c>
      <c r="C1067" s="106" t="s">
        <v>45</v>
      </c>
      <c r="D1067" s="106" t="s">
        <v>57</v>
      </c>
      <c r="E1067" s="106" t="s">
        <v>51</v>
      </c>
      <c r="F1067" s="105">
        <v>8</v>
      </c>
      <c r="G1067" s="109">
        <v>1608</v>
      </c>
      <c r="H1067" s="109">
        <v>1651.2552000000001</v>
      </c>
    </row>
    <row r="1068" spans="1:8">
      <c r="A1068" s="104">
        <v>41397</v>
      </c>
      <c r="B1068" s="105">
        <v>2427</v>
      </c>
      <c r="C1068" s="106" t="s">
        <v>49</v>
      </c>
      <c r="D1068" s="106" t="s">
        <v>57</v>
      </c>
      <c r="E1068" s="106" t="s">
        <v>50</v>
      </c>
      <c r="F1068" s="105">
        <v>10</v>
      </c>
      <c r="G1068" s="109">
        <v>4160</v>
      </c>
      <c r="H1068" s="109">
        <v>3580.7200000000003</v>
      </c>
    </row>
    <row r="1069" spans="1:8">
      <c r="A1069" s="104">
        <v>41398</v>
      </c>
      <c r="B1069" s="105">
        <v>2792</v>
      </c>
      <c r="C1069" s="106" t="s">
        <v>48</v>
      </c>
      <c r="D1069" s="106" t="s">
        <v>57</v>
      </c>
      <c r="E1069" s="106" t="s">
        <v>51</v>
      </c>
      <c r="F1069" s="105">
        <v>10</v>
      </c>
      <c r="G1069" s="109">
        <v>4120</v>
      </c>
      <c r="H1069" s="109">
        <v>1837.52</v>
      </c>
    </row>
    <row r="1070" spans="1:8">
      <c r="A1070" s="104">
        <v>41399</v>
      </c>
      <c r="B1070" s="105">
        <v>2428</v>
      </c>
      <c r="C1070" s="106" t="s">
        <v>45</v>
      </c>
      <c r="D1070" s="106" t="s">
        <v>57</v>
      </c>
      <c r="E1070" s="106" t="s">
        <v>50</v>
      </c>
      <c r="F1070" s="105">
        <v>8</v>
      </c>
      <c r="G1070" s="109">
        <v>4416</v>
      </c>
      <c r="H1070" s="109">
        <v>2109.0816</v>
      </c>
    </row>
    <row r="1071" spans="1:8">
      <c r="A1071" s="104">
        <v>41400</v>
      </c>
      <c r="B1071" s="105">
        <v>2793</v>
      </c>
      <c r="C1071" s="106" t="s">
        <v>49</v>
      </c>
      <c r="D1071" s="106" t="s">
        <v>57</v>
      </c>
      <c r="E1071" s="106" t="s">
        <v>47</v>
      </c>
      <c r="F1071" s="105">
        <v>6</v>
      </c>
      <c r="G1071" s="109">
        <v>2178</v>
      </c>
      <c r="H1071" s="109">
        <v>2867.7726000000002</v>
      </c>
    </row>
    <row r="1072" spans="1:8">
      <c r="A1072" s="104">
        <v>41401</v>
      </c>
      <c r="B1072" s="105">
        <v>2429</v>
      </c>
      <c r="C1072" s="106" t="s">
        <v>48</v>
      </c>
      <c r="D1072" s="106" t="s">
        <v>57</v>
      </c>
      <c r="E1072" s="106" t="s">
        <v>50</v>
      </c>
      <c r="F1072" s="105">
        <v>8</v>
      </c>
      <c r="G1072" s="109">
        <v>2496</v>
      </c>
      <c r="H1072" s="109">
        <v>5033.1840000000002</v>
      </c>
    </row>
    <row r="1073" spans="1:8">
      <c r="A1073" s="104">
        <v>41767</v>
      </c>
      <c r="B1073" s="105">
        <v>2794</v>
      </c>
      <c r="C1073" s="106" t="s">
        <v>45</v>
      </c>
      <c r="D1073" s="106" t="s">
        <v>57</v>
      </c>
      <c r="E1073" s="106" t="s">
        <v>47</v>
      </c>
      <c r="F1073" s="105">
        <v>6</v>
      </c>
      <c r="G1073" s="109">
        <v>8784</v>
      </c>
      <c r="H1073" s="109">
        <v>2782.1124</v>
      </c>
    </row>
    <row r="1074" spans="1:8">
      <c r="A1074" s="104">
        <v>41768</v>
      </c>
      <c r="B1074" s="105">
        <v>2430</v>
      </c>
      <c r="C1074" s="106" t="s">
        <v>49</v>
      </c>
      <c r="D1074" s="106" t="s">
        <v>57</v>
      </c>
      <c r="E1074" s="106" t="s">
        <v>51</v>
      </c>
      <c r="F1074" s="105">
        <v>9</v>
      </c>
      <c r="G1074" s="109">
        <v>9324</v>
      </c>
      <c r="H1074" s="109">
        <v>1722.1428000000001</v>
      </c>
    </row>
    <row r="1075" spans="1:8">
      <c r="A1075" s="104">
        <v>41769</v>
      </c>
      <c r="B1075" s="105">
        <v>2795</v>
      </c>
      <c r="C1075" s="106" t="s">
        <v>48</v>
      </c>
      <c r="D1075" s="106" t="s">
        <v>57</v>
      </c>
      <c r="E1075" s="106" t="s">
        <v>47</v>
      </c>
      <c r="F1075" s="105">
        <v>10</v>
      </c>
      <c r="G1075" s="109">
        <v>4260</v>
      </c>
      <c r="H1075" s="109">
        <v>1370.0159999999998</v>
      </c>
    </row>
    <row r="1076" spans="1:8">
      <c r="A1076" s="104">
        <v>41770</v>
      </c>
      <c r="B1076" s="105">
        <v>2431</v>
      </c>
      <c r="C1076" s="106" t="s">
        <v>45</v>
      </c>
      <c r="D1076" s="106" t="s">
        <v>57</v>
      </c>
      <c r="E1076" s="106" t="s">
        <v>51</v>
      </c>
      <c r="F1076" s="105">
        <v>8</v>
      </c>
      <c r="G1076" s="109">
        <v>5760</v>
      </c>
      <c r="H1076" s="109">
        <v>2139.2640000000001</v>
      </c>
    </row>
    <row r="1077" spans="1:8">
      <c r="A1077" s="104">
        <v>41771</v>
      </c>
      <c r="B1077" s="105">
        <v>2796</v>
      </c>
      <c r="C1077" s="106" t="s">
        <v>49</v>
      </c>
      <c r="D1077" s="106" t="s">
        <v>57</v>
      </c>
      <c r="E1077" s="106" t="s">
        <v>50</v>
      </c>
      <c r="F1077" s="105">
        <v>9</v>
      </c>
      <c r="G1077" s="109">
        <v>10440</v>
      </c>
      <c r="H1077" s="109">
        <v>3124.17</v>
      </c>
    </row>
    <row r="1078" spans="1:8">
      <c r="A1078" s="104">
        <v>41772</v>
      </c>
      <c r="B1078" s="105">
        <v>2432</v>
      </c>
      <c r="C1078" s="106" t="s">
        <v>48</v>
      </c>
      <c r="D1078" s="106" t="s">
        <v>57</v>
      </c>
      <c r="E1078" s="106" t="s">
        <v>51</v>
      </c>
      <c r="F1078" s="105">
        <v>9</v>
      </c>
      <c r="G1078" s="109">
        <v>9396</v>
      </c>
      <c r="H1078" s="109">
        <v>3484.9763999999996</v>
      </c>
    </row>
    <row r="1079" spans="1:8">
      <c r="A1079" s="104">
        <v>41773</v>
      </c>
      <c r="B1079" s="105">
        <v>2797</v>
      </c>
      <c r="C1079" s="106" t="s">
        <v>45</v>
      </c>
      <c r="D1079" s="106" t="s">
        <v>57</v>
      </c>
      <c r="E1079" s="106" t="s">
        <v>50</v>
      </c>
      <c r="F1079" s="105">
        <v>6</v>
      </c>
      <c r="G1079" s="109">
        <v>13005</v>
      </c>
      <c r="H1079" s="109">
        <v>2521.9295999999999</v>
      </c>
    </row>
    <row r="1080" spans="1:8">
      <c r="A1080" s="104">
        <v>41774</v>
      </c>
      <c r="B1080" s="105">
        <v>2433</v>
      </c>
      <c r="C1080" s="106" t="s">
        <v>49</v>
      </c>
      <c r="D1080" s="106" t="s">
        <v>57</v>
      </c>
      <c r="E1080" s="106" t="s">
        <v>47</v>
      </c>
      <c r="F1080" s="105">
        <v>10</v>
      </c>
      <c r="G1080" s="109">
        <v>13300</v>
      </c>
      <c r="H1080" s="109">
        <v>4205.46</v>
      </c>
    </row>
    <row r="1081" spans="1:8">
      <c r="A1081" s="104">
        <v>41775</v>
      </c>
      <c r="B1081" s="105">
        <v>2798</v>
      </c>
      <c r="C1081" s="106" t="s">
        <v>48</v>
      </c>
      <c r="D1081" s="106" t="s">
        <v>57</v>
      </c>
      <c r="E1081" s="106" t="s">
        <v>50</v>
      </c>
      <c r="F1081" s="105">
        <v>9</v>
      </c>
      <c r="G1081" s="109">
        <v>2475</v>
      </c>
      <c r="H1081" s="109">
        <v>780.12</v>
      </c>
    </row>
    <row r="1082" spans="1:8">
      <c r="A1082" s="104">
        <v>41776</v>
      </c>
      <c r="B1082" s="105">
        <v>2434</v>
      </c>
      <c r="C1082" s="106" t="s">
        <v>45</v>
      </c>
      <c r="D1082" s="106" t="s">
        <v>57</v>
      </c>
      <c r="E1082" s="106" t="s">
        <v>47</v>
      </c>
      <c r="F1082" s="105">
        <v>10</v>
      </c>
      <c r="G1082" s="109">
        <v>14100</v>
      </c>
      <c r="H1082" s="109">
        <v>3058.29</v>
      </c>
    </row>
    <row r="1083" spans="1:8">
      <c r="A1083" s="104">
        <v>41777</v>
      </c>
      <c r="B1083" s="105">
        <v>2799</v>
      </c>
      <c r="C1083" s="106" t="s">
        <v>49</v>
      </c>
      <c r="D1083" s="106" t="s">
        <v>57</v>
      </c>
      <c r="E1083" s="106" t="s">
        <v>51</v>
      </c>
      <c r="F1083" s="105">
        <v>10</v>
      </c>
      <c r="G1083" s="109">
        <v>10440</v>
      </c>
      <c r="H1083" s="109">
        <v>1908.432</v>
      </c>
    </row>
    <row r="1084" spans="1:8">
      <c r="A1084" s="104">
        <v>41778</v>
      </c>
      <c r="B1084" s="105">
        <v>2435</v>
      </c>
      <c r="C1084" s="106" t="s">
        <v>48</v>
      </c>
      <c r="D1084" s="106" t="s">
        <v>57</v>
      </c>
      <c r="E1084" s="106" t="s">
        <v>47</v>
      </c>
      <c r="F1084" s="105">
        <v>9</v>
      </c>
      <c r="G1084" s="109">
        <v>9108</v>
      </c>
      <c r="H1084" s="109">
        <v>969.77430000000004</v>
      </c>
    </row>
    <row r="1085" spans="1:8">
      <c r="A1085" s="104">
        <v>41779</v>
      </c>
      <c r="B1085" s="105">
        <v>2800</v>
      </c>
      <c r="C1085" s="106" t="s">
        <v>45</v>
      </c>
      <c r="D1085" s="106" t="s">
        <v>57</v>
      </c>
      <c r="E1085" s="106" t="s">
        <v>51</v>
      </c>
      <c r="F1085" s="105">
        <v>8</v>
      </c>
      <c r="G1085" s="109">
        <v>11960</v>
      </c>
      <c r="H1085" s="109">
        <v>4174.04</v>
      </c>
    </row>
    <row r="1086" spans="1:8">
      <c r="A1086" s="104">
        <v>41780</v>
      </c>
      <c r="B1086" s="105">
        <v>2436</v>
      </c>
      <c r="C1086" s="106" t="s">
        <v>49</v>
      </c>
      <c r="D1086" s="106" t="s">
        <v>57</v>
      </c>
      <c r="E1086" s="106" t="s">
        <v>50</v>
      </c>
      <c r="F1086" s="105">
        <v>9</v>
      </c>
      <c r="G1086" s="109">
        <v>10422</v>
      </c>
      <c r="H1086" s="109">
        <v>2384.8141500000002</v>
      </c>
    </row>
    <row r="1087" spans="1:8">
      <c r="A1087" s="104">
        <v>41781</v>
      </c>
      <c r="B1087" s="105">
        <v>2801</v>
      </c>
      <c r="C1087" s="106" t="s">
        <v>48</v>
      </c>
      <c r="D1087" s="106" t="s">
        <v>57</v>
      </c>
      <c r="E1087" s="106" t="s">
        <v>51</v>
      </c>
      <c r="F1087" s="105">
        <v>10</v>
      </c>
      <c r="G1087" s="109">
        <v>2650</v>
      </c>
      <c r="H1087" s="109">
        <v>3340.59</v>
      </c>
    </row>
    <row r="1088" spans="1:8">
      <c r="A1088" s="104">
        <v>41782</v>
      </c>
      <c r="B1088" s="105">
        <v>2437</v>
      </c>
      <c r="C1088" s="106" t="s">
        <v>45</v>
      </c>
      <c r="D1088" s="106" t="s">
        <v>57</v>
      </c>
      <c r="E1088" s="106" t="s">
        <v>50</v>
      </c>
      <c r="F1088" s="105">
        <v>7</v>
      </c>
      <c r="G1088" s="109">
        <v>9660</v>
      </c>
      <c r="H1088" s="109">
        <v>2898.9659999999994</v>
      </c>
    </row>
    <row r="1089" spans="1:8">
      <c r="A1089" s="104">
        <v>41783</v>
      </c>
      <c r="B1089" s="105">
        <v>2802</v>
      </c>
      <c r="C1089" s="106" t="s">
        <v>49</v>
      </c>
      <c r="D1089" s="106" t="s">
        <v>57</v>
      </c>
      <c r="E1089" s="106" t="s">
        <v>47</v>
      </c>
      <c r="F1089" s="105">
        <v>9</v>
      </c>
      <c r="G1089" s="109">
        <v>9990</v>
      </c>
      <c r="H1089" s="109">
        <v>5395.8487500000001</v>
      </c>
    </row>
    <row r="1090" spans="1:8">
      <c r="A1090" s="104">
        <v>41784</v>
      </c>
      <c r="B1090" s="105">
        <v>2438</v>
      </c>
      <c r="C1090" s="106" t="s">
        <v>48</v>
      </c>
      <c r="D1090" s="106" t="s">
        <v>57</v>
      </c>
      <c r="E1090" s="106" t="s">
        <v>50</v>
      </c>
      <c r="F1090" s="105">
        <v>9</v>
      </c>
      <c r="G1090" s="109">
        <v>10980</v>
      </c>
      <c r="H1090" s="109">
        <v>851.60879999999997</v>
      </c>
    </row>
    <row r="1091" spans="1:8">
      <c r="A1091" s="104">
        <v>41785</v>
      </c>
      <c r="B1091" s="105">
        <v>2803</v>
      </c>
      <c r="C1091" s="106" t="s">
        <v>45</v>
      </c>
      <c r="D1091" s="106" t="s">
        <v>57</v>
      </c>
      <c r="E1091" s="106" t="s">
        <v>47</v>
      </c>
      <c r="F1091" s="105">
        <v>9</v>
      </c>
      <c r="G1091" s="109">
        <v>10935</v>
      </c>
      <c r="H1091" s="109">
        <v>3368.8548000000001</v>
      </c>
    </row>
    <row r="1092" spans="1:8">
      <c r="A1092" s="104">
        <v>41786</v>
      </c>
      <c r="B1092" s="105">
        <v>2439</v>
      </c>
      <c r="C1092" s="106" t="s">
        <v>49</v>
      </c>
      <c r="D1092" s="106" t="s">
        <v>57</v>
      </c>
      <c r="E1092" s="106" t="s">
        <v>51</v>
      </c>
      <c r="F1092" s="105">
        <v>7</v>
      </c>
      <c r="G1092" s="109">
        <v>8127</v>
      </c>
      <c r="H1092" s="109">
        <v>1466.1108000000002</v>
      </c>
    </row>
    <row r="1093" spans="1:8">
      <c r="A1093" s="104">
        <v>41787</v>
      </c>
      <c r="B1093" s="105">
        <v>2804</v>
      </c>
      <c r="C1093" s="106" t="s">
        <v>48</v>
      </c>
      <c r="D1093" s="106" t="s">
        <v>57</v>
      </c>
      <c r="E1093" s="106" t="s">
        <v>47</v>
      </c>
      <c r="F1093" s="105">
        <v>7</v>
      </c>
      <c r="G1093" s="109">
        <v>4914</v>
      </c>
      <c r="H1093" s="109">
        <v>3646.1880000000001</v>
      </c>
    </row>
    <row r="1094" spans="1:8">
      <c r="A1094" s="104">
        <v>41788</v>
      </c>
      <c r="B1094" s="105">
        <v>2440</v>
      </c>
      <c r="C1094" s="106" t="s">
        <v>45</v>
      </c>
      <c r="D1094" s="106" t="s">
        <v>57</v>
      </c>
      <c r="E1094" s="106" t="s">
        <v>51</v>
      </c>
      <c r="F1094" s="105">
        <v>10</v>
      </c>
      <c r="G1094" s="109">
        <v>8910</v>
      </c>
      <c r="H1094" s="109">
        <v>5103.9450000000006</v>
      </c>
    </row>
    <row r="1095" spans="1:8">
      <c r="A1095" s="104">
        <v>41789</v>
      </c>
      <c r="B1095" s="105">
        <v>2805</v>
      </c>
      <c r="C1095" s="106" t="s">
        <v>49</v>
      </c>
      <c r="D1095" s="106" t="s">
        <v>57</v>
      </c>
      <c r="E1095" s="106" t="s">
        <v>50</v>
      </c>
      <c r="F1095" s="105">
        <v>8</v>
      </c>
      <c r="G1095" s="109">
        <v>10560</v>
      </c>
      <c r="H1095" s="109">
        <v>915.76319999999998</v>
      </c>
    </row>
    <row r="1096" spans="1:8">
      <c r="A1096" s="104">
        <v>41790</v>
      </c>
      <c r="B1096" s="105">
        <v>2441</v>
      </c>
      <c r="C1096" s="106" t="s">
        <v>48</v>
      </c>
      <c r="D1096" s="106" t="s">
        <v>57</v>
      </c>
      <c r="E1096" s="106" t="s">
        <v>51</v>
      </c>
      <c r="F1096" s="105">
        <v>10</v>
      </c>
      <c r="G1096" s="109">
        <v>2280</v>
      </c>
      <c r="H1096" s="109">
        <v>3961.7280000000001</v>
      </c>
    </row>
    <row r="1097" spans="1:8">
      <c r="A1097" s="104">
        <v>41791</v>
      </c>
      <c r="B1097" s="105">
        <v>2806</v>
      </c>
      <c r="C1097" s="106" t="s">
        <v>45</v>
      </c>
      <c r="D1097" s="106" t="s">
        <v>57</v>
      </c>
      <c r="E1097" s="106" t="s">
        <v>50</v>
      </c>
      <c r="F1097" s="105">
        <v>7</v>
      </c>
      <c r="G1097" s="109">
        <v>2131.5</v>
      </c>
      <c r="H1097" s="109">
        <v>3615.0239999999994</v>
      </c>
    </row>
    <row r="1098" spans="1:8">
      <c r="A1098" s="104">
        <v>41792</v>
      </c>
      <c r="B1098" s="105">
        <v>2442</v>
      </c>
      <c r="C1098" s="106" t="s">
        <v>49</v>
      </c>
      <c r="D1098" s="106" t="s">
        <v>57</v>
      </c>
      <c r="E1098" s="106" t="s">
        <v>47</v>
      </c>
      <c r="F1098" s="105">
        <v>7</v>
      </c>
      <c r="G1098" s="109">
        <v>4046</v>
      </c>
      <c r="H1098" s="109">
        <v>2198.1918000000005</v>
      </c>
    </row>
    <row r="1099" spans="1:8">
      <c r="A1099" s="104">
        <v>41793</v>
      </c>
      <c r="B1099" s="105">
        <v>2807</v>
      </c>
      <c r="C1099" s="106" t="s">
        <v>48</v>
      </c>
      <c r="D1099" s="106" t="s">
        <v>57</v>
      </c>
      <c r="E1099" s="106" t="s">
        <v>50</v>
      </c>
      <c r="F1099" s="105">
        <v>7</v>
      </c>
      <c r="G1099" s="109">
        <v>7612.5</v>
      </c>
      <c r="H1099" s="109">
        <v>609.60900000000004</v>
      </c>
    </row>
    <row r="1100" spans="1:8">
      <c r="A1100" s="104">
        <v>41794</v>
      </c>
      <c r="B1100" s="105">
        <v>2443</v>
      </c>
      <c r="C1100" s="106" t="s">
        <v>45</v>
      </c>
      <c r="D1100" s="106" t="s">
        <v>57</v>
      </c>
      <c r="E1100" s="106" t="s">
        <v>47</v>
      </c>
      <c r="F1100" s="105">
        <v>10</v>
      </c>
      <c r="G1100" s="109">
        <v>9080</v>
      </c>
      <c r="H1100" s="109">
        <v>3489.444</v>
      </c>
    </row>
    <row r="1101" spans="1:8">
      <c r="A1101" s="104">
        <v>41795</v>
      </c>
      <c r="B1101" s="105">
        <v>2808</v>
      </c>
      <c r="C1101" s="106" t="s">
        <v>49</v>
      </c>
      <c r="D1101" s="106" t="s">
        <v>57</v>
      </c>
      <c r="E1101" s="106" t="s">
        <v>51</v>
      </c>
      <c r="F1101" s="105">
        <v>6</v>
      </c>
      <c r="G1101" s="109">
        <v>1458</v>
      </c>
      <c r="H1101" s="109">
        <v>653.7672</v>
      </c>
    </row>
    <row r="1102" spans="1:8">
      <c r="A1102" s="104">
        <v>41796</v>
      </c>
      <c r="B1102" s="105">
        <v>2444</v>
      </c>
      <c r="C1102" s="106" t="s">
        <v>48</v>
      </c>
      <c r="D1102" s="106" t="s">
        <v>57</v>
      </c>
      <c r="E1102" s="106" t="s">
        <v>47</v>
      </c>
      <c r="F1102" s="105">
        <v>7</v>
      </c>
      <c r="G1102" s="109">
        <v>3129</v>
      </c>
      <c r="H1102" s="109">
        <v>686.97194999999999</v>
      </c>
    </row>
    <row r="1103" spans="1:8">
      <c r="A1103" s="104">
        <v>41797</v>
      </c>
      <c r="B1103" s="105">
        <v>2809</v>
      </c>
      <c r="C1103" s="106" t="s">
        <v>45</v>
      </c>
      <c r="D1103" s="106" t="s">
        <v>57</v>
      </c>
      <c r="E1103" s="106" t="s">
        <v>51</v>
      </c>
      <c r="F1103" s="105">
        <v>7</v>
      </c>
      <c r="G1103" s="109">
        <v>1858.5</v>
      </c>
      <c r="H1103" s="109">
        <v>3535.7962500000003</v>
      </c>
    </row>
    <row r="1104" spans="1:8">
      <c r="A1104" s="104">
        <v>41798</v>
      </c>
      <c r="B1104" s="105">
        <v>2445</v>
      </c>
      <c r="C1104" s="106" t="s">
        <v>49</v>
      </c>
      <c r="D1104" s="106" t="s">
        <v>57</v>
      </c>
      <c r="E1104" s="106" t="s">
        <v>50</v>
      </c>
      <c r="F1104" s="105">
        <v>10</v>
      </c>
      <c r="G1104" s="109">
        <v>8370</v>
      </c>
      <c r="H1104" s="109">
        <v>3657.69</v>
      </c>
    </row>
    <row r="1105" spans="1:8">
      <c r="A1105" s="104">
        <v>41799</v>
      </c>
      <c r="B1105" s="105">
        <v>2810</v>
      </c>
      <c r="C1105" s="106" t="s">
        <v>48</v>
      </c>
      <c r="D1105" s="106" t="s">
        <v>57</v>
      </c>
      <c r="E1105" s="106" t="s">
        <v>51</v>
      </c>
      <c r="F1105" s="105">
        <v>8</v>
      </c>
      <c r="G1105" s="109">
        <v>10416</v>
      </c>
      <c r="H1105" s="109">
        <v>3102.9264000000003</v>
      </c>
    </row>
    <row r="1106" spans="1:8">
      <c r="A1106" s="104">
        <v>41800</v>
      </c>
      <c r="B1106" s="105">
        <v>2446</v>
      </c>
      <c r="C1106" s="106" t="s">
        <v>45</v>
      </c>
      <c r="D1106" s="106" t="s">
        <v>57</v>
      </c>
      <c r="E1106" s="106" t="s">
        <v>50</v>
      </c>
      <c r="F1106" s="105">
        <v>8</v>
      </c>
      <c r="G1106" s="109">
        <v>8064</v>
      </c>
      <c r="H1106" s="109">
        <v>2483.712</v>
      </c>
    </row>
    <row r="1107" spans="1:8">
      <c r="A1107" s="104">
        <v>41801</v>
      </c>
      <c r="B1107" s="105">
        <v>2811</v>
      </c>
      <c r="C1107" s="106" t="s">
        <v>49</v>
      </c>
      <c r="D1107" s="106" t="s">
        <v>57</v>
      </c>
      <c r="E1107" s="106" t="s">
        <v>47</v>
      </c>
      <c r="F1107" s="105">
        <v>6</v>
      </c>
      <c r="G1107" s="109">
        <v>2214</v>
      </c>
      <c r="H1107" s="109">
        <v>1799.9819999999997</v>
      </c>
    </row>
    <row r="1108" spans="1:8">
      <c r="A1108" s="104">
        <v>41802</v>
      </c>
      <c r="B1108" s="105">
        <v>2447</v>
      </c>
      <c r="C1108" s="106" t="s">
        <v>48</v>
      </c>
      <c r="D1108" s="106" t="s">
        <v>57</v>
      </c>
      <c r="E1108" s="106" t="s">
        <v>50</v>
      </c>
      <c r="F1108" s="105">
        <v>10</v>
      </c>
      <c r="G1108" s="109">
        <v>2900</v>
      </c>
      <c r="H1108" s="109">
        <v>3108.51</v>
      </c>
    </row>
    <row r="1109" spans="1:8">
      <c r="A1109" s="104">
        <v>41803</v>
      </c>
      <c r="B1109" s="105">
        <v>2812</v>
      </c>
      <c r="C1109" s="106" t="s">
        <v>45</v>
      </c>
      <c r="D1109" s="106" t="s">
        <v>57</v>
      </c>
      <c r="E1109" s="106" t="s">
        <v>47</v>
      </c>
      <c r="F1109" s="105">
        <v>6</v>
      </c>
      <c r="G1109" s="109">
        <v>2214</v>
      </c>
      <c r="H1109" s="109">
        <v>1947.8772000000001</v>
      </c>
    </row>
    <row r="1110" spans="1:8">
      <c r="A1110" s="104">
        <v>41804</v>
      </c>
      <c r="B1110" s="105">
        <v>2448</v>
      </c>
      <c r="C1110" s="106" t="s">
        <v>49</v>
      </c>
      <c r="D1110" s="106" t="s">
        <v>57</v>
      </c>
      <c r="E1110" s="106" t="s">
        <v>51</v>
      </c>
      <c r="F1110" s="105">
        <v>9</v>
      </c>
      <c r="G1110" s="109">
        <v>10044</v>
      </c>
      <c r="H1110" s="109">
        <v>2862.54</v>
      </c>
    </row>
    <row r="1111" spans="1:8">
      <c r="A1111" s="104">
        <v>41805</v>
      </c>
      <c r="B1111" s="105">
        <v>2813</v>
      </c>
      <c r="C1111" s="106" t="s">
        <v>48</v>
      </c>
      <c r="D1111" s="106" t="s">
        <v>57</v>
      </c>
      <c r="E1111" s="106" t="s">
        <v>47</v>
      </c>
      <c r="F1111" s="105">
        <v>8</v>
      </c>
      <c r="G1111" s="109">
        <v>5436</v>
      </c>
      <c r="H1111" s="109">
        <v>578.75280000000009</v>
      </c>
    </row>
    <row r="1112" spans="1:8">
      <c r="A1112" s="104">
        <v>41806</v>
      </c>
      <c r="B1112" s="105">
        <v>2449</v>
      </c>
      <c r="C1112" s="106" t="s">
        <v>45</v>
      </c>
      <c r="D1112" s="106" t="s">
        <v>57</v>
      </c>
      <c r="E1112" s="106" t="s">
        <v>51</v>
      </c>
      <c r="F1112" s="105">
        <v>10</v>
      </c>
      <c r="G1112" s="109">
        <v>13850</v>
      </c>
      <c r="H1112" s="109">
        <v>1676.404</v>
      </c>
    </row>
    <row r="1113" spans="1:8">
      <c r="A1113" s="104">
        <v>41807</v>
      </c>
      <c r="B1113" s="105">
        <v>2814</v>
      </c>
      <c r="C1113" s="106" t="s">
        <v>49</v>
      </c>
      <c r="D1113" s="106" t="s">
        <v>57</v>
      </c>
      <c r="E1113" s="106" t="s">
        <v>50</v>
      </c>
      <c r="F1113" s="105">
        <v>7</v>
      </c>
      <c r="G1113" s="109">
        <v>5544</v>
      </c>
      <c r="H1113" s="109">
        <v>1490.2271999999998</v>
      </c>
    </row>
    <row r="1114" spans="1:8">
      <c r="A1114" s="104">
        <v>41808</v>
      </c>
      <c r="B1114" s="105">
        <v>2450</v>
      </c>
      <c r="C1114" s="106" t="s">
        <v>48</v>
      </c>
      <c r="D1114" s="106" t="s">
        <v>57</v>
      </c>
      <c r="E1114" s="106" t="s">
        <v>51</v>
      </c>
      <c r="F1114" s="105">
        <v>9</v>
      </c>
      <c r="G1114" s="109">
        <v>10584</v>
      </c>
      <c r="H1114" s="109">
        <v>2676.6935999999996</v>
      </c>
    </row>
    <row r="1115" spans="1:8">
      <c r="A1115" s="104">
        <v>41809</v>
      </c>
      <c r="B1115" s="105">
        <v>2815</v>
      </c>
      <c r="C1115" s="106" t="s">
        <v>45</v>
      </c>
      <c r="D1115" s="106" t="s">
        <v>57</v>
      </c>
      <c r="E1115" s="106" t="s">
        <v>50</v>
      </c>
      <c r="F1115" s="105">
        <v>8</v>
      </c>
      <c r="G1115" s="109">
        <v>4688</v>
      </c>
      <c r="H1115" s="109">
        <v>5041.9440000000004</v>
      </c>
    </row>
    <row r="1116" spans="1:8">
      <c r="A1116" s="104">
        <v>41810</v>
      </c>
      <c r="B1116" s="105">
        <v>2451</v>
      </c>
      <c r="C1116" s="106" t="s">
        <v>49</v>
      </c>
      <c r="D1116" s="106" t="s">
        <v>57</v>
      </c>
      <c r="E1116" s="106" t="s">
        <v>47</v>
      </c>
      <c r="F1116" s="105">
        <v>9</v>
      </c>
      <c r="G1116" s="109">
        <v>2376</v>
      </c>
      <c r="H1116" s="109">
        <v>881.25840000000005</v>
      </c>
    </row>
    <row r="1117" spans="1:8">
      <c r="A1117" s="104">
        <v>41811</v>
      </c>
      <c r="B1117" s="105">
        <v>2816</v>
      </c>
      <c r="C1117" s="106" t="s">
        <v>48</v>
      </c>
      <c r="D1117" s="106" t="s">
        <v>57</v>
      </c>
      <c r="E1117" s="106" t="s">
        <v>50</v>
      </c>
      <c r="F1117" s="105">
        <v>6</v>
      </c>
      <c r="G1117" s="109">
        <v>9180</v>
      </c>
      <c r="H1117" s="109">
        <v>1172.4695999999999</v>
      </c>
    </row>
    <row r="1118" spans="1:8">
      <c r="A1118" s="104">
        <v>41812</v>
      </c>
      <c r="B1118" s="105">
        <v>2452</v>
      </c>
      <c r="C1118" s="106" t="s">
        <v>45</v>
      </c>
      <c r="D1118" s="106" t="s">
        <v>57</v>
      </c>
      <c r="E1118" s="106" t="s">
        <v>47</v>
      </c>
      <c r="F1118" s="105">
        <v>6</v>
      </c>
      <c r="G1118" s="109">
        <v>1566</v>
      </c>
      <c r="H1118" s="109">
        <v>2028.5964000000004</v>
      </c>
    </row>
    <row r="1119" spans="1:8">
      <c r="A1119" s="104">
        <v>41813</v>
      </c>
      <c r="B1119" s="105">
        <v>2817</v>
      </c>
      <c r="C1119" s="106" t="s">
        <v>49</v>
      </c>
      <c r="D1119" s="106" t="s">
        <v>57</v>
      </c>
      <c r="E1119" s="106" t="s">
        <v>51</v>
      </c>
      <c r="F1119" s="105">
        <v>9</v>
      </c>
      <c r="G1119" s="109">
        <v>3294</v>
      </c>
      <c r="H1119" s="109">
        <v>1251.3905999999999</v>
      </c>
    </row>
    <row r="1120" spans="1:8">
      <c r="A1120" s="104">
        <v>41814</v>
      </c>
      <c r="B1120" s="105">
        <v>2453</v>
      </c>
      <c r="C1120" s="106" t="s">
        <v>48</v>
      </c>
      <c r="D1120" s="106" t="s">
        <v>57</v>
      </c>
      <c r="E1120" s="106" t="s">
        <v>47</v>
      </c>
      <c r="F1120" s="105">
        <v>9</v>
      </c>
      <c r="G1120" s="109">
        <v>1944</v>
      </c>
      <c r="H1120" s="109">
        <v>1673.3951999999999</v>
      </c>
    </row>
    <row r="1121" spans="1:8">
      <c r="A1121" s="104">
        <v>41815</v>
      </c>
      <c r="B1121" s="105">
        <v>2818</v>
      </c>
      <c r="C1121" s="106" t="s">
        <v>45</v>
      </c>
      <c r="D1121" s="106" t="s">
        <v>57</v>
      </c>
      <c r="E1121" s="106" t="s">
        <v>51</v>
      </c>
      <c r="F1121" s="105">
        <v>8</v>
      </c>
      <c r="G1121" s="109">
        <v>7524</v>
      </c>
      <c r="H1121" s="109">
        <v>4315.0140000000001</v>
      </c>
    </row>
    <row r="1122" spans="1:8">
      <c r="A1122" s="104">
        <v>41816</v>
      </c>
      <c r="B1122" s="105">
        <v>2454</v>
      </c>
      <c r="C1122" s="106" t="s">
        <v>49</v>
      </c>
      <c r="D1122" s="106" t="s">
        <v>57</v>
      </c>
      <c r="E1122" s="106" t="s">
        <v>50</v>
      </c>
      <c r="F1122" s="105">
        <v>6</v>
      </c>
      <c r="G1122" s="109">
        <v>3510</v>
      </c>
      <c r="H1122" s="109">
        <v>2724.6374999999998</v>
      </c>
    </row>
    <row r="1123" spans="1:8">
      <c r="A1123" s="104">
        <v>41817</v>
      </c>
      <c r="B1123" s="105">
        <v>2819</v>
      </c>
      <c r="C1123" s="106" t="s">
        <v>48</v>
      </c>
      <c r="D1123" s="106" t="s">
        <v>57</v>
      </c>
      <c r="E1123" s="106" t="s">
        <v>51</v>
      </c>
      <c r="F1123" s="105">
        <v>7</v>
      </c>
      <c r="G1123" s="109">
        <v>4599</v>
      </c>
      <c r="H1123" s="109">
        <v>2021.2605000000001</v>
      </c>
    </row>
    <row r="1124" spans="1:8">
      <c r="A1124" s="104">
        <v>41818</v>
      </c>
      <c r="B1124" s="105">
        <v>2455</v>
      </c>
      <c r="C1124" s="106" t="s">
        <v>45</v>
      </c>
      <c r="D1124" s="106" t="s">
        <v>57</v>
      </c>
      <c r="E1124" s="106" t="s">
        <v>50</v>
      </c>
      <c r="F1124" s="105">
        <v>7</v>
      </c>
      <c r="G1124" s="109">
        <v>9712.5</v>
      </c>
      <c r="H1124" s="109">
        <v>2367.1305000000002</v>
      </c>
    </row>
    <row r="1125" spans="1:8">
      <c r="A1125" s="104">
        <v>41819</v>
      </c>
      <c r="B1125" s="105">
        <v>2820</v>
      </c>
      <c r="C1125" s="106" t="s">
        <v>49</v>
      </c>
      <c r="D1125" s="106" t="s">
        <v>57</v>
      </c>
      <c r="E1125" s="106" t="s">
        <v>47</v>
      </c>
      <c r="F1125" s="105">
        <v>6</v>
      </c>
      <c r="G1125" s="109">
        <v>6876</v>
      </c>
      <c r="H1125" s="109">
        <v>3053.6316000000002</v>
      </c>
    </row>
    <row r="1126" spans="1:8">
      <c r="A1126" s="104">
        <v>41820</v>
      </c>
      <c r="B1126" s="105">
        <v>2456</v>
      </c>
      <c r="C1126" s="106" t="s">
        <v>48</v>
      </c>
      <c r="D1126" s="106" t="s">
        <v>57</v>
      </c>
      <c r="E1126" s="106" t="s">
        <v>50</v>
      </c>
      <c r="F1126" s="105">
        <v>7</v>
      </c>
      <c r="G1126" s="109">
        <v>2009</v>
      </c>
      <c r="H1126" s="109">
        <v>3864.3114999999998</v>
      </c>
    </row>
    <row r="1127" spans="1:8">
      <c r="A1127" s="104">
        <v>41821</v>
      </c>
      <c r="B1127" s="105">
        <v>2821</v>
      </c>
      <c r="C1127" s="106" t="s">
        <v>45</v>
      </c>
      <c r="D1127" s="106" t="s">
        <v>57</v>
      </c>
      <c r="E1127" s="106" t="s">
        <v>47</v>
      </c>
      <c r="F1127" s="105">
        <v>9</v>
      </c>
      <c r="G1127" s="109">
        <v>8316</v>
      </c>
      <c r="H1127" s="109">
        <v>3690.6407999999997</v>
      </c>
    </row>
    <row r="1128" spans="1:8">
      <c r="A1128" s="104">
        <v>41822</v>
      </c>
      <c r="B1128" s="105">
        <v>2457</v>
      </c>
      <c r="C1128" s="106" t="s">
        <v>49</v>
      </c>
      <c r="D1128" s="106" t="s">
        <v>57</v>
      </c>
      <c r="E1128" s="106" t="s">
        <v>51</v>
      </c>
      <c r="F1128" s="105">
        <v>10</v>
      </c>
      <c r="G1128" s="109">
        <v>5550</v>
      </c>
      <c r="H1128" s="109">
        <v>1232.0999999999999</v>
      </c>
    </row>
    <row r="1129" spans="1:8">
      <c r="A1129" s="104">
        <v>41823</v>
      </c>
      <c r="B1129" s="105">
        <v>2822</v>
      </c>
      <c r="C1129" s="106" t="s">
        <v>48</v>
      </c>
      <c r="D1129" s="106" t="s">
        <v>57</v>
      </c>
      <c r="E1129" s="106" t="s">
        <v>47</v>
      </c>
      <c r="F1129" s="105">
        <v>9</v>
      </c>
      <c r="G1129" s="109">
        <v>11880</v>
      </c>
      <c r="H1129" s="109">
        <v>5095.3320000000003</v>
      </c>
    </row>
    <row r="1130" spans="1:8">
      <c r="A1130" s="104">
        <v>41824</v>
      </c>
      <c r="B1130" s="105">
        <v>2458</v>
      </c>
      <c r="C1130" s="106" t="s">
        <v>45</v>
      </c>
      <c r="D1130" s="106" t="s">
        <v>57</v>
      </c>
      <c r="E1130" s="106" t="s">
        <v>51</v>
      </c>
      <c r="F1130" s="105">
        <v>7</v>
      </c>
      <c r="G1130" s="109">
        <v>9954</v>
      </c>
      <c r="H1130" s="109">
        <v>1101.1612499999999</v>
      </c>
    </row>
    <row r="1131" spans="1:8">
      <c r="A1131" s="104">
        <v>41825</v>
      </c>
      <c r="B1131" s="105">
        <v>2823</v>
      </c>
      <c r="C1131" s="106" t="s">
        <v>49</v>
      </c>
      <c r="D1131" s="106" t="s">
        <v>57</v>
      </c>
      <c r="E1131" s="106" t="s">
        <v>50</v>
      </c>
      <c r="F1131" s="105">
        <v>7</v>
      </c>
      <c r="G1131" s="109">
        <v>2044</v>
      </c>
      <c r="H1131" s="109">
        <v>671.45400000000006</v>
      </c>
    </row>
    <row r="1132" spans="1:8">
      <c r="A1132" s="104">
        <v>41826</v>
      </c>
      <c r="B1132" s="105">
        <v>2459</v>
      </c>
      <c r="C1132" s="106" t="s">
        <v>48</v>
      </c>
      <c r="D1132" s="106" t="s">
        <v>57</v>
      </c>
      <c r="E1132" s="106" t="s">
        <v>51</v>
      </c>
      <c r="F1132" s="105">
        <v>7</v>
      </c>
      <c r="G1132" s="109">
        <v>2625</v>
      </c>
      <c r="H1132" s="109">
        <v>2775.1499999999996</v>
      </c>
    </row>
    <row r="1133" spans="1:8">
      <c r="A1133" s="104">
        <v>41827</v>
      </c>
      <c r="B1133" s="105">
        <v>2824</v>
      </c>
      <c r="C1133" s="106" t="s">
        <v>45</v>
      </c>
      <c r="D1133" s="106" t="s">
        <v>57</v>
      </c>
      <c r="E1133" s="106" t="s">
        <v>50</v>
      </c>
      <c r="F1133" s="105">
        <v>10</v>
      </c>
      <c r="G1133" s="109">
        <v>14650</v>
      </c>
      <c r="H1133" s="109">
        <v>3042.2190000000001</v>
      </c>
    </row>
    <row r="1134" spans="1:8">
      <c r="A1134" s="104">
        <v>41828</v>
      </c>
      <c r="B1134" s="105">
        <v>2460</v>
      </c>
      <c r="C1134" s="106" t="s">
        <v>49</v>
      </c>
      <c r="D1134" s="106" t="s">
        <v>57</v>
      </c>
      <c r="E1134" s="106" t="s">
        <v>47</v>
      </c>
      <c r="F1134" s="105">
        <v>9</v>
      </c>
      <c r="G1134" s="109">
        <v>2997</v>
      </c>
      <c r="H1134" s="109">
        <v>5626.8675000000003</v>
      </c>
    </row>
    <row r="1135" spans="1:8">
      <c r="A1135" s="104">
        <v>41829</v>
      </c>
      <c r="B1135" s="105">
        <v>2825</v>
      </c>
      <c r="C1135" s="106" t="s">
        <v>48</v>
      </c>
      <c r="D1135" s="106" t="s">
        <v>57</v>
      </c>
      <c r="E1135" s="106" t="s">
        <v>50</v>
      </c>
      <c r="F1135" s="105">
        <v>8</v>
      </c>
      <c r="G1135" s="109">
        <v>11070</v>
      </c>
      <c r="H1135" s="109">
        <v>940.5071999999999</v>
      </c>
    </row>
    <row r="1136" spans="1:8">
      <c r="A1136" s="104">
        <v>40909</v>
      </c>
      <c r="B1136" s="105">
        <v>2461</v>
      </c>
      <c r="C1136" s="106" t="s">
        <v>45</v>
      </c>
      <c r="D1136" s="106" t="s">
        <v>56</v>
      </c>
      <c r="E1136" s="106" t="s">
        <v>47</v>
      </c>
      <c r="F1136" s="105">
        <v>10</v>
      </c>
      <c r="G1136" s="109">
        <v>8370</v>
      </c>
      <c r="H1136" s="109">
        <v>3260.9519999999998</v>
      </c>
    </row>
    <row r="1137" spans="1:8">
      <c r="A1137" s="104">
        <v>40910</v>
      </c>
      <c r="B1137" s="105">
        <v>2826</v>
      </c>
      <c r="C1137" s="106" t="s">
        <v>49</v>
      </c>
      <c r="D1137" s="106" t="s">
        <v>56</v>
      </c>
      <c r="E1137" s="106" t="s">
        <v>51</v>
      </c>
      <c r="F1137" s="105">
        <v>6</v>
      </c>
      <c r="G1137" s="109">
        <v>10080</v>
      </c>
      <c r="H1137" s="109">
        <v>2938.5719999999997</v>
      </c>
    </row>
    <row r="1138" spans="1:8">
      <c r="A1138" s="104">
        <v>40911</v>
      </c>
      <c r="B1138" s="105">
        <v>2462</v>
      </c>
      <c r="C1138" s="106" t="s">
        <v>48</v>
      </c>
      <c r="D1138" s="106" t="s">
        <v>56</v>
      </c>
      <c r="E1138" s="106" t="s">
        <v>47</v>
      </c>
      <c r="F1138" s="105">
        <v>6</v>
      </c>
      <c r="G1138" s="109">
        <v>7560</v>
      </c>
      <c r="H1138" s="109">
        <v>2281.6080000000002</v>
      </c>
    </row>
    <row r="1139" spans="1:8">
      <c r="A1139" s="104">
        <v>40913</v>
      </c>
      <c r="B1139" s="105">
        <v>2827</v>
      </c>
      <c r="C1139" s="106" t="s">
        <v>45</v>
      </c>
      <c r="D1139" s="106" t="s">
        <v>56</v>
      </c>
      <c r="E1139" s="106" t="s">
        <v>51</v>
      </c>
      <c r="F1139" s="105">
        <v>8</v>
      </c>
      <c r="G1139" s="109">
        <v>7248</v>
      </c>
      <c r="H1139" s="109">
        <v>1923.2568000000001</v>
      </c>
    </row>
    <row r="1140" spans="1:8">
      <c r="A1140" s="104">
        <v>40914</v>
      </c>
      <c r="B1140" s="105">
        <v>2463</v>
      </c>
      <c r="C1140" s="106" t="s">
        <v>49</v>
      </c>
      <c r="D1140" s="106" t="s">
        <v>56</v>
      </c>
      <c r="E1140" s="106" t="s">
        <v>50</v>
      </c>
      <c r="F1140" s="105">
        <v>10</v>
      </c>
      <c r="G1140" s="109">
        <v>14025</v>
      </c>
      <c r="H1140" s="109">
        <v>1848.4950000000003</v>
      </c>
    </row>
    <row r="1141" spans="1:8">
      <c r="A1141" s="104">
        <v>40915</v>
      </c>
      <c r="B1141" s="105">
        <v>2828</v>
      </c>
      <c r="C1141" s="106" t="s">
        <v>48</v>
      </c>
      <c r="D1141" s="106" t="s">
        <v>56</v>
      </c>
      <c r="E1141" s="106" t="s">
        <v>51</v>
      </c>
      <c r="F1141" s="105">
        <v>8</v>
      </c>
      <c r="G1141" s="109">
        <v>2256</v>
      </c>
      <c r="H1141" s="109">
        <v>1967.232</v>
      </c>
    </row>
    <row r="1142" spans="1:8">
      <c r="A1142" s="104">
        <v>40916</v>
      </c>
      <c r="B1142" s="105">
        <v>2464</v>
      </c>
      <c r="C1142" s="106" t="s">
        <v>45</v>
      </c>
      <c r="D1142" s="106" t="s">
        <v>56</v>
      </c>
      <c r="E1142" s="106" t="s">
        <v>50</v>
      </c>
      <c r="F1142" s="105">
        <v>6</v>
      </c>
      <c r="G1142" s="109">
        <v>11002.5</v>
      </c>
      <c r="H1142" s="109">
        <v>4562.73675</v>
      </c>
    </row>
    <row r="1143" spans="1:8">
      <c r="A1143" s="104">
        <v>40917</v>
      </c>
      <c r="B1143" s="105">
        <v>2829</v>
      </c>
      <c r="C1143" s="106" t="s">
        <v>49</v>
      </c>
      <c r="D1143" s="106" t="s">
        <v>56</v>
      </c>
      <c r="E1143" s="106" t="s">
        <v>47</v>
      </c>
      <c r="F1143" s="105">
        <v>10</v>
      </c>
      <c r="G1143" s="109">
        <v>10300</v>
      </c>
      <c r="H1143" s="109">
        <v>2440.482</v>
      </c>
    </row>
    <row r="1144" spans="1:8">
      <c r="A1144" s="104">
        <v>40918</v>
      </c>
      <c r="B1144" s="105">
        <v>2465</v>
      </c>
      <c r="C1144" s="106" t="s">
        <v>48</v>
      </c>
      <c r="D1144" s="106" t="s">
        <v>56</v>
      </c>
      <c r="E1144" s="106" t="s">
        <v>50</v>
      </c>
      <c r="F1144" s="105">
        <v>8</v>
      </c>
      <c r="G1144" s="109">
        <v>5832</v>
      </c>
      <c r="H1144" s="109">
        <v>1251.2556</v>
      </c>
    </row>
    <row r="1145" spans="1:8">
      <c r="A1145" s="104">
        <v>40919</v>
      </c>
      <c r="B1145" s="105">
        <v>2830</v>
      </c>
      <c r="C1145" s="106" t="s">
        <v>45</v>
      </c>
      <c r="D1145" s="106" t="s">
        <v>56</v>
      </c>
      <c r="E1145" s="106" t="s">
        <v>47</v>
      </c>
      <c r="F1145" s="105">
        <v>7</v>
      </c>
      <c r="G1145" s="109">
        <v>2173.5</v>
      </c>
      <c r="H1145" s="109">
        <v>3364.5779999999995</v>
      </c>
    </row>
    <row r="1146" spans="1:8">
      <c r="A1146" s="104">
        <v>40920</v>
      </c>
      <c r="B1146" s="105">
        <v>2466</v>
      </c>
      <c r="C1146" s="106" t="s">
        <v>49</v>
      </c>
      <c r="D1146" s="106" t="s">
        <v>56</v>
      </c>
      <c r="E1146" s="106" t="s">
        <v>51</v>
      </c>
      <c r="F1146" s="105">
        <v>6</v>
      </c>
      <c r="G1146" s="109">
        <v>3546</v>
      </c>
      <c r="H1146" s="109">
        <v>2980.7676000000001</v>
      </c>
    </row>
    <row r="1147" spans="1:8">
      <c r="A1147" s="104">
        <v>40921</v>
      </c>
      <c r="B1147" s="105">
        <v>2831</v>
      </c>
      <c r="C1147" s="106" t="s">
        <v>48</v>
      </c>
      <c r="D1147" s="106" t="s">
        <v>56</v>
      </c>
      <c r="E1147" s="106" t="s">
        <v>47</v>
      </c>
      <c r="F1147" s="105">
        <v>6</v>
      </c>
      <c r="G1147" s="109">
        <v>6439.5</v>
      </c>
      <c r="H1147" s="109">
        <v>901.31534999999997</v>
      </c>
    </row>
    <row r="1148" spans="1:8">
      <c r="A1148" s="104">
        <v>40922</v>
      </c>
      <c r="B1148" s="105">
        <v>2467</v>
      </c>
      <c r="C1148" s="106" t="s">
        <v>45</v>
      </c>
      <c r="D1148" s="106" t="s">
        <v>56</v>
      </c>
      <c r="E1148" s="106" t="s">
        <v>51</v>
      </c>
      <c r="F1148" s="105">
        <v>10</v>
      </c>
      <c r="G1148" s="109">
        <v>14300</v>
      </c>
      <c r="H1148" s="109">
        <v>5694.26</v>
      </c>
    </row>
    <row r="1149" spans="1:8">
      <c r="A1149" s="104">
        <v>40923</v>
      </c>
      <c r="B1149" s="105">
        <v>2832</v>
      </c>
      <c r="C1149" s="106" t="s">
        <v>49</v>
      </c>
      <c r="D1149" s="106" t="s">
        <v>56</v>
      </c>
      <c r="E1149" s="106" t="s">
        <v>50</v>
      </c>
      <c r="F1149" s="105">
        <v>8</v>
      </c>
      <c r="G1149" s="109">
        <v>12060</v>
      </c>
      <c r="H1149" s="109">
        <v>2411.0352000000003</v>
      </c>
    </row>
    <row r="1150" spans="1:8">
      <c r="A1150" s="104">
        <v>40924</v>
      </c>
      <c r="B1150" s="105">
        <v>2468</v>
      </c>
      <c r="C1150" s="106" t="s">
        <v>48</v>
      </c>
      <c r="D1150" s="106" t="s">
        <v>56</v>
      </c>
      <c r="E1150" s="106" t="s">
        <v>51</v>
      </c>
      <c r="F1150" s="105">
        <v>9</v>
      </c>
      <c r="G1150" s="109">
        <v>4104</v>
      </c>
      <c r="H1150" s="109">
        <v>632.22119999999995</v>
      </c>
    </row>
    <row r="1151" spans="1:8">
      <c r="A1151" s="104">
        <v>40925</v>
      </c>
      <c r="B1151" s="105">
        <v>2833</v>
      </c>
      <c r="C1151" s="106" t="s">
        <v>45</v>
      </c>
      <c r="D1151" s="106" t="s">
        <v>56</v>
      </c>
      <c r="E1151" s="106" t="s">
        <v>50</v>
      </c>
      <c r="F1151" s="105">
        <v>8</v>
      </c>
      <c r="G1151" s="109">
        <v>10640</v>
      </c>
      <c r="H1151" s="109">
        <v>2694.0480000000002</v>
      </c>
    </row>
    <row r="1152" spans="1:8">
      <c r="A1152" s="104">
        <v>40926</v>
      </c>
      <c r="B1152" s="105">
        <v>2469</v>
      </c>
      <c r="C1152" s="106" t="s">
        <v>49</v>
      </c>
      <c r="D1152" s="106" t="s">
        <v>56</v>
      </c>
      <c r="E1152" s="106" t="s">
        <v>47</v>
      </c>
      <c r="F1152" s="105">
        <v>6</v>
      </c>
      <c r="G1152" s="109">
        <v>3654</v>
      </c>
      <c r="H1152" s="109">
        <v>2649.8807999999999</v>
      </c>
    </row>
    <row r="1153" spans="1:8">
      <c r="A1153" s="104">
        <v>40927</v>
      </c>
      <c r="B1153" s="105">
        <v>2834</v>
      </c>
      <c r="C1153" s="106" t="s">
        <v>48</v>
      </c>
      <c r="D1153" s="106" t="s">
        <v>56</v>
      </c>
      <c r="E1153" s="106" t="s">
        <v>50</v>
      </c>
      <c r="F1153" s="105">
        <v>8</v>
      </c>
      <c r="G1153" s="109">
        <v>7440</v>
      </c>
      <c r="H1153" s="109">
        <v>1705.2479999999998</v>
      </c>
    </row>
    <row r="1154" spans="1:8">
      <c r="A1154" s="104">
        <v>40928</v>
      </c>
      <c r="B1154" s="105">
        <v>2470</v>
      </c>
      <c r="C1154" s="106" t="s">
        <v>45</v>
      </c>
      <c r="D1154" s="106" t="s">
        <v>56</v>
      </c>
      <c r="E1154" s="106" t="s">
        <v>47</v>
      </c>
      <c r="F1154" s="105">
        <v>10</v>
      </c>
      <c r="G1154" s="109">
        <v>9840</v>
      </c>
      <c r="H1154" s="109">
        <v>3874.5</v>
      </c>
    </row>
    <row r="1155" spans="1:8">
      <c r="A1155" s="104">
        <v>40929</v>
      </c>
      <c r="B1155" s="105">
        <v>2835</v>
      </c>
      <c r="C1155" s="106" t="s">
        <v>49</v>
      </c>
      <c r="D1155" s="106" t="s">
        <v>56</v>
      </c>
      <c r="E1155" s="106" t="s">
        <v>51</v>
      </c>
      <c r="F1155" s="105">
        <v>6</v>
      </c>
      <c r="G1155" s="109">
        <v>7128</v>
      </c>
      <c r="H1155" s="109">
        <v>2157.6456000000003</v>
      </c>
    </row>
    <row r="1156" spans="1:8">
      <c r="A1156" s="104">
        <v>40930</v>
      </c>
      <c r="B1156" s="105">
        <v>2471</v>
      </c>
      <c r="C1156" s="106" t="s">
        <v>48</v>
      </c>
      <c r="D1156" s="106" t="s">
        <v>56</v>
      </c>
      <c r="E1156" s="106" t="s">
        <v>47</v>
      </c>
      <c r="F1156" s="105">
        <v>9</v>
      </c>
      <c r="G1156" s="109">
        <v>10440</v>
      </c>
      <c r="H1156" s="109">
        <v>3222.8279999999995</v>
      </c>
    </row>
    <row r="1157" spans="1:8">
      <c r="A1157" s="104">
        <v>40931</v>
      </c>
      <c r="B1157" s="105">
        <v>2836</v>
      </c>
      <c r="C1157" s="106" t="s">
        <v>45</v>
      </c>
      <c r="D1157" s="106" t="s">
        <v>56</v>
      </c>
      <c r="E1157" s="106" t="s">
        <v>51</v>
      </c>
      <c r="F1157" s="105">
        <v>6</v>
      </c>
      <c r="G1157" s="109">
        <v>2412</v>
      </c>
      <c r="H1157" s="109">
        <v>2929.1328000000003</v>
      </c>
    </row>
    <row r="1158" spans="1:8">
      <c r="A1158" s="104">
        <v>40932</v>
      </c>
      <c r="B1158" s="105">
        <v>2472</v>
      </c>
      <c r="C1158" s="106" t="s">
        <v>49</v>
      </c>
      <c r="D1158" s="106" t="s">
        <v>56</v>
      </c>
      <c r="E1158" s="106" t="s">
        <v>50</v>
      </c>
      <c r="F1158" s="105">
        <v>9</v>
      </c>
      <c r="G1158" s="109">
        <v>2794.5</v>
      </c>
      <c r="H1158" s="109">
        <v>5992.8052500000003</v>
      </c>
    </row>
    <row r="1159" spans="1:8">
      <c r="A1159" s="104">
        <v>40933</v>
      </c>
      <c r="B1159" s="105">
        <v>2837</v>
      </c>
      <c r="C1159" s="106" t="s">
        <v>48</v>
      </c>
      <c r="D1159" s="106" t="s">
        <v>56</v>
      </c>
      <c r="E1159" s="106" t="s">
        <v>51</v>
      </c>
      <c r="F1159" s="105">
        <v>8</v>
      </c>
      <c r="G1159" s="109">
        <v>2988</v>
      </c>
      <c r="H1159" s="109">
        <v>1167.4115999999999</v>
      </c>
    </row>
    <row r="1160" spans="1:8">
      <c r="A1160" s="104">
        <v>40934</v>
      </c>
      <c r="B1160" s="105">
        <v>2473</v>
      </c>
      <c r="C1160" s="106" t="s">
        <v>45</v>
      </c>
      <c r="D1160" s="106" t="s">
        <v>56</v>
      </c>
      <c r="E1160" s="106" t="s">
        <v>50</v>
      </c>
      <c r="F1160" s="105">
        <v>7</v>
      </c>
      <c r="G1160" s="109">
        <v>4830</v>
      </c>
      <c r="H1160" s="109">
        <v>3731.1750000000002</v>
      </c>
    </row>
    <row r="1161" spans="1:8">
      <c r="A1161" s="104">
        <v>40935</v>
      </c>
      <c r="B1161" s="105">
        <v>2838</v>
      </c>
      <c r="C1161" s="106" t="s">
        <v>49</v>
      </c>
      <c r="D1161" s="106" t="s">
        <v>56</v>
      </c>
      <c r="E1161" s="106" t="s">
        <v>47</v>
      </c>
      <c r="F1161" s="105">
        <v>8</v>
      </c>
      <c r="G1161" s="109">
        <v>8760</v>
      </c>
      <c r="H1161" s="109">
        <v>1515.8303999999998</v>
      </c>
    </row>
    <row r="1162" spans="1:8">
      <c r="A1162" s="104">
        <v>40936</v>
      </c>
      <c r="B1162" s="105">
        <v>2474</v>
      </c>
      <c r="C1162" s="106" t="s">
        <v>48</v>
      </c>
      <c r="D1162" s="106" t="s">
        <v>56</v>
      </c>
      <c r="E1162" s="106" t="s">
        <v>50</v>
      </c>
      <c r="F1162" s="105">
        <v>6</v>
      </c>
      <c r="G1162" s="109">
        <v>1377</v>
      </c>
      <c r="H1162" s="109">
        <v>533.31209999999987</v>
      </c>
    </row>
    <row r="1163" spans="1:8">
      <c r="A1163" s="104">
        <v>40937</v>
      </c>
      <c r="B1163" s="105">
        <v>2839</v>
      </c>
      <c r="C1163" s="106" t="s">
        <v>45</v>
      </c>
      <c r="D1163" s="106" t="s">
        <v>56</v>
      </c>
      <c r="E1163" s="106" t="s">
        <v>47</v>
      </c>
      <c r="F1163" s="105">
        <v>8</v>
      </c>
      <c r="G1163" s="109">
        <v>10704</v>
      </c>
      <c r="H1163" s="109">
        <v>1048.1891999999998</v>
      </c>
    </row>
    <row r="1164" spans="1:8">
      <c r="A1164" s="104">
        <v>40938</v>
      </c>
      <c r="B1164" s="105">
        <v>2475</v>
      </c>
      <c r="C1164" s="106" t="s">
        <v>49</v>
      </c>
      <c r="D1164" s="106" t="s">
        <v>56</v>
      </c>
      <c r="E1164" s="106" t="s">
        <v>51</v>
      </c>
      <c r="F1164" s="105">
        <v>7</v>
      </c>
      <c r="G1164" s="109">
        <v>4830</v>
      </c>
      <c r="H1164" s="109">
        <v>3560.6760000000004</v>
      </c>
    </row>
    <row r="1165" spans="1:8">
      <c r="A1165" s="104">
        <v>40939</v>
      </c>
      <c r="B1165" s="105">
        <v>2840</v>
      </c>
      <c r="C1165" s="106" t="s">
        <v>48</v>
      </c>
      <c r="D1165" s="106" t="s">
        <v>56</v>
      </c>
      <c r="E1165" s="106" t="s">
        <v>47</v>
      </c>
      <c r="F1165" s="105">
        <v>9</v>
      </c>
      <c r="G1165" s="109">
        <v>2268</v>
      </c>
      <c r="H1165" s="109">
        <v>990.20879999999988</v>
      </c>
    </row>
    <row r="1166" spans="1:8">
      <c r="A1166" s="104">
        <v>40940</v>
      </c>
      <c r="B1166" s="105">
        <v>2476</v>
      </c>
      <c r="C1166" s="106" t="s">
        <v>45</v>
      </c>
      <c r="D1166" s="106" t="s">
        <v>56</v>
      </c>
      <c r="E1166" s="106" t="s">
        <v>51</v>
      </c>
      <c r="F1166" s="105">
        <v>8</v>
      </c>
      <c r="G1166" s="109">
        <v>4656</v>
      </c>
      <c r="H1166" s="109">
        <v>4615.26</v>
      </c>
    </row>
    <row r="1167" spans="1:8">
      <c r="A1167" s="104">
        <v>40941</v>
      </c>
      <c r="B1167" s="105">
        <v>2841</v>
      </c>
      <c r="C1167" s="106" t="s">
        <v>49</v>
      </c>
      <c r="D1167" s="106" t="s">
        <v>56</v>
      </c>
      <c r="E1167" s="106" t="s">
        <v>50</v>
      </c>
      <c r="F1167" s="105">
        <v>6</v>
      </c>
      <c r="G1167" s="109">
        <v>3510</v>
      </c>
      <c r="H1167" s="109">
        <v>591.2595</v>
      </c>
    </row>
    <row r="1168" spans="1:8">
      <c r="A1168" s="104">
        <v>40942</v>
      </c>
      <c r="B1168" s="105">
        <v>2477</v>
      </c>
      <c r="C1168" s="106" t="s">
        <v>48</v>
      </c>
      <c r="D1168" s="106" t="s">
        <v>56</v>
      </c>
      <c r="E1168" s="106" t="s">
        <v>51</v>
      </c>
      <c r="F1168" s="105">
        <v>10</v>
      </c>
      <c r="G1168" s="109">
        <v>6060</v>
      </c>
      <c r="H1168" s="109">
        <v>601.75800000000004</v>
      </c>
    </row>
    <row r="1169" spans="1:8">
      <c r="A1169" s="104">
        <v>40943</v>
      </c>
      <c r="B1169" s="105">
        <v>2842</v>
      </c>
      <c r="C1169" s="106" t="s">
        <v>45</v>
      </c>
      <c r="D1169" s="106" t="s">
        <v>56</v>
      </c>
      <c r="E1169" s="106" t="s">
        <v>50</v>
      </c>
      <c r="F1169" s="105">
        <v>10</v>
      </c>
      <c r="G1169" s="109">
        <v>2100</v>
      </c>
      <c r="H1169" s="109">
        <v>2436.84</v>
      </c>
    </row>
    <row r="1170" spans="1:8">
      <c r="A1170" s="104">
        <v>40944</v>
      </c>
      <c r="B1170" s="105">
        <v>2478</v>
      </c>
      <c r="C1170" s="106" t="s">
        <v>49</v>
      </c>
      <c r="D1170" s="106" t="s">
        <v>56</v>
      </c>
      <c r="E1170" s="106" t="s">
        <v>47</v>
      </c>
      <c r="F1170" s="105">
        <v>6</v>
      </c>
      <c r="G1170" s="109">
        <v>4302</v>
      </c>
      <c r="H1170" s="109">
        <v>921.27329999999995</v>
      </c>
    </row>
    <row r="1171" spans="1:8">
      <c r="A1171" s="104">
        <v>40945</v>
      </c>
      <c r="B1171" s="105">
        <v>2843</v>
      </c>
      <c r="C1171" s="106" t="s">
        <v>48</v>
      </c>
      <c r="D1171" s="106" t="s">
        <v>56</v>
      </c>
      <c r="E1171" s="106" t="s">
        <v>50</v>
      </c>
      <c r="F1171" s="105">
        <v>6</v>
      </c>
      <c r="G1171" s="109">
        <v>4950</v>
      </c>
      <c r="H1171" s="109">
        <v>3771.9</v>
      </c>
    </row>
    <row r="1172" spans="1:8">
      <c r="A1172" s="104">
        <v>40946</v>
      </c>
      <c r="B1172" s="105">
        <v>2479</v>
      </c>
      <c r="C1172" s="106" t="s">
        <v>45</v>
      </c>
      <c r="D1172" s="106" t="s">
        <v>56</v>
      </c>
      <c r="E1172" s="106" t="s">
        <v>47</v>
      </c>
      <c r="F1172" s="105">
        <v>9</v>
      </c>
      <c r="G1172" s="109">
        <v>8586</v>
      </c>
      <c r="H1172" s="109">
        <v>6004.4759999999997</v>
      </c>
    </row>
    <row r="1173" spans="1:8">
      <c r="A1173" s="104">
        <v>40947</v>
      </c>
      <c r="B1173" s="105">
        <v>2844</v>
      </c>
      <c r="C1173" s="106" t="s">
        <v>49</v>
      </c>
      <c r="D1173" s="106" t="s">
        <v>56</v>
      </c>
      <c r="E1173" s="106" t="s">
        <v>51</v>
      </c>
      <c r="F1173" s="105">
        <v>8</v>
      </c>
      <c r="G1173" s="109">
        <v>4176</v>
      </c>
      <c r="H1173" s="109">
        <v>2659.6943999999994</v>
      </c>
    </row>
    <row r="1174" spans="1:8">
      <c r="A1174" s="104">
        <v>40948</v>
      </c>
      <c r="B1174" s="105">
        <v>2480</v>
      </c>
      <c r="C1174" s="106" t="s">
        <v>48</v>
      </c>
      <c r="D1174" s="106" t="s">
        <v>56</v>
      </c>
      <c r="E1174" s="106" t="s">
        <v>47</v>
      </c>
      <c r="F1174" s="105">
        <v>7</v>
      </c>
      <c r="G1174" s="109">
        <v>6615</v>
      </c>
      <c r="H1174" s="109">
        <v>1713.1196250000003</v>
      </c>
    </row>
    <row r="1175" spans="1:8">
      <c r="A1175" s="104">
        <v>40949</v>
      </c>
      <c r="B1175" s="105">
        <v>2845</v>
      </c>
      <c r="C1175" s="106" t="s">
        <v>45</v>
      </c>
      <c r="D1175" s="106" t="s">
        <v>56</v>
      </c>
      <c r="E1175" s="106" t="s">
        <v>51</v>
      </c>
      <c r="F1175" s="105">
        <v>8</v>
      </c>
      <c r="G1175" s="109">
        <v>7668</v>
      </c>
      <c r="H1175" s="109">
        <v>3251.9987999999994</v>
      </c>
    </row>
    <row r="1176" spans="1:8">
      <c r="A1176" s="104">
        <v>40950</v>
      </c>
      <c r="B1176" s="105">
        <v>2481</v>
      </c>
      <c r="C1176" s="106" t="s">
        <v>49</v>
      </c>
      <c r="D1176" s="106" t="s">
        <v>56</v>
      </c>
      <c r="E1176" s="106" t="s">
        <v>50</v>
      </c>
      <c r="F1176" s="105">
        <v>9</v>
      </c>
      <c r="G1176" s="109">
        <v>4887</v>
      </c>
      <c r="H1176" s="109">
        <v>3844.8472500000003</v>
      </c>
    </row>
    <row r="1177" spans="1:8">
      <c r="A1177" s="104">
        <v>40951</v>
      </c>
      <c r="B1177" s="105">
        <v>2846</v>
      </c>
      <c r="C1177" s="106" t="s">
        <v>48</v>
      </c>
      <c r="D1177" s="106" t="s">
        <v>56</v>
      </c>
      <c r="E1177" s="106" t="s">
        <v>51</v>
      </c>
      <c r="F1177" s="105">
        <v>9</v>
      </c>
      <c r="G1177" s="109">
        <v>3753</v>
      </c>
      <c r="H1177" s="109">
        <v>780.24869999999999</v>
      </c>
    </row>
    <row r="1178" spans="1:8">
      <c r="A1178" s="104">
        <v>40952</v>
      </c>
      <c r="B1178" s="105">
        <v>2482</v>
      </c>
      <c r="C1178" s="106" t="s">
        <v>45</v>
      </c>
      <c r="D1178" s="106" t="s">
        <v>56</v>
      </c>
      <c r="E1178" s="106" t="s">
        <v>50</v>
      </c>
      <c r="F1178" s="105">
        <v>9</v>
      </c>
      <c r="G1178" s="109">
        <v>3861</v>
      </c>
      <c r="H1178" s="109">
        <v>3315.6337500000009</v>
      </c>
    </row>
    <row r="1179" spans="1:8">
      <c r="A1179" s="104">
        <v>40953</v>
      </c>
      <c r="B1179" s="105">
        <v>2847</v>
      </c>
      <c r="C1179" s="106" t="s">
        <v>49</v>
      </c>
      <c r="D1179" s="106" t="s">
        <v>56</v>
      </c>
      <c r="E1179" s="106" t="s">
        <v>47</v>
      </c>
      <c r="F1179" s="105">
        <v>9</v>
      </c>
      <c r="G1179" s="109">
        <v>9247.5</v>
      </c>
      <c r="H1179" s="109">
        <v>751.63679999999999</v>
      </c>
    </row>
    <row r="1180" spans="1:8">
      <c r="A1180" s="104">
        <v>40954</v>
      </c>
      <c r="B1180" s="105">
        <v>2483</v>
      </c>
      <c r="C1180" s="106" t="s">
        <v>48</v>
      </c>
      <c r="D1180" s="106" t="s">
        <v>56</v>
      </c>
      <c r="E1180" s="106" t="s">
        <v>50</v>
      </c>
      <c r="F1180" s="105">
        <v>8</v>
      </c>
      <c r="G1180" s="109">
        <v>8424</v>
      </c>
      <c r="H1180" s="109">
        <v>1465.7759999999998</v>
      </c>
    </row>
    <row r="1181" spans="1:8">
      <c r="A1181" s="104">
        <v>40955</v>
      </c>
      <c r="B1181" s="105">
        <v>2848</v>
      </c>
      <c r="C1181" s="106" t="s">
        <v>45</v>
      </c>
      <c r="D1181" s="106" t="s">
        <v>56</v>
      </c>
      <c r="E1181" s="106" t="s">
        <v>47</v>
      </c>
      <c r="F1181" s="105">
        <v>7</v>
      </c>
      <c r="G1181" s="109">
        <v>4158</v>
      </c>
      <c r="H1181" s="109">
        <v>3411.6390000000001</v>
      </c>
    </row>
    <row r="1182" spans="1:8">
      <c r="A1182" s="104">
        <v>40956</v>
      </c>
      <c r="B1182" s="105">
        <v>2484</v>
      </c>
      <c r="C1182" s="106" t="s">
        <v>49</v>
      </c>
      <c r="D1182" s="106" t="s">
        <v>56</v>
      </c>
      <c r="E1182" s="106" t="s">
        <v>51</v>
      </c>
      <c r="F1182" s="105">
        <v>9</v>
      </c>
      <c r="G1182" s="109">
        <v>4212</v>
      </c>
      <c r="H1182" s="109">
        <v>2482.9740000000002</v>
      </c>
    </row>
    <row r="1183" spans="1:8">
      <c r="A1183" s="104">
        <v>40957</v>
      </c>
      <c r="B1183" s="105">
        <v>2849</v>
      </c>
      <c r="C1183" s="106" t="s">
        <v>48</v>
      </c>
      <c r="D1183" s="106" t="s">
        <v>56</v>
      </c>
      <c r="E1183" s="106" t="s">
        <v>47</v>
      </c>
      <c r="F1183" s="105">
        <v>8</v>
      </c>
      <c r="G1183" s="109">
        <v>8820</v>
      </c>
      <c r="H1183" s="109">
        <v>1235.1528000000001</v>
      </c>
    </row>
    <row r="1184" spans="1:8">
      <c r="A1184" s="104">
        <v>40958</v>
      </c>
      <c r="B1184" s="105">
        <v>2485</v>
      </c>
      <c r="C1184" s="106" t="s">
        <v>45</v>
      </c>
      <c r="D1184" s="106" t="s">
        <v>56</v>
      </c>
      <c r="E1184" s="106" t="s">
        <v>51</v>
      </c>
      <c r="F1184" s="105">
        <v>8</v>
      </c>
      <c r="G1184" s="109">
        <v>2040</v>
      </c>
      <c r="H1184" s="109">
        <v>793.35599999999999</v>
      </c>
    </row>
    <row r="1185" spans="1:8">
      <c r="A1185" s="104">
        <v>40959</v>
      </c>
      <c r="B1185" s="105">
        <v>2850</v>
      </c>
      <c r="C1185" s="106" t="s">
        <v>49</v>
      </c>
      <c r="D1185" s="106" t="s">
        <v>56</v>
      </c>
      <c r="E1185" s="106" t="s">
        <v>50</v>
      </c>
      <c r="F1185" s="105">
        <v>8</v>
      </c>
      <c r="G1185" s="109">
        <v>7152</v>
      </c>
      <c r="H1185" s="109">
        <v>774.91920000000005</v>
      </c>
    </row>
    <row r="1186" spans="1:8">
      <c r="A1186" s="104">
        <v>40960</v>
      </c>
      <c r="B1186" s="105">
        <v>2486</v>
      </c>
      <c r="C1186" s="106" t="s">
        <v>48</v>
      </c>
      <c r="D1186" s="106" t="s">
        <v>56</v>
      </c>
      <c r="E1186" s="106" t="s">
        <v>51</v>
      </c>
      <c r="F1186" s="105">
        <v>6</v>
      </c>
      <c r="G1186" s="109">
        <v>4734</v>
      </c>
      <c r="H1186" s="109">
        <v>3942.4751999999999</v>
      </c>
    </row>
    <row r="1187" spans="1:8">
      <c r="A1187" s="104">
        <v>40961</v>
      </c>
      <c r="B1187" s="105">
        <v>2851</v>
      </c>
      <c r="C1187" s="106" t="s">
        <v>45</v>
      </c>
      <c r="D1187" s="106" t="s">
        <v>56</v>
      </c>
      <c r="E1187" s="106" t="s">
        <v>50</v>
      </c>
      <c r="F1187" s="105">
        <v>8</v>
      </c>
      <c r="G1187" s="109">
        <v>11376</v>
      </c>
      <c r="H1187" s="109">
        <v>3846.2255999999998</v>
      </c>
    </row>
    <row r="1188" spans="1:8">
      <c r="A1188" s="104">
        <v>40962</v>
      </c>
      <c r="B1188" s="105">
        <v>2487</v>
      </c>
      <c r="C1188" s="106" t="s">
        <v>49</v>
      </c>
      <c r="D1188" s="106" t="s">
        <v>56</v>
      </c>
      <c r="E1188" s="106" t="s">
        <v>47</v>
      </c>
      <c r="F1188" s="105">
        <v>9</v>
      </c>
      <c r="G1188" s="109">
        <v>2173.5</v>
      </c>
      <c r="H1188" s="109">
        <v>1726.1937000000003</v>
      </c>
    </row>
    <row r="1189" spans="1:8">
      <c r="A1189" s="104">
        <v>40963</v>
      </c>
      <c r="B1189" s="105">
        <v>2852</v>
      </c>
      <c r="C1189" s="106" t="s">
        <v>48</v>
      </c>
      <c r="D1189" s="106" t="s">
        <v>56</v>
      </c>
      <c r="E1189" s="106" t="s">
        <v>50</v>
      </c>
      <c r="F1189" s="105">
        <v>9</v>
      </c>
      <c r="G1189" s="109">
        <v>8073</v>
      </c>
      <c r="H1189" s="109">
        <v>2109.7440000000001</v>
      </c>
    </row>
    <row r="1190" spans="1:8">
      <c r="A1190" s="104">
        <v>40964</v>
      </c>
      <c r="B1190" s="105">
        <v>2488</v>
      </c>
      <c r="C1190" s="106" t="s">
        <v>45</v>
      </c>
      <c r="D1190" s="106" t="s">
        <v>56</v>
      </c>
      <c r="E1190" s="106" t="s">
        <v>47</v>
      </c>
      <c r="F1190" s="105">
        <v>9</v>
      </c>
      <c r="G1190" s="109">
        <v>7020</v>
      </c>
      <c r="H1190" s="109">
        <v>3148.47</v>
      </c>
    </row>
    <row r="1191" spans="1:8">
      <c r="A1191" s="104">
        <v>40965</v>
      </c>
      <c r="B1191" s="105">
        <v>2853</v>
      </c>
      <c r="C1191" s="106" t="s">
        <v>49</v>
      </c>
      <c r="D1191" s="106" t="s">
        <v>56</v>
      </c>
      <c r="E1191" s="106" t="s">
        <v>51</v>
      </c>
      <c r="F1191" s="105">
        <v>7</v>
      </c>
      <c r="G1191" s="109">
        <v>5103</v>
      </c>
      <c r="H1191" s="109">
        <v>715.4405999999999</v>
      </c>
    </row>
    <row r="1192" spans="1:8">
      <c r="A1192" s="104">
        <v>40966</v>
      </c>
      <c r="B1192" s="105">
        <v>2489</v>
      </c>
      <c r="C1192" s="106" t="s">
        <v>48</v>
      </c>
      <c r="D1192" s="106" t="s">
        <v>56</v>
      </c>
      <c r="E1192" s="106" t="s">
        <v>47</v>
      </c>
      <c r="F1192" s="105">
        <v>8</v>
      </c>
      <c r="G1192" s="109">
        <v>7800</v>
      </c>
      <c r="H1192" s="109">
        <v>487.5</v>
      </c>
    </row>
    <row r="1193" spans="1:8">
      <c r="A1193" s="104">
        <v>40967</v>
      </c>
      <c r="B1193" s="105">
        <v>2854</v>
      </c>
      <c r="C1193" s="106" t="s">
        <v>45</v>
      </c>
      <c r="D1193" s="106" t="s">
        <v>56</v>
      </c>
      <c r="E1193" s="106" t="s">
        <v>51</v>
      </c>
      <c r="F1193" s="105">
        <v>9</v>
      </c>
      <c r="G1193" s="109">
        <v>7533</v>
      </c>
      <c r="H1193" s="109">
        <v>1518.6528000000001</v>
      </c>
    </row>
    <row r="1194" spans="1:8">
      <c r="A1194" s="104">
        <v>40969</v>
      </c>
      <c r="B1194" s="105">
        <v>2490</v>
      </c>
      <c r="C1194" s="106" t="s">
        <v>49</v>
      </c>
      <c r="D1194" s="106" t="s">
        <v>56</v>
      </c>
      <c r="E1194" s="106" t="s">
        <v>50</v>
      </c>
      <c r="F1194" s="105">
        <v>8</v>
      </c>
      <c r="G1194" s="109">
        <v>13020</v>
      </c>
      <c r="H1194" s="109">
        <v>898.37999999999988</v>
      </c>
    </row>
    <row r="1195" spans="1:8">
      <c r="A1195" s="104">
        <v>40970</v>
      </c>
      <c r="B1195" s="105">
        <v>2855</v>
      </c>
      <c r="C1195" s="106" t="s">
        <v>48</v>
      </c>
      <c r="D1195" s="106" t="s">
        <v>56</v>
      </c>
      <c r="E1195" s="106" t="s">
        <v>51</v>
      </c>
      <c r="F1195" s="105">
        <v>6</v>
      </c>
      <c r="G1195" s="109">
        <v>11520</v>
      </c>
      <c r="H1195" s="109">
        <v>3578.5727999999995</v>
      </c>
    </row>
    <row r="1196" spans="1:8">
      <c r="A1196" s="104">
        <v>40971</v>
      </c>
      <c r="B1196" s="105">
        <v>2491</v>
      </c>
      <c r="C1196" s="106" t="s">
        <v>45</v>
      </c>
      <c r="D1196" s="106" t="s">
        <v>56</v>
      </c>
      <c r="E1196" s="106" t="s">
        <v>50</v>
      </c>
      <c r="F1196" s="105">
        <v>7</v>
      </c>
      <c r="G1196" s="109">
        <v>8400</v>
      </c>
      <c r="H1196" s="109">
        <v>2535.96</v>
      </c>
    </row>
    <row r="1197" spans="1:8">
      <c r="A1197" s="104">
        <v>40972</v>
      </c>
      <c r="B1197" s="105">
        <v>2856</v>
      </c>
      <c r="C1197" s="106" t="s">
        <v>49</v>
      </c>
      <c r="D1197" s="106" t="s">
        <v>56</v>
      </c>
      <c r="E1197" s="106" t="s">
        <v>47</v>
      </c>
      <c r="F1197" s="105">
        <v>8</v>
      </c>
      <c r="G1197" s="109">
        <v>3960</v>
      </c>
      <c r="H1197" s="109">
        <v>712.99800000000005</v>
      </c>
    </row>
    <row r="1198" spans="1:8">
      <c r="A1198" s="104">
        <v>40973</v>
      </c>
      <c r="B1198" s="105">
        <v>2492</v>
      </c>
      <c r="C1198" s="106" t="s">
        <v>48</v>
      </c>
      <c r="D1198" s="106" t="s">
        <v>56</v>
      </c>
      <c r="E1198" s="106" t="s">
        <v>50</v>
      </c>
      <c r="F1198" s="105">
        <v>10</v>
      </c>
      <c r="G1198" s="109">
        <v>13300</v>
      </c>
      <c r="H1198" s="109">
        <v>1908.816</v>
      </c>
    </row>
    <row r="1199" spans="1:8">
      <c r="A1199" s="104">
        <v>41339</v>
      </c>
      <c r="B1199" s="105">
        <v>2857</v>
      </c>
      <c r="C1199" s="106" t="s">
        <v>45</v>
      </c>
      <c r="D1199" s="106" t="s">
        <v>56</v>
      </c>
      <c r="E1199" s="106" t="s">
        <v>47</v>
      </c>
      <c r="F1199" s="105">
        <v>6</v>
      </c>
      <c r="G1199" s="109">
        <v>8820</v>
      </c>
      <c r="H1199" s="109">
        <v>2288.2607999999996</v>
      </c>
    </row>
    <row r="1200" spans="1:8">
      <c r="A1200" s="104">
        <v>41340</v>
      </c>
      <c r="B1200" s="105">
        <v>2493</v>
      </c>
      <c r="C1200" s="106" t="s">
        <v>49</v>
      </c>
      <c r="D1200" s="106" t="s">
        <v>56</v>
      </c>
      <c r="E1200" s="106" t="s">
        <v>51</v>
      </c>
      <c r="F1200" s="105">
        <v>6</v>
      </c>
      <c r="G1200" s="109">
        <v>6624</v>
      </c>
      <c r="H1200" s="109">
        <v>2715.84</v>
      </c>
    </row>
    <row r="1201" spans="1:8">
      <c r="A1201" s="104">
        <v>41341</v>
      </c>
      <c r="B1201" s="105">
        <v>2858</v>
      </c>
      <c r="C1201" s="106" t="s">
        <v>48</v>
      </c>
      <c r="D1201" s="106" t="s">
        <v>56</v>
      </c>
      <c r="E1201" s="106" t="s">
        <v>47</v>
      </c>
      <c r="F1201" s="105">
        <v>6</v>
      </c>
      <c r="G1201" s="109">
        <v>12915</v>
      </c>
      <c r="H1201" s="109">
        <v>1046.1150000000002</v>
      </c>
    </row>
    <row r="1202" spans="1:8">
      <c r="A1202" s="104">
        <v>41342</v>
      </c>
      <c r="B1202" s="105">
        <v>2494</v>
      </c>
      <c r="C1202" s="106" t="s">
        <v>45</v>
      </c>
      <c r="D1202" s="106" t="s">
        <v>56</v>
      </c>
      <c r="E1202" s="106" t="s">
        <v>51</v>
      </c>
      <c r="F1202" s="105">
        <v>9</v>
      </c>
      <c r="G1202" s="109">
        <v>2358</v>
      </c>
      <c r="H1202" s="109">
        <v>3220.0847999999996</v>
      </c>
    </row>
    <row r="1203" spans="1:8">
      <c r="A1203" s="104">
        <v>41343</v>
      </c>
      <c r="B1203" s="105">
        <v>2859</v>
      </c>
      <c r="C1203" s="106" t="s">
        <v>49</v>
      </c>
      <c r="D1203" s="106" t="s">
        <v>56</v>
      </c>
      <c r="E1203" s="106" t="s">
        <v>50</v>
      </c>
      <c r="F1203" s="105">
        <v>8</v>
      </c>
      <c r="G1203" s="109">
        <v>2544</v>
      </c>
      <c r="H1203" s="109">
        <v>3075.1872000000003</v>
      </c>
    </row>
    <row r="1204" spans="1:8">
      <c r="A1204" s="104">
        <v>41344</v>
      </c>
      <c r="B1204" s="105">
        <v>2495</v>
      </c>
      <c r="C1204" s="106" t="s">
        <v>48</v>
      </c>
      <c r="D1204" s="106" t="s">
        <v>56</v>
      </c>
      <c r="E1204" s="106" t="s">
        <v>51</v>
      </c>
      <c r="F1204" s="105">
        <v>6</v>
      </c>
      <c r="G1204" s="109">
        <v>9585</v>
      </c>
      <c r="H1204" s="109">
        <v>827.18550000000005</v>
      </c>
    </row>
    <row r="1205" spans="1:8">
      <c r="A1205" s="104">
        <v>41345</v>
      </c>
      <c r="B1205" s="105">
        <v>2860</v>
      </c>
      <c r="C1205" s="106" t="s">
        <v>45</v>
      </c>
      <c r="D1205" s="106" t="s">
        <v>56</v>
      </c>
      <c r="E1205" s="106" t="s">
        <v>50</v>
      </c>
      <c r="F1205" s="105">
        <v>8</v>
      </c>
      <c r="G1205" s="109">
        <v>1668</v>
      </c>
      <c r="H1205" s="109">
        <v>3338.5019999999995</v>
      </c>
    </row>
    <row r="1206" spans="1:8">
      <c r="A1206" s="104">
        <v>41346</v>
      </c>
      <c r="B1206" s="105">
        <v>2496</v>
      </c>
      <c r="C1206" s="106" t="s">
        <v>49</v>
      </c>
      <c r="D1206" s="106" t="s">
        <v>56</v>
      </c>
      <c r="E1206" s="106" t="s">
        <v>47</v>
      </c>
      <c r="F1206" s="105">
        <v>9</v>
      </c>
      <c r="G1206" s="109">
        <v>7398</v>
      </c>
      <c r="H1206" s="109">
        <v>729.62774999999999</v>
      </c>
    </row>
    <row r="1207" spans="1:8">
      <c r="A1207" s="104">
        <v>41347</v>
      </c>
      <c r="B1207" s="105">
        <v>2861</v>
      </c>
      <c r="C1207" s="106" t="s">
        <v>48</v>
      </c>
      <c r="D1207" s="106" t="s">
        <v>56</v>
      </c>
      <c r="E1207" s="106" t="s">
        <v>50</v>
      </c>
      <c r="F1207" s="105">
        <v>8</v>
      </c>
      <c r="G1207" s="109">
        <v>7848</v>
      </c>
      <c r="H1207" s="109">
        <v>3290.6664000000001</v>
      </c>
    </row>
    <row r="1208" spans="1:8">
      <c r="A1208" s="104">
        <v>41348</v>
      </c>
      <c r="B1208" s="105">
        <v>2497</v>
      </c>
      <c r="C1208" s="106" t="s">
        <v>45</v>
      </c>
      <c r="D1208" s="106" t="s">
        <v>56</v>
      </c>
      <c r="E1208" s="106" t="s">
        <v>47</v>
      </c>
      <c r="F1208" s="105">
        <v>7</v>
      </c>
      <c r="G1208" s="109">
        <v>2063.25</v>
      </c>
      <c r="H1208" s="109">
        <v>1351.8413999999998</v>
      </c>
    </row>
    <row r="1209" spans="1:8">
      <c r="A1209" s="104">
        <v>41349</v>
      </c>
      <c r="B1209" s="105">
        <v>2862</v>
      </c>
      <c r="C1209" s="106" t="s">
        <v>49</v>
      </c>
      <c r="D1209" s="106" t="s">
        <v>56</v>
      </c>
      <c r="E1209" s="106" t="s">
        <v>51</v>
      </c>
      <c r="F1209" s="105">
        <v>8</v>
      </c>
      <c r="G1209" s="109">
        <v>8192</v>
      </c>
      <c r="H1209" s="109">
        <v>3385.7536</v>
      </c>
    </row>
    <row r="1210" spans="1:8">
      <c r="A1210" s="104">
        <v>41350</v>
      </c>
      <c r="B1210" s="105">
        <v>2498</v>
      </c>
      <c r="C1210" s="106" t="s">
        <v>48</v>
      </c>
      <c r="D1210" s="106" t="s">
        <v>56</v>
      </c>
      <c r="E1210" s="106" t="s">
        <v>47</v>
      </c>
      <c r="F1210" s="105">
        <v>6</v>
      </c>
      <c r="G1210" s="109">
        <v>1764</v>
      </c>
      <c r="H1210" s="109">
        <v>2071.2888000000003</v>
      </c>
    </row>
    <row r="1211" spans="1:8">
      <c r="A1211" s="104">
        <v>41351</v>
      </c>
      <c r="B1211" s="105">
        <v>2863</v>
      </c>
      <c r="C1211" s="106" t="s">
        <v>45</v>
      </c>
      <c r="D1211" s="106" t="s">
        <v>56</v>
      </c>
      <c r="E1211" s="106" t="s">
        <v>51</v>
      </c>
      <c r="F1211" s="105">
        <v>8</v>
      </c>
      <c r="G1211" s="109">
        <v>4224</v>
      </c>
      <c r="H1211" s="109">
        <v>3279.9360000000001</v>
      </c>
    </row>
    <row r="1212" spans="1:8">
      <c r="A1212" s="104">
        <v>41352</v>
      </c>
      <c r="B1212" s="105">
        <v>2499</v>
      </c>
      <c r="C1212" s="106" t="s">
        <v>49</v>
      </c>
      <c r="D1212" s="106" t="s">
        <v>56</v>
      </c>
      <c r="E1212" s="106" t="s">
        <v>50</v>
      </c>
      <c r="F1212" s="105">
        <v>8</v>
      </c>
      <c r="G1212" s="109">
        <v>7776</v>
      </c>
      <c r="H1212" s="109">
        <v>1168.7327999999998</v>
      </c>
    </row>
    <row r="1213" spans="1:8">
      <c r="A1213" s="104">
        <v>41353</v>
      </c>
      <c r="B1213" s="105">
        <v>2864</v>
      </c>
      <c r="C1213" s="106" t="s">
        <v>48</v>
      </c>
      <c r="D1213" s="106" t="s">
        <v>56</v>
      </c>
      <c r="E1213" s="106" t="s">
        <v>51</v>
      </c>
      <c r="F1213" s="105">
        <v>7</v>
      </c>
      <c r="G1213" s="109">
        <v>7938</v>
      </c>
      <c r="H1213" s="109">
        <v>887.26994999999988</v>
      </c>
    </row>
    <row r="1214" spans="1:8">
      <c r="A1214" s="104">
        <v>41354</v>
      </c>
      <c r="B1214" s="105">
        <v>2500</v>
      </c>
      <c r="C1214" s="106" t="s">
        <v>45</v>
      </c>
      <c r="D1214" s="106" t="s">
        <v>56</v>
      </c>
      <c r="E1214" s="106" t="s">
        <v>50</v>
      </c>
      <c r="F1214" s="105">
        <v>8</v>
      </c>
      <c r="G1214" s="109">
        <v>3696</v>
      </c>
      <c r="H1214" s="109">
        <v>1456.2240000000002</v>
      </c>
    </row>
    <row r="1215" spans="1:8">
      <c r="A1215" s="104">
        <v>41355</v>
      </c>
      <c r="B1215" s="105">
        <v>2865</v>
      </c>
      <c r="C1215" s="106" t="s">
        <v>49</v>
      </c>
      <c r="D1215" s="106" t="s">
        <v>56</v>
      </c>
      <c r="E1215" s="106" t="s">
        <v>47</v>
      </c>
      <c r="F1215" s="105">
        <v>9</v>
      </c>
      <c r="G1215" s="109">
        <v>7398</v>
      </c>
      <c r="H1215" s="109">
        <v>3510.5976000000001</v>
      </c>
    </row>
    <row r="1216" spans="1:8">
      <c r="A1216" s="104">
        <v>41356</v>
      </c>
      <c r="B1216" s="105">
        <v>2501</v>
      </c>
      <c r="C1216" s="106" t="s">
        <v>48</v>
      </c>
      <c r="D1216" s="106" t="s">
        <v>56</v>
      </c>
      <c r="E1216" s="106" t="s">
        <v>50</v>
      </c>
      <c r="F1216" s="105">
        <v>9</v>
      </c>
      <c r="G1216" s="109">
        <v>14377.5</v>
      </c>
      <c r="H1216" s="109">
        <v>4574.9204999999993</v>
      </c>
    </row>
    <row r="1217" spans="1:8">
      <c r="A1217" s="104">
        <v>41357</v>
      </c>
      <c r="B1217" s="105">
        <v>2866</v>
      </c>
      <c r="C1217" s="106" t="s">
        <v>45</v>
      </c>
      <c r="D1217" s="106" t="s">
        <v>56</v>
      </c>
      <c r="E1217" s="106" t="s">
        <v>47</v>
      </c>
      <c r="F1217" s="105">
        <v>9</v>
      </c>
      <c r="G1217" s="109">
        <v>4770</v>
      </c>
      <c r="H1217" s="109">
        <v>1554.0659999999998</v>
      </c>
    </row>
    <row r="1218" spans="1:8">
      <c r="A1218" s="104">
        <v>41358</v>
      </c>
      <c r="B1218" s="105">
        <v>2502</v>
      </c>
      <c r="C1218" s="106" t="s">
        <v>49</v>
      </c>
      <c r="D1218" s="106" t="s">
        <v>56</v>
      </c>
      <c r="E1218" s="106" t="s">
        <v>51</v>
      </c>
      <c r="F1218" s="105">
        <v>10</v>
      </c>
      <c r="G1218" s="109">
        <v>11400</v>
      </c>
      <c r="H1218" s="109">
        <v>3393.5519999999997</v>
      </c>
    </row>
    <row r="1219" spans="1:8">
      <c r="A1219" s="104">
        <v>41359</v>
      </c>
      <c r="B1219" s="105">
        <v>2867</v>
      </c>
      <c r="C1219" s="106" t="s">
        <v>48</v>
      </c>
      <c r="D1219" s="106" t="s">
        <v>56</v>
      </c>
      <c r="E1219" s="106" t="s">
        <v>47</v>
      </c>
      <c r="F1219" s="105">
        <v>7</v>
      </c>
      <c r="G1219" s="109">
        <v>10962</v>
      </c>
      <c r="H1219" s="109">
        <v>936.7029</v>
      </c>
    </row>
    <row r="1220" spans="1:8">
      <c r="A1220" s="104">
        <v>41360</v>
      </c>
      <c r="B1220" s="105">
        <v>2503</v>
      </c>
      <c r="C1220" s="106" t="s">
        <v>45</v>
      </c>
      <c r="D1220" s="106" t="s">
        <v>56</v>
      </c>
      <c r="E1220" s="106" t="s">
        <v>51</v>
      </c>
      <c r="F1220" s="105">
        <v>10</v>
      </c>
      <c r="G1220" s="109">
        <v>3870</v>
      </c>
      <c r="H1220" s="109">
        <v>3277.116</v>
      </c>
    </row>
    <row r="1221" spans="1:8">
      <c r="A1221" s="104">
        <v>41361</v>
      </c>
      <c r="B1221" s="105">
        <v>2868</v>
      </c>
      <c r="C1221" s="106" t="s">
        <v>49</v>
      </c>
      <c r="D1221" s="106" t="s">
        <v>56</v>
      </c>
      <c r="E1221" s="106" t="s">
        <v>50</v>
      </c>
      <c r="F1221" s="105">
        <v>6</v>
      </c>
      <c r="G1221" s="109">
        <v>2520</v>
      </c>
      <c r="H1221" s="109">
        <v>2804.7599999999998</v>
      </c>
    </row>
    <row r="1222" spans="1:8">
      <c r="A1222" s="104">
        <v>41362</v>
      </c>
      <c r="B1222" s="105">
        <v>2504</v>
      </c>
      <c r="C1222" s="106" t="s">
        <v>48</v>
      </c>
      <c r="D1222" s="106" t="s">
        <v>56</v>
      </c>
      <c r="E1222" s="106" t="s">
        <v>51</v>
      </c>
      <c r="F1222" s="105">
        <v>8</v>
      </c>
      <c r="G1222" s="109">
        <v>4248</v>
      </c>
      <c r="H1222" s="109">
        <v>4709.9699999999993</v>
      </c>
    </row>
    <row r="1223" spans="1:8">
      <c r="A1223" s="104">
        <v>41363</v>
      </c>
      <c r="B1223" s="105">
        <v>2869</v>
      </c>
      <c r="C1223" s="106" t="s">
        <v>45</v>
      </c>
      <c r="D1223" s="106" t="s">
        <v>56</v>
      </c>
      <c r="E1223" s="106" t="s">
        <v>50</v>
      </c>
      <c r="F1223" s="105">
        <v>9</v>
      </c>
      <c r="G1223" s="109">
        <v>8640</v>
      </c>
      <c r="H1223" s="109">
        <v>1875.3119999999999</v>
      </c>
    </row>
    <row r="1224" spans="1:8">
      <c r="A1224" s="104">
        <v>41364</v>
      </c>
      <c r="B1224" s="105">
        <v>2505</v>
      </c>
      <c r="C1224" s="106" t="s">
        <v>49</v>
      </c>
      <c r="D1224" s="106" t="s">
        <v>56</v>
      </c>
      <c r="E1224" s="106" t="s">
        <v>47</v>
      </c>
      <c r="F1224" s="105">
        <v>10</v>
      </c>
      <c r="G1224" s="109">
        <v>10240</v>
      </c>
      <c r="H1224" s="109">
        <v>3927.04</v>
      </c>
    </row>
    <row r="1225" spans="1:8">
      <c r="A1225" s="104">
        <v>41365</v>
      </c>
      <c r="B1225" s="105">
        <v>2870</v>
      </c>
      <c r="C1225" s="106" t="s">
        <v>48</v>
      </c>
      <c r="D1225" s="106" t="s">
        <v>56</v>
      </c>
      <c r="E1225" s="106" t="s">
        <v>50</v>
      </c>
      <c r="F1225" s="105">
        <v>10</v>
      </c>
      <c r="G1225" s="109">
        <v>8640</v>
      </c>
      <c r="H1225" s="109">
        <v>2881.0079999999998</v>
      </c>
    </row>
    <row r="1226" spans="1:8">
      <c r="A1226" s="104">
        <v>41366</v>
      </c>
      <c r="B1226" s="105">
        <v>2506</v>
      </c>
      <c r="C1226" s="106" t="s">
        <v>45</v>
      </c>
      <c r="D1226" s="106" t="s">
        <v>56</v>
      </c>
      <c r="E1226" s="106" t="s">
        <v>47</v>
      </c>
      <c r="F1226" s="105">
        <v>10</v>
      </c>
      <c r="G1226" s="109">
        <v>2340</v>
      </c>
      <c r="H1226" s="109">
        <v>3684.33</v>
      </c>
    </row>
    <row r="1227" spans="1:8">
      <c r="A1227" s="104">
        <v>41367</v>
      </c>
      <c r="B1227" s="105">
        <v>2871</v>
      </c>
      <c r="C1227" s="106" t="s">
        <v>49</v>
      </c>
      <c r="D1227" s="106" t="s">
        <v>56</v>
      </c>
      <c r="E1227" s="106" t="s">
        <v>51</v>
      </c>
      <c r="F1227" s="105">
        <v>6</v>
      </c>
      <c r="G1227" s="109">
        <v>11070</v>
      </c>
      <c r="H1227" s="109">
        <v>2114.8128000000002</v>
      </c>
    </row>
    <row r="1228" spans="1:8">
      <c r="A1228" s="104">
        <v>41368</v>
      </c>
      <c r="B1228" s="105">
        <v>2507</v>
      </c>
      <c r="C1228" s="106" t="s">
        <v>48</v>
      </c>
      <c r="D1228" s="106" t="s">
        <v>56</v>
      </c>
      <c r="E1228" s="106" t="s">
        <v>47</v>
      </c>
      <c r="F1228" s="105">
        <v>8</v>
      </c>
      <c r="G1228" s="109">
        <v>6768</v>
      </c>
      <c r="H1228" s="109">
        <v>3277.5168000000003</v>
      </c>
    </row>
    <row r="1229" spans="1:8">
      <c r="A1229" s="104">
        <v>41369</v>
      </c>
      <c r="B1229" s="105">
        <v>2872</v>
      </c>
      <c r="C1229" s="106" t="s">
        <v>45</v>
      </c>
      <c r="D1229" s="106" t="s">
        <v>56</v>
      </c>
      <c r="E1229" s="106" t="s">
        <v>51</v>
      </c>
      <c r="F1229" s="105">
        <v>6</v>
      </c>
      <c r="G1229" s="109">
        <v>7222.5</v>
      </c>
      <c r="H1229" s="109">
        <v>529.26480000000004</v>
      </c>
    </row>
    <row r="1230" spans="1:8">
      <c r="A1230" s="104">
        <v>41370</v>
      </c>
      <c r="B1230" s="105">
        <v>2508</v>
      </c>
      <c r="C1230" s="106" t="s">
        <v>49</v>
      </c>
      <c r="D1230" s="106" t="s">
        <v>56</v>
      </c>
      <c r="E1230" s="106" t="s">
        <v>50</v>
      </c>
      <c r="F1230" s="105">
        <v>10</v>
      </c>
      <c r="G1230" s="109">
        <v>4240</v>
      </c>
      <c r="H1230" s="109">
        <v>3751.5520000000001</v>
      </c>
    </row>
    <row r="1231" spans="1:8">
      <c r="A1231" s="104">
        <v>41371</v>
      </c>
      <c r="B1231" s="105">
        <v>2873</v>
      </c>
      <c r="C1231" s="106" t="s">
        <v>48</v>
      </c>
      <c r="D1231" s="106" t="s">
        <v>56</v>
      </c>
      <c r="E1231" s="106" t="s">
        <v>51</v>
      </c>
      <c r="F1231" s="105">
        <v>6</v>
      </c>
      <c r="G1231" s="109">
        <v>12330</v>
      </c>
      <c r="H1231" s="109">
        <v>3938.6952000000001</v>
      </c>
    </row>
    <row r="1232" spans="1:8">
      <c r="A1232" s="104">
        <v>41372</v>
      </c>
      <c r="B1232" s="105">
        <v>2509</v>
      </c>
      <c r="C1232" s="106" t="s">
        <v>45</v>
      </c>
      <c r="D1232" s="106" t="s">
        <v>56</v>
      </c>
      <c r="E1232" s="106" t="s">
        <v>50</v>
      </c>
      <c r="F1232" s="105">
        <v>10</v>
      </c>
      <c r="G1232" s="109">
        <v>6960</v>
      </c>
      <c r="H1232" s="109">
        <v>3035.4300000000003</v>
      </c>
    </row>
    <row r="1233" spans="1:8">
      <c r="A1233" s="104">
        <v>41373</v>
      </c>
      <c r="B1233" s="105">
        <v>2874</v>
      </c>
      <c r="C1233" s="106" t="s">
        <v>49</v>
      </c>
      <c r="D1233" s="106" t="s">
        <v>56</v>
      </c>
      <c r="E1233" s="106" t="s">
        <v>47</v>
      </c>
      <c r="F1233" s="105">
        <v>8</v>
      </c>
      <c r="G1233" s="109">
        <v>2952</v>
      </c>
      <c r="H1233" s="109">
        <v>3958.6320000000005</v>
      </c>
    </row>
    <row r="1234" spans="1:8">
      <c r="A1234" s="104">
        <v>41374</v>
      </c>
      <c r="B1234" s="105">
        <v>2510</v>
      </c>
      <c r="C1234" s="106" t="s">
        <v>48</v>
      </c>
      <c r="D1234" s="106" t="s">
        <v>56</v>
      </c>
      <c r="E1234" s="106" t="s">
        <v>50</v>
      </c>
      <c r="F1234" s="105">
        <v>7</v>
      </c>
      <c r="G1234" s="109">
        <v>2236.5</v>
      </c>
      <c r="H1234" s="109">
        <v>2497.2759000000001</v>
      </c>
    </row>
    <row r="1235" spans="1:8">
      <c r="A1235" s="104">
        <v>41375</v>
      </c>
      <c r="B1235" s="105">
        <v>2875</v>
      </c>
      <c r="C1235" s="106" t="s">
        <v>45</v>
      </c>
      <c r="D1235" s="106" t="s">
        <v>56</v>
      </c>
      <c r="E1235" s="106" t="s">
        <v>47</v>
      </c>
      <c r="F1235" s="105">
        <v>6</v>
      </c>
      <c r="G1235" s="109">
        <v>2160</v>
      </c>
      <c r="H1235" s="109">
        <v>3587.7599999999993</v>
      </c>
    </row>
    <row r="1236" spans="1:8">
      <c r="A1236" s="104">
        <v>41376</v>
      </c>
      <c r="B1236" s="105">
        <v>2511</v>
      </c>
      <c r="C1236" s="106" t="s">
        <v>49</v>
      </c>
      <c r="D1236" s="106" t="s">
        <v>56</v>
      </c>
      <c r="E1236" s="106" t="s">
        <v>51</v>
      </c>
      <c r="F1236" s="105">
        <v>9</v>
      </c>
      <c r="G1236" s="109">
        <v>2034</v>
      </c>
      <c r="H1236" s="109">
        <v>1342.0332000000001</v>
      </c>
    </row>
    <row r="1237" spans="1:8">
      <c r="A1237" s="104">
        <v>41377</v>
      </c>
      <c r="B1237" s="105">
        <v>2876</v>
      </c>
      <c r="C1237" s="106" t="s">
        <v>48</v>
      </c>
      <c r="D1237" s="106" t="s">
        <v>56</v>
      </c>
      <c r="E1237" s="106" t="s">
        <v>47</v>
      </c>
      <c r="F1237" s="105">
        <v>9</v>
      </c>
      <c r="G1237" s="109">
        <v>8437.5</v>
      </c>
      <c r="H1237" s="109">
        <v>3468.65625</v>
      </c>
    </row>
    <row r="1238" spans="1:8">
      <c r="A1238" s="104">
        <v>41378</v>
      </c>
      <c r="B1238" s="105">
        <v>2512</v>
      </c>
      <c r="C1238" s="106" t="s">
        <v>45</v>
      </c>
      <c r="D1238" s="106" t="s">
        <v>56</v>
      </c>
      <c r="E1238" s="106" t="s">
        <v>51</v>
      </c>
      <c r="F1238" s="105">
        <v>6</v>
      </c>
      <c r="G1238" s="109">
        <v>12510</v>
      </c>
      <c r="H1238" s="109">
        <v>4870.143</v>
      </c>
    </row>
    <row r="1239" spans="1:8">
      <c r="A1239" s="104">
        <v>41379</v>
      </c>
      <c r="B1239" s="105">
        <v>2877</v>
      </c>
      <c r="C1239" s="106" t="s">
        <v>49</v>
      </c>
      <c r="D1239" s="106" t="s">
        <v>56</v>
      </c>
      <c r="E1239" s="106" t="s">
        <v>50</v>
      </c>
      <c r="F1239" s="105">
        <v>6</v>
      </c>
      <c r="G1239" s="109">
        <v>7209</v>
      </c>
      <c r="H1239" s="109">
        <v>3840.9552000000003</v>
      </c>
    </row>
    <row r="1240" spans="1:8">
      <c r="A1240" s="104">
        <v>41380</v>
      </c>
      <c r="B1240" s="105">
        <v>2513</v>
      </c>
      <c r="C1240" s="106" t="s">
        <v>48</v>
      </c>
      <c r="D1240" s="106" t="s">
        <v>56</v>
      </c>
      <c r="E1240" s="106" t="s">
        <v>51</v>
      </c>
      <c r="F1240" s="105">
        <v>6</v>
      </c>
      <c r="G1240" s="109">
        <v>1791</v>
      </c>
      <c r="H1240" s="109">
        <v>1631.2428</v>
      </c>
    </row>
    <row r="1241" spans="1:8">
      <c r="A1241" s="104">
        <v>41381</v>
      </c>
      <c r="B1241" s="105">
        <v>2878</v>
      </c>
      <c r="C1241" s="106" t="s">
        <v>45</v>
      </c>
      <c r="D1241" s="106" t="s">
        <v>56</v>
      </c>
      <c r="E1241" s="106" t="s">
        <v>50</v>
      </c>
      <c r="F1241" s="105">
        <v>9</v>
      </c>
      <c r="G1241" s="109">
        <v>6264</v>
      </c>
      <c r="H1241" s="109">
        <v>1817.3951999999999</v>
      </c>
    </row>
    <row r="1242" spans="1:8">
      <c r="A1242" s="104">
        <v>41382</v>
      </c>
      <c r="B1242" s="105">
        <v>2514</v>
      </c>
      <c r="C1242" s="106" t="s">
        <v>49</v>
      </c>
      <c r="D1242" s="106" t="s">
        <v>56</v>
      </c>
      <c r="E1242" s="106" t="s">
        <v>47</v>
      </c>
      <c r="F1242" s="105">
        <v>8</v>
      </c>
      <c r="G1242" s="109">
        <v>2280</v>
      </c>
      <c r="H1242" s="109">
        <v>2873.4839999999995</v>
      </c>
    </row>
    <row r="1243" spans="1:8">
      <c r="A1243" s="104">
        <v>41383</v>
      </c>
      <c r="B1243" s="105">
        <v>2879</v>
      </c>
      <c r="C1243" s="106" t="s">
        <v>48</v>
      </c>
      <c r="D1243" s="106" t="s">
        <v>56</v>
      </c>
      <c r="E1243" s="106" t="s">
        <v>50</v>
      </c>
      <c r="F1243" s="105">
        <v>6</v>
      </c>
      <c r="G1243" s="109">
        <v>1530</v>
      </c>
      <c r="H1243" s="109">
        <v>1919.0790000000002</v>
      </c>
    </row>
    <row r="1244" spans="1:8">
      <c r="A1244" s="104">
        <v>41384</v>
      </c>
      <c r="B1244" s="105">
        <v>2515</v>
      </c>
      <c r="C1244" s="106" t="s">
        <v>45</v>
      </c>
      <c r="D1244" s="106" t="s">
        <v>56</v>
      </c>
      <c r="E1244" s="106" t="s">
        <v>47</v>
      </c>
      <c r="F1244" s="105">
        <v>8</v>
      </c>
      <c r="G1244" s="109">
        <v>2016</v>
      </c>
      <c r="H1244" s="109">
        <v>1384.992</v>
      </c>
    </row>
    <row r="1245" spans="1:8">
      <c r="A1245" s="104">
        <v>41385</v>
      </c>
      <c r="B1245" s="105">
        <v>2880</v>
      </c>
      <c r="C1245" s="106" t="s">
        <v>49</v>
      </c>
      <c r="D1245" s="106" t="s">
        <v>56</v>
      </c>
      <c r="E1245" s="106" t="s">
        <v>51</v>
      </c>
      <c r="F1245" s="105">
        <v>6</v>
      </c>
      <c r="G1245" s="109">
        <v>4302</v>
      </c>
      <c r="H1245" s="109">
        <v>2503.7640000000001</v>
      </c>
    </row>
    <row r="1246" spans="1:8">
      <c r="A1246" s="104">
        <v>41386</v>
      </c>
      <c r="B1246" s="105">
        <v>2516</v>
      </c>
      <c r="C1246" s="106" t="s">
        <v>48</v>
      </c>
      <c r="D1246" s="106" t="s">
        <v>56</v>
      </c>
      <c r="E1246" s="106" t="s">
        <v>47</v>
      </c>
      <c r="F1246" s="105">
        <v>10</v>
      </c>
      <c r="G1246" s="109">
        <v>11220</v>
      </c>
      <c r="H1246" s="109">
        <v>4840.0275000000001</v>
      </c>
    </row>
    <row r="1247" spans="1:8">
      <c r="A1247" s="104">
        <v>41387</v>
      </c>
      <c r="B1247" s="105">
        <v>2881</v>
      </c>
      <c r="C1247" s="106" t="s">
        <v>45</v>
      </c>
      <c r="D1247" s="106" t="s">
        <v>56</v>
      </c>
      <c r="E1247" s="106" t="s">
        <v>51</v>
      </c>
      <c r="F1247" s="105">
        <v>7</v>
      </c>
      <c r="G1247" s="109">
        <v>5922</v>
      </c>
      <c r="H1247" s="109">
        <v>2014.0722000000001</v>
      </c>
    </row>
    <row r="1248" spans="1:8">
      <c r="A1248" s="104">
        <v>41388</v>
      </c>
      <c r="B1248" s="105">
        <v>2517</v>
      </c>
      <c r="C1248" s="106" t="s">
        <v>49</v>
      </c>
      <c r="D1248" s="106" t="s">
        <v>56</v>
      </c>
      <c r="E1248" s="106" t="s">
        <v>50</v>
      </c>
      <c r="F1248" s="105">
        <v>9</v>
      </c>
      <c r="G1248" s="109">
        <v>6277.5</v>
      </c>
      <c r="H1248" s="109">
        <v>4457.0249999999996</v>
      </c>
    </row>
    <row r="1249" spans="1:8">
      <c r="A1249" s="104">
        <v>41389</v>
      </c>
      <c r="B1249" s="105">
        <v>2882</v>
      </c>
      <c r="C1249" s="106" t="s">
        <v>48</v>
      </c>
      <c r="D1249" s="106" t="s">
        <v>56</v>
      </c>
      <c r="E1249" s="106" t="s">
        <v>51</v>
      </c>
      <c r="F1249" s="105">
        <v>7</v>
      </c>
      <c r="G1249" s="109">
        <v>4158</v>
      </c>
      <c r="H1249" s="109">
        <v>1633.6782000000001</v>
      </c>
    </row>
    <row r="1250" spans="1:8">
      <c r="A1250" s="104">
        <v>41390</v>
      </c>
      <c r="B1250" s="105">
        <v>2518</v>
      </c>
      <c r="C1250" s="106" t="s">
        <v>45</v>
      </c>
      <c r="D1250" s="106" t="s">
        <v>56</v>
      </c>
      <c r="E1250" s="106" t="s">
        <v>50</v>
      </c>
      <c r="F1250" s="105">
        <v>6</v>
      </c>
      <c r="G1250" s="109">
        <v>7506</v>
      </c>
      <c r="H1250" s="109">
        <v>3336.6671999999999</v>
      </c>
    </row>
    <row r="1251" spans="1:8">
      <c r="A1251" s="104">
        <v>41391</v>
      </c>
      <c r="B1251" s="105">
        <v>2883</v>
      </c>
      <c r="C1251" s="106" t="s">
        <v>49</v>
      </c>
      <c r="D1251" s="106" t="s">
        <v>56</v>
      </c>
      <c r="E1251" s="106" t="s">
        <v>47</v>
      </c>
      <c r="F1251" s="105">
        <v>10</v>
      </c>
      <c r="G1251" s="109">
        <v>4470</v>
      </c>
      <c r="H1251" s="109">
        <v>841.25400000000002</v>
      </c>
    </row>
    <row r="1252" spans="1:8">
      <c r="A1252" s="104">
        <v>41392</v>
      </c>
      <c r="B1252" s="105">
        <v>2519</v>
      </c>
      <c r="C1252" s="106" t="s">
        <v>48</v>
      </c>
      <c r="D1252" s="106" t="s">
        <v>56</v>
      </c>
      <c r="E1252" s="106" t="s">
        <v>50</v>
      </c>
      <c r="F1252" s="105">
        <v>8</v>
      </c>
      <c r="G1252" s="109">
        <v>8496</v>
      </c>
      <c r="H1252" s="109">
        <v>3202.1424000000006</v>
      </c>
    </row>
    <row r="1253" spans="1:8">
      <c r="A1253" s="104">
        <v>41393</v>
      </c>
      <c r="B1253" s="105">
        <v>2884</v>
      </c>
      <c r="C1253" s="106" t="s">
        <v>45</v>
      </c>
      <c r="D1253" s="106" t="s">
        <v>56</v>
      </c>
      <c r="E1253" s="106" t="s">
        <v>47</v>
      </c>
      <c r="F1253" s="105">
        <v>10</v>
      </c>
      <c r="G1253" s="109">
        <v>5860</v>
      </c>
      <c r="H1253" s="109">
        <v>3559.9500000000003</v>
      </c>
    </row>
    <row r="1254" spans="1:8">
      <c r="A1254" s="104">
        <v>41394</v>
      </c>
      <c r="B1254" s="105">
        <v>2520</v>
      </c>
      <c r="C1254" s="106" t="s">
        <v>49</v>
      </c>
      <c r="D1254" s="106" t="s">
        <v>56</v>
      </c>
      <c r="E1254" s="106" t="s">
        <v>51</v>
      </c>
      <c r="F1254" s="105">
        <v>9</v>
      </c>
      <c r="G1254" s="109">
        <v>2821.5</v>
      </c>
      <c r="H1254" s="109">
        <v>4735.605599999999</v>
      </c>
    </row>
    <row r="1255" spans="1:8">
      <c r="A1255" s="104">
        <v>41395</v>
      </c>
      <c r="B1255" s="105">
        <v>2885</v>
      </c>
      <c r="C1255" s="106" t="s">
        <v>48</v>
      </c>
      <c r="D1255" s="106" t="s">
        <v>56</v>
      </c>
      <c r="E1255" s="106" t="s">
        <v>47</v>
      </c>
      <c r="F1255" s="105">
        <v>10</v>
      </c>
      <c r="G1255" s="109">
        <v>2835</v>
      </c>
      <c r="H1255" s="109">
        <v>904.36500000000001</v>
      </c>
    </row>
    <row r="1256" spans="1:8">
      <c r="A1256" s="104">
        <v>41396</v>
      </c>
      <c r="B1256" s="105">
        <v>2521</v>
      </c>
      <c r="C1256" s="106" t="s">
        <v>45</v>
      </c>
      <c r="D1256" s="106" t="s">
        <v>56</v>
      </c>
      <c r="E1256" s="106" t="s">
        <v>51</v>
      </c>
      <c r="F1256" s="105">
        <v>9</v>
      </c>
      <c r="G1256" s="109">
        <v>7533</v>
      </c>
      <c r="H1256" s="109">
        <v>2267.433</v>
      </c>
    </row>
    <row r="1257" spans="1:8">
      <c r="A1257" s="104">
        <v>41397</v>
      </c>
      <c r="B1257" s="105">
        <v>2886</v>
      </c>
      <c r="C1257" s="106" t="s">
        <v>49</v>
      </c>
      <c r="D1257" s="106" t="s">
        <v>56</v>
      </c>
      <c r="E1257" s="106" t="s">
        <v>50</v>
      </c>
      <c r="F1257" s="105">
        <v>8</v>
      </c>
      <c r="G1257" s="109">
        <v>6240</v>
      </c>
      <c r="H1257" s="109">
        <v>2210.8319999999999</v>
      </c>
    </row>
    <row r="1258" spans="1:8">
      <c r="A1258" s="104">
        <v>41398</v>
      </c>
      <c r="B1258" s="105">
        <v>2522</v>
      </c>
      <c r="C1258" s="106" t="s">
        <v>48</v>
      </c>
      <c r="D1258" s="106" t="s">
        <v>56</v>
      </c>
      <c r="E1258" s="106" t="s">
        <v>51</v>
      </c>
      <c r="F1258" s="105">
        <v>7</v>
      </c>
      <c r="G1258" s="109">
        <v>1974</v>
      </c>
      <c r="H1258" s="109">
        <v>2703.5904</v>
      </c>
    </row>
    <row r="1259" spans="1:8">
      <c r="A1259" s="104">
        <v>41399</v>
      </c>
      <c r="B1259" s="105">
        <v>2887</v>
      </c>
      <c r="C1259" s="106" t="s">
        <v>45</v>
      </c>
      <c r="D1259" s="106" t="s">
        <v>56</v>
      </c>
      <c r="E1259" s="106" t="s">
        <v>50</v>
      </c>
      <c r="F1259" s="105">
        <v>9</v>
      </c>
      <c r="G1259" s="109">
        <v>4819.5</v>
      </c>
      <c r="H1259" s="109">
        <v>3159.9855000000002</v>
      </c>
    </row>
    <row r="1260" spans="1:8">
      <c r="A1260" s="104">
        <v>41400</v>
      </c>
      <c r="B1260" s="105">
        <v>2523</v>
      </c>
      <c r="C1260" s="106" t="s">
        <v>49</v>
      </c>
      <c r="D1260" s="106" t="s">
        <v>56</v>
      </c>
      <c r="E1260" s="106" t="s">
        <v>47</v>
      </c>
      <c r="F1260" s="105">
        <v>8</v>
      </c>
      <c r="G1260" s="109">
        <v>6912</v>
      </c>
      <c r="H1260" s="109">
        <v>1589.2991999999999</v>
      </c>
    </row>
    <row r="1261" spans="1:8">
      <c r="A1261" s="104">
        <v>41401</v>
      </c>
      <c r="B1261" s="105">
        <v>2888</v>
      </c>
      <c r="C1261" s="106" t="s">
        <v>48</v>
      </c>
      <c r="D1261" s="106" t="s">
        <v>56</v>
      </c>
      <c r="E1261" s="106" t="s">
        <v>50</v>
      </c>
      <c r="F1261" s="105">
        <v>7</v>
      </c>
      <c r="G1261" s="109">
        <v>1937.25</v>
      </c>
      <c r="H1261" s="109">
        <v>1735.3885500000001</v>
      </c>
    </row>
    <row r="1262" spans="1:8">
      <c r="A1262" s="104">
        <v>41767</v>
      </c>
      <c r="B1262" s="105">
        <v>2524</v>
      </c>
      <c r="C1262" s="106" t="s">
        <v>45</v>
      </c>
      <c r="D1262" s="106" t="s">
        <v>56</v>
      </c>
      <c r="E1262" s="106" t="s">
        <v>47</v>
      </c>
      <c r="F1262" s="105">
        <v>7</v>
      </c>
      <c r="G1262" s="109">
        <v>5701.5</v>
      </c>
      <c r="H1262" s="109">
        <v>2538.3077999999996</v>
      </c>
    </row>
    <row r="1263" spans="1:8">
      <c r="A1263" s="104">
        <v>41768</v>
      </c>
      <c r="B1263" s="105">
        <v>2889</v>
      </c>
      <c r="C1263" s="106" t="s">
        <v>49</v>
      </c>
      <c r="D1263" s="106" t="s">
        <v>56</v>
      </c>
      <c r="E1263" s="106" t="s">
        <v>51</v>
      </c>
      <c r="F1263" s="105">
        <v>8</v>
      </c>
      <c r="G1263" s="109">
        <v>5832</v>
      </c>
      <c r="H1263" s="109">
        <v>666.01440000000002</v>
      </c>
    </row>
    <row r="1264" spans="1:8">
      <c r="A1264" s="104">
        <v>41769</v>
      </c>
      <c r="B1264" s="105">
        <v>2525</v>
      </c>
      <c r="C1264" s="106" t="s">
        <v>48</v>
      </c>
      <c r="D1264" s="106" t="s">
        <v>56</v>
      </c>
      <c r="E1264" s="106" t="s">
        <v>47</v>
      </c>
      <c r="F1264" s="105">
        <v>10</v>
      </c>
      <c r="G1264" s="109">
        <v>7200</v>
      </c>
      <c r="H1264" s="109">
        <v>2791.44</v>
      </c>
    </row>
    <row r="1265" spans="1:8">
      <c r="A1265" s="104">
        <v>41770</v>
      </c>
      <c r="B1265" s="105">
        <v>2890</v>
      </c>
      <c r="C1265" s="106" t="s">
        <v>45</v>
      </c>
      <c r="D1265" s="106" t="s">
        <v>56</v>
      </c>
      <c r="E1265" s="106" t="s">
        <v>51</v>
      </c>
      <c r="F1265" s="105">
        <v>6</v>
      </c>
      <c r="G1265" s="109">
        <v>4819.5</v>
      </c>
      <c r="H1265" s="109">
        <v>2576.826</v>
      </c>
    </row>
    <row r="1266" spans="1:8">
      <c r="A1266" s="104">
        <v>41771</v>
      </c>
      <c r="B1266" s="105">
        <v>2526</v>
      </c>
      <c r="C1266" s="106" t="s">
        <v>49</v>
      </c>
      <c r="D1266" s="106" t="s">
        <v>56</v>
      </c>
      <c r="E1266" s="106" t="s">
        <v>50</v>
      </c>
      <c r="F1266" s="105">
        <v>6</v>
      </c>
      <c r="G1266" s="109">
        <v>2133</v>
      </c>
      <c r="H1266" s="109">
        <v>3367.5803999999998</v>
      </c>
    </row>
    <row r="1267" spans="1:8">
      <c r="A1267" s="104">
        <v>41772</v>
      </c>
      <c r="B1267" s="105">
        <v>2891</v>
      </c>
      <c r="C1267" s="106" t="s">
        <v>48</v>
      </c>
      <c r="D1267" s="106" t="s">
        <v>56</v>
      </c>
      <c r="E1267" s="106" t="s">
        <v>51</v>
      </c>
      <c r="F1267" s="105">
        <v>10</v>
      </c>
      <c r="G1267" s="109">
        <v>4980</v>
      </c>
      <c r="H1267" s="109">
        <v>816.72</v>
      </c>
    </row>
    <row r="1268" spans="1:8">
      <c r="A1268" s="104">
        <v>41773</v>
      </c>
      <c r="B1268" s="105">
        <v>2527</v>
      </c>
      <c r="C1268" s="106" t="s">
        <v>45</v>
      </c>
      <c r="D1268" s="106" t="s">
        <v>56</v>
      </c>
      <c r="E1268" s="106" t="s">
        <v>50</v>
      </c>
      <c r="F1268" s="105">
        <v>6</v>
      </c>
      <c r="G1268" s="109">
        <v>7164</v>
      </c>
      <c r="H1268" s="109">
        <v>3062.61</v>
      </c>
    </row>
    <row r="1269" spans="1:8">
      <c r="A1269" s="104">
        <v>41774</v>
      </c>
      <c r="B1269" s="105">
        <v>2892</v>
      </c>
      <c r="C1269" s="106" t="s">
        <v>49</v>
      </c>
      <c r="D1269" s="106" t="s">
        <v>56</v>
      </c>
      <c r="E1269" s="106" t="s">
        <v>47</v>
      </c>
      <c r="F1269" s="105">
        <v>8</v>
      </c>
      <c r="G1269" s="109">
        <v>12540</v>
      </c>
      <c r="H1269" s="109">
        <v>2151.3624</v>
      </c>
    </row>
    <row r="1270" spans="1:8">
      <c r="A1270" s="104">
        <v>41775</v>
      </c>
      <c r="B1270" s="105">
        <v>2528</v>
      </c>
      <c r="C1270" s="106" t="s">
        <v>48</v>
      </c>
      <c r="D1270" s="106" t="s">
        <v>56</v>
      </c>
      <c r="E1270" s="106" t="s">
        <v>50</v>
      </c>
      <c r="F1270" s="105">
        <v>10</v>
      </c>
      <c r="G1270" s="109">
        <v>2445</v>
      </c>
      <c r="H1270" s="109">
        <v>1606.8540000000003</v>
      </c>
    </row>
    <row r="1271" spans="1:8">
      <c r="A1271" s="104">
        <v>41776</v>
      </c>
      <c r="B1271" s="105">
        <v>2893</v>
      </c>
      <c r="C1271" s="106" t="s">
        <v>45</v>
      </c>
      <c r="D1271" s="106" t="s">
        <v>56</v>
      </c>
      <c r="E1271" s="106" t="s">
        <v>47</v>
      </c>
      <c r="F1271" s="105">
        <v>10</v>
      </c>
      <c r="G1271" s="109">
        <v>4530</v>
      </c>
      <c r="H1271" s="109">
        <v>2665.6784999999995</v>
      </c>
    </row>
    <row r="1272" spans="1:8">
      <c r="A1272" s="104">
        <v>41777</v>
      </c>
      <c r="B1272" s="105">
        <v>2529</v>
      </c>
      <c r="C1272" s="106" t="s">
        <v>49</v>
      </c>
      <c r="D1272" s="106" t="s">
        <v>56</v>
      </c>
      <c r="E1272" s="106" t="s">
        <v>51</v>
      </c>
      <c r="F1272" s="105">
        <v>7</v>
      </c>
      <c r="G1272" s="109">
        <v>3906</v>
      </c>
      <c r="H1272" s="109">
        <v>2996.6831999999999</v>
      </c>
    </row>
    <row r="1273" spans="1:8">
      <c r="A1273" s="104">
        <v>41778</v>
      </c>
      <c r="B1273" s="105">
        <v>2894</v>
      </c>
      <c r="C1273" s="106" t="s">
        <v>48</v>
      </c>
      <c r="D1273" s="106" t="s">
        <v>56</v>
      </c>
      <c r="E1273" s="106" t="s">
        <v>47</v>
      </c>
      <c r="F1273" s="105">
        <v>8</v>
      </c>
      <c r="G1273" s="109">
        <v>4968</v>
      </c>
      <c r="H1273" s="109">
        <v>874.11959999999999</v>
      </c>
    </row>
    <row r="1274" spans="1:8">
      <c r="A1274" s="104">
        <v>41779</v>
      </c>
      <c r="B1274" s="105">
        <v>2530</v>
      </c>
      <c r="C1274" s="106" t="s">
        <v>45</v>
      </c>
      <c r="D1274" s="106" t="s">
        <v>56</v>
      </c>
      <c r="E1274" s="106" t="s">
        <v>51</v>
      </c>
      <c r="F1274" s="105">
        <v>6</v>
      </c>
      <c r="G1274" s="109">
        <v>4104</v>
      </c>
      <c r="H1274" s="109">
        <v>757.39319999999998</v>
      </c>
    </row>
    <row r="1275" spans="1:8">
      <c r="A1275" s="104">
        <v>41780</v>
      </c>
      <c r="B1275" s="105">
        <v>2895</v>
      </c>
      <c r="C1275" s="106" t="s">
        <v>49</v>
      </c>
      <c r="D1275" s="106" t="s">
        <v>56</v>
      </c>
      <c r="E1275" s="106" t="s">
        <v>50</v>
      </c>
      <c r="F1275" s="105">
        <v>8</v>
      </c>
      <c r="G1275" s="109">
        <v>12420</v>
      </c>
      <c r="H1275" s="109">
        <v>4550.6880000000001</v>
      </c>
    </row>
    <row r="1276" spans="1:8">
      <c r="A1276" s="104">
        <v>41781</v>
      </c>
      <c r="B1276" s="105">
        <v>2531</v>
      </c>
      <c r="C1276" s="106" t="s">
        <v>48</v>
      </c>
      <c r="D1276" s="106" t="s">
        <v>56</v>
      </c>
      <c r="E1276" s="106" t="s">
        <v>51</v>
      </c>
      <c r="F1276" s="105">
        <v>6</v>
      </c>
      <c r="G1276" s="109">
        <v>3240</v>
      </c>
      <c r="H1276" s="109">
        <v>1838.0519999999999</v>
      </c>
    </row>
    <row r="1277" spans="1:8">
      <c r="A1277" s="104">
        <v>41782</v>
      </c>
      <c r="B1277" s="105">
        <v>2896</v>
      </c>
      <c r="C1277" s="106" t="s">
        <v>45</v>
      </c>
      <c r="D1277" s="106" t="s">
        <v>56</v>
      </c>
      <c r="E1277" s="106" t="s">
        <v>50</v>
      </c>
      <c r="F1277" s="105">
        <v>8</v>
      </c>
      <c r="G1277" s="109">
        <v>6264</v>
      </c>
      <c r="H1277" s="109">
        <v>938.13840000000005</v>
      </c>
    </row>
    <row r="1278" spans="1:8">
      <c r="A1278" s="104">
        <v>41783</v>
      </c>
      <c r="B1278" s="105">
        <v>2532</v>
      </c>
      <c r="C1278" s="106" t="s">
        <v>49</v>
      </c>
      <c r="D1278" s="106" t="s">
        <v>56</v>
      </c>
      <c r="E1278" s="106" t="s">
        <v>47</v>
      </c>
      <c r="F1278" s="105">
        <v>6</v>
      </c>
      <c r="G1278" s="109">
        <v>7398</v>
      </c>
      <c r="H1278" s="109">
        <v>2380.3065000000001</v>
      </c>
    </row>
    <row r="1279" spans="1:8">
      <c r="A1279" s="104">
        <v>41784</v>
      </c>
      <c r="B1279" s="105">
        <v>2897</v>
      </c>
      <c r="C1279" s="106" t="s">
        <v>48</v>
      </c>
      <c r="D1279" s="106" t="s">
        <v>56</v>
      </c>
      <c r="E1279" s="106" t="s">
        <v>50</v>
      </c>
      <c r="F1279" s="105">
        <v>6</v>
      </c>
      <c r="G1279" s="109">
        <v>7641</v>
      </c>
      <c r="H1279" s="109">
        <v>4349.0025000000005</v>
      </c>
    </row>
    <row r="1280" spans="1:8">
      <c r="A1280" s="104">
        <v>41785</v>
      </c>
      <c r="B1280" s="105">
        <v>2533</v>
      </c>
      <c r="C1280" s="106" t="s">
        <v>45</v>
      </c>
      <c r="D1280" s="106" t="s">
        <v>56</v>
      </c>
      <c r="E1280" s="106" t="s">
        <v>47</v>
      </c>
      <c r="F1280" s="105">
        <v>8</v>
      </c>
      <c r="G1280" s="109">
        <v>7272</v>
      </c>
      <c r="H1280" s="109">
        <v>2285.5896000000002</v>
      </c>
    </row>
    <row r="1281" spans="1:8">
      <c r="A1281" s="104">
        <v>41786</v>
      </c>
      <c r="B1281" s="105">
        <v>2898</v>
      </c>
      <c r="C1281" s="106" t="s">
        <v>49</v>
      </c>
      <c r="D1281" s="106" t="s">
        <v>56</v>
      </c>
      <c r="E1281" s="106" t="s">
        <v>51</v>
      </c>
      <c r="F1281" s="105">
        <v>7</v>
      </c>
      <c r="G1281" s="109">
        <v>2362.5</v>
      </c>
      <c r="H1281" s="109">
        <v>2218.3875000000003</v>
      </c>
    </row>
    <row r="1282" spans="1:8">
      <c r="A1282" s="104">
        <v>41787</v>
      </c>
      <c r="B1282" s="105">
        <v>2534</v>
      </c>
      <c r="C1282" s="106" t="s">
        <v>48</v>
      </c>
      <c r="D1282" s="106" t="s">
        <v>56</v>
      </c>
      <c r="E1282" s="106" t="s">
        <v>47</v>
      </c>
      <c r="F1282" s="105">
        <v>6</v>
      </c>
      <c r="G1282" s="109">
        <v>1539</v>
      </c>
      <c r="H1282" s="109">
        <v>2418.0767999999998</v>
      </c>
    </row>
    <row r="1283" spans="1:8">
      <c r="A1283" s="104">
        <v>41788</v>
      </c>
      <c r="B1283" s="105">
        <v>2899</v>
      </c>
      <c r="C1283" s="106" t="s">
        <v>45</v>
      </c>
      <c r="D1283" s="106" t="s">
        <v>56</v>
      </c>
      <c r="E1283" s="106" t="s">
        <v>51</v>
      </c>
      <c r="F1283" s="105">
        <v>7</v>
      </c>
      <c r="G1283" s="109">
        <v>2499</v>
      </c>
      <c r="H1283" s="109">
        <v>3060.2753999999995</v>
      </c>
    </row>
    <row r="1284" spans="1:8">
      <c r="A1284" s="104">
        <v>41789</v>
      </c>
      <c r="B1284" s="105">
        <v>2535</v>
      </c>
      <c r="C1284" s="106" t="s">
        <v>49</v>
      </c>
      <c r="D1284" s="106" t="s">
        <v>56</v>
      </c>
      <c r="E1284" s="106" t="s">
        <v>50</v>
      </c>
      <c r="F1284" s="105">
        <v>7</v>
      </c>
      <c r="G1284" s="109">
        <v>2205</v>
      </c>
      <c r="H1284" s="109">
        <v>1384.7400000000002</v>
      </c>
    </row>
    <row r="1285" spans="1:8">
      <c r="A1285" s="104">
        <v>41790</v>
      </c>
      <c r="B1285" s="105">
        <v>2900</v>
      </c>
      <c r="C1285" s="106" t="s">
        <v>48</v>
      </c>
      <c r="D1285" s="106" t="s">
        <v>56</v>
      </c>
      <c r="E1285" s="106" t="s">
        <v>51</v>
      </c>
      <c r="F1285" s="105">
        <v>9</v>
      </c>
      <c r="G1285" s="109">
        <v>7249.5</v>
      </c>
      <c r="H1285" s="109">
        <v>3633.2077500000005</v>
      </c>
    </row>
    <row r="1286" spans="1:8">
      <c r="A1286" s="104">
        <v>41791</v>
      </c>
      <c r="B1286" s="105">
        <v>2536</v>
      </c>
      <c r="C1286" s="106" t="s">
        <v>45</v>
      </c>
      <c r="D1286" s="106" t="s">
        <v>56</v>
      </c>
      <c r="E1286" s="106" t="s">
        <v>50</v>
      </c>
      <c r="F1286" s="105">
        <v>10</v>
      </c>
      <c r="G1286" s="109">
        <v>4905</v>
      </c>
      <c r="H1286" s="109">
        <v>1843.299</v>
      </c>
    </row>
    <row r="1287" spans="1:8">
      <c r="A1287" s="104">
        <v>41792</v>
      </c>
      <c r="B1287" s="105">
        <v>2901</v>
      </c>
      <c r="C1287" s="106" t="s">
        <v>49</v>
      </c>
      <c r="D1287" s="106" t="s">
        <v>56</v>
      </c>
      <c r="E1287" s="106" t="s">
        <v>47</v>
      </c>
      <c r="F1287" s="105">
        <v>8</v>
      </c>
      <c r="G1287" s="109">
        <v>7128</v>
      </c>
      <c r="H1287" s="109">
        <v>3282.6815999999999</v>
      </c>
    </row>
    <row r="1288" spans="1:8">
      <c r="A1288" s="104">
        <v>41793</v>
      </c>
      <c r="B1288" s="105">
        <v>2537</v>
      </c>
      <c r="C1288" s="106" t="s">
        <v>48</v>
      </c>
      <c r="D1288" s="106" t="s">
        <v>56</v>
      </c>
      <c r="E1288" s="106" t="s">
        <v>50</v>
      </c>
      <c r="F1288" s="105">
        <v>10</v>
      </c>
      <c r="G1288" s="109">
        <v>3270</v>
      </c>
      <c r="H1288" s="109">
        <v>632.09100000000001</v>
      </c>
    </row>
    <row r="1289" spans="1:8">
      <c r="A1289" s="104">
        <v>41794</v>
      </c>
      <c r="B1289" s="105">
        <v>2902</v>
      </c>
      <c r="C1289" s="106" t="s">
        <v>45</v>
      </c>
      <c r="D1289" s="106" t="s">
        <v>56</v>
      </c>
      <c r="E1289" s="106" t="s">
        <v>47</v>
      </c>
      <c r="F1289" s="105">
        <v>9</v>
      </c>
      <c r="G1289" s="109">
        <v>7884</v>
      </c>
      <c r="H1289" s="109">
        <v>1054.0907999999999</v>
      </c>
    </row>
    <row r="1290" spans="1:8">
      <c r="A1290" s="104">
        <v>41795</v>
      </c>
      <c r="B1290" s="105">
        <v>2538</v>
      </c>
      <c r="C1290" s="106" t="s">
        <v>49</v>
      </c>
      <c r="D1290" s="106" t="s">
        <v>56</v>
      </c>
      <c r="E1290" s="106" t="s">
        <v>51</v>
      </c>
      <c r="F1290" s="105">
        <v>7</v>
      </c>
      <c r="G1290" s="109">
        <v>3874.5</v>
      </c>
      <c r="H1290" s="109">
        <v>4334.5968749999993</v>
      </c>
    </row>
    <row r="1291" spans="1:8">
      <c r="A1291" s="104">
        <v>41796</v>
      </c>
      <c r="B1291" s="105">
        <v>2903</v>
      </c>
      <c r="C1291" s="106" t="s">
        <v>48</v>
      </c>
      <c r="D1291" s="106" t="s">
        <v>56</v>
      </c>
      <c r="E1291" s="106" t="s">
        <v>47</v>
      </c>
      <c r="F1291" s="105">
        <v>8</v>
      </c>
      <c r="G1291" s="109">
        <v>2400</v>
      </c>
      <c r="H1291" s="109">
        <v>2930.3999999999996</v>
      </c>
    </row>
    <row r="1292" spans="1:8">
      <c r="A1292" s="104">
        <v>41797</v>
      </c>
      <c r="B1292" s="105">
        <v>2539</v>
      </c>
      <c r="C1292" s="106" t="s">
        <v>45</v>
      </c>
      <c r="D1292" s="106" t="s">
        <v>56</v>
      </c>
      <c r="E1292" s="106" t="s">
        <v>51</v>
      </c>
      <c r="F1292" s="105">
        <v>9</v>
      </c>
      <c r="G1292" s="109">
        <v>8316</v>
      </c>
      <c r="H1292" s="109">
        <v>1838.2518</v>
      </c>
    </row>
    <row r="1293" spans="1:8">
      <c r="A1293" s="104">
        <v>41798</v>
      </c>
      <c r="B1293" s="105">
        <v>2904</v>
      </c>
      <c r="C1293" s="106" t="s">
        <v>49</v>
      </c>
      <c r="D1293" s="106" t="s">
        <v>56</v>
      </c>
      <c r="E1293" s="106" t="s">
        <v>50</v>
      </c>
      <c r="F1293" s="105">
        <v>7</v>
      </c>
      <c r="G1293" s="109">
        <v>6804</v>
      </c>
      <c r="H1293" s="109">
        <v>2483.46</v>
      </c>
    </row>
    <row r="1294" spans="1:8">
      <c r="A1294" s="104">
        <v>41799</v>
      </c>
      <c r="B1294" s="105">
        <v>2540</v>
      </c>
      <c r="C1294" s="106" t="s">
        <v>48</v>
      </c>
      <c r="D1294" s="106" t="s">
        <v>56</v>
      </c>
      <c r="E1294" s="106" t="s">
        <v>51</v>
      </c>
      <c r="F1294" s="105">
        <v>10</v>
      </c>
      <c r="G1294" s="109">
        <v>4440</v>
      </c>
      <c r="H1294" s="109">
        <v>1779.9959999999999</v>
      </c>
    </row>
    <row r="1295" spans="1:8">
      <c r="A1295" s="104">
        <v>41800</v>
      </c>
      <c r="B1295" s="105">
        <v>2905</v>
      </c>
      <c r="C1295" s="106" t="s">
        <v>45</v>
      </c>
      <c r="D1295" s="106" t="s">
        <v>56</v>
      </c>
      <c r="E1295" s="106" t="s">
        <v>50</v>
      </c>
      <c r="F1295" s="105">
        <v>6</v>
      </c>
      <c r="G1295" s="109">
        <v>7155</v>
      </c>
      <c r="H1295" s="109">
        <v>1952.8380000000002</v>
      </c>
    </row>
    <row r="1296" spans="1:8">
      <c r="A1296" s="104">
        <v>41801</v>
      </c>
      <c r="B1296" s="105">
        <v>2910</v>
      </c>
      <c r="C1296" s="106" t="s">
        <v>45</v>
      </c>
      <c r="D1296" s="106" t="s">
        <v>56</v>
      </c>
      <c r="E1296" s="106" t="s">
        <v>50</v>
      </c>
      <c r="F1296" s="105">
        <v>6</v>
      </c>
      <c r="G1296" s="109">
        <v>11925</v>
      </c>
      <c r="H1296" s="109">
        <v>976.4190000000001</v>
      </c>
    </row>
    <row r="1297" spans="1:8">
      <c r="A1297" s="104">
        <v>41802</v>
      </c>
      <c r="B1297" s="105">
        <v>2541</v>
      </c>
      <c r="C1297" s="106" t="s">
        <v>49</v>
      </c>
      <c r="D1297" s="106" t="s">
        <v>56</v>
      </c>
      <c r="E1297" s="106" t="s">
        <v>47</v>
      </c>
      <c r="F1297" s="105">
        <v>8</v>
      </c>
      <c r="G1297" s="109">
        <v>6144</v>
      </c>
      <c r="H1297" s="109">
        <v>687.66719999999998</v>
      </c>
    </row>
    <row r="1298" spans="1:8">
      <c r="A1298" s="104">
        <v>41803</v>
      </c>
      <c r="B1298" s="105">
        <v>2906</v>
      </c>
      <c r="C1298" s="106" t="s">
        <v>48</v>
      </c>
      <c r="D1298" s="106" t="s">
        <v>56</v>
      </c>
      <c r="E1298" s="106" t="s">
        <v>50</v>
      </c>
      <c r="F1298" s="105">
        <v>10</v>
      </c>
      <c r="G1298" s="109">
        <v>10640</v>
      </c>
      <c r="H1298" s="109">
        <v>2016.28</v>
      </c>
    </row>
    <row r="1299" spans="1:8">
      <c r="A1299" s="104">
        <v>41804</v>
      </c>
      <c r="B1299" s="105">
        <v>2911</v>
      </c>
      <c r="C1299" s="106" t="s">
        <v>48</v>
      </c>
      <c r="D1299" s="106" t="s">
        <v>56</v>
      </c>
      <c r="E1299" s="106" t="s">
        <v>50</v>
      </c>
      <c r="F1299" s="105">
        <v>10</v>
      </c>
      <c r="G1299" s="109">
        <v>7980</v>
      </c>
      <c r="H1299" s="109">
        <v>4032.56</v>
      </c>
    </row>
    <row r="1300" spans="1:8">
      <c r="A1300" s="104">
        <v>41805</v>
      </c>
      <c r="B1300" s="105">
        <v>2542</v>
      </c>
      <c r="C1300" s="106" t="s">
        <v>45</v>
      </c>
      <c r="D1300" s="106" t="s">
        <v>56</v>
      </c>
      <c r="E1300" s="106" t="s">
        <v>47</v>
      </c>
      <c r="F1300" s="105">
        <v>10</v>
      </c>
      <c r="G1300" s="109">
        <v>9900</v>
      </c>
      <c r="H1300" s="109">
        <v>4235.22</v>
      </c>
    </row>
    <row r="1301" spans="1:8">
      <c r="A1301" s="104">
        <v>41806</v>
      </c>
      <c r="B1301" s="105">
        <v>2907</v>
      </c>
      <c r="C1301" s="106" t="s">
        <v>49</v>
      </c>
      <c r="D1301" s="106" t="s">
        <v>56</v>
      </c>
      <c r="E1301" s="106" t="s">
        <v>51</v>
      </c>
      <c r="F1301" s="105">
        <v>9</v>
      </c>
      <c r="G1301" s="109">
        <v>10485</v>
      </c>
      <c r="H1301" s="109">
        <v>2603.8449000000001</v>
      </c>
    </row>
    <row r="1302" spans="1:8">
      <c r="A1302" s="104">
        <v>41807</v>
      </c>
      <c r="B1302" s="105">
        <v>2912</v>
      </c>
      <c r="C1302" s="106" t="s">
        <v>49</v>
      </c>
      <c r="D1302" s="106" t="s">
        <v>56</v>
      </c>
      <c r="E1302" s="106" t="s">
        <v>51</v>
      </c>
      <c r="F1302" s="105">
        <v>9</v>
      </c>
      <c r="G1302" s="109">
        <v>4194</v>
      </c>
      <c r="H1302" s="109">
        <v>4339.7415000000001</v>
      </c>
    </row>
    <row r="1303" spans="1:8">
      <c r="A1303" s="104">
        <v>41808</v>
      </c>
      <c r="B1303" s="105">
        <v>2543</v>
      </c>
      <c r="C1303" s="106" t="s">
        <v>48</v>
      </c>
      <c r="D1303" s="106" t="s">
        <v>56</v>
      </c>
      <c r="E1303" s="106" t="s">
        <v>47</v>
      </c>
      <c r="F1303" s="105">
        <v>6</v>
      </c>
      <c r="G1303" s="109">
        <v>4576.5</v>
      </c>
      <c r="H1303" s="109">
        <v>2406.4762500000002</v>
      </c>
    </row>
    <row r="1304" spans="1:8">
      <c r="A1304" s="104">
        <v>41809</v>
      </c>
      <c r="B1304" s="105">
        <v>2908</v>
      </c>
      <c r="C1304" s="106" t="s">
        <v>45</v>
      </c>
      <c r="D1304" s="106" t="s">
        <v>56</v>
      </c>
      <c r="E1304" s="106" t="s">
        <v>51</v>
      </c>
      <c r="F1304" s="105">
        <v>7</v>
      </c>
      <c r="G1304" s="109">
        <v>6090</v>
      </c>
      <c r="H1304" s="109">
        <v>2547.1425000000004</v>
      </c>
    </row>
    <row r="1305" spans="1:8">
      <c r="A1305" s="104">
        <v>41810</v>
      </c>
      <c r="B1305" s="105">
        <v>2913</v>
      </c>
      <c r="C1305" s="106" t="s">
        <v>45</v>
      </c>
      <c r="D1305" s="106" t="s">
        <v>56</v>
      </c>
      <c r="E1305" s="106" t="s">
        <v>51</v>
      </c>
      <c r="F1305" s="105">
        <v>7</v>
      </c>
      <c r="G1305" s="109">
        <v>6090</v>
      </c>
      <c r="H1305" s="109">
        <v>2547.1425000000004</v>
      </c>
    </row>
    <row r="1306" spans="1:8">
      <c r="A1306" s="104">
        <v>41811</v>
      </c>
      <c r="B1306" s="105">
        <v>2544</v>
      </c>
      <c r="C1306" s="106" t="s">
        <v>49</v>
      </c>
      <c r="D1306" s="106" t="s">
        <v>56</v>
      </c>
      <c r="E1306" s="106" t="s">
        <v>50</v>
      </c>
      <c r="F1306" s="105">
        <v>6</v>
      </c>
      <c r="G1306" s="109">
        <v>5292</v>
      </c>
      <c r="H1306" s="109">
        <v>3454.6175999999996</v>
      </c>
    </row>
    <row r="1307" spans="1:8">
      <c r="A1307" s="104">
        <v>41812</v>
      </c>
      <c r="B1307" s="105">
        <v>2909</v>
      </c>
      <c r="C1307" s="106" t="s">
        <v>48</v>
      </c>
      <c r="D1307" s="106" t="s">
        <v>56</v>
      </c>
      <c r="E1307" s="106" t="s">
        <v>51</v>
      </c>
      <c r="F1307" s="105">
        <v>9</v>
      </c>
      <c r="G1307" s="109">
        <v>4252.5</v>
      </c>
      <c r="H1307" s="109">
        <v>680.40000000000009</v>
      </c>
    </row>
    <row r="1308" spans="1:8">
      <c r="A1308" s="104">
        <v>41813</v>
      </c>
      <c r="B1308" s="105">
        <v>2914</v>
      </c>
      <c r="C1308" s="106" t="s">
        <v>48</v>
      </c>
      <c r="D1308" s="106" t="s">
        <v>56</v>
      </c>
      <c r="E1308" s="106" t="s">
        <v>51</v>
      </c>
      <c r="F1308" s="105">
        <v>9</v>
      </c>
      <c r="G1308" s="109">
        <v>4252.5</v>
      </c>
      <c r="H1308" s="109">
        <v>2041.2000000000003</v>
      </c>
    </row>
    <row r="1309" spans="1:8">
      <c r="A1309" s="104">
        <v>41814</v>
      </c>
      <c r="B1309" s="105">
        <v>2915</v>
      </c>
      <c r="C1309" s="106" t="s">
        <v>45</v>
      </c>
      <c r="D1309" s="106" t="s">
        <v>56</v>
      </c>
      <c r="E1309" s="106" t="s">
        <v>47</v>
      </c>
      <c r="F1309" s="105">
        <v>8</v>
      </c>
      <c r="G1309" s="109">
        <v>4776</v>
      </c>
      <c r="H1309" s="109">
        <v>2532.4739999999997</v>
      </c>
    </row>
    <row r="1310" spans="1:8">
      <c r="A1310" s="104">
        <v>41815</v>
      </c>
      <c r="B1310" s="105">
        <v>2545</v>
      </c>
      <c r="C1310" s="106" t="s">
        <v>45</v>
      </c>
      <c r="D1310" s="106" t="s">
        <v>56</v>
      </c>
      <c r="E1310" s="106" t="s">
        <v>50</v>
      </c>
      <c r="F1310" s="105">
        <v>9</v>
      </c>
      <c r="G1310" s="109">
        <v>6777</v>
      </c>
      <c r="H1310" s="109">
        <v>2062.9187999999999</v>
      </c>
    </row>
    <row r="1311" spans="1:8">
      <c r="A1311" s="104">
        <v>41816</v>
      </c>
      <c r="B1311" s="105">
        <v>2546</v>
      </c>
      <c r="C1311" s="106" t="s">
        <v>48</v>
      </c>
      <c r="D1311" s="106" t="s">
        <v>56</v>
      </c>
      <c r="E1311" s="106" t="s">
        <v>50</v>
      </c>
      <c r="F1311" s="105">
        <v>9</v>
      </c>
      <c r="G1311" s="109">
        <v>5697</v>
      </c>
      <c r="H1311" s="109">
        <v>1026.5994000000001</v>
      </c>
    </row>
    <row r="1312" spans="1:8">
      <c r="A1312" s="104">
        <v>41817</v>
      </c>
      <c r="B1312" s="105">
        <v>2547</v>
      </c>
      <c r="C1312" s="106" t="s">
        <v>49</v>
      </c>
      <c r="D1312" s="106" t="s">
        <v>56</v>
      </c>
      <c r="E1312" s="106" t="s">
        <v>51</v>
      </c>
      <c r="F1312" s="105">
        <v>7</v>
      </c>
      <c r="G1312" s="109">
        <v>4000.5</v>
      </c>
      <c r="H1312" s="109">
        <v>2616.3270000000002</v>
      </c>
    </row>
    <row r="1313" spans="1:8">
      <c r="A1313" s="104">
        <v>41818</v>
      </c>
      <c r="B1313" s="105">
        <v>2548</v>
      </c>
      <c r="C1313" s="106" t="s">
        <v>45</v>
      </c>
      <c r="D1313" s="106" t="s">
        <v>56</v>
      </c>
      <c r="E1313" s="106" t="s">
        <v>51</v>
      </c>
      <c r="F1313" s="105">
        <v>6</v>
      </c>
      <c r="G1313" s="109">
        <v>5427</v>
      </c>
      <c r="H1313" s="109">
        <v>2658.5064000000002</v>
      </c>
    </row>
    <row r="1314" spans="1:8">
      <c r="A1314" s="104">
        <v>41819</v>
      </c>
      <c r="B1314" s="105">
        <v>2549</v>
      </c>
      <c r="C1314" s="106" t="s">
        <v>48</v>
      </c>
      <c r="D1314" s="106" t="s">
        <v>56</v>
      </c>
      <c r="E1314" s="106" t="s">
        <v>51</v>
      </c>
      <c r="F1314" s="105">
        <v>7</v>
      </c>
      <c r="G1314" s="109">
        <v>3192</v>
      </c>
      <c r="H1314" s="109">
        <v>1860.6168</v>
      </c>
    </row>
    <row r="1315" spans="1:8">
      <c r="A1315" s="104">
        <v>41820</v>
      </c>
      <c r="B1315" s="105">
        <v>2550</v>
      </c>
      <c r="C1315" s="106" t="s">
        <v>49</v>
      </c>
      <c r="D1315" s="106" t="s">
        <v>56</v>
      </c>
      <c r="E1315" s="106" t="s">
        <v>47</v>
      </c>
      <c r="F1315" s="105">
        <v>10</v>
      </c>
      <c r="G1315" s="109">
        <v>5175</v>
      </c>
      <c r="H1315" s="109">
        <v>541.30500000000006</v>
      </c>
    </row>
    <row r="1316" spans="1:8">
      <c r="A1316" s="104">
        <v>41821</v>
      </c>
      <c r="B1316" s="105">
        <v>2551</v>
      </c>
      <c r="C1316" s="106" t="s">
        <v>45</v>
      </c>
      <c r="D1316" s="106" t="s">
        <v>56</v>
      </c>
      <c r="E1316" s="106" t="s">
        <v>47</v>
      </c>
      <c r="F1316" s="105">
        <v>10</v>
      </c>
      <c r="G1316" s="109">
        <v>10200</v>
      </c>
      <c r="H1316" s="109">
        <v>3057.5519999999997</v>
      </c>
    </row>
    <row r="1317" spans="1:8">
      <c r="A1317" s="104">
        <v>41822</v>
      </c>
      <c r="B1317" s="105">
        <v>2552</v>
      </c>
      <c r="C1317" s="106" t="s">
        <v>48</v>
      </c>
      <c r="D1317" s="106" t="s">
        <v>56</v>
      </c>
      <c r="E1317" s="106" t="s">
        <v>47</v>
      </c>
      <c r="F1317" s="105">
        <v>8</v>
      </c>
      <c r="G1317" s="109">
        <v>5952</v>
      </c>
      <c r="H1317" s="109">
        <v>4679.4624000000003</v>
      </c>
    </row>
    <row r="1318" spans="1:8">
      <c r="A1318" s="104">
        <v>41823</v>
      </c>
      <c r="B1318" s="105">
        <v>2553</v>
      </c>
      <c r="C1318" s="106" t="s">
        <v>49</v>
      </c>
      <c r="D1318" s="106" t="s">
        <v>56</v>
      </c>
      <c r="E1318" s="106" t="s">
        <v>50</v>
      </c>
      <c r="F1318" s="105">
        <v>9</v>
      </c>
      <c r="G1318" s="109">
        <v>2308.5</v>
      </c>
      <c r="H1318" s="109">
        <v>4884.7860000000001</v>
      </c>
    </row>
    <row r="1319" spans="1:8">
      <c r="A1319" s="104">
        <v>41824</v>
      </c>
      <c r="B1319" s="105">
        <v>2554</v>
      </c>
      <c r="C1319" s="106" t="s">
        <v>45</v>
      </c>
      <c r="D1319" s="106" t="s">
        <v>56</v>
      </c>
      <c r="E1319" s="106" t="s">
        <v>50</v>
      </c>
      <c r="F1319" s="105">
        <v>9</v>
      </c>
      <c r="G1319" s="109">
        <v>6831</v>
      </c>
      <c r="H1319" s="109">
        <v>5122.1115</v>
      </c>
    </row>
    <row r="1320" spans="1:8">
      <c r="A1320" s="104">
        <v>41825</v>
      </c>
      <c r="B1320" s="105">
        <v>2555</v>
      </c>
      <c r="C1320" s="106" t="s">
        <v>48</v>
      </c>
      <c r="D1320" s="106" t="s">
        <v>56</v>
      </c>
      <c r="E1320" s="106" t="s">
        <v>50</v>
      </c>
      <c r="F1320" s="105">
        <v>9</v>
      </c>
      <c r="G1320" s="109">
        <v>5872.5</v>
      </c>
      <c r="H1320" s="109">
        <v>774.97424999999998</v>
      </c>
    </row>
    <row r="1321" spans="1:8">
      <c r="A1321" s="104">
        <v>41826</v>
      </c>
      <c r="B1321" s="105">
        <v>2556</v>
      </c>
      <c r="C1321" s="106" t="s">
        <v>49</v>
      </c>
      <c r="D1321" s="106" t="s">
        <v>56</v>
      </c>
      <c r="E1321" s="106" t="s">
        <v>51</v>
      </c>
      <c r="F1321" s="105">
        <v>9</v>
      </c>
      <c r="G1321" s="109">
        <v>10260</v>
      </c>
      <c r="H1321" s="109">
        <v>2513.9565000000002</v>
      </c>
    </row>
    <row r="1322" spans="1:8">
      <c r="A1322" s="104">
        <v>41827</v>
      </c>
      <c r="B1322" s="105">
        <v>2557</v>
      </c>
      <c r="C1322" s="106" t="s">
        <v>45</v>
      </c>
      <c r="D1322" s="106" t="s">
        <v>56</v>
      </c>
      <c r="E1322" s="106" t="s">
        <v>51</v>
      </c>
      <c r="F1322" s="105">
        <v>6</v>
      </c>
      <c r="G1322" s="109">
        <v>5751</v>
      </c>
      <c r="H1322" s="109">
        <v>2803.4207999999999</v>
      </c>
    </row>
    <row r="1323" spans="1:8">
      <c r="A1323" s="104">
        <v>41828</v>
      </c>
      <c r="B1323" s="105">
        <v>2558</v>
      </c>
      <c r="C1323" s="106" t="s">
        <v>48</v>
      </c>
      <c r="D1323" s="106" t="s">
        <v>56</v>
      </c>
      <c r="E1323" s="106" t="s">
        <v>51</v>
      </c>
      <c r="F1323" s="105">
        <v>6</v>
      </c>
      <c r="G1323" s="109">
        <v>8964</v>
      </c>
      <c r="H1323" s="109">
        <v>2641.4666999999999</v>
      </c>
    </row>
    <row r="1324" spans="1:8">
      <c r="A1324" s="104">
        <v>41829</v>
      </c>
      <c r="B1324" s="105">
        <v>2559</v>
      </c>
      <c r="C1324" s="106" t="s">
        <v>49</v>
      </c>
      <c r="D1324" s="106" t="s">
        <v>56</v>
      </c>
      <c r="E1324" s="106" t="s">
        <v>47</v>
      </c>
      <c r="F1324" s="105">
        <v>7</v>
      </c>
      <c r="G1324" s="109">
        <v>4536</v>
      </c>
      <c r="H1324" s="109">
        <v>503.79839999999996</v>
      </c>
    </row>
    <row r="1325" spans="1:8">
      <c r="A1325" s="104">
        <v>41828</v>
      </c>
      <c r="B1325" s="105">
        <v>2560</v>
      </c>
      <c r="C1325" s="106" t="s">
        <v>45</v>
      </c>
      <c r="D1325" s="106" t="s">
        <v>56</v>
      </c>
      <c r="E1325" s="106" t="s">
        <v>47</v>
      </c>
      <c r="F1325" s="105">
        <v>6</v>
      </c>
      <c r="G1325" s="109">
        <v>1791</v>
      </c>
      <c r="H1325" s="109">
        <v>805.23360000000002</v>
      </c>
    </row>
    <row r="1326" spans="1:8">
      <c r="A1326" s="104">
        <v>41829</v>
      </c>
      <c r="B1326" s="105">
        <v>2561</v>
      </c>
      <c r="C1326" s="106" t="s">
        <v>48</v>
      </c>
      <c r="D1326" s="106" t="s">
        <v>56</v>
      </c>
      <c r="E1326" s="106" t="s">
        <v>47</v>
      </c>
      <c r="F1326" s="105">
        <v>8</v>
      </c>
      <c r="G1326" s="109">
        <v>13020</v>
      </c>
      <c r="H1326" s="109">
        <v>4309.0992000000006</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B1F77-AC35-4C1F-9718-35685FA530F8}">
  <sheetPr codeName="Sheet12"/>
  <dimension ref="B2:BR19"/>
  <sheetViews>
    <sheetView topLeftCell="AJ2" workbookViewId="0">
      <selection activeCell="AS3" sqref="AS3"/>
    </sheetView>
  </sheetViews>
  <sheetFormatPr defaultRowHeight="14.4"/>
  <cols>
    <col min="3" max="3" width="10.21875" bestFit="1" customWidth="1"/>
    <col min="4" max="4" width="11" bestFit="1" customWidth="1"/>
    <col min="12" max="12" width="12.5546875" bestFit="1" customWidth="1"/>
    <col min="22" max="22" width="8.44140625" bestFit="1" customWidth="1"/>
    <col min="36" max="38" width="9.21875" bestFit="1" customWidth="1"/>
    <col min="41" max="43" width="9.21875" bestFit="1" customWidth="1"/>
    <col min="46" max="46" width="10.77734375" bestFit="1" customWidth="1"/>
    <col min="58" max="58" width="7.5546875" bestFit="1" customWidth="1"/>
    <col min="59" max="70" width="10.77734375" bestFit="1" customWidth="1"/>
  </cols>
  <sheetData>
    <row r="2" spans="2:70">
      <c r="B2" s="118" t="s">
        <v>40</v>
      </c>
      <c r="C2" s="119" t="s">
        <v>43</v>
      </c>
      <c r="D2" s="119" t="s">
        <v>44</v>
      </c>
      <c r="K2" s="124" t="s">
        <v>103</v>
      </c>
      <c r="L2" s="125" t="s">
        <v>104</v>
      </c>
      <c r="N2" t="s">
        <v>120</v>
      </c>
      <c r="V2" s="133"/>
      <c r="X2" t="s">
        <v>136</v>
      </c>
    </row>
    <row r="3" spans="2:70" ht="57.6">
      <c r="B3" s="120" t="s">
        <v>46</v>
      </c>
      <c r="C3" s="121">
        <v>1254184.5</v>
      </c>
      <c r="D3" s="121">
        <v>426294.67915000004</v>
      </c>
      <c r="K3" s="126" t="s">
        <v>105</v>
      </c>
      <c r="L3" s="130">
        <v>819831</v>
      </c>
      <c r="R3" s="141" t="s">
        <v>121</v>
      </c>
      <c r="S3" s="142" t="s">
        <v>122</v>
      </c>
      <c r="T3" s="142" t="s">
        <v>123</v>
      </c>
      <c r="U3" s="142" t="s">
        <v>124</v>
      </c>
      <c r="V3" s="143" t="s">
        <v>125</v>
      </c>
      <c r="AU3" t="s">
        <v>142</v>
      </c>
    </row>
    <row r="4" spans="2:70">
      <c r="B4" s="120" t="s">
        <v>52</v>
      </c>
      <c r="C4" s="121">
        <v>1271887.25</v>
      </c>
      <c r="D4" s="121">
        <v>485028.60967500001</v>
      </c>
      <c r="K4" s="126" t="s">
        <v>106</v>
      </c>
      <c r="L4" s="130">
        <v>797472</v>
      </c>
      <c r="R4" s="136">
        <v>1</v>
      </c>
      <c r="S4" s="134" t="s">
        <v>126</v>
      </c>
      <c r="T4" s="135">
        <v>55</v>
      </c>
      <c r="U4" s="135">
        <f>+T4</f>
        <v>55</v>
      </c>
      <c r="V4" s="137">
        <f>+U4/SUM($T$4:$T$13)</f>
        <v>0.45454545454545453</v>
      </c>
      <c r="AI4" s="145" t="s">
        <v>103</v>
      </c>
      <c r="AJ4" s="146" t="s">
        <v>47</v>
      </c>
      <c r="AK4" s="146" t="s">
        <v>50</v>
      </c>
      <c r="AL4" s="146" t="s">
        <v>51</v>
      </c>
      <c r="AU4" s="151" t="s">
        <v>47</v>
      </c>
      <c r="BF4" s="160" t="s">
        <v>103</v>
      </c>
      <c r="BG4" s="161" t="s">
        <v>95</v>
      </c>
      <c r="BH4" s="161" t="s">
        <v>96</v>
      </c>
      <c r="BI4" s="161" t="s">
        <v>97</v>
      </c>
      <c r="BJ4" s="161" t="s">
        <v>98</v>
      </c>
      <c r="BK4" s="160" t="s">
        <v>99</v>
      </c>
      <c r="BL4" s="161" t="s">
        <v>100</v>
      </c>
      <c r="BM4" s="161" t="s">
        <v>101</v>
      </c>
      <c r="BN4" s="161" t="s">
        <v>137</v>
      </c>
      <c r="BO4" s="161" t="s">
        <v>138</v>
      </c>
      <c r="BP4" s="161" t="s">
        <v>139</v>
      </c>
      <c r="BQ4" s="161" t="s">
        <v>140</v>
      </c>
      <c r="BR4" s="161" t="s">
        <v>141</v>
      </c>
    </row>
    <row r="5" spans="2:70">
      <c r="B5" s="122" t="s">
        <v>53</v>
      </c>
      <c r="C5" s="121">
        <v>1178009.25</v>
      </c>
      <c r="D5" s="121">
        <v>437306.96527500002</v>
      </c>
      <c r="K5" s="126" t="s">
        <v>107</v>
      </c>
      <c r="L5" s="130">
        <v>770359.5</v>
      </c>
      <c r="R5" s="136">
        <v>2</v>
      </c>
      <c r="S5" s="134" t="s">
        <v>127</v>
      </c>
      <c r="T5" s="135">
        <v>37</v>
      </c>
      <c r="U5" s="135">
        <f t="shared" ref="U5:U13" si="0">+T5+U4</f>
        <v>92</v>
      </c>
      <c r="V5" s="137">
        <f t="shared" ref="V5:V13" si="1">+U5/SUM($T$4:$T$13)</f>
        <v>0.76033057851239672</v>
      </c>
      <c r="AI5" s="147" t="s">
        <v>95</v>
      </c>
      <c r="AJ5" s="150">
        <v>275084</v>
      </c>
      <c r="AK5" s="150">
        <v>283246</v>
      </c>
      <c r="AL5" s="150">
        <v>264246</v>
      </c>
      <c r="AN5" s="153" t="s">
        <v>103</v>
      </c>
      <c r="AO5" s="154" t="s">
        <v>47</v>
      </c>
      <c r="AP5" s="154" t="s">
        <v>50</v>
      </c>
      <c r="AQ5" s="154" t="s">
        <v>51</v>
      </c>
      <c r="AR5" s="152"/>
      <c r="AS5" s="153" t="s">
        <v>103</v>
      </c>
      <c r="AT5" s="154" t="s">
        <v>103</v>
      </c>
      <c r="AU5" s="151" t="s">
        <v>50</v>
      </c>
      <c r="AW5">
        <v>2</v>
      </c>
      <c r="BF5" s="163" t="s">
        <v>47</v>
      </c>
      <c r="BG5" s="165">
        <v>275084</v>
      </c>
      <c r="BH5" s="165">
        <v>233695.5</v>
      </c>
      <c r="BI5" s="165">
        <v>220452.25</v>
      </c>
      <c r="BJ5" s="165">
        <v>285377.5</v>
      </c>
      <c r="BK5" s="165">
        <v>292400.5</v>
      </c>
      <c r="BL5" s="165">
        <v>205581.5</v>
      </c>
      <c r="BM5" s="162">
        <v>283514.5</v>
      </c>
      <c r="BN5" s="162">
        <v>255519.5</v>
      </c>
      <c r="BO5" s="162">
        <v>177774.5</v>
      </c>
      <c r="BP5" s="162">
        <v>242503.25</v>
      </c>
      <c r="BQ5" s="162">
        <v>212354.5</v>
      </c>
      <c r="BR5" s="162">
        <v>190275.5</v>
      </c>
    </row>
    <row r="6" spans="2:70">
      <c r="B6" s="122" t="s">
        <v>54</v>
      </c>
      <c r="C6" s="121">
        <v>1342694</v>
      </c>
      <c r="D6" s="121">
        <v>459900.91060000006</v>
      </c>
      <c r="K6" s="126" t="s">
        <v>108</v>
      </c>
      <c r="L6" s="130">
        <v>758220.75</v>
      </c>
      <c r="R6" s="136">
        <v>3</v>
      </c>
      <c r="S6" s="134" t="s">
        <v>128</v>
      </c>
      <c r="T6" s="135">
        <v>15</v>
      </c>
      <c r="U6" s="135">
        <f t="shared" si="0"/>
        <v>107</v>
      </c>
      <c r="V6" s="137">
        <f t="shared" si="1"/>
        <v>0.88429752066115708</v>
      </c>
      <c r="AI6" s="147" t="s">
        <v>96</v>
      </c>
      <c r="AJ6" s="150">
        <v>233695.5</v>
      </c>
      <c r="AK6" s="150">
        <v>278532.25</v>
      </c>
      <c r="AL6" s="150">
        <v>285004.25</v>
      </c>
      <c r="AN6" s="155" t="s">
        <v>95</v>
      </c>
      <c r="AO6" s="159">
        <v>275084</v>
      </c>
      <c r="AP6" s="159">
        <v>283246</v>
      </c>
      <c r="AQ6" s="159">
        <v>264246</v>
      </c>
      <c r="AR6" s="152"/>
      <c r="AS6" s="155" t="s">
        <v>95</v>
      </c>
      <c r="AT6" s="158">
        <f ca="1">+OFFSET($AN$6,ROW()-6,$AW$5)</f>
        <v>283246</v>
      </c>
      <c r="AU6" s="151" t="s">
        <v>51</v>
      </c>
      <c r="BF6" s="163" t="s">
        <v>50</v>
      </c>
      <c r="BG6" s="165">
        <v>283246</v>
      </c>
      <c r="BH6" s="165">
        <v>278532.25</v>
      </c>
      <c r="BI6" s="165">
        <v>297115.5</v>
      </c>
      <c r="BJ6" s="165">
        <v>231685.25</v>
      </c>
      <c r="BK6" s="165">
        <v>256641.75</v>
      </c>
      <c r="BL6" s="165">
        <v>250941.25</v>
      </c>
      <c r="BM6" s="162">
        <v>259804.75</v>
      </c>
      <c r="BN6" s="162">
        <v>269355.5</v>
      </c>
      <c r="BO6" s="162">
        <v>203022</v>
      </c>
      <c r="BP6" s="162">
        <v>195045</v>
      </c>
      <c r="BQ6" s="162">
        <v>255637</v>
      </c>
      <c r="BR6" s="162">
        <v>191962.75</v>
      </c>
    </row>
    <row r="7" spans="2:70">
      <c r="B7" s="122" t="s">
        <v>55</v>
      </c>
      <c r="C7" s="121">
        <v>1171745</v>
      </c>
      <c r="D7" s="121">
        <v>458207.86007500015</v>
      </c>
      <c r="K7" s="126" t="s">
        <v>109</v>
      </c>
      <c r="L7" s="130">
        <v>769886.5</v>
      </c>
      <c r="R7" s="136">
        <v>4</v>
      </c>
      <c r="S7" s="134" t="s">
        <v>129</v>
      </c>
      <c r="T7" s="135">
        <v>5</v>
      </c>
      <c r="U7" s="135">
        <f t="shared" si="0"/>
        <v>112</v>
      </c>
      <c r="V7" s="137">
        <f t="shared" si="1"/>
        <v>0.92561983471074383</v>
      </c>
      <c r="AI7" s="148" t="s">
        <v>97</v>
      </c>
      <c r="AJ7" s="150">
        <v>220452.25</v>
      </c>
      <c r="AK7" s="150">
        <v>297115.5</v>
      </c>
      <c r="AL7" s="150">
        <v>246641.75</v>
      </c>
      <c r="AN7" s="155" t="s">
        <v>96</v>
      </c>
      <c r="AO7" s="159">
        <v>233695.5</v>
      </c>
      <c r="AP7" s="159">
        <v>278532.25</v>
      </c>
      <c r="AQ7" s="159">
        <v>285004.25</v>
      </c>
      <c r="AR7" s="152"/>
      <c r="AS7" s="155" t="s">
        <v>96</v>
      </c>
      <c r="AT7" s="158">
        <f t="shared" ref="AT7:AT17" ca="1" si="2">+OFFSET($AN$6,ROW()-6,$AW$5)</f>
        <v>278532.25</v>
      </c>
      <c r="BF7" s="164" t="s">
        <v>51</v>
      </c>
      <c r="BG7" s="165">
        <v>264246</v>
      </c>
      <c r="BH7" s="165">
        <v>285004.25</v>
      </c>
      <c r="BI7" s="165">
        <v>246641.75</v>
      </c>
      <c r="BJ7" s="165">
        <v>240793.5</v>
      </c>
      <c r="BK7" s="165">
        <v>222198.75</v>
      </c>
      <c r="BL7" s="165">
        <v>245207.75</v>
      </c>
      <c r="BM7" s="162">
        <v>268542</v>
      </c>
      <c r="BN7" s="162">
        <v>197305.25</v>
      </c>
      <c r="BO7" s="162">
        <v>248659.75</v>
      </c>
      <c r="BP7" s="162">
        <v>199935</v>
      </c>
      <c r="BQ7" s="162">
        <v>195347</v>
      </c>
      <c r="BR7" s="162">
        <v>237966.5</v>
      </c>
    </row>
    <row r="8" spans="2:70">
      <c r="B8" s="122" t="s">
        <v>56</v>
      </c>
      <c r="C8" s="121">
        <v>1189646.5</v>
      </c>
      <c r="D8" s="121">
        <v>471603.82100000046</v>
      </c>
      <c r="K8" s="126" t="s">
        <v>110</v>
      </c>
      <c r="L8" s="130">
        <v>696266.5</v>
      </c>
      <c r="R8" s="136">
        <v>5</v>
      </c>
      <c r="S8" s="134" t="s">
        <v>130</v>
      </c>
      <c r="T8" s="135">
        <v>3</v>
      </c>
      <c r="U8" s="135">
        <f t="shared" si="0"/>
        <v>115</v>
      </c>
      <c r="V8" s="137">
        <f t="shared" si="1"/>
        <v>0.95041322314049592</v>
      </c>
      <c r="AI8" s="148" t="s">
        <v>98</v>
      </c>
      <c r="AJ8" s="150">
        <v>285377.5</v>
      </c>
      <c r="AK8" s="150">
        <v>231685.25</v>
      </c>
      <c r="AL8" s="150">
        <v>240793.5</v>
      </c>
      <c r="AN8" s="156" t="s">
        <v>97</v>
      </c>
      <c r="AO8" s="159">
        <v>220452.25</v>
      </c>
      <c r="AP8" s="159">
        <v>297115.5</v>
      </c>
      <c r="AQ8" s="159">
        <v>246641.75</v>
      </c>
      <c r="AR8" s="152"/>
      <c r="AS8" s="156" t="s">
        <v>97</v>
      </c>
      <c r="AT8" s="158">
        <f t="shared" ca="1" si="2"/>
        <v>297115.5</v>
      </c>
    </row>
    <row r="9" spans="2:70">
      <c r="B9" s="123" t="s">
        <v>57</v>
      </c>
      <c r="C9" s="121">
        <v>1291203</v>
      </c>
      <c r="D9" s="121">
        <v>464468.41500000004</v>
      </c>
      <c r="K9" s="126" t="s">
        <v>111</v>
      </c>
      <c r="L9" s="130">
        <v>818501.25</v>
      </c>
      <c r="R9" s="136">
        <v>6</v>
      </c>
      <c r="S9" s="134" t="s">
        <v>131</v>
      </c>
      <c r="T9" s="135">
        <v>2</v>
      </c>
      <c r="U9" s="135">
        <f t="shared" si="0"/>
        <v>117</v>
      </c>
      <c r="V9" s="137">
        <f t="shared" si="1"/>
        <v>0.96694214876033058</v>
      </c>
      <c r="AI9" s="148" t="s">
        <v>99</v>
      </c>
      <c r="AJ9" s="150">
        <v>292400.5</v>
      </c>
      <c r="AK9" s="150">
        <v>256641.75</v>
      </c>
      <c r="AL9" s="150">
        <v>222198.75</v>
      </c>
      <c r="AN9" s="156" t="s">
        <v>98</v>
      </c>
      <c r="AO9" s="159">
        <v>285377.5</v>
      </c>
      <c r="AP9" s="159">
        <v>231685.25</v>
      </c>
      <c r="AQ9" s="159">
        <v>240793.5</v>
      </c>
      <c r="AR9" s="152"/>
      <c r="AS9" s="156" t="s">
        <v>98</v>
      </c>
      <c r="AT9" s="158">
        <f t="shared" ca="1" si="2"/>
        <v>231685.25</v>
      </c>
    </row>
    <row r="10" spans="2:70">
      <c r="K10" s="126" t="s">
        <v>112</v>
      </c>
      <c r="L10" s="130">
        <v>711815.25</v>
      </c>
      <c r="R10" s="136">
        <v>7</v>
      </c>
      <c r="S10" s="134" t="s">
        <v>132</v>
      </c>
      <c r="T10" s="135">
        <v>1</v>
      </c>
      <c r="U10" s="135">
        <f t="shared" si="0"/>
        <v>118</v>
      </c>
      <c r="V10" s="137">
        <f t="shared" si="1"/>
        <v>0.97520661157024791</v>
      </c>
      <c r="AI10" s="148" t="s">
        <v>100</v>
      </c>
      <c r="AJ10" s="150">
        <v>205581.5</v>
      </c>
      <c r="AK10" s="150">
        <v>250941.25</v>
      </c>
      <c r="AL10" s="150">
        <v>245207.75</v>
      </c>
      <c r="AN10" s="156" t="s">
        <v>99</v>
      </c>
      <c r="AO10" s="159">
        <v>292400.5</v>
      </c>
      <c r="AP10" s="159">
        <v>256641.75</v>
      </c>
      <c r="AQ10" s="159">
        <v>222198.75</v>
      </c>
      <c r="AR10" s="152"/>
      <c r="AS10" s="156" t="s">
        <v>99</v>
      </c>
      <c r="AT10" s="158">
        <f t="shared" ca="1" si="2"/>
        <v>256641.75</v>
      </c>
    </row>
    <row r="11" spans="2:70">
      <c r="K11" s="126" t="s">
        <v>113</v>
      </c>
      <c r="L11" s="130">
        <v>639326.25</v>
      </c>
      <c r="R11" s="136">
        <v>8</v>
      </c>
      <c r="S11" s="134" t="s">
        <v>133</v>
      </c>
      <c r="T11" s="135">
        <v>1</v>
      </c>
      <c r="U11" s="135">
        <f t="shared" si="0"/>
        <v>119</v>
      </c>
      <c r="V11" s="137">
        <f t="shared" si="1"/>
        <v>0.98347107438016534</v>
      </c>
      <c r="AI11" s="149" t="s">
        <v>101</v>
      </c>
      <c r="AJ11" s="150">
        <v>283514.5</v>
      </c>
      <c r="AK11" s="150">
        <v>259804.75</v>
      </c>
      <c r="AL11" s="150">
        <v>268542</v>
      </c>
      <c r="AN11" s="156" t="s">
        <v>100</v>
      </c>
      <c r="AO11" s="159">
        <v>205581.5</v>
      </c>
      <c r="AP11" s="159">
        <v>250941.25</v>
      </c>
      <c r="AQ11" s="159">
        <v>245207.75</v>
      </c>
      <c r="AR11" s="152"/>
      <c r="AS11" s="156" t="s">
        <v>100</v>
      </c>
      <c r="AT11" s="158">
        <f t="shared" ca="1" si="2"/>
        <v>250941.25</v>
      </c>
    </row>
    <row r="12" spans="2:70">
      <c r="K12" s="126" t="s">
        <v>114</v>
      </c>
      <c r="L12" s="130">
        <v>632338.25</v>
      </c>
      <c r="R12" s="136">
        <v>9</v>
      </c>
      <c r="S12" s="134" t="s">
        <v>134</v>
      </c>
      <c r="T12" s="135">
        <v>1</v>
      </c>
      <c r="U12" s="135">
        <f t="shared" si="0"/>
        <v>120</v>
      </c>
      <c r="V12" s="137">
        <f t="shared" si="1"/>
        <v>0.99173553719008267</v>
      </c>
      <c r="AI12" s="149" t="s">
        <v>137</v>
      </c>
      <c r="AJ12" s="150">
        <v>255519.5</v>
      </c>
      <c r="AK12" s="150">
        <v>269355.5</v>
      </c>
      <c r="AL12" s="150">
        <v>197305.25</v>
      </c>
      <c r="AN12" s="157" t="s">
        <v>101</v>
      </c>
      <c r="AO12" s="159">
        <v>283514.5</v>
      </c>
      <c r="AP12" s="159">
        <v>259804.75</v>
      </c>
      <c r="AQ12" s="159">
        <v>268542</v>
      </c>
      <c r="AR12" s="152"/>
      <c r="AS12" s="156" t="s">
        <v>101</v>
      </c>
      <c r="AT12" s="158">
        <f t="shared" ca="1" si="2"/>
        <v>259804.75</v>
      </c>
    </row>
    <row r="13" spans="2:70">
      <c r="K13" s="126" t="s">
        <v>115</v>
      </c>
      <c r="L13" s="130">
        <v>663842.5</v>
      </c>
      <c r="R13" s="138">
        <v>10</v>
      </c>
      <c r="S13" s="139" t="s">
        <v>135</v>
      </c>
      <c r="T13" s="140">
        <v>1</v>
      </c>
      <c r="U13" s="135">
        <f t="shared" si="0"/>
        <v>121</v>
      </c>
      <c r="V13" s="137">
        <f t="shared" si="1"/>
        <v>1</v>
      </c>
      <c r="AI13" s="149" t="s">
        <v>138</v>
      </c>
      <c r="AJ13" s="150">
        <v>177774.5</v>
      </c>
      <c r="AK13" s="150">
        <v>203022</v>
      </c>
      <c r="AL13" s="150">
        <v>248659.75</v>
      </c>
      <c r="AN13" s="157" t="s">
        <v>137</v>
      </c>
      <c r="AO13" s="159">
        <v>255519.5</v>
      </c>
      <c r="AP13" s="159">
        <v>269355.5</v>
      </c>
      <c r="AQ13" s="159">
        <v>197305.25</v>
      </c>
      <c r="AR13" s="152"/>
      <c r="AS13" s="156" t="s">
        <v>137</v>
      </c>
      <c r="AT13" s="158">
        <f t="shared" ca="1" si="2"/>
        <v>269355.5</v>
      </c>
    </row>
    <row r="14" spans="2:70">
      <c r="K14" s="126" t="s">
        <v>116</v>
      </c>
      <c r="L14" s="130">
        <v>621509.75</v>
      </c>
      <c r="U14" s="135"/>
      <c r="V14" s="144"/>
      <c r="AI14" s="149" t="s">
        <v>139</v>
      </c>
      <c r="AJ14" s="150">
        <v>242503.25</v>
      </c>
      <c r="AK14" s="150">
        <v>195045</v>
      </c>
      <c r="AL14" s="150">
        <v>199935</v>
      </c>
      <c r="AN14" s="157" t="s">
        <v>138</v>
      </c>
      <c r="AO14" s="159">
        <v>177774.5</v>
      </c>
      <c r="AP14" s="159">
        <v>203022</v>
      </c>
      <c r="AQ14" s="159">
        <v>248659.75</v>
      </c>
      <c r="AR14" s="152"/>
      <c r="AS14" s="156" t="s">
        <v>138</v>
      </c>
      <c r="AT14" s="158">
        <f t="shared" ca="1" si="2"/>
        <v>203022</v>
      </c>
    </row>
    <row r="15" spans="2:70">
      <c r="K15" s="126"/>
      <c r="L15" s="127"/>
      <c r="AI15" s="149" t="s">
        <v>140</v>
      </c>
      <c r="AJ15" s="150">
        <v>212354.5</v>
      </c>
      <c r="AK15" s="150">
        <v>255637</v>
      </c>
      <c r="AL15" s="150">
        <v>195347</v>
      </c>
      <c r="AN15" s="157" t="s">
        <v>139</v>
      </c>
      <c r="AO15" s="159">
        <v>242503.25</v>
      </c>
      <c r="AP15" s="159">
        <v>195045</v>
      </c>
      <c r="AQ15" s="159">
        <v>199935</v>
      </c>
      <c r="AR15" s="152"/>
      <c r="AS15" s="156" t="s">
        <v>139</v>
      </c>
      <c r="AT15" s="158">
        <f t="shared" ca="1" si="2"/>
        <v>195045</v>
      </c>
    </row>
    <row r="16" spans="2:70">
      <c r="K16" s="126" t="s">
        <v>117</v>
      </c>
      <c r="L16" s="132">
        <v>10000000</v>
      </c>
      <c r="AI16" s="149" t="s">
        <v>141</v>
      </c>
      <c r="AJ16" s="150">
        <v>190275.5</v>
      </c>
      <c r="AK16" s="150">
        <v>191962.75</v>
      </c>
      <c r="AL16" s="150">
        <v>237966.5</v>
      </c>
      <c r="AN16" s="157" t="s">
        <v>140</v>
      </c>
      <c r="AO16" s="159">
        <v>212354.5</v>
      </c>
      <c r="AP16" s="159">
        <v>255637</v>
      </c>
      <c r="AQ16" s="159">
        <v>195347</v>
      </c>
      <c r="AR16" s="152"/>
      <c r="AS16" s="156" t="s">
        <v>140</v>
      </c>
      <c r="AT16" s="158">
        <f t="shared" ca="1" si="2"/>
        <v>255637</v>
      </c>
    </row>
    <row r="17" spans="11:46">
      <c r="K17" s="126" t="s">
        <v>118</v>
      </c>
      <c r="L17" s="131">
        <v>8699369.5</v>
      </c>
      <c r="AN17" s="157" t="s">
        <v>141</v>
      </c>
      <c r="AO17" s="159">
        <v>190275.5</v>
      </c>
      <c r="AP17" s="159">
        <v>191962.75</v>
      </c>
      <c r="AQ17" s="159">
        <v>237966.5</v>
      </c>
      <c r="AR17" s="152"/>
      <c r="AS17" s="156" t="s">
        <v>141</v>
      </c>
      <c r="AT17" s="158">
        <f t="shared" ca="1" si="2"/>
        <v>191962.75</v>
      </c>
    </row>
    <row r="18" spans="11:46">
      <c r="K18" s="126"/>
      <c r="L18" s="127"/>
    </row>
    <row r="19" spans="11:46">
      <c r="K19" s="128" t="s">
        <v>119</v>
      </c>
      <c r="L19" s="129">
        <v>0.86993695000000004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4357" r:id="rId3" name="Drop Down 21">
              <controlPr defaultSize="0" autoLine="0" autoPict="0">
                <anchor moveWithCells="1">
                  <from>
                    <xdr:col>52</xdr:col>
                    <xdr:colOff>548640</xdr:colOff>
                    <xdr:row>5</xdr:row>
                    <xdr:rowOff>7620</xdr:rowOff>
                  </from>
                  <to>
                    <xdr:col>54</xdr:col>
                    <xdr:colOff>198120</xdr:colOff>
                    <xdr:row>6</xdr:row>
                    <xdr:rowOff>30480</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6F62E-4D0D-478B-B823-DBA0D2C9211B}">
  <dimension ref="B2:T11"/>
  <sheetViews>
    <sheetView topLeftCell="I4" workbookViewId="0">
      <selection activeCell="W16" sqref="W16"/>
    </sheetView>
  </sheetViews>
  <sheetFormatPr defaultRowHeight="14.4"/>
  <cols>
    <col min="7" max="7" width="13.77734375" customWidth="1"/>
  </cols>
  <sheetData>
    <row r="2" spans="2:20">
      <c r="D2" t="s">
        <v>305</v>
      </c>
      <c r="K2" t="s">
        <v>306</v>
      </c>
    </row>
    <row r="4" spans="2:20">
      <c r="C4" t="s">
        <v>301</v>
      </c>
      <c r="L4" t="s">
        <v>308</v>
      </c>
      <c r="M4" t="s">
        <v>309</v>
      </c>
      <c r="S4" t="s">
        <v>315</v>
      </c>
      <c r="T4" s="117">
        <v>0.9</v>
      </c>
    </row>
    <row r="5" spans="2:20" s="278" customFormat="1">
      <c r="B5" s="278" t="s">
        <v>0</v>
      </c>
      <c r="C5" s="278" t="s">
        <v>9</v>
      </c>
      <c r="D5" s="278" t="s">
        <v>302</v>
      </c>
      <c r="E5" s="278" t="s">
        <v>303</v>
      </c>
      <c r="F5" s="278" t="s">
        <v>304</v>
      </c>
      <c r="G5" s="278" t="s">
        <v>68</v>
      </c>
      <c r="K5" s="278" t="s">
        <v>307</v>
      </c>
      <c r="L5" s="286">
        <v>44886</v>
      </c>
      <c r="M5" s="278">
        <v>2</v>
      </c>
      <c r="S5" s="278" t="s">
        <v>316</v>
      </c>
      <c r="T5" s="117">
        <v>1</v>
      </c>
    </row>
    <row r="6" spans="2:20">
      <c r="B6" s="26" t="s">
        <v>3</v>
      </c>
      <c r="C6">
        <v>88</v>
      </c>
      <c r="D6" s="278">
        <v>72</v>
      </c>
      <c r="E6" s="278">
        <v>73</v>
      </c>
      <c r="F6" s="278">
        <v>85</v>
      </c>
      <c r="K6" t="s">
        <v>310</v>
      </c>
      <c r="L6" s="286">
        <v>44888</v>
      </c>
      <c r="M6">
        <v>1</v>
      </c>
    </row>
    <row r="7" spans="2:20">
      <c r="B7" s="12" t="s">
        <v>4</v>
      </c>
      <c r="C7" s="278">
        <v>99</v>
      </c>
      <c r="D7" s="278">
        <v>65</v>
      </c>
      <c r="E7" s="278">
        <v>97</v>
      </c>
      <c r="F7" s="278">
        <v>74</v>
      </c>
      <c r="G7" s="278"/>
      <c r="K7" t="s">
        <v>311</v>
      </c>
      <c r="L7" s="286">
        <v>44889</v>
      </c>
      <c r="M7">
        <v>3</v>
      </c>
    </row>
    <row r="8" spans="2:20">
      <c r="B8" s="12" t="s">
        <v>4</v>
      </c>
      <c r="C8" s="278">
        <v>83</v>
      </c>
      <c r="D8" s="278">
        <v>78</v>
      </c>
      <c r="E8" s="278">
        <v>90</v>
      </c>
      <c r="F8" s="278">
        <v>71</v>
      </c>
      <c r="G8" s="278"/>
      <c r="K8" t="s">
        <v>312</v>
      </c>
      <c r="L8" s="286">
        <v>44890</v>
      </c>
      <c r="M8">
        <v>1</v>
      </c>
    </row>
    <row r="9" spans="2:20">
      <c r="B9" s="12" t="s">
        <v>6</v>
      </c>
      <c r="C9" s="278">
        <v>97</v>
      </c>
      <c r="D9" s="278">
        <v>69</v>
      </c>
      <c r="E9" s="278">
        <v>97</v>
      </c>
      <c r="F9" s="278">
        <v>78</v>
      </c>
      <c r="G9" s="278"/>
      <c r="K9" t="s">
        <v>313</v>
      </c>
      <c r="L9" s="286">
        <v>44891</v>
      </c>
      <c r="M9">
        <v>3</v>
      </c>
    </row>
    <row r="10" spans="2:20">
      <c r="B10" s="26" t="s">
        <v>7</v>
      </c>
      <c r="C10" s="278">
        <v>66</v>
      </c>
      <c r="D10" s="278">
        <v>98</v>
      </c>
      <c r="E10" s="278">
        <v>85</v>
      </c>
      <c r="F10" s="278">
        <v>83</v>
      </c>
      <c r="G10" s="278"/>
      <c r="K10" t="s">
        <v>314</v>
      </c>
      <c r="L10" s="286">
        <v>44894</v>
      </c>
      <c r="M10">
        <v>1</v>
      </c>
    </row>
    <row r="11" spans="2:20">
      <c r="B11" s="12" t="s">
        <v>8</v>
      </c>
      <c r="C11" s="278">
        <v>98</v>
      </c>
      <c r="D11" s="278">
        <v>72</v>
      </c>
      <c r="E11" s="278">
        <v>97</v>
      </c>
      <c r="F11" s="278">
        <v>74</v>
      </c>
      <c r="G11" s="278"/>
    </row>
  </sheetData>
  <pageMargins left="0.7" right="0.7" top="0.75" bottom="0.75" header="0.3" footer="0.3"/>
  <drawing r:id="rId1"/>
  <tableParts count="1">
    <tablePart r:id="rId2"/>
  </tableParts>
  <extLst>
    <ext xmlns:x14="http://schemas.microsoft.com/office/spreadsheetml/2009/9/main" uri="{05C60535-1F16-4fd2-B633-F4F36F0B64E0}">
      <x14:sparklineGroups xmlns:xm="http://schemas.microsoft.com/office/excel/2006/main">
        <x14:sparklineGroup displayEmptyCellsAs="gap" high="1" low="1" xr2:uid="{39394D89-80BC-4522-857C-4D747E829E78}">
          <x14:colorSeries rgb="FF376092"/>
          <x14:colorNegative rgb="FFD00000"/>
          <x14:colorAxis rgb="FF000000"/>
          <x14:colorMarkers rgb="FFD00000"/>
          <x14:colorFirst rgb="FFD00000"/>
          <x14:colorLast rgb="FFD00000"/>
          <x14:colorHigh rgb="FFD00000"/>
          <x14:colorLow rgb="FFD00000"/>
          <x14:sparklines>
            <x14:sparkline>
              <xm:f>'spl charts'!C6:F6</xm:f>
              <xm:sqref>G6</xm:sqref>
            </x14:sparkline>
            <x14:sparkline>
              <xm:f>'spl charts'!C7:F7</xm:f>
              <xm:sqref>G7</xm:sqref>
            </x14:sparkline>
            <x14:sparkline>
              <xm:f>'spl charts'!C8:F8</xm:f>
              <xm:sqref>G8</xm:sqref>
            </x14:sparkline>
            <x14:sparkline>
              <xm:f>'spl charts'!C9:F9</xm:f>
              <xm:sqref>G9</xm:sqref>
            </x14:sparkline>
            <x14:sparkline>
              <xm:f>'spl charts'!C10:F10</xm:f>
              <xm:sqref>G10</xm:sqref>
            </x14:sparkline>
            <x14:sparkline>
              <xm:f>'spl charts'!C11:F11</xm:f>
              <xm:sqref>G11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C461F-71CB-457D-B39B-EC96F4869A35}">
  <sheetPr codeName="Sheet13"/>
  <dimension ref="A1:AG40"/>
  <sheetViews>
    <sheetView workbookViewId="0">
      <selection activeCell="S20" sqref="S20"/>
    </sheetView>
  </sheetViews>
  <sheetFormatPr defaultRowHeight="14.4"/>
  <cols>
    <col min="2" max="2" width="10.33203125" bestFit="1" customWidth="1"/>
    <col min="8" max="8" width="14.5546875" bestFit="1" customWidth="1"/>
  </cols>
  <sheetData>
    <row r="1" spans="1:33" ht="57.6">
      <c r="A1" s="166" t="s">
        <v>143</v>
      </c>
      <c r="B1" s="166" t="s">
        <v>144</v>
      </c>
      <c r="C1" s="166" t="s">
        <v>0</v>
      </c>
      <c r="D1" s="167" t="s">
        <v>145</v>
      </c>
      <c r="E1" s="166" t="s">
        <v>146</v>
      </c>
      <c r="G1" s="173" t="s">
        <v>151</v>
      </c>
      <c r="H1" s="173" t="s">
        <v>152</v>
      </c>
      <c r="V1" s="183" t="s">
        <v>38</v>
      </c>
      <c r="W1" s="183" t="s">
        <v>144</v>
      </c>
      <c r="X1" s="183" t="s">
        <v>159</v>
      </c>
      <c r="Y1" s="184" t="s">
        <v>160</v>
      </c>
      <c r="Z1" s="183" t="s">
        <v>161</v>
      </c>
      <c r="AB1" s="188" t="s">
        <v>151</v>
      </c>
      <c r="AC1" s="188" t="s">
        <v>152</v>
      </c>
    </row>
    <row r="2" spans="1:33" ht="15" thickBot="1">
      <c r="A2" s="168">
        <v>15752396</v>
      </c>
      <c r="B2" s="169">
        <v>42068</v>
      </c>
      <c r="C2" s="169" t="s">
        <v>147</v>
      </c>
      <c r="D2" s="170">
        <v>18</v>
      </c>
      <c r="E2" s="171" t="s">
        <v>148</v>
      </c>
      <c r="G2" t="s">
        <v>153</v>
      </c>
      <c r="H2">
        <v>3</v>
      </c>
      <c r="V2" s="185">
        <v>15752396</v>
      </c>
      <c r="W2" s="186">
        <v>42068</v>
      </c>
      <c r="X2" s="186" t="s">
        <v>162</v>
      </c>
      <c r="Y2" s="187">
        <v>35</v>
      </c>
      <c r="Z2" s="186" t="s">
        <v>147</v>
      </c>
      <c r="AB2" s="192" t="s">
        <v>165</v>
      </c>
      <c r="AC2" s="189">
        <v>25</v>
      </c>
    </row>
    <row r="3" spans="1:33">
      <c r="A3" s="168">
        <v>12917869</v>
      </c>
      <c r="B3" s="169">
        <v>42242</v>
      </c>
      <c r="C3" s="169" t="s">
        <v>147</v>
      </c>
      <c r="D3" s="170">
        <v>17</v>
      </c>
      <c r="E3" s="171" t="s">
        <v>148</v>
      </c>
      <c r="G3" s="180" t="s">
        <v>154</v>
      </c>
      <c r="H3">
        <v>7</v>
      </c>
      <c r="V3" s="185">
        <v>12917869</v>
      </c>
      <c r="W3" s="186">
        <v>42242</v>
      </c>
      <c r="X3" s="186" t="s">
        <v>162</v>
      </c>
      <c r="Y3" s="187">
        <v>15</v>
      </c>
      <c r="Z3" s="186" t="s">
        <v>147</v>
      </c>
      <c r="AB3" s="193" t="s">
        <v>166</v>
      </c>
      <c r="AC3" s="189">
        <v>35</v>
      </c>
      <c r="AE3" s="199" t="s">
        <v>151</v>
      </c>
      <c r="AF3" s="199" t="s">
        <v>123</v>
      </c>
      <c r="AG3" s="199" t="s">
        <v>158</v>
      </c>
    </row>
    <row r="4" spans="1:33">
      <c r="A4" s="168">
        <v>18179290</v>
      </c>
      <c r="B4" s="169">
        <v>42342</v>
      </c>
      <c r="C4" s="169" t="s">
        <v>147</v>
      </c>
      <c r="D4" s="170">
        <v>16</v>
      </c>
      <c r="E4" s="171" t="s">
        <v>148</v>
      </c>
      <c r="G4" s="181" t="s">
        <v>155</v>
      </c>
      <c r="H4">
        <v>11</v>
      </c>
      <c r="V4" s="185">
        <v>18179290</v>
      </c>
      <c r="W4" s="186">
        <v>42342</v>
      </c>
      <c r="X4" s="186" t="s">
        <v>162</v>
      </c>
      <c r="Y4" s="187">
        <v>53</v>
      </c>
      <c r="Z4" s="186" t="s">
        <v>147</v>
      </c>
      <c r="AB4" s="193" t="s">
        <v>167</v>
      </c>
      <c r="AC4" s="189">
        <v>45</v>
      </c>
      <c r="AE4" s="194">
        <v>25</v>
      </c>
      <c r="AF4" s="195">
        <v>9</v>
      </c>
      <c r="AG4" s="196">
        <v>0.23076923076923078</v>
      </c>
    </row>
    <row r="5" spans="1:33">
      <c r="A5" s="168">
        <v>14530174</v>
      </c>
      <c r="B5" s="169">
        <v>42342</v>
      </c>
      <c r="C5" s="169" t="s">
        <v>149</v>
      </c>
      <c r="D5" s="170">
        <v>15</v>
      </c>
      <c r="E5" s="171" t="s">
        <v>148</v>
      </c>
      <c r="G5" s="181" t="s">
        <v>156</v>
      </c>
      <c r="H5">
        <v>15</v>
      </c>
      <c r="V5" s="185">
        <v>14530174</v>
      </c>
      <c r="W5" s="186">
        <v>42342</v>
      </c>
      <c r="X5" s="186" t="s">
        <v>162</v>
      </c>
      <c r="Y5" s="187">
        <v>36</v>
      </c>
      <c r="Z5" s="186" t="s">
        <v>149</v>
      </c>
      <c r="AB5" s="193" t="s">
        <v>168</v>
      </c>
      <c r="AC5" s="189">
        <v>55</v>
      </c>
      <c r="AE5" s="194">
        <v>35</v>
      </c>
      <c r="AF5" s="195">
        <v>10</v>
      </c>
      <c r="AG5" s="196">
        <v>0.48717948717948717</v>
      </c>
    </row>
    <row r="6" spans="1:33" ht="15" thickBot="1">
      <c r="A6" s="168">
        <v>16386917</v>
      </c>
      <c r="B6" s="169">
        <v>42353</v>
      </c>
      <c r="C6" s="169" t="s">
        <v>149</v>
      </c>
      <c r="D6" s="170">
        <v>9</v>
      </c>
      <c r="E6" s="171" t="s">
        <v>148</v>
      </c>
      <c r="G6" s="172" t="s">
        <v>157</v>
      </c>
      <c r="V6" s="185">
        <v>16386917</v>
      </c>
      <c r="W6" s="186">
        <v>42353</v>
      </c>
      <c r="X6" s="186" t="s">
        <v>162</v>
      </c>
      <c r="Y6" s="187">
        <v>33</v>
      </c>
      <c r="Z6" s="186" t="s">
        <v>149</v>
      </c>
      <c r="AB6" s="193" t="s">
        <v>169</v>
      </c>
      <c r="AC6" s="190"/>
      <c r="AE6" s="194">
        <v>45</v>
      </c>
      <c r="AF6" s="195">
        <v>7</v>
      </c>
      <c r="AG6" s="196">
        <v>0.66666666666666663</v>
      </c>
    </row>
    <row r="7" spans="1:33">
      <c r="A7" s="168">
        <v>15026748</v>
      </c>
      <c r="B7" s="169">
        <v>42284</v>
      </c>
      <c r="C7" s="169" t="s">
        <v>150</v>
      </c>
      <c r="D7" s="170">
        <v>16</v>
      </c>
      <c r="E7" s="171" t="s">
        <v>148</v>
      </c>
      <c r="G7" s="172"/>
      <c r="J7" s="179" t="s">
        <v>151</v>
      </c>
      <c r="K7" s="179" t="s">
        <v>123</v>
      </c>
      <c r="L7" s="179" t="s">
        <v>158</v>
      </c>
      <c r="V7" s="185">
        <v>15026748</v>
      </c>
      <c r="W7" s="186">
        <v>42284</v>
      </c>
      <c r="X7" s="186" t="s">
        <v>162</v>
      </c>
      <c r="Y7" s="187">
        <v>20</v>
      </c>
      <c r="Z7" s="186" t="s">
        <v>150</v>
      </c>
      <c r="AE7" s="194">
        <v>55</v>
      </c>
      <c r="AF7" s="195">
        <v>9</v>
      </c>
      <c r="AG7" s="196">
        <v>0.89743589743589747</v>
      </c>
    </row>
    <row r="8" spans="1:33" ht="15" thickBot="1">
      <c r="A8" s="168">
        <v>16945125</v>
      </c>
      <c r="B8" s="169">
        <v>42356</v>
      </c>
      <c r="C8" s="169" t="s">
        <v>150</v>
      </c>
      <c r="D8" s="170">
        <v>4</v>
      </c>
      <c r="E8" s="171" t="s">
        <v>148</v>
      </c>
      <c r="G8" s="172"/>
      <c r="J8" s="174">
        <v>3</v>
      </c>
      <c r="K8" s="175">
        <v>7</v>
      </c>
      <c r="L8" s="176">
        <v>0.17948717948717949</v>
      </c>
      <c r="V8" s="185">
        <v>16945125</v>
      </c>
      <c r="W8" s="186">
        <v>42356</v>
      </c>
      <c r="X8" s="186" t="s">
        <v>162</v>
      </c>
      <c r="Y8" s="187">
        <v>59</v>
      </c>
      <c r="Z8" s="186" t="s">
        <v>150</v>
      </c>
      <c r="AE8" s="182" t="s">
        <v>170</v>
      </c>
      <c r="AF8" s="197">
        <v>4</v>
      </c>
      <c r="AG8" s="198">
        <v>1</v>
      </c>
    </row>
    <row r="9" spans="1:33">
      <c r="A9" s="168">
        <v>15594296</v>
      </c>
      <c r="B9" s="169">
        <v>42348</v>
      </c>
      <c r="C9" s="169" t="s">
        <v>150</v>
      </c>
      <c r="D9" s="170">
        <v>7</v>
      </c>
      <c r="E9" s="171" t="s">
        <v>148</v>
      </c>
      <c r="J9" s="174">
        <v>7</v>
      </c>
      <c r="K9" s="175">
        <v>5</v>
      </c>
      <c r="L9" s="176">
        <v>0.30769230769230771</v>
      </c>
      <c r="V9" s="185">
        <v>15594296</v>
      </c>
      <c r="W9" s="186">
        <v>42348</v>
      </c>
      <c r="X9" s="186" t="s">
        <v>163</v>
      </c>
      <c r="Y9" s="187">
        <v>42</v>
      </c>
      <c r="Z9" s="186" t="s">
        <v>150</v>
      </c>
    </row>
    <row r="10" spans="1:33">
      <c r="A10" s="168">
        <v>14181488</v>
      </c>
      <c r="B10" s="169">
        <v>42282</v>
      </c>
      <c r="C10" s="169" t="s">
        <v>150</v>
      </c>
      <c r="D10" s="170">
        <v>12</v>
      </c>
      <c r="E10" s="171" t="s">
        <v>148</v>
      </c>
      <c r="J10" s="174">
        <v>11</v>
      </c>
      <c r="K10" s="175">
        <v>12</v>
      </c>
      <c r="L10" s="176">
        <v>0.61538461538461542</v>
      </c>
      <c r="V10" s="185">
        <v>14181488</v>
      </c>
      <c r="W10" s="186">
        <v>42282</v>
      </c>
      <c r="X10" s="186" t="s">
        <v>163</v>
      </c>
      <c r="Y10" s="187">
        <v>30</v>
      </c>
      <c r="Z10" s="186" t="s">
        <v>150</v>
      </c>
    </row>
    <row r="11" spans="1:33">
      <c r="A11" s="168">
        <v>15371742</v>
      </c>
      <c r="B11" s="169">
        <v>42353</v>
      </c>
      <c r="C11" s="169" t="s">
        <v>150</v>
      </c>
      <c r="D11" s="170">
        <v>17</v>
      </c>
      <c r="E11" s="171" t="s">
        <v>148</v>
      </c>
      <c r="J11" s="174">
        <v>15</v>
      </c>
      <c r="K11" s="175">
        <v>6</v>
      </c>
      <c r="L11" s="176">
        <v>0.76923076923076927</v>
      </c>
      <c r="V11" s="185">
        <v>15371742</v>
      </c>
      <c r="W11" s="186">
        <v>42353</v>
      </c>
      <c r="X11" s="186" t="s">
        <v>163</v>
      </c>
      <c r="Y11" s="187">
        <v>15</v>
      </c>
      <c r="Z11" s="186" t="s">
        <v>150</v>
      </c>
    </row>
    <row r="12" spans="1:33" ht="15" thickBot="1">
      <c r="A12" s="168">
        <v>15096954</v>
      </c>
      <c r="B12" s="169">
        <v>42313</v>
      </c>
      <c r="C12" s="169" t="s">
        <v>147</v>
      </c>
      <c r="D12" s="170">
        <v>8</v>
      </c>
      <c r="E12" s="171" t="s">
        <v>148</v>
      </c>
      <c r="J12" s="182" t="s">
        <v>157</v>
      </c>
      <c r="K12" s="177">
        <v>9</v>
      </c>
      <c r="L12" s="178">
        <v>1</v>
      </c>
      <c r="V12" s="185">
        <v>15096954</v>
      </c>
      <c r="W12" s="186">
        <v>42313</v>
      </c>
      <c r="X12" s="186" t="s">
        <v>163</v>
      </c>
      <c r="Y12" s="187">
        <v>60</v>
      </c>
      <c r="Z12" s="186" t="s">
        <v>147</v>
      </c>
    </row>
    <row r="13" spans="1:33">
      <c r="A13" s="168">
        <v>15431945</v>
      </c>
      <c r="B13" s="169">
        <v>42319</v>
      </c>
      <c r="C13" s="169" t="s">
        <v>149</v>
      </c>
      <c r="D13" s="170">
        <v>2</v>
      </c>
      <c r="E13" s="171" t="s">
        <v>148</v>
      </c>
      <c r="V13" s="185">
        <v>15431945</v>
      </c>
      <c r="W13" s="186">
        <v>42319</v>
      </c>
      <c r="X13" s="186" t="s">
        <v>163</v>
      </c>
      <c r="Y13" s="187">
        <v>18</v>
      </c>
      <c r="Z13" s="186" t="s">
        <v>149</v>
      </c>
    </row>
    <row r="14" spans="1:33">
      <c r="A14" s="168">
        <v>18030549</v>
      </c>
      <c r="B14" s="169">
        <v>42362</v>
      </c>
      <c r="C14" s="169" t="s">
        <v>149</v>
      </c>
      <c r="D14" s="170">
        <v>10</v>
      </c>
      <c r="E14" s="171" t="s">
        <v>148</v>
      </c>
      <c r="V14" s="185">
        <v>18030549</v>
      </c>
      <c r="W14" s="186">
        <v>42362</v>
      </c>
      <c r="X14" s="186" t="s">
        <v>163</v>
      </c>
      <c r="Y14" s="187">
        <v>26</v>
      </c>
      <c r="Z14" s="186" t="s">
        <v>149</v>
      </c>
    </row>
    <row r="15" spans="1:33">
      <c r="A15" s="168">
        <v>16638096</v>
      </c>
      <c r="B15" s="169">
        <v>42362</v>
      </c>
      <c r="C15" s="169" t="s">
        <v>147</v>
      </c>
      <c r="D15" s="170">
        <v>1</v>
      </c>
      <c r="E15" s="171" t="s">
        <v>148</v>
      </c>
      <c r="V15" s="185">
        <v>16638096</v>
      </c>
      <c r="W15" s="186">
        <v>42362</v>
      </c>
      <c r="X15" s="186" t="s">
        <v>163</v>
      </c>
      <c r="Y15" s="187">
        <v>49</v>
      </c>
      <c r="Z15" s="186" t="s">
        <v>147</v>
      </c>
    </row>
    <row r="16" spans="1:33">
      <c r="A16" s="168">
        <v>17014930</v>
      </c>
      <c r="B16" s="169">
        <v>42297</v>
      </c>
      <c r="C16" s="169" t="s">
        <v>147</v>
      </c>
      <c r="D16" s="170">
        <v>15</v>
      </c>
      <c r="E16" s="171" t="s">
        <v>148</v>
      </c>
      <c r="V16" s="185">
        <v>17014930</v>
      </c>
      <c r="W16" s="186">
        <v>42297</v>
      </c>
      <c r="X16" s="186" t="s">
        <v>163</v>
      </c>
      <c r="Y16" s="187">
        <v>50</v>
      </c>
      <c r="Z16" s="186" t="s">
        <v>147</v>
      </c>
    </row>
    <row r="17" spans="1:26">
      <c r="A17" s="168">
        <v>15973431</v>
      </c>
      <c r="B17" s="169">
        <v>42362</v>
      </c>
      <c r="C17" s="169" t="s">
        <v>147</v>
      </c>
      <c r="D17" s="170">
        <v>16</v>
      </c>
      <c r="E17" s="171" t="s">
        <v>148</v>
      </c>
      <c r="V17" s="185">
        <v>15973431</v>
      </c>
      <c r="W17" s="186">
        <v>42362</v>
      </c>
      <c r="X17" s="186" t="s">
        <v>163</v>
      </c>
      <c r="Y17" s="187">
        <v>26</v>
      </c>
      <c r="Z17" s="186" t="s">
        <v>147</v>
      </c>
    </row>
    <row r="18" spans="1:26">
      <c r="A18" s="168">
        <v>14172108</v>
      </c>
      <c r="B18" s="169">
        <v>42345</v>
      </c>
      <c r="C18" s="169" t="s">
        <v>147</v>
      </c>
      <c r="D18" s="170">
        <v>18</v>
      </c>
      <c r="E18" s="171" t="s">
        <v>148</v>
      </c>
      <c r="V18" s="185">
        <v>14172108</v>
      </c>
      <c r="W18" s="186">
        <v>42345</v>
      </c>
      <c r="X18" s="186" t="s">
        <v>163</v>
      </c>
      <c r="Y18" s="187">
        <v>32</v>
      </c>
      <c r="Z18" s="186" t="s">
        <v>147</v>
      </c>
    </row>
    <row r="19" spans="1:26">
      <c r="A19" s="168">
        <v>14619528</v>
      </c>
      <c r="B19" s="169">
        <v>42341</v>
      </c>
      <c r="C19" s="169" t="s">
        <v>150</v>
      </c>
      <c r="D19" s="170">
        <v>6</v>
      </c>
      <c r="E19" s="171" t="s">
        <v>148</v>
      </c>
      <c r="V19" s="185">
        <v>14619528</v>
      </c>
      <c r="W19" s="186">
        <v>42341</v>
      </c>
      <c r="X19" s="186" t="s">
        <v>163</v>
      </c>
      <c r="Y19" s="187">
        <v>50</v>
      </c>
      <c r="Z19" s="186" t="s">
        <v>150</v>
      </c>
    </row>
    <row r="20" spans="1:26">
      <c r="A20" s="168">
        <v>16425473</v>
      </c>
      <c r="B20" s="169">
        <v>42356</v>
      </c>
      <c r="C20" s="169" t="s">
        <v>150</v>
      </c>
      <c r="D20" s="170">
        <v>11</v>
      </c>
      <c r="E20" s="171" t="s">
        <v>148</v>
      </c>
      <c r="V20" s="185">
        <v>16425473</v>
      </c>
      <c r="W20" s="186">
        <v>42356</v>
      </c>
      <c r="X20" s="186" t="s">
        <v>163</v>
      </c>
      <c r="Y20" s="187">
        <v>37</v>
      </c>
      <c r="Z20" s="186" t="s">
        <v>150</v>
      </c>
    </row>
    <row r="21" spans="1:26">
      <c r="A21" s="168">
        <v>17431929</v>
      </c>
      <c r="B21" s="169">
        <v>42269</v>
      </c>
      <c r="C21" s="169" t="s">
        <v>150</v>
      </c>
      <c r="D21" s="170">
        <v>8</v>
      </c>
      <c r="E21" s="171" t="s">
        <v>148</v>
      </c>
      <c r="V21" s="185">
        <v>17431929</v>
      </c>
      <c r="W21" s="186">
        <v>42269</v>
      </c>
      <c r="X21" s="186" t="s">
        <v>163</v>
      </c>
      <c r="Y21" s="187">
        <v>52</v>
      </c>
      <c r="Z21" s="186" t="s">
        <v>150</v>
      </c>
    </row>
    <row r="22" spans="1:26">
      <c r="A22" s="168">
        <v>12788037</v>
      </c>
      <c r="B22" s="169">
        <v>42275</v>
      </c>
      <c r="C22" s="169" t="s">
        <v>147</v>
      </c>
      <c r="D22" s="170">
        <v>9</v>
      </c>
      <c r="E22" s="171" t="s">
        <v>148</v>
      </c>
      <c r="V22" s="185">
        <v>12788037</v>
      </c>
      <c r="W22" s="186">
        <v>42275</v>
      </c>
      <c r="X22" s="186" t="s">
        <v>163</v>
      </c>
      <c r="Y22" s="187">
        <v>21</v>
      </c>
      <c r="Z22" s="186" t="s">
        <v>147</v>
      </c>
    </row>
    <row r="23" spans="1:26">
      <c r="A23" s="168">
        <v>15678374</v>
      </c>
      <c r="B23" s="169">
        <v>42360</v>
      </c>
      <c r="C23" s="169" t="s">
        <v>147</v>
      </c>
      <c r="D23" s="170">
        <v>12</v>
      </c>
      <c r="E23" s="171" t="s">
        <v>148</v>
      </c>
      <c r="V23" s="185">
        <v>15678374</v>
      </c>
      <c r="W23" s="186">
        <v>42360</v>
      </c>
      <c r="X23" s="186" t="s">
        <v>163</v>
      </c>
      <c r="Y23" s="187">
        <v>48</v>
      </c>
      <c r="Z23" s="186" t="s">
        <v>147</v>
      </c>
    </row>
    <row r="24" spans="1:26">
      <c r="A24" s="168">
        <v>13170557</v>
      </c>
      <c r="B24" s="169">
        <v>42324</v>
      </c>
      <c r="C24" s="169" t="s">
        <v>147</v>
      </c>
      <c r="D24" s="170">
        <v>3</v>
      </c>
      <c r="E24" s="171" t="s">
        <v>148</v>
      </c>
      <c r="V24" s="185">
        <v>13170557</v>
      </c>
      <c r="W24" s="186">
        <v>42324</v>
      </c>
      <c r="X24" s="186" t="s">
        <v>164</v>
      </c>
      <c r="Y24" s="187">
        <v>43</v>
      </c>
      <c r="Z24" s="186" t="s">
        <v>147</v>
      </c>
    </row>
    <row r="25" spans="1:26">
      <c r="A25" s="168">
        <v>13937107</v>
      </c>
      <c r="B25" s="169">
        <v>42340</v>
      </c>
      <c r="C25" s="169" t="s">
        <v>149</v>
      </c>
      <c r="D25" s="170">
        <v>10</v>
      </c>
      <c r="E25" s="171" t="s">
        <v>148</v>
      </c>
      <c r="V25" s="185">
        <v>13937107</v>
      </c>
      <c r="W25" s="186">
        <v>42340</v>
      </c>
      <c r="X25" s="186" t="s">
        <v>164</v>
      </c>
      <c r="Y25" s="187">
        <v>60</v>
      </c>
      <c r="Z25" s="186" t="s">
        <v>149</v>
      </c>
    </row>
    <row r="26" spans="1:26">
      <c r="A26" s="168">
        <v>18348061</v>
      </c>
      <c r="B26" s="169">
        <v>42341</v>
      </c>
      <c r="C26" s="169" t="s">
        <v>149</v>
      </c>
      <c r="D26" s="170">
        <v>5</v>
      </c>
      <c r="E26" s="171" t="s">
        <v>148</v>
      </c>
      <c r="V26" s="185">
        <v>18348061</v>
      </c>
      <c r="W26" s="186">
        <v>42341</v>
      </c>
      <c r="X26" s="186" t="s">
        <v>164</v>
      </c>
      <c r="Y26" s="187">
        <v>24</v>
      </c>
      <c r="Z26" s="186" t="s">
        <v>149</v>
      </c>
    </row>
    <row r="27" spans="1:26">
      <c r="A27" s="168">
        <v>14343585</v>
      </c>
      <c r="B27" s="169">
        <v>42345</v>
      </c>
      <c r="C27" s="169" t="s">
        <v>149</v>
      </c>
      <c r="D27" s="170">
        <v>2</v>
      </c>
      <c r="E27" s="171" t="s">
        <v>148</v>
      </c>
      <c r="V27" s="185">
        <v>14343585</v>
      </c>
      <c r="W27" s="186">
        <v>42345</v>
      </c>
      <c r="X27" s="186" t="s">
        <v>164</v>
      </c>
      <c r="Y27" s="187">
        <v>43</v>
      </c>
      <c r="Z27" s="186" t="s">
        <v>149</v>
      </c>
    </row>
    <row r="28" spans="1:26">
      <c r="A28" s="168">
        <v>13605135</v>
      </c>
      <c r="B28" s="169">
        <v>42345</v>
      </c>
      <c r="C28" s="169" t="s">
        <v>149</v>
      </c>
      <c r="D28" s="170">
        <v>8</v>
      </c>
      <c r="E28" s="171" t="s">
        <v>148</v>
      </c>
      <c r="V28" s="185">
        <v>13605135</v>
      </c>
      <c r="W28" s="186">
        <v>42345</v>
      </c>
      <c r="X28" s="186" t="s">
        <v>164</v>
      </c>
      <c r="Y28" s="187">
        <v>49</v>
      </c>
      <c r="Z28" s="186" t="s">
        <v>149</v>
      </c>
    </row>
    <row r="29" spans="1:26">
      <c r="A29" s="168">
        <v>15520724</v>
      </c>
      <c r="B29" s="169">
        <v>42292</v>
      </c>
      <c r="C29" s="169" t="s">
        <v>149</v>
      </c>
      <c r="D29" s="170">
        <v>9</v>
      </c>
      <c r="E29" s="171" t="s">
        <v>148</v>
      </c>
      <c r="V29" s="185">
        <v>15520724</v>
      </c>
      <c r="W29" s="186">
        <v>42292</v>
      </c>
      <c r="X29" s="186" t="s">
        <v>164</v>
      </c>
      <c r="Y29" s="187">
        <v>23</v>
      </c>
      <c r="Z29" s="186" t="s">
        <v>149</v>
      </c>
    </row>
    <row r="30" spans="1:26">
      <c r="A30" s="168">
        <v>17339116</v>
      </c>
      <c r="B30" s="169">
        <v>42342</v>
      </c>
      <c r="C30" s="169" t="s">
        <v>149</v>
      </c>
      <c r="D30" s="170">
        <v>3</v>
      </c>
      <c r="E30" s="171" t="s">
        <v>148</v>
      </c>
      <c r="V30" s="185">
        <v>17339116</v>
      </c>
      <c r="W30" s="186">
        <v>42342</v>
      </c>
      <c r="X30" s="186" t="s">
        <v>164</v>
      </c>
      <c r="Y30" s="187">
        <v>30</v>
      </c>
      <c r="Z30" s="186" t="s">
        <v>149</v>
      </c>
    </row>
    <row r="31" spans="1:26">
      <c r="A31" s="168">
        <v>15547379</v>
      </c>
      <c r="B31" s="169">
        <v>42296</v>
      </c>
      <c r="C31" s="169" t="s">
        <v>150</v>
      </c>
      <c r="D31" s="170">
        <v>15</v>
      </c>
      <c r="E31" s="171" t="s">
        <v>148</v>
      </c>
      <c r="V31" s="185">
        <v>15547379</v>
      </c>
      <c r="W31" s="186">
        <v>42296</v>
      </c>
      <c r="X31" s="186" t="s">
        <v>164</v>
      </c>
      <c r="Y31" s="187">
        <v>23</v>
      </c>
      <c r="Z31" s="186" t="s">
        <v>150</v>
      </c>
    </row>
    <row r="32" spans="1:26">
      <c r="A32" s="168">
        <v>18527190</v>
      </c>
      <c r="B32" s="169">
        <v>42362</v>
      </c>
      <c r="C32" s="169" t="s">
        <v>150</v>
      </c>
      <c r="D32" s="170">
        <v>8</v>
      </c>
      <c r="E32" s="171" t="s">
        <v>148</v>
      </c>
      <c r="V32" s="185">
        <v>18527190</v>
      </c>
      <c r="W32" s="186">
        <v>42362</v>
      </c>
      <c r="X32" s="186" t="s">
        <v>164</v>
      </c>
      <c r="Y32" s="187">
        <v>17</v>
      </c>
      <c r="Z32" s="186" t="s">
        <v>150</v>
      </c>
    </row>
    <row r="33" spans="1:26">
      <c r="A33" s="168">
        <v>13281770</v>
      </c>
      <c r="B33" s="169">
        <v>42345</v>
      </c>
      <c r="C33" s="169" t="s">
        <v>150</v>
      </c>
      <c r="D33" s="170">
        <v>11</v>
      </c>
      <c r="E33" s="171" t="s">
        <v>148</v>
      </c>
      <c r="V33" s="185">
        <v>13281770</v>
      </c>
      <c r="W33" s="186">
        <v>42345</v>
      </c>
      <c r="X33" s="186" t="s">
        <v>164</v>
      </c>
      <c r="Y33" s="187">
        <v>31</v>
      </c>
      <c r="Z33" s="186" t="s">
        <v>150</v>
      </c>
    </row>
    <row r="34" spans="1:26">
      <c r="A34" s="168">
        <v>15908740</v>
      </c>
      <c r="B34" s="169">
        <v>42268</v>
      </c>
      <c r="C34" s="169" t="s">
        <v>150</v>
      </c>
      <c r="D34" s="170">
        <v>16</v>
      </c>
      <c r="E34" s="171" t="s">
        <v>148</v>
      </c>
      <c r="V34" s="185">
        <v>15908740</v>
      </c>
      <c r="W34" s="186">
        <v>42268</v>
      </c>
      <c r="X34" s="186" t="s">
        <v>164</v>
      </c>
      <c r="Y34" s="187">
        <v>45</v>
      </c>
      <c r="Z34" s="186" t="s">
        <v>150</v>
      </c>
    </row>
    <row r="35" spans="1:26">
      <c r="A35" s="168">
        <v>18062060</v>
      </c>
      <c r="B35" s="169">
        <v>42355</v>
      </c>
      <c r="C35" s="169" t="s">
        <v>147</v>
      </c>
      <c r="D35" s="170">
        <v>7</v>
      </c>
      <c r="E35" s="171" t="s">
        <v>148</v>
      </c>
      <c r="V35" s="185">
        <v>18062060</v>
      </c>
      <c r="W35" s="186">
        <v>42355</v>
      </c>
      <c r="X35" s="186" t="s">
        <v>164</v>
      </c>
      <c r="Y35" s="187">
        <v>33</v>
      </c>
      <c r="Z35" s="186" t="s">
        <v>147</v>
      </c>
    </row>
    <row r="36" spans="1:26">
      <c r="A36" s="168">
        <v>13078444</v>
      </c>
      <c r="B36" s="169">
        <v>42353</v>
      </c>
      <c r="C36" s="169" t="s">
        <v>150</v>
      </c>
      <c r="D36" s="170">
        <v>13</v>
      </c>
      <c r="E36" s="171" t="s">
        <v>148</v>
      </c>
      <c r="V36" s="185">
        <v>13078444</v>
      </c>
      <c r="W36" s="186">
        <v>42353</v>
      </c>
      <c r="X36" s="186" t="s">
        <v>164</v>
      </c>
      <c r="Y36" s="187">
        <v>33</v>
      </c>
      <c r="Z36" s="186" t="s">
        <v>150</v>
      </c>
    </row>
    <row r="37" spans="1:26">
      <c r="A37" s="168">
        <v>17000176</v>
      </c>
      <c r="B37" s="169">
        <v>42265</v>
      </c>
      <c r="C37" s="169" t="s">
        <v>149</v>
      </c>
      <c r="D37" s="170">
        <v>2</v>
      </c>
      <c r="E37" s="171" t="s">
        <v>148</v>
      </c>
      <c r="V37" s="185">
        <v>17000176</v>
      </c>
      <c r="W37" s="186">
        <v>42265</v>
      </c>
      <c r="X37" s="186" t="s">
        <v>164</v>
      </c>
      <c r="Y37" s="187">
        <v>58</v>
      </c>
      <c r="Z37" s="186" t="s">
        <v>149</v>
      </c>
    </row>
    <row r="38" spans="1:26">
      <c r="A38" s="168">
        <v>18717910</v>
      </c>
      <c r="B38" s="169">
        <v>42349</v>
      </c>
      <c r="C38" s="169" t="s">
        <v>150</v>
      </c>
      <c r="D38" s="170">
        <v>17</v>
      </c>
      <c r="E38" s="171" t="s">
        <v>148</v>
      </c>
      <c r="V38" s="185">
        <v>18717910</v>
      </c>
      <c r="W38" s="186">
        <v>42349</v>
      </c>
      <c r="X38" s="186" t="s">
        <v>164</v>
      </c>
      <c r="Y38" s="187">
        <v>39</v>
      </c>
      <c r="Z38" s="186" t="s">
        <v>150</v>
      </c>
    </row>
    <row r="39" spans="1:26">
      <c r="A39" s="168">
        <v>16086235</v>
      </c>
      <c r="B39" s="169">
        <v>42307</v>
      </c>
      <c r="C39" s="169" t="s">
        <v>147</v>
      </c>
      <c r="D39" s="170">
        <v>2</v>
      </c>
      <c r="E39" s="171" t="s">
        <v>148</v>
      </c>
      <c r="V39" s="185">
        <v>16086235</v>
      </c>
      <c r="W39" s="186">
        <v>42307</v>
      </c>
      <c r="X39" s="186" t="s">
        <v>164</v>
      </c>
      <c r="Y39" s="187">
        <v>54</v>
      </c>
      <c r="Z39" s="186" t="s">
        <v>147</v>
      </c>
    </row>
    <row r="40" spans="1:26">
      <c r="A40" s="168">
        <v>15653428</v>
      </c>
      <c r="B40" s="169">
        <v>42353</v>
      </c>
      <c r="C40" s="169" t="s">
        <v>149</v>
      </c>
      <c r="D40" s="170">
        <v>8</v>
      </c>
      <c r="E40" s="171" t="s">
        <v>148</v>
      </c>
      <c r="V40" s="185">
        <v>15653428</v>
      </c>
      <c r="W40" s="186">
        <v>42353</v>
      </c>
      <c r="X40" s="186" t="s">
        <v>164</v>
      </c>
      <c r="Y40" s="187">
        <v>55</v>
      </c>
      <c r="Z40" s="186" t="s">
        <v>149</v>
      </c>
    </row>
  </sheetData>
  <sortState xmlns:xlrd2="http://schemas.microsoft.com/office/spreadsheetml/2017/richdata2" ref="AE4:AE7">
    <sortCondition ref="AE4"/>
  </sortState>
  <pageMargins left="0.7" right="0.7" top="0.75" bottom="0.75" header="0.3" footer="0.3"/>
  <ignoredErrors>
    <ignoredError sqref="F5:G5" twoDigitTextYear="1"/>
  </ignoredErrors>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AAE27-DB8F-4BCF-8561-ED6AB8CD0348}">
  <sheetPr codeName="Sheet14"/>
  <dimension ref="B4:Q16"/>
  <sheetViews>
    <sheetView workbookViewId="0">
      <selection activeCell="S9" sqref="S9"/>
    </sheetView>
  </sheetViews>
  <sheetFormatPr defaultRowHeight="14.4"/>
  <cols>
    <col min="2" max="2" width="15.88671875" bestFit="1" customWidth="1"/>
    <col min="6" max="6" width="10.33203125" bestFit="1" customWidth="1"/>
  </cols>
  <sheetData>
    <row r="4" spans="2:17" ht="15.6">
      <c r="B4" s="203" t="s">
        <v>171</v>
      </c>
      <c r="C4" s="203" t="s">
        <v>172</v>
      </c>
      <c r="D4" s="203" t="s">
        <v>173</v>
      </c>
      <c r="E4" s="200"/>
      <c r="F4" s="209" t="s">
        <v>174</v>
      </c>
      <c r="I4" s="210" t="s">
        <v>180</v>
      </c>
    </row>
    <row r="5" spans="2:17" ht="17.399999999999999" customHeight="1">
      <c r="B5" s="204" t="s">
        <v>175</v>
      </c>
      <c r="C5" s="204">
        <v>3.9999999999999956</v>
      </c>
      <c r="D5" s="204">
        <v>5.0000000000000044</v>
      </c>
      <c r="E5" s="200"/>
      <c r="F5" s="200"/>
      <c r="I5" s="282" t="s">
        <v>181</v>
      </c>
      <c r="J5" s="282"/>
      <c r="K5" s="282"/>
      <c r="L5" s="282"/>
      <c r="M5" s="282"/>
      <c r="N5" s="282"/>
      <c r="O5" s="282"/>
      <c r="P5" s="282"/>
      <c r="Q5" s="282"/>
    </row>
    <row r="6" spans="2:17" ht="14.4" customHeight="1">
      <c r="I6" s="282"/>
      <c r="J6" s="282"/>
      <c r="K6" s="282"/>
      <c r="L6" s="282"/>
      <c r="M6" s="282"/>
      <c r="N6" s="282"/>
      <c r="O6" s="282"/>
      <c r="P6" s="282"/>
      <c r="Q6" s="282"/>
    </row>
    <row r="7" spans="2:17" ht="14.4" customHeight="1">
      <c r="B7" s="206" t="s">
        <v>176</v>
      </c>
      <c r="C7" s="205">
        <v>800</v>
      </c>
      <c r="D7" s="205">
        <v>600</v>
      </c>
      <c r="E7" s="200"/>
      <c r="F7" s="208">
        <f>+(C7*C5)+(D5*D7)</f>
        <v>6199.9999999999991</v>
      </c>
      <c r="I7" s="282"/>
      <c r="J7" s="282"/>
      <c r="K7" s="282"/>
      <c r="L7" s="282"/>
      <c r="M7" s="282"/>
      <c r="N7" s="282"/>
      <c r="O7" s="282"/>
      <c r="P7" s="282"/>
      <c r="Q7" s="282"/>
    </row>
    <row r="8" spans="2:17" ht="14.4" customHeight="1">
      <c r="I8" s="282"/>
      <c r="J8" s="282"/>
      <c r="K8" s="282"/>
      <c r="L8" s="282"/>
      <c r="M8" s="282"/>
      <c r="N8" s="282"/>
      <c r="O8" s="282"/>
      <c r="P8" s="282"/>
      <c r="Q8" s="282"/>
    </row>
    <row r="9" spans="2:17" ht="14.4" customHeight="1">
      <c r="B9" s="202" t="s">
        <v>177</v>
      </c>
      <c r="C9" s="200"/>
      <c r="D9" s="200"/>
      <c r="E9" s="200"/>
      <c r="F9" s="200"/>
      <c r="I9" s="282"/>
      <c r="J9" s="282"/>
      <c r="K9" s="282"/>
      <c r="L9" s="282"/>
      <c r="M9" s="282"/>
      <c r="N9" s="282"/>
      <c r="O9" s="282"/>
      <c r="P9" s="282"/>
      <c r="Q9" s="282"/>
    </row>
    <row r="10" spans="2:17" ht="14.4" customHeight="1">
      <c r="B10" s="207" t="s">
        <v>178</v>
      </c>
      <c r="C10" s="207">
        <v>50</v>
      </c>
      <c r="D10" s="207">
        <v>40</v>
      </c>
      <c r="E10" s="200"/>
      <c r="F10" s="201">
        <f>+(C10*C5)+(D5*D10)</f>
        <v>399.99999999999994</v>
      </c>
      <c r="I10" s="282"/>
      <c r="J10" s="282"/>
      <c r="K10" s="282"/>
      <c r="L10" s="282"/>
      <c r="M10" s="282"/>
      <c r="N10" s="282"/>
      <c r="O10" s="282"/>
      <c r="P10" s="282"/>
      <c r="Q10" s="282"/>
    </row>
    <row r="11" spans="2:17" ht="14.4" customHeight="1">
      <c r="B11" s="207" t="s">
        <v>179</v>
      </c>
      <c r="C11" s="207">
        <v>1</v>
      </c>
      <c r="D11" s="207">
        <v>1</v>
      </c>
      <c r="E11" s="200"/>
      <c r="F11" s="201">
        <f>+(C11*C5)+(D11*D5)</f>
        <v>9</v>
      </c>
      <c r="I11" s="282"/>
      <c r="J11" s="282"/>
      <c r="K11" s="282"/>
      <c r="L11" s="282"/>
      <c r="M11" s="282"/>
      <c r="N11" s="282"/>
      <c r="O11" s="282"/>
      <c r="P11" s="282"/>
      <c r="Q11" s="282"/>
    </row>
    <row r="12" spans="2:17" ht="14.4" customHeight="1">
      <c r="I12" s="282"/>
      <c r="J12" s="282"/>
      <c r="K12" s="282"/>
      <c r="L12" s="282"/>
      <c r="M12" s="282"/>
      <c r="N12" s="282"/>
      <c r="O12" s="282"/>
      <c r="P12" s="282"/>
      <c r="Q12" s="282"/>
    </row>
    <row r="13" spans="2:17" ht="14.4" customHeight="1">
      <c r="I13" s="282"/>
      <c r="J13" s="282"/>
      <c r="K13" s="282"/>
      <c r="L13" s="282"/>
      <c r="M13" s="282"/>
      <c r="N13" s="282"/>
      <c r="O13" s="282"/>
      <c r="P13" s="282"/>
      <c r="Q13" s="282"/>
    </row>
    <row r="14" spans="2:17" ht="14.4" customHeight="1">
      <c r="I14" s="282"/>
      <c r="J14" s="282"/>
      <c r="K14" s="282"/>
      <c r="L14" s="282"/>
      <c r="M14" s="282"/>
      <c r="N14" s="282"/>
      <c r="O14" s="282"/>
      <c r="P14" s="282"/>
      <c r="Q14" s="282"/>
    </row>
    <row r="15" spans="2:17" ht="14.4" customHeight="1">
      <c r="I15" s="282"/>
      <c r="J15" s="282"/>
      <c r="K15" s="282"/>
      <c r="L15" s="282"/>
      <c r="M15" s="282"/>
      <c r="N15" s="282"/>
      <c r="O15" s="282"/>
      <c r="P15" s="282"/>
      <c r="Q15" s="282"/>
    </row>
    <row r="16" spans="2:17" ht="14.4" customHeight="1">
      <c r="I16" s="282"/>
      <c r="J16" s="282"/>
      <c r="K16" s="282"/>
      <c r="L16" s="282"/>
      <c r="M16" s="282"/>
      <c r="N16" s="282"/>
      <c r="O16" s="282"/>
      <c r="P16" s="282"/>
      <c r="Q16" s="282"/>
    </row>
  </sheetData>
  <mergeCells count="1">
    <mergeCell ref="I5:Q1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F4041-CDFF-4F5A-8B4F-C79B58ACB211}">
  <sheetPr codeName="Sheet15"/>
  <dimension ref="A1:P13"/>
  <sheetViews>
    <sheetView workbookViewId="0">
      <selection activeCell="S12" sqref="S12"/>
    </sheetView>
  </sheetViews>
  <sheetFormatPr defaultRowHeight="14.4"/>
  <cols>
    <col min="2" max="2" width="18.5546875" bestFit="1" customWidth="1"/>
    <col min="3" max="3" width="11.33203125" bestFit="1" customWidth="1"/>
  </cols>
  <sheetData>
    <row r="1" spans="1:16" ht="15.6" customHeight="1">
      <c r="A1" s="283" t="s">
        <v>182</v>
      </c>
      <c r="B1" s="283"/>
      <c r="C1" s="283"/>
      <c r="D1" s="283"/>
      <c r="E1" s="283"/>
      <c r="F1" s="283"/>
      <c r="G1" s="283"/>
      <c r="H1" s="283"/>
      <c r="I1" s="283"/>
      <c r="J1" s="283"/>
      <c r="K1" s="283"/>
      <c r="L1" s="283"/>
      <c r="M1" s="283"/>
      <c r="N1" s="283"/>
      <c r="O1" s="283"/>
      <c r="P1" s="283"/>
    </row>
    <row r="2" spans="1:16">
      <c r="A2" s="283"/>
      <c r="B2" s="283"/>
      <c r="C2" s="283"/>
      <c r="D2" s="283"/>
      <c r="E2" s="283"/>
      <c r="F2" s="283"/>
      <c r="G2" s="283"/>
      <c r="H2" s="283"/>
      <c r="I2" s="283"/>
      <c r="J2" s="283"/>
      <c r="K2" s="283"/>
      <c r="L2" s="283"/>
      <c r="M2" s="283"/>
      <c r="N2" s="283"/>
      <c r="O2" s="283"/>
      <c r="P2" s="283"/>
    </row>
    <row r="3" spans="1:16">
      <c r="A3" s="283"/>
      <c r="B3" s="283"/>
      <c r="C3" s="283"/>
      <c r="D3" s="283"/>
      <c r="E3" s="283"/>
      <c r="F3" s="283"/>
      <c r="G3" s="283"/>
      <c r="H3" s="283"/>
      <c r="I3" s="283"/>
      <c r="J3" s="283"/>
      <c r="K3" s="283"/>
      <c r="L3" s="283"/>
      <c r="M3" s="283"/>
      <c r="N3" s="283"/>
      <c r="O3" s="283"/>
      <c r="P3" s="283"/>
    </row>
    <row r="4" spans="1:16">
      <c r="A4" s="283"/>
      <c r="B4" s="283"/>
      <c r="C4" s="283"/>
      <c r="D4" s="283"/>
      <c r="E4" s="283"/>
      <c r="F4" s="283"/>
      <c r="G4" s="283"/>
      <c r="H4" s="283"/>
      <c r="I4" s="283"/>
      <c r="J4" s="283"/>
      <c r="K4" s="283"/>
      <c r="L4" s="283"/>
      <c r="M4" s="283"/>
      <c r="N4" s="283"/>
      <c r="O4" s="283"/>
      <c r="P4" s="283"/>
    </row>
    <row r="6" spans="1:16">
      <c r="B6" s="212" t="s">
        <v>183</v>
      </c>
      <c r="C6" s="211"/>
    </row>
    <row r="7" spans="1:16">
      <c r="B7" s="213" t="s">
        <v>184</v>
      </c>
      <c r="C7" s="215">
        <v>5000</v>
      </c>
    </row>
    <row r="8" spans="1:16">
      <c r="B8" s="213" t="s">
        <v>185</v>
      </c>
      <c r="C8" s="214">
        <v>10.999999999999996</v>
      </c>
    </row>
    <row r="9" spans="1:16">
      <c r="B9" s="213" t="s">
        <v>186</v>
      </c>
      <c r="C9" s="214">
        <f>+C7*C8</f>
        <v>54999.999999999985</v>
      </c>
    </row>
    <row r="10" spans="1:16">
      <c r="B10" s="213" t="s">
        <v>187</v>
      </c>
      <c r="C10" s="216">
        <v>10000</v>
      </c>
    </row>
    <row r="11" spans="1:16">
      <c r="B11" s="213" t="s">
        <v>188</v>
      </c>
      <c r="C11" s="216">
        <v>20000</v>
      </c>
    </row>
    <row r="12" spans="1:16">
      <c r="B12" s="200"/>
      <c r="C12" s="200"/>
    </row>
    <row r="13" spans="1:16">
      <c r="B13" s="213" t="s">
        <v>189</v>
      </c>
      <c r="C13" s="217">
        <f>+C9-C10-C11</f>
        <v>24999.999999999985</v>
      </c>
    </row>
  </sheetData>
  <mergeCells count="1">
    <mergeCell ref="A1:P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FBC2E-1716-4F9A-BEF4-0434D4F3186C}">
  <sheetPr codeName="Sheet16"/>
  <dimension ref="B2:L50"/>
  <sheetViews>
    <sheetView topLeftCell="A2" workbookViewId="0">
      <selection activeCell="B2" sqref="B2:C2"/>
    </sheetView>
  </sheetViews>
  <sheetFormatPr defaultRowHeight="14.4"/>
  <cols>
    <col min="7" max="7" width="16.5546875" bestFit="1" customWidth="1"/>
  </cols>
  <sheetData>
    <row r="2" spans="2:12">
      <c r="B2" s="284" t="s">
        <v>190</v>
      </c>
      <c r="C2" s="285"/>
    </row>
    <row r="3" spans="2:12" ht="15" thickBot="1">
      <c r="B3" s="219" t="s">
        <v>191</v>
      </c>
      <c r="C3" s="219" t="s">
        <v>192</v>
      </c>
    </row>
    <row r="4" spans="2:12">
      <c r="B4" s="218">
        <v>92</v>
      </c>
      <c r="C4" s="218">
        <v>50</v>
      </c>
      <c r="G4" s="222" t="s">
        <v>191</v>
      </c>
      <c r="H4" s="222"/>
      <c r="K4" s="222" t="s">
        <v>192</v>
      </c>
      <c r="L4" s="222"/>
    </row>
    <row r="5" spans="2:12">
      <c r="B5" s="218">
        <v>71</v>
      </c>
      <c r="C5" s="218">
        <v>79</v>
      </c>
      <c r="G5" s="220"/>
      <c r="H5" s="220"/>
      <c r="K5" s="220"/>
      <c r="L5" s="220"/>
    </row>
    <row r="6" spans="2:12">
      <c r="B6" s="218">
        <v>53</v>
      </c>
      <c r="C6" s="218">
        <v>50</v>
      </c>
      <c r="G6" s="220" t="s">
        <v>193</v>
      </c>
      <c r="H6" s="220">
        <v>71.659574468085111</v>
      </c>
      <c r="K6" s="220" t="s">
        <v>193</v>
      </c>
      <c r="L6" s="220">
        <v>67.829787234042556</v>
      </c>
    </row>
    <row r="7" spans="2:12">
      <c r="B7" s="218">
        <v>86</v>
      </c>
      <c r="C7" s="218">
        <v>71</v>
      </c>
      <c r="G7" s="220" t="s">
        <v>194</v>
      </c>
      <c r="H7" s="220">
        <v>2.2361251910959949</v>
      </c>
      <c r="K7" s="220" t="s">
        <v>194</v>
      </c>
      <c r="L7" s="220">
        <v>1.9610733409066021</v>
      </c>
    </row>
    <row r="8" spans="2:12">
      <c r="B8" s="218">
        <v>75</v>
      </c>
      <c r="C8" s="218">
        <v>71</v>
      </c>
      <c r="G8" s="220" t="s">
        <v>88</v>
      </c>
      <c r="H8" s="220">
        <v>74</v>
      </c>
      <c r="K8" s="220" t="s">
        <v>88</v>
      </c>
      <c r="L8" s="220">
        <v>70</v>
      </c>
    </row>
    <row r="9" spans="2:12">
      <c r="B9" s="218">
        <v>63</v>
      </c>
      <c r="C9" s="218">
        <v>62</v>
      </c>
      <c r="G9" s="220" t="s">
        <v>195</v>
      </c>
      <c r="H9" s="220">
        <v>92</v>
      </c>
      <c r="K9" s="220" t="s">
        <v>195</v>
      </c>
      <c r="L9" s="220">
        <v>63</v>
      </c>
    </row>
    <row r="10" spans="2:12">
      <c r="B10" s="218">
        <v>66</v>
      </c>
      <c r="C10" s="218">
        <v>50</v>
      </c>
      <c r="G10" s="220" t="s">
        <v>87</v>
      </c>
      <c r="H10" s="220">
        <v>15.330101953409923</v>
      </c>
      <c r="K10" s="220" t="s">
        <v>87</v>
      </c>
      <c r="L10" s="220">
        <v>13.444441471310192</v>
      </c>
    </row>
    <row r="11" spans="2:12">
      <c r="B11" s="218">
        <v>64</v>
      </c>
      <c r="C11" s="218">
        <v>64</v>
      </c>
      <c r="G11" s="220" t="s">
        <v>196</v>
      </c>
      <c r="H11" s="220">
        <v>235.01202590194274</v>
      </c>
      <c r="K11" s="220" t="s">
        <v>196</v>
      </c>
      <c r="L11" s="220">
        <v>180.75300647548536</v>
      </c>
    </row>
    <row r="12" spans="2:12">
      <c r="B12" s="218">
        <v>82</v>
      </c>
      <c r="C12" s="218">
        <v>70</v>
      </c>
      <c r="G12" s="220" t="s">
        <v>197</v>
      </c>
      <c r="H12" s="220">
        <v>-1.0612440224665192</v>
      </c>
      <c r="K12" s="220" t="s">
        <v>197</v>
      </c>
      <c r="L12" s="220">
        <v>-1.1463957107876093</v>
      </c>
    </row>
    <row r="13" spans="2:12">
      <c r="B13" s="218">
        <v>46</v>
      </c>
      <c r="C13" s="218">
        <v>85</v>
      </c>
      <c r="G13" s="220" t="s">
        <v>198</v>
      </c>
      <c r="H13" s="220">
        <v>-0.18487878319313106</v>
      </c>
      <c r="K13" s="220" t="s">
        <v>198</v>
      </c>
      <c r="L13" s="220">
        <v>-3.5691275301940648E-2</v>
      </c>
    </row>
    <row r="14" spans="2:12">
      <c r="B14" s="218">
        <v>48</v>
      </c>
      <c r="C14" s="218">
        <v>53</v>
      </c>
      <c r="G14" s="220" t="s">
        <v>199</v>
      </c>
      <c r="H14" s="220">
        <v>49</v>
      </c>
      <c r="K14" s="220" t="s">
        <v>199</v>
      </c>
      <c r="L14" s="220">
        <v>47</v>
      </c>
    </row>
    <row r="15" spans="2:12">
      <c r="B15" s="218">
        <v>47</v>
      </c>
      <c r="C15" s="218">
        <v>77</v>
      </c>
      <c r="G15" s="220" t="s">
        <v>200</v>
      </c>
      <c r="H15" s="220">
        <v>46</v>
      </c>
      <c r="K15" s="220" t="s">
        <v>200</v>
      </c>
      <c r="L15" s="220">
        <v>45</v>
      </c>
    </row>
    <row r="16" spans="2:12">
      <c r="B16" s="218">
        <v>76</v>
      </c>
      <c r="C16" s="218">
        <v>64</v>
      </c>
      <c r="G16" s="220" t="s">
        <v>201</v>
      </c>
      <c r="H16" s="220">
        <v>95</v>
      </c>
      <c r="K16" s="220" t="s">
        <v>201</v>
      </c>
      <c r="L16" s="220">
        <v>92</v>
      </c>
    </row>
    <row r="17" spans="2:12">
      <c r="B17" s="218">
        <v>69</v>
      </c>
      <c r="C17" s="218">
        <v>58</v>
      </c>
      <c r="G17" s="220" t="s">
        <v>202</v>
      </c>
      <c r="H17" s="220">
        <v>3368</v>
      </c>
      <c r="K17" s="220" t="s">
        <v>202</v>
      </c>
      <c r="L17" s="220">
        <v>3188</v>
      </c>
    </row>
    <row r="18" spans="2:12" ht="15" thickBot="1">
      <c r="B18" s="218">
        <v>94</v>
      </c>
      <c r="C18" s="218">
        <v>50</v>
      </c>
      <c r="G18" s="221" t="s">
        <v>35</v>
      </c>
      <c r="H18" s="221">
        <v>47</v>
      </c>
      <c r="K18" s="221" t="s">
        <v>35</v>
      </c>
      <c r="L18" s="221">
        <v>47</v>
      </c>
    </row>
    <row r="19" spans="2:12">
      <c r="B19" s="218">
        <v>74</v>
      </c>
      <c r="C19" s="218">
        <v>54</v>
      </c>
      <c r="H19">
        <v>0</v>
      </c>
    </row>
    <row r="20" spans="2:12">
      <c r="B20" s="218">
        <v>48</v>
      </c>
      <c r="C20" s="218">
        <v>81</v>
      </c>
    </row>
    <row r="21" spans="2:12">
      <c r="B21" s="218">
        <v>49</v>
      </c>
      <c r="C21" s="218">
        <v>74</v>
      </c>
    </row>
    <row r="22" spans="2:12">
      <c r="B22" s="218">
        <v>80</v>
      </c>
      <c r="C22" s="218">
        <v>63</v>
      </c>
    </row>
    <row r="23" spans="2:12">
      <c r="B23" s="218">
        <v>68</v>
      </c>
      <c r="C23" s="218">
        <v>63</v>
      </c>
    </row>
    <row r="24" spans="2:12">
      <c r="B24" s="218">
        <v>70</v>
      </c>
      <c r="C24" s="218">
        <v>59</v>
      </c>
    </row>
    <row r="25" spans="2:12">
      <c r="B25" s="218">
        <v>76</v>
      </c>
      <c r="C25" s="218">
        <v>89</v>
      </c>
    </row>
    <row r="26" spans="2:12">
      <c r="B26" s="218">
        <v>63</v>
      </c>
      <c r="C26" s="218">
        <v>90</v>
      </c>
    </row>
    <row r="27" spans="2:12">
      <c r="B27" s="218">
        <v>92</v>
      </c>
      <c r="C27" s="218">
        <v>63</v>
      </c>
    </row>
    <row r="28" spans="2:12">
      <c r="B28" s="218">
        <v>83</v>
      </c>
      <c r="C28" s="218">
        <v>51</v>
      </c>
    </row>
    <row r="29" spans="2:12">
      <c r="B29" s="218">
        <v>73</v>
      </c>
      <c r="C29" s="218">
        <v>77</v>
      </c>
    </row>
    <row r="30" spans="2:12">
      <c r="B30" s="218">
        <v>95</v>
      </c>
      <c r="C30" s="218">
        <v>75</v>
      </c>
    </row>
    <row r="31" spans="2:12">
      <c r="B31" s="218">
        <v>71</v>
      </c>
      <c r="C31" s="218">
        <v>53</v>
      </c>
    </row>
    <row r="32" spans="2:12">
      <c r="B32" s="218">
        <v>92</v>
      </c>
      <c r="C32" s="218">
        <v>75</v>
      </c>
    </row>
    <row r="33" spans="2:3">
      <c r="B33" s="218">
        <v>94</v>
      </c>
      <c r="C33" s="218">
        <v>66</v>
      </c>
    </row>
    <row r="34" spans="2:3">
      <c r="B34" s="218">
        <v>74</v>
      </c>
      <c r="C34" s="218">
        <v>74</v>
      </c>
    </row>
    <row r="35" spans="2:3">
      <c r="B35" s="218">
        <v>54</v>
      </c>
      <c r="C35" s="218">
        <v>92</v>
      </c>
    </row>
    <row r="36" spans="2:3">
      <c r="B36" s="218">
        <v>51</v>
      </c>
      <c r="C36" s="218">
        <v>86</v>
      </c>
    </row>
    <row r="37" spans="2:3">
      <c r="B37" s="218">
        <v>58</v>
      </c>
      <c r="C37" s="218">
        <v>80</v>
      </c>
    </row>
    <row r="38" spans="2:3">
      <c r="B38" s="218">
        <v>76</v>
      </c>
      <c r="C38" s="218">
        <v>85</v>
      </c>
    </row>
    <row r="39" spans="2:3">
      <c r="B39" s="218">
        <v>80</v>
      </c>
      <c r="C39" s="218">
        <v>72</v>
      </c>
    </row>
    <row r="40" spans="2:3">
      <c r="B40" s="218">
        <v>78</v>
      </c>
      <c r="C40" s="218">
        <v>72</v>
      </c>
    </row>
    <row r="41" spans="2:3">
      <c r="B41" s="218">
        <v>75</v>
      </c>
      <c r="C41" s="218">
        <v>84</v>
      </c>
    </row>
    <row r="42" spans="2:3">
      <c r="B42" s="218">
        <v>86</v>
      </c>
      <c r="C42" s="218">
        <v>47</v>
      </c>
    </row>
    <row r="43" spans="2:3">
      <c r="B43" s="218">
        <v>71</v>
      </c>
      <c r="C43" s="218">
        <v>63</v>
      </c>
    </row>
    <row r="44" spans="2:3">
      <c r="B44" s="218">
        <v>53</v>
      </c>
      <c r="C44" s="218">
        <v>45</v>
      </c>
    </row>
    <row r="45" spans="2:3">
      <c r="B45" s="218">
        <v>91</v>
      </c>
      <c r="C45" s="218">
        <v>80</v>
      </c>
    </row>
    <row r="46" spans="2:3">
      <c r="B46" s="218">
        <v>51</v>
      </c>
      <c r="C46" s="218">
        <v>85</v>
      </c>
    </row>
    <row r="47" spans="2:3">
      <c r="B47" s="218">
        <v>47</v>
      </c>
      <c r="C47" s="218">
        <v>76</v>
      </c>
    </row>
    <row r="48" spans="2:3">
      <c r="B48" s="218">
        <v>78</v>
      </c>
      <c r="C48" s="218">
        <v>63</v>
      </c>
    </row>
    <row r="49" spans="2:3">
      <c r="B49" s="218">
        <v>94</v>
      </c>
      <c r="C49" s="218">
        <v>49</v>
      </c>
    </row>
    <row r="50" spans="2:3">
      <c r="B50" s="218">
        <v>91</v>
      </c>
      <c r="C50" s="218">
        <v>48</v>
      </c>
    </row>
  </sheetData>
  <mergeCells count="1">
    <mergeCell ref="B2:C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45400-8783-4025-A948-69EBFB8000A8}">
  <sheetPr codeName="Sheet17"/>
  <dimension ref="A1:F13"/>
  <sheetViews>
    <sheetView workbookViewId="0">
      <selection activeCell="F5" sqref="F5"/>
    </sheetView>
  </sheetViews>
  <sheetFormatPr defaultRowHeight="14.4"/>
  <cols>
    <col min="1" max="1" width="18.109375" bestFit="1" customWidth="1"/>
    <col min="2" max="2" width="12.5546875" bestFit="1" customWidth="1"/>
    <col min="5" max="5" width="12.33203125" bestFit="1" customWidth="1"/>
    <col min="6" max="6" width="9.33203125" bestFit="1" customWidth="1"/>
  </cols>
  <sheetData>
    <row r="1" spans="1:6">
      <c r="A1" t="s">
        <v>203</v>
      </c>
    </row>
    <row r="2" spans="1:6">
      <c r="A2" t="s">
        <v>204</v>
      </c>
      <c r="B2" s="223">
        <v>1000000</v>
      </c>
      <c r="E2" t="s">
        <v>205</v>
      </c>
    </row>
    <row r="3" spans="1:6">
      <c r="A3" t="s">
        <v>206</v>
      </c>
      <c r="B3" s="117">
        <v>0.1</v>
      </c>
      <c r="F3" s="224">
        <f>+B6</f>
        <v>263797.48079474544</v>
      </c>
    </row>
    <row r="4" spans="1:6">
      <c r="A4" t="s">
        <v>207</v>
      </c>
      <c r="B4">
        <v>5</v>
      </c>
      <c r="E4" s="117">
        <v>0.08</v>
      </c>
      <c r="F4">
        <f t="dataTable" ref="F4:F13" dt2D="0" dtr="0" r1="B3"/>
        <v>250456.45456683659</v>
      </c>
    </row>
    <row r="5" spans="1:6">
      <c r="E5" s="117">
        <v>0.09</v>
      </c>
      <c r="F5">
        <v>257092.45695674495</v>
      </c>
    </row>
    <row r="6" spans="1:6">
      <c r="A6" t="s">
        <v>208</v>
      </c>
      <c r="B6" s="224">
        <f>-PMT(B3,B4,B2)</f>
        <v>263797.48079474544</v>
      </c>
      <c r="E6" s="113">
        <v>0.105</v>
      </c>
      <c r="F6">
        <v>267175.49538216268</v>
      </c>
    </row>
    <row r="7" spans="1:6">
      <c r="A7" t="s">
        <v>209</v>
      </c>
      <c r="B7" s="191">
        <f>+B6/12</f>
        <v>21983.123399562119</v>
      </c>
      <c r="E7" s="117">
        <v>0.11</v>
      </c>
      <c r="F7">
        <v>270570.30951473449</v>
      </c>
    </row>
    <row r="8" spans="1:6">
      <c r="A8" t="s">
        <v>210</v>
      </c>
      <c r="B8" s="191">
        <f>+B6*B4</f>
        <v>1318987.4039737273</v>
      </c>
      <c r="E8" s="113">
        <v>0.115</v>
      </c>
      <c r="F8">
        <v>273981.77197285567</v>
      </c>
    </row>
    <row r="9" spans="1:6">
      <c r="A9" t="s">
        <v>211</v>
      </c>
      <c r="B9" s="223">
        <f>+B8-B2</f>
        <v>318987.40397372725</v>
      </c>
      <c r="E9" s="117">
        <v>0.12</v>
      </c>
      <c r="F9">
        <v>277409.73194104887</v>
      </c>
    </row>
    <row r="10" spans="1:6">
      <c r="E10" s="113">
        <v>0.125</v>
      </c>
      <c r="F10">
        <v>280854.03903961036</v>
      </c>
    </row>
    <row r="11" spans="1:6">
      <c r="E11" s="117">
        <v>0.13</v>
      </c>
      <c r="F11">
        <v>284314.54335515772</v>
      </c>
    </row>
    <row r="12" spans="1:6">
      <c r="E12" s="117">
        <v>0.15</v>
      </c>
      <c r="F12">
        <v>298315.55246152834</v>
      </c>
    </row>
    <row r="13" spans="1:6">
      <c r="E13" s="117">
        <v>0.2</v>
      </c>
      <c r="F13">
        <v>334379.70328961516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E23D5-E73C-4368-BB71-3E208BD8C7FA}">
  <sheetPr codeName="Sheet18"/>
  <dimension ref="A1:Z101"/>
  <sheetViews>
    <sheetView topLeftCell="D1" workbookViewId="0">
      <selection activeCell="Y16" sqref="Y16:Y26"/>
    </sheetView>
  </sheetViews>
  <sheetFormatPr defaultRowHeight="14.4"/>
  <cols>
    <col min="2" max="2" width="10" bestFit="1" customWidth="1"/>
    <col min="3" max="3" width="12.6640625" customWidth="1"/>
    <col min="17" max="17" width="12" bestFit="1" customWidth="1"/>
    <col min="18" max="18" width="10.77734375" bestFit="1" customWidth="1"/>
    <col min="22" max="22" width="14.21875" customWidth="1"/>
    <col min="23" max="23" width="12.6640625" bestFit="1" customWidth="1"/>
    <col min="25" max="25" width="81.6640625" customWidth="1"/>
  </cols>
  <sheetData>
    <row r="1" spans="1:26">
      <c r="A1" s="226" t="s">
        <v>37</v>
      </c>
      <c r="B1" s="228" t="s">
        <v>43</v>
      </c>
    </row>
    <row r="2" spans="1:26">
      <c r="A2" s="231">
        <v>42370</v>
      </c>
      <c r="B2" s="229">
        <v>52899</v>
      </c>
      <c r="C2" t="e">
        <v>#N/A</v>
      </c>
    </row>
    <row r="3" spans="1:26" ht="15" thickBot="1">
      <c r="A3" s="227">
        <v>42371</v>
      </c>
      <c r="B3" s="229">
        <v>40869</v>
      </c>
      <c r="C3" t="e">
        <v>#N/A</v>
      </c>
      <c r="Q3" s="234" t="s">
        <v>223</v>
      </c>
      <c r="R3" s="234" t="s">
        <v>224</v>
      </c>
      <c r="S3" s="234" t="s">
        <v>225</v>
      </c>
      <c r="V3" t="s">
        <v>226</v>
      </c>
    </row>
    <row r="4" spans="1:26" ht="15" thickBot="1">
      <c r="A4" s="227">
        <v>42372</v>
      </c>
      <c r="B4" s="229">
        <v>51741.5</v>
      </c>
      <c r="C4" t="e">
        <v>#N/A</v>
      </c>
      <c r="Q4" s="238">
        <v>1</v>
      </c>
      <c r="R4" s="233">
        <v>646</v>
      </c>
      <c r="S4" s="233">
        <v>669</v>
      </c>
    </row>
    <row r="5" spans="1:26">
      <c r="A5" s="227">
        <v>42374</v>
      </c>
      <c r="B5" s="229">
        <v>57503</v>
      </c>
      <c r="C5" t="e">
        <v>#N/A</v>
      </c>
      <c r="Q5" s="238">
        <v>2</v>
      </c>
      <c r="R5" s="232">
        <v>638</v>
      </c>
      <c r="S5" s="232">
        <v>682</v>
      </c>
      <c r="V5" s="237"/>
      <c r="W5" s="237" t="s">
        <v>224</v>
      </c>
      <c r="X5" s="237" t="s">
        <v>225</v>
      </c>
    </row>
    <row r="6" spans="1:26">
      <c r="A6" s="227">
        <v>42375</v>
      </c>
      <c r="B6" s="229">
        <v>58185.5</v>
      </c>
      <c r="C6" s="230">
        <f t="shared" ref="C6:C37" si="0">AVERAGE(B2:B6)</f>
        <v>52239.6</v>
      </c>
      <c r="Q6" s="238">
        <v>3</v>
      </c>
      <c r="R6" s="232">
        <v>444</v>
      </c>
      <c r="S6" s="232">
        <v>444</v>
      </c>
      <c r="V6" s="235" t="s">
        <v>193</v>
      </c>
      <c r="W6" s="235">
        <v>556</v>
      </c>
      <c r="X6" s="235">
        <v>569.29999999999995</v>
      </c>
      <c r="Z6" t="s">
        <v>193</v>
      </c>
    </row>
    <row r="7" spans="1:26">
      <c r="A7" s="227">
        <v>42376</v>
      </c>
      <c r="B7" s="229">
        <v>50983.5</v>
      </c>
      <c r="C7" s="230">
        <f t="shared" si="0"/>
        <v>51856.5</v>
      </c>
      <c r="Q7" s="238">
        <v>4</v>
      </c>
      <c r="R7" s="232">
        <v>576</v>
      </c>
      <c r="S7" s="232">
        <v>527</v>
      </c>
      <c r="V7" s="235" t="s">
        <v>227</v>
      </c>
      <c r="W7" s="235">
        <v>7853.5789473684208</v>
      </c>
      <c r="X7" s="235">
        <v>8963.0631578947468</v>
      </c>
      <c r="Z7" t="s">
        <v>227</v>
      </c>
    </row>
    <row r="8" spans="1:26">
      <c r="A8" s="227">
        <v>42377</v>
      </c>
      <c r="B8" s="229">
        <v>58411.5</v>
      </c>
      <c r="C8" s="230">
        <f t="shared" si="0"/>
        <v>55365</v>
      </c>
      <c r="Q8" s="238">
        <v>5</v>
      </c>
      <c r="R8" s="232">
        <v>681</v>
      </c>
      <c r="S8" s="232">
        <v>697</v>
      </c>
      <c r="V8" s="235" t="s">
        <v>223</v>
      </c>
      <c r="W8" s="235">
        <v>20</v>
      </c>
      <c r="X8" s="235">
        <v>20</v>
      </c>
    </row>
    <row r="9" spans="1:26">
      <c r="A9" s="227">
        <v>42378</v>
      </c>
      <c r="B9" s="229">
        <v>67561.5</v>
      </c>
      <c r="C9" s="230">
        <f t="shared" si="0"/>
        <v>58529</v>
      </c>
      <c r="Q9" s="238">
        <v>6</v>
      </c>
      <c r="R9" s="232">
        <v>645</v>
      </c>
      <c r="S9" s="232">
        <v>574</v>
      </c>
      <c r="V9" s="235" t="s">
        <v>228</v>
      </c>
      <c r="W9" s="235">
        <v>0</v>
      </c>
      <c r="X9" s="235"/>
      <c r="Z9" t="s">
        <v>235</v>
      </c>
    </row>
    <row r="10" spans="1:26">
      <c r="A10" s="227">
        <v>42379</v>
      </c>
      <c r="B10" s="229">
        <v>47879.5</v>
      </c>
      <c r="C10" s="230">
        <f t="shared" si="0"/>
        <v>56604.3</v>
      </c>
      <c r="Q10" s="238">
        <v>7</v>
      </c>
      <c r="R10" s="232">
        <v>547</v>
      </c>
      <c r="S10" s="232">
        <v>457</v>
      </c>
      <c r="V10" s="235" t="s">
        <v>229</v>
      </c>
      <c r="W10" s="235">
        <v>38</v>
      </c>
      <c r="X10" s="235"/>
      <c r="Z10" t="s">
        <v>236</v>
      </c>
    </row>
    <row r="11" spans="1:26">
      <c r="A11" s="227">
        <v>42380</v>
      </c>
      <c r="B11" s="229">
        <v>42855</v>
      </c>
      <c r="C11" s="230">
        <f t="shared" si="0"/>
        <v>53538.2</v>
      </c>
      <c r="Q11" s="238">
        <v>8</v>
      </c>
      <c r="R11" s="232">
        <v>405</v>
      </c>
      <c r="S11" s="232">
        <v>614</v>
      </c>
      <c r="V11" s="235" t="s">
        <v>230</v>
      </c>
      <c r="W11" s="235">
        <v>-0.45866647534539456</v>
      </c>
      <c r="X11" s="235"/>
    </row>
    <row r="12" spans="1:26">
      <c r="A12" s="227">
        <v>42381</v>
      </c>
      <c r="B12" s="229">
        <v>48636.5</v>
      </c>
      <c r="C12" s="230">
        <f t="shared" si="0"/>
        <v>53068.800000000003</v>
      </c>
      <c r="Q12" s="238">
        <v>9</v>
      </c>
      <c r="R12" s="232">
        <v>447</v>
      </c>
      <c r="S12" s="232">
        <v>560</v>
      </c>
      <c r="V12" s="235" t="s">
        <v>231</v>
      </c>
      <c r="W12" s="235">
        <v>0.32454317741487521</v>
      </c>
      <c r="X12" s="235"/>
    </row>
    <row r="13" spans="1:26">
      <c r="A13" s="227">
        <v>42382</v>
      </c>
      <c r="B13" s="229">
        <v>41776.5</v>
      </c>
      <c r="C13" s="230">
        <f t="shared" si="0"/>
        <v>49741.8</v>
      </c>
      <c r="Q13" s="238">
        <v>10</v>
      </c>
      <c r="R13" s="232">
        <v>681</v>
      </c>
      <c r="S13" s="232">
        <v>506</v>
      </c>
      <c r="V13" s="235" t="s">
        <v>232</v>
      </c>
      <c r="W13" s="235">
        <v>1.6859544601667387</v>
      </c>
      <c r="X13" s="235"/>
    </row>
    <row r="14" spans="1:26">
      <c r="A14" s="227">
        <v>42383</v>
      </c>
      <c r="B14" s="229">
        <v>56774.75</v>
      </c>
      <c r="C14" s="230">
        <f t="shared" si="0"/>
        <v>47584.45</v>
      </c>
      <c r="Q14" s="238">
        <v>11</v>
      </c>
      <c r="R14" s="232">
        <v>481</v>
      </c>
      <c r="S14" s="232">
        <v>403</v>
      </c>
      <c r="V14" s="235" t="s">
        <v>233</v>
      </c>
      <c r="W14" s="235">
        <v>0.64908635482975041</v>
      </c>
      <c r="X14" s="235"/>
    </row>
    <row r="15" spans="1:26" ht="15" thickBot="1">
      <c r="A15" s="227">
        <v>42384</v>
      </c>
      <c r="B15" s="229">
        <v>42966.75</v>
      </c>
      <c r="C15" s="230">
        <f t="shared" si="0"/>
        <v>46601.9</v>
      </c>
      <c r="Q15" s="238">
        <v>12</v>
      </c>
      <c r="R15" s="232">
        <v>491</v>
      </c>
      <c r="S15" s="232">
        <v>621</v>
      </c>
      <c r="V15" s="236" t="s">
        <v>234</v>
      </c>
      <c r="W15" s="236">
        <v>2.0243941639119702</v>
      </c>
      <c r="X15" s="236"/>
    </row>
    <row r="16" spans="1:26" ht="17.399999999999999">
      <c r="A16" s="227">
        <v>42385</v>
      </c>
      <c r="B16" s="229">
        <v>32872.75</v>
      </c>
      <c r="C16" s="230">
        <f t="shared" si="0"/>
        <v>44605.45</v>
      </c>
      <c r="Q16" s="238">
        <v>13</v>
      </c>
      <c r="R16" s="232">
        <v>523</v>
      </c>
      <c r="S16" s="232">
        <v>553</v>
      </c>
      <c r="Y16" s="250" t="s">
        <v>252</v>
      </c>
    </row>
    <row r="17" spans="1:25">
      <c r="A17" s="227">
        <v>42386</v>
      </c>
      <c r="B17" s="229">
        <v>50906</v>
      </c>
      <c r="C17" s="230">
        <f t="shared" si="0"/>
        <v>45059.35</v>
      </c>
      <c r="Q17" s="238">
        <v>14</v>
      </c>
      <c r="R17" s="232">
        <v>634</v>
      </c>
      <c r="S17" s="232">
        <v>695</v>
      </c>
      <c r="Y17" s="225"/>
    </row>
    <row r="18" spans="1:25" ht="17.399999999999999">
      <c r="A18" s="227">
        <v>42387</v>
      </c>
      <c r="B18" s="229">
        <v>50211</v>
      </c>
      <c r="C18" s="230">
        <f t="shared" si="0"/>
        <v>46746.25</v>
      </c>
      <c r="Q18" s="238">
        <v>15</v>
      </c>
      <c r="R18" s="232">
        <v>529</v>
      </c>
      <c r="S18" s="232">
        <v>620</v>
      </c>
      <c r="Y18" s="251" t="s">
        <v>253</v>
      </c>
    </row>
    <row r="19" spans="1:25" ht="17.399999999999999">
      <c r="A19" s="227">
        <v>42388</v>
      </c>
      <c r="B19" s="229">
        <v>45042</v>
      </c>
      <c r="C19" s="230">
        <f t="shared" si="0"/>
        <v>44399.7</v>
      </c>
      <c r="Q19" s="238">
        <v>16</v>
      </c>
      <c r="R19" s="232">
        <v>637</v>
      </c>
      <c r="S19" s="232">
        <v>459</v>
      </c>
      <c r="Y19" s="251" t="s">
        <v>254</v>
      </c>
    </row>
    <row r="20" spans="1:25" ht="17.399999999999999">
      <c r="A20" s="227">
        <v>42389</v>
      </c>
      <c r="B20" s="229">
        <v>51087</v>
      </c>
      <c r="C20" s="230">
        <f t="shared" si="0"/>
        <v>46023.75</v>
      </c>
      <c r="Q20" s="238">
        <v>17</v>
      </c>
      <c r="R20" s="232">
        <v>475</v>
      </c>
      <c r="S20" s="232">
        <v>691</v>
      </c>
      <c r="Y20" s="251" t="s">
        <v>255</v>
      </c>
    </row>
    <row r="21" spans="1:25">
      <c r="A21" s="227">
        <v>42390</v>
      </c>
      <c r="B21" s="229">
        <v>44258</v>
      </c>
      <c r="C21" s="230">
        <f t="shared" si="0"/>
        <v>48300.800000000003</v>
      </c>
      <c r="Q21" s="238">
        <v>18</v>
      </c>
      <c r="R21" s="232">
        <v>547</v>
      </c>
      <c r="S21" s="232">
        <v>571</v>
      </c>
    </row>
    <row r="22" spans="1:25" ht="28.8">
      <c r="A22" s="227">
        <v>42391</v>
      </c>
      <c r="B22" s="229">
        <v>43708.5</v>
      </c>
      <c r="C22" s="230">
        <f t="shared" si="0"/>
        <v>46861.3</v>
      </c>
      <c r="Q22" s="238">
        <v>19</v>
      </c>
      <c r="R22" s="232">
        <v>456</v>
      </c>
      <c r="S22" s="232">
        <v>436</v>
      </c>
      <c r="Y22" s="252" t="s">
        <v>256</v>
      </c>
    </row>
    <row r="23" spans="1:25">
      <c r="A23" s="227">
        <v>42392</v>
      </c>
      <c r="B23" s="229">
        <v>33479.5</v>
      </c>
      <c r="C23" s="230">
        <f t="shared" si="0"/>
        <v>43515</v>
      </c>
      <c r="Q23" s="238">
        <v>20</v>
      </c>
      <c r="R23" s="232">
        <v>637</v>
      </c>
      <c r="S23" s="232">
        <v>607</v>
      </c>
    </row>
    <row r="24" spans="1:25" ht="50.4">
      <c r="A24" s="227">
        <v>42393</v>
      </c>
      <c r="B24" s="229">
        <v>47967.5</v>
      </c>
      <c r="C24" s="230">
        <f t="shared" si="0"/>
        <v>44100.1</v>
      </c>
      <c r="Y24" s="253" t="s">
        <v>257</v>
      </c>
    </row>
    <row r="25" spans="1:25">
      <c r="A25" s="227">
        <v>42394</v>
      </c>
      <c r="B25" s="229">
        <v>46362</v>
      </c>
      <c r="C25" s="230">
        <f t="shared" si="0"/>
        <v>43155.1</v>
      </c>
    </row>
    <row r="26" spans="1:25" ht="28.8">
      <c r="A26" s="227">
        <v>42395</v>
      </c>
      <c r="B26" s="229">
        <v>35404</v>
      </c>
      <c r="C26" s="230">
        <f t="shared" si="0"/>
        <v>41384.300000000003</v>
      </c>
      <c r="Y26" s="252" t="s">
        <v>258</v>
      </c>
    </row>
    <row r="27" spans="1:25">
      <c r="A27" s="227">
        <v>42396</v>
      </c>
      <c r="B27" s="229">
        <v>42337.5</v>
      </c>
      <c r="C27" s="230">
        <f t="shared" si="0"/>
        <v>41110.1</v>
      </c>
    </row>
    <row r="28" spans="1:25">
      <c r="A28" s="227">
        <v>42397</v>
      </c>
      <c r="B28" s="229">
        <v>44527.5</v>
      </c>
      <c r="C28" s="230">
        <f t="shared" si="0"/>
        <v>43319.7</v>
      </c>
    </row>
    <row r="29" spans="1:25">
      <c r="A29" s="227">
        <v>42398</v>
      </c>
      <c r="B29" s="229">
        <v>37986</v>
      </c>
      <c r="C29" s="230">
        <f t="shared" si="0"/>
        <v>41323.4</v>
      </c>
    </row>
    <row r="30" spans="1:25">
      <c r="A30" s="227">
        <v>42399</v>
      </c>
      <c r="B30" s="229">
        <v>52899</v>
      </c>
      <c r="C30" s="230">
        <f t="shared" si="0"/>
        <v>42630.8</v>
      </c>
    </row>
    <row r="31" spans="1:25">
      <c r="A31" s="227">
        <v>42400</v>
      </c>
      <c r="B31" s="229">
        <v>36512.5</v>
      </c>
      <c r="C31" s="230">
        <f t="shared" si="0"/>
        <v>42852.5</v>
      </c>
    </row>
    <row r="32" spans="1:25">
      <c r="A32" s="227">
        <v>42401</v>
      </c>
      <c r="B32" s="229">
        <v>57085.5</v>
      </c>
      <c r="C32" s="230">
        <f t="shared" si="0"/>
        <v>45802.1</v>
      </c>
    </row>
    <row r="33" spans="1:3">
      <c r="A33" s="227">
        <v>42402</v>
      </c>
      <c r="B33" s="229">
        <v>27031.25</v>
      </c>
      <c r="C33" s="230">
        <f t="shared" si="0"/>
        <v>42302.85</v>
      </c>
    </row>
    <row r="34" spans="1:3">
      <c r="A34" s="227">
        <v>42403</v>
      </c>
      <c r="B34" s="229">
        <v>48469.5</v>
      </c>
      <c r="C34" s="230">
        <f t="shared" si="0"/>
        <v>44399.55</v>
      </c>
    </row>
    <row r="35" spans="1:3">
      <c r="A35" s="227">
        <v>42404</v>
      </c>
      <c r="B35" s="229">
        <v>44106.75</v>
      </c>
      <c r="C35" s="230">
        <f t="shared" si="0"/>
        <v>42641.1</v>
      </c>
    </row>
    <row r="36" spans="1:3">
      <c r="A36" s="227">
        <v>42405</v>
      </c>
      <c r="B36" s="229">
        <v>54518</v>
      </c>
      <c r="C36" s="230">
        <f t="shared" si="0"/>
        <v>46242.2</v>
      </c>
    </row>
    <row r="37" spans="1:3">
      <c r="A37" s="227">
        <v>42406</v>
      </c>
      <c r="B37" s="229">
        <v>40620.5</v>
      </c>
      <c r="C37" s="230">
        <f t="shared" si="0"/>
        <v>42949.2</v>
      </c>
    </row>
    <row r="38" spans="1:3">
      <c r="A38" s="227">
        <v>42407</v>
      </c>
      <c r="B38" s="229">
        <v>53926.5</v>
      </c>
      <c r="C38" s="230">
        <f t="shared" ref="C38:C69" si="1">AVERAGE(B34:B38)</f>
        <v>48328.25</v>
      </c>
    </row>
    <row r="39" spans="1:3">
      <c r="A39" s="227">
        <v>42408</v>
      </c>
      <c r="B39" s="229">
        <v>40930.5</v>
      </c>
      <c r="C39" s="230">
        <f t="shared" si="1"/>
        <v>46820.45</v>
      </c>
    </row>
    <row r="40" spans="1:3">
      <c r="A40" s="227" t="s">
        <v>212</v>
      </c>
      <c r="B40" s="229">
        <v>39994.5</v>
      </c>
      <c r="C40" s="230">
        <f t="shared" si="1"/>
        <v>45998</v>
      </c>
    </row>
    <row r="41" spans="1:3">
      <c r="A41" s="227">
        <v>42410</v>
      </c>
      <c r="B41" s="229">
        <v>41515.5</v>
      </c>
      <c r="C41" s="230">
        <f t="shared" si="1"/>
        <v>43397.5</v>
      </c>
    </row>
    <row r="42" spans="1:3">
      <c r="A42" s="227">
        <v>42411</v>
      </c>
      <c r="B42" s="229">
        <v>41290.5</v>
      </c>
      <c r="C42" s="230">
        <f t="shared" si="1"/>
        <v>43531.5</v>
      </c>
    </row>
    <row r="43" spans="1:3">
      <c r="A43" s="227">
        <v>42412</v>
      </c>
      <c r="B43" s="229">
        <v>39405.25</v>
      </c>
      <c r="C43" s="230">
        <f t="shared" si="1"/>
        <v>40627.25</v>
      </c>
    </row>
    <row r="44" spans="1:3">
      <c r="A44" s="227">
        <v>42413</v>
      </c>
      <c r="B44" s="229">
        <v>49629</v>
      </c>
      <c r="C44" s="230">
        <f t="shared" si="1"/>
        <v>42366.95</v>
      </c>
    </row>
    <row r="45" spans="1:3">
      <c r="A45" s="227">
        <v>42414</v>
      </c>
      <c r="B45" s="229">
        <v>58775.25</v>
      </c>
      <c r="C45" s="230">
        <f t="shared" si="1"/>
        <v>46123.1</v>
      </c>
    </row>
    <row r="46" spans="1:3">
      <c r="A46" s="227">
        <v>42415</v>
      </c>
      <c r="B46" s="229">
        <v>36945</v>
      </c>
      <c r="C46" s="230">
        <f t="shared" si="1"/>
        <v>45209</v>
      </c>
    </row>
    <row r="47" spans="1:3">
      <c r="A47" s="227">
        <v>42416</v>
      </c>
      <c r="B47" s="229">
        <v>47635</v>
      </c>
      <c r="C47" s="230">
        <f t="shared" si="1"/>
        <v>46477.9</v>
      </c>
    </row>
    <row r="48" spans="1:3">
      <c r="A48" s="227">
        <v>42417</v>
      </c>
      <c r="B48" s="229">
        <v>46041</v>
      </c>
      <c r="C48" s="230">
        <f t="shared" si="1"/>
        <v>47805.05</v>
      </c>
    </row>
    <row r="49" spans="1:3">
      <c r="A49" s="227">
        <v>42418</v>
      </c>
      <c r="B49" s="229">
        <v>55879</v>
      </c>
      <c r="C49" s="230">
        <f t="shared" si="1"/>
        <v>49055.05</v>
      </c>
    </row>
    <row r="50" spans="1:3">
      <c r="A50" s="227">
        <v>42419</v>
      </c>
      <c r="B50" s="229">
        <v>56687.25</v>
      </c>
      <c r="C50" s="230">
        <f t="shared" si="1"/>
        <v>48637.45</v>
      </c>
    </row>
    <row r="51" spans="1:3">
      <c r="A51" s="227">
        <v>42420</v>
      </c>
      <c r="B51" s="229">
        <v>32679</v>
      </c>
      <c r="C51" s="230">
        <f t="shared" si="1"/>
        <v>47784.25</v>
      </c>
    </row>
    <row r="52" spans="1:3">
      <c r="A52" s="227">
        <v>42421</v>
      </c>
      <c r="B52" s="229">
        <v>46851</v>
      </c>
      <c r="C52" s="230">
        <f t="shared" si="1"/>
        <v>47627.45</v>
      </c>
    </row>
    <row r="53" spans="1:3">
      <c r="A53" s="227" t="s">
        <v>213</v>
      </c>
      <c r="B53" s="229">
        <v>51633</v>
      </c>
      <c r="C53" s="230">
        <f t="shared" si="1"/>
        <v>48745.85</v>
      </c>
    </row>
    <row r="54" spans="1:3">
      <c r="A54" s="227">
        <v>42423</v>
      </c>
      <c r="B54" s="229">
        <v>44549.5</v>
      </c>
      <c r="C54" s="230">
        <f t="shared" si="1"/>
        <v>46479.95</v>
      </c>
    </row>
    <row r="55" spans="1:3">
      <c r="A55" s="227">
        <v>42424</v>
      </c>
      <c r="B55" s="229">
        <v>57177</v>
      </c>
      <c r="C55" s="230">
        <f t="shared" si="1"/>
        <v>46577.9</v>
      </c>
    </row>
    <row r="56" spans="1:3">
      <c r="A56" s="227">
        <v>42425</v>
      </c>
      <c r="B56" s="229">
        <v>34627.5</v>
      </c>
      <c r="C56" s="230">
        <f t="shared" si="1"/>
        <v>46967.6</v>
      </c>
    </row>
    <row r="57" spans="1:3">
      <c r="A57" s="227">
        <v>42426</v>
      </c>
      <c r="B57" s="229">
        <v>60813</v>
      </c>
      <c r="C57" s="230">
        <f t="shared" si="1"/>
        <v>49760</v>
      </c>
    </row>
    <row r="58" spans="1:3">
      <c r="A58" s="227">
        <v>42427</v>
      </c>
      <c r="B58" s="229">
        <v>39136.5</v>
      </c>
      <c r="C58" s="230">
        <f t="shared" si="1"/>
        <v>47260.7</v>
      </c>
    </row>
    <row r="59" spans="1:3">
      <c r="A59" s="227" t="s">
        <v>214</v>
      </c>
      <c r="B59" s="229">
        <v>56635.5</v>
      </c>
      <c r="C59" s="230">
        <f t="shared" si="1"/>
        <v>49677.9</v>
      </c>
    </row>
    <row r="60" spans="1:3">
      <c r="A60" s="227">
        <v>42430</v>
      </c>
      <c r="B60" s="229">
        <v>50020.5</v>
      </c>
      <c r="C60" s="230">
        <f t="shared" si="1"/>
        <v>48246.6</v>
      </c>
    </row>
    <row r="61" spans="1:3">
      <c r="A61" s="227">
        <v>42431</v>
      </c>
      <c r="B61" s="229">
        <v>53112</v>
      </c>
      <c r="C61" s="230">
        <f t="shared" si="1"/>
        <v>51943.5</v>
      </c>
    </row>
    <row r="62" spans="1:3">
      <c r="A62" s="227">
        <v>42432</v>
      </c>
      <c r="B62" s="229">
        <v>38131.5</v>
      </c>
      <c r="C62" s="230">
        <f t="shared" si="1"/>
        <v>47407.199999999997</v>
      </c>
    </row>
    <row r="63" spans="1:3">
      <c r="A63" s="227" t="s">
        <v>215</v>
      </c>
      <c r="B63" s="229">
        <v>43749</v>
      </c>
      <c r="C63" s="230">
        <f t="shared" si="1"/>
        <v>48329.7</v>
      </c>
    </row>
    <row r="64" spans="1:3">
      <c r="A64" s="227">
        <v>42434</v>
      </c>
      <c r="B64" s="229">
        <v>59800</v>
      </c>
      <c r="C64" s="230">
        <f t="shared" si="1"/>
        <v>48962.6</v>
      </c>
    </row>
    <row r="65" spans="1:3">
      <c r="A65" s="227">
        <v>42435</v>
      </c>
      <c r="B65" s="229">
        <v>51225</v>
      </c>
      <c r="C65" s="230">
        <f t="shared" si="1"/>
        <v>49203.5</v>
      </c>
    </row>
    <row r="66" spans="1:3">
      <c r="A66" s="227">
        <v>42436</v>
      </c>
      <c r="B66" s="229">
        <v>45324</v>
      </c>
      <c r="C66" s="230">
        <f t="shared" si="1"/>
        <v>47645.9</v>
      </c>
    </row>
    <row r="67" spans="1:3">
      <c r="A67" s="227">
        <v>42437</v>
      </c>
      <c r="B67" s="229">
        <v>59162.25</v>
      </c>
      <c r="C67" s="230">
        <f t="shared" si="1"/>
        <v>51852.05</v>
      </c>
    </row>
    <row r="68" spans="1:3">
      <c r="A68" s="227" t="s">
        <v>216</v>
      </c>
      <c r="B68" s="229">
        <v>54513</v>
      </c>
      <c r="C68" s="230">
        <f t="shared" si="1"/>
        <v>54004.85</v>
      </c>
    </row>
    <row r="69" spans="1:3">
      <c r="A69" s="227">
        <v>42439</v>
      </c>
      <c r="B69" s="229">
        <v>50582.75</v>
      </c>
      <c r="C69" s="230">
        <f t="shared" si="1"/>
        <v>52161.4</v>
      </c>
    </row>
    <row r="70" spans="1:3">
      <c r="A70" s="227">
        <v>42440</v>
      </c>
      <c r="B70" s="229">
        <v>50742</v>
      </c>
      <c r="C70" s="230">
        <f t="shared" ref="C70:C101" si="2">AVERAGE(B66:B70)</f>
        <v>52064.800000000003</v>
      </c>
    </row>
    <row r="71" spans="1:3">
      <c r="A71" s="227">
        <v>42441</v>
      </c>
      <c r="B71" s="229">
        <v>22602.5</v>
      </c>
      <c r="C71" s="230">
        <f t="shared" si="2"/>
        <v>47520.5</v>
      </c>
    </row>
    <row r="72" spans="1:3">
      <c r="A72" s="227">
        <v>42442</v>
      </c>
      <c r="B72" s="229">
        <v>64816</v>
      </c>
      <c r="C72" s="230">
        <f t="shared" si="2"/>
        <v>48651.25</v>
      </c>
    </row>
    <row r="73" spans="1:3">
      <c r="A73" s="227" t="s">
        <v>217</v>
      </c>
      <c r="B73" s="229">
        <v>51213</v>
      </c>
      <c r="C73" s="230">
        <f t="shared" si="2"/>
        <v>47991.25</v>
      </c>
    </row>
    <row r="74" spans="1:3">
      <c r="A74" s="227">
        <v>42444</v>
      </c>
      <c r="B74" s="229">
        <v>42800.25</v>
      </c>
      <c r="C74" s="230">
        <f t="shared" si="2"/>
        <v>46434.75</v>
      </c>
    </row>
    <row r="75" spans="1:3">
      <c r="A75" s="227">
        <v>42445</v>
      </c>
      <c r="B75" s="229">
        <v>49723</v>
      </c>
      <c r="C75" s="230">
        <f t="shared" si="2"/>
        <v>46230.95</v>
      </c>
    </row>
    <row r="76" spans="1:3">
      <c r="A76" s="227">
        <v>42446</v>
      </c>
      <c r="B76" s="229">
        <v>56229</v>
      </c>
      <c r="C76" s="230">
        <f t="shared" si="2"/>
        <v>52956.25</v>
      </c>
    </row>
    <row r="77" spans="1:3">
      <c r="A77" s="227">
        <v>42447</v>
      </c>
      <c r="B77" s="229">
        <v>52842</v>
      </c>
      <c r="C77" s="230">
        <f t="shared" si="2"/>
        <v>50561.45</v>
      </c>
    </row>
    <row r="78" spans="1:3">
      <c r="A78" s="227" t="s">
        <v>218</v>
      </c>
      <c r="B78" s="229">
        <v>36881</v>
      </c>
      <c r="C78" s="230">
        <f t="shared" si="2"/>
        <v>47695.05</v>
      </c>
    </row>
    <row r="79" spans="1:3">
      <c r="A79" s="227">
        <v>42449</v>
      </c>
      <c r="B79" s="229">
        <v>41742</v>
      </c>
      <c r="C79" s="230">
        <f t="shared" si="2"/>
        <v>47483.4</v>
      </c>
    </row>
    <row r="80" spans="1:3">
      <c r="A80" s="227">
        <v>42450</v>
      </c>
      <c r="B80" s="229">
        <v>35308.5</v>
      </c>
      <c r="C80" s="230">
        <f t="shared" si="2"/>
        <v>44600.5</v>
      </c>
    </row>
    <row r="81" spans="1:3">
      <c r="A81" s="227">
        <v>42451</v>
      </c>
      <c r="B81" s="229">
        <v>42978</v>
      </c>
      <c r="C81" s="230">
        <f t="shared" si="2"/>
        <v>41950.3</v>
      </c>
    </row>
    <row r="82" spans="1:3">
      <c r="A82" s="227">
        <v>42452</v>
      </c>
      <c r="B82" s="229">
        <v>43434.5</v>
      </c>
      <c r="C82" s="230">
        <f t="shared" si="2"/>
        <v>40068.800000000003</v>
      </c>
    </row>
    <row r="83" spans="1:3">
      <c r="A83" s="227">
        <v>42453</v>
      </c>
      <c r="B83" s="229">
        <v>56169</v>
      </c>
      <c r="C83" s="230">
        <f t="shared" si="2"/>
        <v>43926.400000000001</v>
      </c>
    </row>
    <row r="84" spans="1:3">
      <c r="A84" s="227" t="s">
        <v>219</v>
      </c>
      <c r="B84" s="229">
        <v>45301.5</v>
      </c>
      <c r="C84" s="230">
        <f t="shared" si="2"/>
        <v>44638.3</v>
      </c>
    </row>
    <row r="85" spans="1:3">
      <c r="A85" s="227">
        <v>42455</v>
      </c>
      <c r="B85" s="229">
        <v>46252.5</v>
      </c>
      <c r="C85" s="230">
        <f t="shared" si="2"/>
        <v>46827.1</v>
      </c>
    </row>
    <row r="86" spans="1:3">
      <c r="A86" s="227">
        <v>42456</v>
      </c>
      <c r="B86" s="229">
        <v>31587</v>
      </c>
      <c r="C86" s="230">
        <f t="shared" si="2"/>
        <v>44548.9</v>
      </c>
    </row>
    <row r="87" spans="1:3">
      <c r="A87" s="227">
        <v>42457</v>
      </c>
      <c r="B87" s="229">
        <v>44620</v>
      </c>
      <c r="C87" s="230">
        <f t="shared" si="2"/>
        <v>44786</v>
      </c>
    </row>
    <row r="88" spans="1:3">
      <c r="A88" s="227" t="s">
        <v>220</v>
      </c>
      <c r="B88" s="229">
        <v>38573.25</v>
      </c>
      <c r="C88" s="230">
        <f t="shared" si="2"/>
        <v>41266.85</v>
      </c>
    </row>
    <row r="89" spans="1:3">
      <c r="A89" s="227">
        <v>42459</v>
      </c>
      <c r="B89" s="229">
        <v>45513.75</v>
      </c>
      <c r="C89" s="230">
        <f t="shared" si="2"/>
        <v>41309.300000000003</v>
      </c>
    </row>
    <row r="90" spans="1:3">
      <c r="A90" s="227">
        <v>42460</v>
      </c>
      <c r="B90" s="229">
        <v>56369.5</v>
      </c>
      <c r="C90" s="230">
        <f t="shared" si="2"/>
        <v>43332.7</v>
      </c>
    </row>
    <row r="91" spans="1:3">
      <c r="A91" s="227">
        <v>42461</v>
      </c>
      <c r="B91" s="229">
        <v>37287</v>
      </c>
      <c r="C91" s="230">
        <f t="shared" si="2"/>
        <v>44472.7</v>
      </c>
    </row>
    <row r="92" spans="1:3">
      <c r="A92" s="227">
        <v>42462</v>
      </c>
      <c r="B92" s="229">
        <v>33109.5</v>
      </c>
      <c r="C92" s="230">
        <f t="shared" si="2"/>
        <v>42170.6</v>
      </c>
    </row>
    <row r="93" spans="1:3">
      <c r="A93" s="227" t="s">
        <v>221</v>
      </c>
      <c r="B93" s="229">
        <v>46127.25</v>
      </c>
      <c r="C93" s="230">
        <f t="shared" si="2"/>
        <v>43681.4</v>
      </c>
    </row>
    <row r="94" spans="1:3">
      <c r="A94" s="227">
        <v>42464</v>
      </c>
      <c r="B94" s="229">
        <v>44821.5</v>
      </c>
      <c r="C94" s="230">
        <f t="shared" si="2"/>
        <v>43542.95</v>
      </c>
    </row>
    <row r="95" spans="1:3">
      <c r="A95" s="227">
        <v>42465</v>
      </c>
      <c r="B95" s="229">
        <v>43197</v>
      </c>
      <c r="C95" s="230">
        <f t="shared" si="2"/>
        <v>40908.449999999997</v>
      </c>
    </row>
    <row r="96" spans="1:3">
      <c r="A96" s="227">
        <v>42466</v>
      </c>
      <c r="B96" s="229">
        <v>45143.5</v>
      </c>
      <c r="C96" s="230">
        <f t="shared" si="2"/>
        <v>42479.75</v>
      </c>
    </row>
    <row r="97" spans="1:3">
      <c r="A97" s="227">
        <v>42467</v>
      </c>
      <c r="B97" s="229">
        <v>62377</v>
      </c>
      <c r="C97" s="230">
        <f t="shared" si="2"/>
        <v>48333.25</v>
      </c>
    </row>
    <row r="98" spans="1:3">
      <c r="A98" s="227" t="s">
        <v>222</v>
      </c>
      <c r="B98" s="229">
        <v>40989</v>
      </c>
      <c r="C98" s="230">
        <f t="shared" si="2"/>
        <v>47305.599999999999</v>
      </c>
    </row>
    <row r="99" spans="1:3">
      <c r="A99" s="227">
        <v>42469</v>
      </c>
      <c r="B99" s="229">
        <v>48924</v>
      </c>
      <c r="C99" s="230">
        <f t="shared" si="2"/>
        <v>48126.1</v>
      </c>
    </row>
    <row r="100" spans="1:3">
      <c r="A100" s="227">
        <v>42470</v>
      </c>
      <c r="B100" s="229">
        <v>65755.5</v>
      </c>
      <c r="C100" s="230">
        <f t="shared" si="2"/>
        <v>52637.8</v>
      </c>
    </row>
    <row r="101" spans="1:3">
      <c r="A101" s="227">
        <v>42471</v>
      </c>
      <c r="B101" s="229">
        <v>65755.5</v>
      </c>
      <c r="C101" s="230">
        <f t="shared" si="2"/>
        <v>56760.2</v>
      </c>
    </row>
  </sheetData>
  <hyperlinks>
    <hyperlink ref="Y22" r:id="rId1" display="https://www.statology.org/t-score-p-value-calculator/" xr:uid="{0A3DEB45-CBE9-4C10-BA2B-F4C05F0FDB70}"/>
    <hyperlink ref="Y26" r:id="rId2" display="https://www.statology.org/inverse-t-distribution-calculator/" xr:uid="{38DEB49C-FD85-4299-A9A7-C573674496DB}"/>
  </hyperlinks>
  <pageMargins left="0.7" right="0.7" top="0.75" bottom="0.75" header="0.3" footer="0.3"/>
  <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C3792-B6ED-4AD2-8733-C5D8A52B2DA5}">
  <sheetPr codeName="Sheet19"/>
  <dimension ref="A1:AR84"/>
  <sheetViews>
    <sheetView topLeftCell="AC1" workbookViewId="0">
      <selection activeCell="AM9" sqref="AM9"/>
    </sheetView>
  </sheetViews>
  <sheetFormatPr defaultRowHeight="14.4"/>
  <cols>
    <col min="2" max="2" width="10.77734375" bestFit="1" customWidth="1"/>
    <col min="4" max="4" width="12.44140625" bestFit="1" customWidth="1"/>
    <col min="7" max="7" width="17.6640625" bestFit="1" customWidth="1"/>
    <col min="16" max="18" width="14.6640625" customWidth="1"/>
    <col min="20" max="20" width="19.109375" bestFit="1" customWidth="1"/>
    <col min="21" max="21" width="19.44140625" bestFit="1" customWidth="1"/>
    <col min="28" max="28" width="9.6640625" bestFit="1" customWidth="1"/>
    <col min="31" max="31" width="17.44140625" bestFit="1" customWidth="1"/>
    <col min="32" max="32" width="12" bestFit="1" customWidth="1"/>
    <col min="33" max="33" width="13.44140625" bestFit="1" customWidth="1"/>
    <col min="36" max="36" width="12.44140625" bestFit="1" customWidth="1"/>
    <col min="37" max="37" width="12" bestFit="1" customWidth="1"/>
    <col min="38" max="39" width="12.109375" bestFit="1" customWidth="1"/>
    <col min="41" max="41" width="10.33203125" bestFit="1" customWidth="1"/>
    <col min="42" max="42" width="29.109375" customWidth="1"/>
    <col min="44" max="44" width="10.33203125" bestFit="1" customWidth="1"/>
  </cols>
  <sheetData>
    <row r="1" spans="1:44" ht="43.8" thickBot="1">
      <c r="A1" s="243" t="s">
        <v>223</v>
      </c>
      <c r="B1" s="243" t="s">
        <v>224</v>
      </c>
      <c r="C1" s="243" t="s">
        <v>225</v>
      </c>
      <c r="D1" s="243" t="s">
        <v>237</v>
      </c>
      <c r="P1" s="259" t="s">
        <v>259</v>
      </c>
      <c r="Q1" s="259" t="s">
        <v>260</v>
      </c>
      <c r="R1" s="259" t="s">
        <v>43</v>
      </c>
      <c r="T1" s="257"/>
      <c r="U1" s="257" t="s">
        <v>260</v>
      </c>
      <c r="V1" s="257" t="s">
        <v>43</v>
      </c>
      <c r="Y1" s="272" t="s">
        <v>262</v>
      </c>
      <c r="Z1" s="272" t="s">
        <v>263</v>
      </c>
      <c r="AA1" s="272" t="s">
        <v>264</v>
      </c>
      <c r="AB1" s="273" t="s">
        <v>265</v>
      </c>
    </row>
    <row r="2" spans="1:44">
      <c r="A2" s="248">
        <v>1</v>
      </c>
      <c r="B2" s="242">
        <v>646</v>
      </c>
      <c r="C2" s="242">
        <v>669</v>
      </c>
      <c r="D2" s="240">
        <v>606</v>
      </c>
      <c r="G2" t="s">
        <v>238</v>
      </c>
      <c r="P2" s="254" t="s">
        <v>46</v>
      </c>
      <c r="Q2" s="254">
        <v>189</v>
      </c>
      <c r="R2" s="258">
        <v>1254184.5</v>
      </c>
      <c r="T2" s="255" t="s">
        <v>260</v>
      </c>
      <c r="U2" s="255">
        <v>1</v>
      </c>
      <c r="V2" s="255"/>
      <c r="Y2" s="266" t="s">
        <v>266</v>
      </c>
      <c r="Z2" s="266">
        <v>14</v>
      </c>
      <c r="AA2" s="270">
        <v>5600</v>
      </c>
      <c r="AB2" s="271">
        <v>640</v>
      </c>
      <c r="AE2" t="s">
        <v>286</v>
      </c>
    </row>
    <row r="3" spans="1:44" ht="15" thickBot="1">
      <c r="A3" s="248">
        <v>2</v>
      </c>
      <c r="B3" s="241">
        <v>638</v>
      </c>
      <c r="C3" s="241">
        <v>682</v>
      </c>
      <c r="D3" s="240">
        <v>666</v>
      </c>
      <c r="P3" s="254" t="s">
        <v>52</v>
      </c>
      <c r="Q3" s="254">
        <v>193</v>
      </c>
      <c r="R3" s="258">
        <v>1271887.25</v>
      </c>
      <c r="T3" s="256" t="s">
        <v>43</v>
      </c>
      <c r="U3" s="256">
        <v>0.95598072680413548</v>
      </c>
      <c r="V3" s="256">
        <v>1</v>
      </c>
      <c r="Y3" s="266" t="s">
        <v>267</v>
      </c>
      <c r="Z3" s="266">
        <v>6</v>
      </c>
      <c r="AA3" s="270">
        <v>2400</v>
      </c>
      <c r="AB3" s="271">
        <v>693.33333333333337</v>
      </c>
      <c r="AQ3" t="s">
        <v>193</v>
      </c>
      <c r="AR3" s="275">
        <f>+AVERAGE(AO4:AO84)</f>
        <v>50000</v>
      </c>
    </row>
    <row r="4" spans="1:44" ht="15" thickBot="1">
      <c r="A4" s="248">
        <v>3</v>
      </c>
      <c r="B4" s="241">
        <v>444</v>
      </c>
      <c r="C4" s="241">
        <v>444</v>
      </c>
      <c r="D4" s="240">
        <v>529</v>
      </c>
      <c r="G4" t="s">
        <v>239</v>
      </c>
      <c r="P4" s="254" t="s">
        <v>53</v>
      </c>
      <c r="Q4" s="254">
        <v>184</v>
      </c>
      <c r="R4" s="258">
        <v>1178009.25</v>
      </c>
      <c r="Y4" s="266" t="s">
        <v>268</v>
      </c>
      <c r="Z4" s="266">
        <v>2</v>
      </c>
      <c r="AA4" s="270">
        <v>800</v>
      </c>
      <c r="AB4" s="271">
        <v>900</v>
      </c>
      <c r="AE4" s="274" t="s">
        <v>287</v>
      </c>
      <c r="AF4" s="274"/>
      <c r="AO4" s="276">
        <v>10000</v>
      </c>
      <c r="AP4" s="277">
        <f>+_xlfn.NORM.DIST(AO4,$AR$3,$AR$4,FALSE)</f>
        <v>3.9490794280291188E-6</v>
      </c>
      <c r="AQ4" t="s">
        <v>300</v>
      </c>
      <c r="AR4">
        <f>+_xlfn.STDEV.P(AO4:AO84)</f>
        <v>23380.903889000241</v>
      </c>
    </row>
    <row r="5" spans="1:44">
      <c r="A5" s="248">
        <v>4</v>
      </c>
      <c r="B5" s="241">
        <v>576</v>
      </c>
      <c r="C5" s="241">
        <v>527</v>
      </c>
      <c r="D5" s="240">
        <v>657</v>
      </c>
      <c r="G5" s="246" t="s">
        <v>240</v>
      </c>
      <c r="H5" s="246" t="s">
        <v>35</v>
      </c>
      <c r="I5" s="246" t="s">
        <v>202</v>
      </c>
      <c r="J5" s="246" t="s">
        <v>241</v>
      </c>
      <c r="K5" s="246" t="s">
        <v>227</v>
      </c>
      <c r="P5" s="254" t="s">
        <v>54</v>
      </c>
      <c r="Q5" s="254">
        <v>199</v>
      </c>
      <c r="R5" s="258">
        <v>1342694</v>
      </c>
      <c r="T5" t="s">
        <v>261</v>
      </c>
      <c r="Y5" s="266" t="s">
        <v>269</v>
      </c>
      <c r="Z5" s="266">
        <v>9</v>
      </c>
      <c r="AA5" s="270">
        <v>3600</v>
      </c>
      <c r="AB5" s="271">
        <v>106.66666666666667</v>
      </c>
      <c r="AE5" s="267" t="s">
        <v>288</v>
      </c>
      <c r="AF5" s="267">
        <v>0.97925058882984883</v>
      </c>
      <c r="AO5" s="276">
        <v>11000</v>
      </c>
      <c r="AP5" s="277">
        <f t="shared" ref="AP5:AP68" si="0">+_xlfn.NORM.DIST(AO5,$AR$3,$AR$4,FALSE)</f>
        <v>4.2449863029086424E-6</v>
      </c>
    </row>
    <row r="6" spans="1:44">
      <c r="A6" s="248">
        <v>5</v>
      </c>
      <c r="B6" s="241">
        <v>681</v>
      </c>
      <c r="C6" s="241">
        <v>697</v>
      </c>
      <c r="D6" s="240">
        <v>520</v>
      </c>
      <c r="G6" s="244" t="s">
        <v>224</v>
      </c>
      <c r="H6" s="244">
        <v>20</v>
      </c>
      <c r="I6" s="244">
        <v>11120</v>
      </c>
      <c r="J6" s="244">
        <v>556</v>
      </c>
      <c r="K6" s="244">
        <v>7853.5789473684208</v>
      </c>
      <c r="P6" s="254" t="s">
        <v>55</v>
      </c>
      <c r="Q6" s="254">
        <v>185</v>
      </c>
      <c r="R6" s="258">
        <v>1171745</v>
      </c>
      <c r="Y6" s="266" t="s">
        <v>270</v>
      </c>
      <c r="Z6" s="266">
        <v>6</v>
      </c>
      <c r="AA6" s="270">
        <v>2400</v>
      </c>
      <c r="AB6" s="271">
        <v>1600</v>
      </c>
      <c r="AE6" s="267" t="s">
        <v>289</v>
      </c>
      <c r="AF6" s="267">
        <v>0.95893171572360558</v>
      </c>
      <c r="AO6" s="276">
        <v>12000</v>
      </c>
      <c r="AP6" s="277">
        <f t="shared" si="0"/>
        <v>4.554726214800814E-6</v>
      </c>
    </row>
    <row r="7" spans="1:44">
      <c r="A7" s="248">
        <v>6</v>
      </c>
      <c r="B7" s="241">
        <v>645</v>
      </c>
      <c r="C7" s="241">
        <v>574</v>
      </c>
      <c r="D7" s="240">
        <v>659</v>
      </c>
      <c r="G7" s="244" t="s">
        <v>225</v>
      </c>
      <c r="H7" s="244">
        <v>20</v>
      </c>
      <c r="I7" s="244">
        <v>11386</v>
      </c>
      <c r="J7" s="244">
        <v>569.29999999999995</v>
      </c>
      <c r="K7" s="244">
        <v>8963.0631578947468</v>
      </c>
      <c r="P7" s="254" t="s">
        <v>56</v>
      </c>
      <c r="Q7" s="254">
        <v>187</v>
      </c>
      <c r="R7" s="258">
        <v>1189646.5</v>
      </c>
      <c r="Y7" s="266" t="s">
        <v>271</v>
      </c>
      <c r="Z7" s="266">
        <v>15</v>
      </c>
      <c r="AA7" s="270">
        <v>6000</v>
      </c>
      <c r="AB7" s="271">
        <v>1000</v>
      </c>
      <c r="AE7" s="267" t="s">
        <v>290</v>
      </c>
      <c r="AF7" s="267">
        <v>0.95665014437491691</v>
      </c>
      <c r="AO7" s="276">
        <v>13000</v>
      </c>
      <c r="AP7" s="277">
        <f t="shared" si="0"/>
        <v>4.8781350423100443E-6</v>
      </c>
    </row>
    <row r="8" spans="1:44" ht="15" thickBot="1">
      <c r="A8" s="248">
        <v>7</v>
      </c>
      <c r="B8" s="241">
        <v>547</v>
      </c>
      <c r="C8" s="241">
        <v>457</v>
      </c>
      <c r="D8" s="240">
        <v>503</v>
      </c>
      <c r="G8" s="245" t="s">
        <v>237</v>
      </c>
      <c r="H8" s="245">
        <v>20</v>
      </c>
      <c r="I8" s="245">
        <v>10666</v>
      </c>
      <c r="J8" s="245">
        <v>533.29999999999995</v>
      </c>
      <c r="K8" s="245">
        <v>5309.8000000000102</v>
      </c>
      <c r="P8" s="254" t="s">
        <v>57</v>
      </c>
      <c r="Q8" s="254">
        <v>198</v>
      </c>
      <c r="R8" s="258">
        <v>1291203</v>
      </c>
      <c r="Y8" s="266" t="s">
        <v>272</v>
      </c>
      <c r="Z8" s="266">
        <v>8</v>
      </c>
      <c r="AA8" s="270">
        <v>3200</v>
      </c>
      <c r="AB8" s="271">
        <v>3500</v>
      </c>
      <c r="AE8" s="267" t="s">
        <v>194</v>
      </c>
      <c r="AF8" s="267">
        <v>0.80913342441539704</v>
      </c>
      <c r="AO8" s="276">
        <v>14000</v>
      </c>
      <c r="AP8" s="277">
        <f t="shared" si="0"/>
        <v>5.2149592584468601E-6</v>
      </c>
    </row>
    <row r="9" spans="1:44" ht="15" thickBot="1">
      <c r="A9" s="248">
        <v>8</v>
      </c>
      <c r="B9" s="241">
        <v>405</v>
      </c>
      <c r="C9" s="241">
        <v>614</v>
      </c>
      <c r="D9" s="240">
        <v>450</v>
      </c>
      <c r="Y9" s="266" t="s">
        <v>273</v>
      </c>
      <c r="Z9" s="266">
        <v>14</v>
      </c>
      <c r="AA9" s="270">
        <v>5600</v>
      </c>
      <c r="AB9" s="271">
        <v>1066.6666666666667</v>
      </c>
      <c r="AE9" s="268" t="s">
        <v>223</v>
      </c>
      <c r="AF9" s="268">
        <v>20</v>
      </c>
      <c r="AO9" s="276">
        <v>15000</v>
      </c>
      <c r="AP9" s="277">
        <f t="shared" si="0"/>
        <v>5.5648515038884738E-6</v>
      </c>
    </row>
    <row r="10" spans="1:44">
      <c r="A10" s="248">
        <v>9</v>
      </c>
      <c r="B10" s="241">
        <v>447</v>
      </c>
      <c r="C10" s="241">
        <v>560</v>
      </c>
      <c r="D10" s="240">
        <v>473</v>
      </c>
      <c r="Y10" s="266" t="s">
        <v>274</v>
      </c>
      <c r="Z10" s="266">
        <v>5</v>
      </c>
      <c r="AA10" s="270">
        <v>2000</v>
      </c>
      <c r="AB10" s="271">
        <v>2100</v>
      </c>
      <c r="AO10" s="276">
        <v>16000</v>
      </c>
      <c r="AP10" s="277">
        <f t="shared" si="0"/>
        <v>5.9273667369193618E-6</v>
      </c>
    </row>
    <row r="11" spans="1:44" ht="29.4" thickBot="1">
      <c r="A11" s="248">
        <v>10</v>
      </c>
      <c r="B11" s="241">
        <v>681</v>
      </c>
      <c r="C11" s="241">
        <v>506</v>
      </c>
      <c r="D11" s="240">
        <v>403</v>
      </c>
      <c r="G11" t="s">
        <v>242</v>
      </c>
      <c r="P11" s="265" t="s">
        <v>259</v>
      </c>
      <c r="Q11" s="265" t="s">
        <v>260</v>
      </c>
      <c r="R11" s="265" t="s">
        <v>43</v>
      </c>
      <c r="Y11" s="266" t="s">
        <v>275</v>
      </c>
      <c r="Z11" s="266">
        <v>6</v>
      </c>
      <c r="AA11" s="270">
        <v>1500</v>
      </c>
      <c r="AB11" s="271">
        <v>1600</v>
      </c>
      <c r="AE11" t="s">
        <v>242</v>
      </c>
      <c r="AO11" s="276">
        <v>17000</v>
      </c>
      <c r="AP11" s="277">
        <f t="shared" si="0"/>
        <v>6.3019590434442939E-6</v>
      </c>
    </row>
    <row r="12" spans="1:44">
      <c r="A12" s="248">
        <v>11</v>
      </c>
      <c r="B12" s="241">
        <v>481</v>
      </c>
      <c r="C12" s="241">
        <v>403</v>
      </c>
      <c r="D12" s="240">
        <v>469</v>
      </c>
      <c r="G12" s="246" t="s">
        <v>243</v>
      </c>
      <c r="H12" s="246" t="s">
        <v>244</v>
      </c>
      <c r="I12" s="246" t="s">
        <v>229</v>
      </c>
      <c r="J12" s="246" t="s">
        <v>245</v>
      </c>
      <c r="K12" s="246" t="s">
        <v>246</v>
      </c>
      <c r="L12" s="246" t="s">
        <v>247</v>
      </c>
      <c r="M12" s="246" t="s">
        <v>248</v>
      </c>
      <c r="P12" s="260" t="s">
        <v>46</v>
      </c>
      <c r="Q12" s="260">
        <v>189</v>
      </c>
      <c r="R12" s="264">
        <v>1254184.5</v>
      </c>
      <c r="T12" s="263"/>
      <c r="U12" s="263" t="s">
        <v>260</v>
      </c>
      <c r="V12" s="263" t="s">
        <v>43</v>
      </c>
      <c r="Y12" s="266" t="s">
        <v>276</v>
      </c>
      <c r="Z12" s="266">
        <v>11</v>
      </c>
      <c r="AA12" s="270">
        <v>4400</v>
      </c>
      <c r="AB12" s="271">
        <v>640</v>
      </c>
      <c r="AE12" s="269"/>
      <c r="AF12" s="269" t="s">
        <v>229</v>
      </c>
      <c r="AG12" s="269" t="s">
        <v>244</v>
      </c>
      <c r="AH12" s="269" t="s">
        <v>245</v>
      </c>
      <c r="AI12" s="269" t="s">
        <v>246</v>
      </c>
      <c r="AJ12" s="269" t="s">
        <v>294</v>
      </c>
      <c r="AO12" s="276">
        <v>18000</v>
      </c>
      <c r="AP12" s="277">
        <f t="shared" si="0"/>
        <v>6.6879791874200523E-6</v>
      </c>
    </row>
    <row r="13" spans="1:44">
      <c r="A13" s="248">
        <v>12</v>
      </c>
      <c r="B13" s="241">
        <v>491</v>
      </c>
      <c r="C13" s="241">
        <v>621</v>
      </c>
      <c r="D13" s="240">
        <v>585</v>
      </c>
      <c r="G13" s="244" t="s">
        <v>249</v>
      </c>
      <c r="H13" s="239">
        <v>13254.533333333151</v>
      </c>
      <c r="I13" s="244">
        <v>2</v>
      </c>
      <c r="J13" s="244">
        <v>6627.2666666665755</v>
      </c>
      <c r="K13" s="247">
        <v>0.89855386172865503</v>
      </c>
      <c r="L13" s="244">
        <v>0.41284633383982516</v>
      </c>
      <c r="M13" s="247">
        <v>3.158842719260647</v>
      </c>
      <c r="P13" s="260" t="s">
        <v>52</v>
      </c>
      <c r="Q13" s="260">
        <v>193</v>
      </c>
      <c r="R13" s="264">
        <v>1271887.25</v>
      </c>
      <c r="T13" s="261" t="s">
        <v>260</v>
      </c>
      <c r="U13" s="261">
        <f>VARP(Statistic2!$Q$12:$Q$18)</f>
        <v>31.632653061224485</v>
      </c>
      <c r="V13" s="261"/>
      <c r="Y13" s="266" t="s">
        <v>277</v>
      </c>
      <c r="Z13" s="266">
        <v>13</v>
      </c>
      <c r="AA13" s="270">
        <v>5200</v>
      </c>
      <c r="AB13" s="271">
        <v>693.33333333333337</v>
      </c>
      <c r="AE13" s="267" t="s">
        <v>291</v>
      </c>
      <c r="AF13" s="267">
        <v>1</v>
      </c>
      <c r="AG13" s="267">
        <v>275.16545582688866</v>
      </c>
      <c r="AH13" s="267">
        <v>275.16545582688866</v>
      </c>
      <c r="AI13" s="267">
        <v>420.29442396127115</v>
      </c>
      <c r="AJ13" s="267">
        <v>6.2807953928611435E-14</v>
      </c>
      <c r="AO13" s="276">
        <v>19000</v>
      </c>
      <c r="AP13" s="277">
        <f t="shared" si="0"/>
        <v>7.0846729775903445E-6</v>
      </c>
    </row>
    <row r="14" spans="1:44" ht="15" thickBot="1">
      <c r="A14" s="248">
        <v>13</v>
      </c>
      <c r="B14" s="241">
        <v>523</v>
      </c>
      <c r="C14" s="241">
        <v>553</v>
      </c>
      <c r="D14" s="240">
        <v>558</v>
      </c>
      <c r="G14" s="244" t="s">
        <v>250</v>
      </c>
      <c r="H14" s="239">
        <v>420402.40000000008</v>
      </c>
      <c r="I14" s="244">
        <v>57</v>
      </c>
      <c r="J14" s="244">
        <v>7375.4807017543872</v>
      </c>
      <c r="K14" s="244"/>
      <c r="L14" s="244"/>
      <c r="M14" s="244"/>
      <c r="P14" s="260" t="s">
        <v>53</v>
      </c>
      <c r="Q14" s="260">
        <v>184</v>
      </c>
      <c r="R14" s="264">
        <v>1178009.25</v>
      </c>
      <c r="T14" s="262" t="s">
        <v>43</v>
      </c>
      <c r="U14" s="262">
        <v>323684.55612244894</v>
      </c>
      <c r="V14" s="262">
        <f>VARP(Statistic2!$R$12:$R$18)</f>
        <v>3624182554.3698983</v>
      </c>
      <c r="Y14" s="266" t="s">
        <v>278</v>
      </c>
      <c r="Z14" s="266">
        <v>6</v>
      </c>
      <c r="AA14" s="270">
        <v>2400</v>
      </c>
      <c r="AB14" s="271">
        <v>160</v>
      </c>
      <c r="AE14" s="267" t="s">
        <v>292</v>
      </c>
      <c r="AF14" s="267">
        <v>18</v>
      </c>
      <c r="AG14" s="267">
        <v>11.784544173111366</v>
      </c>
      <c r="AH14" s="267">
        <v>0.65469689850618695</v>
      </c>
      <c r="AI14" s="267"/>
      <c r="AJ14" s="267"/>
      <c r="AO14" s="276">
        <v>20000</v>
      </c>
      <c r="AP14" s="277">
        <f t="shared" si="0"/>
        <v>7.4911805205128285E-6</v>
      </c>
    </row>
    <row r="15" spans="1:44" ht="15" thickBot="1">
      <c r="A15" s="248">
        <v>14</v>
      </c>
      <c r="B15" s="241">
        <v>634</v>
      </c>
      <c r="C15" s="241">
        <v>695</v>
      </c>
      <c r="D15" s="240">
        <v>494</v>
      </c>
      <c r="G15" s="244"/>
      <c r="H15" s="239"/>
      <c r="I15" s="244"/>
      <c r="J15" s="244"/>
      <c r="K15" s="244"/>
      <c r="L15" s="244"/>
      <c r="M15" s="244"/>
      <c r="P15" s="260" t="s">
        <v>54</v>
      </c>
      <c r="Q15" s="260">
        <v>199</v>
      </c>
      <c r="R15" s="264">
        <v>1342694</v>
      </c>
      <c r="Y15" s="266" t="s">
        <v>279</v>
      </c>
      <c r="Z15" s="266">
        <v>11</v>
      </c>
      <c r="AA15" s="270">
        <v>4400</v>
      </c>
      <c r="AB15" s="271">
        <v>106.66666666666667</v>
      </c>
      <c r="AE15" s="268" t="s">
        <v>251</v>
      </c>
      <c r="AF15" s="268">
        <v>19</v>
      </c>
      <c r="AG15" s="268">
        <v>286.95000000000005</v>
      </c>
      <c r="AH15" s="268"/>
      <c r="AI15" s="268"/>
      <c r="AJ15" s="268"/>
      <c r="AO15" s="276">
        <v>21000</v>
      </c>
      <c r="AP15" s="277">
        <f t="shared" si="0"/>
        <v>7.9065364225462429E-6</v>
      </c>
    </row>
    <row r="16" spans="1:44" ht="15" thickBot="1">
      <c r="A16" s="248">
        <v>15</v>
      </c>
      <c r="B16" s="241">
        <v>529</v>
      </c>
      <c r="C16" s="241">
        <v>620</v>
      </c>
      <c r="D16" s="240">
        <v>458</v>
      </c>
      <c r="G16" s="245" t="s">
        <v>251</v>
      </c>
      <c r="H16" s="249">
        <v>433656.93333333323</v>
      </c>
      <c r="I16" s="245">
        <v>59</v>
      </c>
      <c r="J16" s="245"/>
      <c r="K16" s="245"/>
      <c r="L16" s="245"/>
      <c r="M16" s="245"/>
      <c r="P16" s="260" t="s">
        <v>55</v>
      </c>
      <c r="Q16" s="260">
        <v>185</v>
      </c>
      <c r="R16" s="264">
        <v>1171745</v>
      </c>
      <c r="Y16" s="266" t="s">
        <v>280</v>
      </c>
      <c r="Z16" s="266">
        <v>3</v>
      </c>
      <c r="AA16" s="270">
        <v>1200</v>
      </c>
      <c r="AB16" s="271">
        <v>1600</v>
      </c>
      <c r="AO16" s="276">
        <v>22000</v>
      </c>
      <c r="AP16" s="277">
        <f t="shared" si="0"/>
        <v>8.3296709947542842E-6</v>
      </c>
    </row>
    <row r="17" spans="1:42">
      <c r="A17" s="248">
        <v>16</v>
      </c>
      <c r="B17" s="241">
        <v>637</v>
      </c>
      <c r="C17" s="241">
        <v>459</v>
      </c>
      <c r="D17" s="240">
        <v>491</v>
      </c>
      <c r="P17" s="260" t="s">
        <v>56</v>
      </c>
      <c r="Q17" s="260">
        <v>187</v>
      </c>
      <c r="R17" s="264">
        <v>1189646.5</v>
      </c>
      <c r="Y17" s="266" t="s">
        <v>281</v>
      </c>
      <c r="Z17" s="266">
        <v>12</v>
      </c>
      <c r="AA17" s="270">
        <v>4800</v>
      </c>
      <c r="AB17" s="271">
        <v>53.333333333333336</v>
      </c>
      <c r="AE17" s="269"/>
      <c r="AF17" s="269" t="s">
        <v>295</v>
      </c>
      <c r="AG17" s="269" t="s">
        <v>194</v>
      </c>
      <c r="AH17" s="269" t="s">
        <v>230</v>
      </c>
      <c r="AI17" s="269" t="s">
        <v>247</v>
      </c>
      <c r="AJ17" s="269" t="s">
        <v>296</v>
      </c>
      <c r="AK17" s="269" t="s">
        <v>297</v>
      </c>
      <c r="AL17" s="269" t="s">
        <v>298</v>
      </c>
      <c r="AM17" s="269" t="s">
        <v>299</v>
      </c>
      <c r="AO17" s="276">
        <v>23000</v>
      </c>
      <c r="AP17" s="277">
        <f t="shared" si="0"/>
        <v>8.7594125046447208E-6</v>
      </c>
    </row>
    <row r="18" spans="1:42">
      <c r="A18" s="248">
        <v>17</v>
      </c>
      <c r="B18" s="241">
        <v>475</v>
      </c>
      <c r="C18" s="241">
        <v>691</v>
      </c>
      <c r="D18" s="240">
        <v>527</v>
      </c>
      <c r="P18" s="260" t="s">
        <v>57</v>
      </c>
      <c r="Q18" s="260">
        <v>198</v>
      </c>
      <c r="R18" s="264">
        <v>1291203</v>
      </c>
      <c r="Y18" s="266" t="s">
        <v>282</v>
      </c>
      <c r="Z18" s="266">
        <v>7</v>
      </c>
      <c r="AA18" s="270">
        <v>1500</v>
      </c>
      <c r="AB18" s="271">
        <v>1800</v>
      </c>
      <c r="AE18" s="267" t="s">
        <v>293</v>
      </c>
      <c r="AF18" s="267">
        <v>1.0141338717665409</v>
      </c>
      <c r="AG18" s="267">
        <v>0.43171458612072028</v>
      </c>
      <c r="AH18" s="267">
        <v>2.3490841041052035</v>
      </c>
      <c r="AI18" s="267">
        <v>3.043726749748224E-2</v>
      </c>
      <c r="AJ18" s="267">
        <v>0.10713518269198208</v>
      </c>
      <c r="AK18" s="267">
        <v>1.9211325608410998</v>
      </c>
      <c r="AL18" s="267">
        <v>0.10713518269198208</v>
      </c>
      <c r="AM18" s="267">
        <v>1.9211325608410998</v>
      </c>
      <c r="AO18" s="276">
        <v>24000</v>
      </c>
      <c r="AP18" s="277">
        <f t="shared" si="0"/>
        <v>9.1944905073897599E-6</v>
      </c>
    </row>
    <row r="19" spans="1:42" ht="15" thickBot="1">
      <c r="A19" s="248">
        <v>18</v>
      </c>
      <c r="B19" s="241">
        <v>547</v>
      </c>
      <c r="C19" s="241">
        <v>571</v>
      </c>
      <c r="D19" s="240">
        <v>549</v>
      </c>
      <c r="Y19" s="266" t="s">
        <v>283</v>
      </c>
      <c r="Z19" s="266">
        <v>8</v>
      </c>
      <c r="AA19" s="270">
        <v>3200</v>
      </c>
      <c r="AB19" s="271">
        <v>1066.6666666666667</v>
      </c>
      <c r="AE19" s="268" t="s">
        <v>264</v>
      </c>
      <c r="AF19" s="268">
        <v>2.2894205493542621E-3</v>
      </c>
      <c r="AG19" s="268">
        <v>1.1167314894821865E-4</v>
      </c>
      <c r="AH19" s="268">
        <v>20.501083482617972</v>
      </c>
      <c r="AI19" s="268">
        <v>6.280795392861122E-14</v>
      </c>
      <c r="AJ19" s="268">
        <v>2.0548039694258291E-3</v>
      </c>
      <c r="AK19" s="268">
        <v>2.524037129282695E-3</v>
      </c>
      <c r="AL19" s="268">
        <v>2.0548039694258291E-3</v>
      </c>
      <c r="AM19" s="268">
        <v>2.524037129282695E-3</v>
      </c>
      <c r="AO19" s="276">
        <v>25000</v>
      </c>
      <c r="AP19" s="277">
        <f t="shared" si="0"/>
        <v>9.63354027678728E-6</v>
      </c>
    </row>
    <row r="20" spans="1:42">
      <c r="A20" s="248">
        <v>19</v>
      </c>
      <c r="B20" s="241">
        <v>456</v>
      </c>
      <c r="C20" s="241">
        <v>436</v>
      </c>
      <c r="D20" s="240">
        <v>562</v>
      </c>
      <c r="Y20" s="266" t="s">
        <v>284</v>
      </c>
      <c r="Z20" s="266">
        <v>12</v>
      </c>
      <c r="AA20" s="270">
        <v>4800</v>
      </c>
      <c r="AB20" s="271">
        <v>853.33333333333337</v>
      </c>
      <c r="AO20" s="276">
        <v>26000</v>
      </c>
      <c r="AP20" s="277">
        <f t="shared" si="0"/>
        <v>1.0075108342870485E-5</v>
      </c>
    </row>
    <row r="21" spans="1:42">
      <c r="A21" s="248">
        <v>20</v>
      </c>
      <c r="B21" s="241">
        <v>637</v>
      </c>
      <c r="C21" s="241">
        <v>607</v>
      </c>
      <c r="D21" s="240">
        <v>507</v>
      </c>
      <c r="Y21" s="266" t="s">
        <v>285</v>
      </c>
      <c r="Z21" s="266">
        <v>13</v>
      </c>
      <c r="AA21" s="270">
        <v>5200</v>
      </c>
      <c r="AB21" s="271">
        <v>1600</v>
      </c>
      <c r="AO21" s="276">
        <v>27000</v>
      </c>
      <c r="AP21" s="277">
        <f t="shared" si="0"/>
        <v>1.0517659128930236E-5</v>
      </c>
    </row>
    <row r="22" spans="1:42">
      <c r="AO22" s="276">
        <v>28000</v>
      </c>
      <c r="AP22" s="277">
        <f t="shared" si="0"/>
        <v>1.095958266597753E-5</v>
      </c>
    </row>
    <row r="23" spans="1:42">
      <c r="AO23" s="276">
        <v>29000</v>
      </c>
      <c r="AP23" s="277">
        <f t="shared" si="0"/>
        <v>1.1399203347562173E-5</v>
      </c>
    </row>
    <row r="24" spans="1:42">
      <c r="AO24" s="276">
        <v>30000</v>
      </c>
      <c r="AP24" s="277">
        <f t="shared" si="0"/>
        <v>1.1834789672614351E-5</v>
      </c>
    </row>
    <row r="25" spans="1:42">
      <c r="AO25" s="276">
        <v>31000</v>
      </c>
      <c r="AP25" s="277">
        <f t="shared" si="0"/>
        <v>1.2264564908837663E-5</v>
      </c>
    </row>
    <row r="26" spans="1:42">
      <c r="AO26" s="276">
        <v>32000</v>
      </c>
      <c r="AP26" s="277">
        <f t="shared" si="0"/>
        <v>1.2686718594414374E-5</v>
      </c>
    </row>
    <row r="27" spans="1:42">
      <c r="AO27" s="276">
        <v>33000</v>
      </c>
      <c r="AP27" s="277">
        <f t="shared" si="0"/>
        <v>1.3099418781648246E-5</v>
      </c>
    </row>
    <row r="28" spans="1:42">
      <c r="AO28" s="276">
        <v>34000</v>
      </c>
      <c r="AP28" s="277">
        <f t="shared" si="0"/>
        <v>1.3500824912929068E-5</v>
      </c>
    </row>
    <row r="29" spans="1:42">
      <c r="AO29" s="276">
        <v>35000</v>
      </c>
      <c r="AP29" s="277">
        <f t="shared" si="0"/>
        <v>1.388910120731014E-5</v>
      </c>
    </row>
    <row r="30" spans="1:42">
      <c r="AO30" s="276">
        <v>36000</v>
      </c>
      <c r="AP30" s="277">
        <f t="shared" si="0"/>
        <v>1.4262430425288275E-5</v>
      </c>
    </row>
    <row r="31" spans="1:42">
      <c r="AO31" s="276">
        <v>37000</v>
      </c>
      <c r="AP31" s="277">
        <f t="shared" si="0"/>
        <v>1.4619027870290631E-5</v>
      </c>
    </row>
    <row r="32" spans="1:42">
      <c r="AO32" s="276">
        <v>38000</v>
      </c>
      <c r="AP32" s="277">
        <f t="shared" si="0"/>
        <v>1.4957155478105709E-5</v>
      </c>
    </row>
    <row r="33" spans="41:42">
      <c r="AO33" s="276">
        <v>39000</v>
      </c>
      <c r="AP33" s="277">
        <f t="shared" si="0"/>
        <v>1.5275135840223115E-5</v>
      </c>
    </row>
    <row r="34" spans="41:42">
      <c r="AO34" s="276">
        <v>40000</v>
      </c>
      <c r="AP34" s="277">
        <f t="shared" si="0"/>
        <v>1.5571366003910248E-5</v>
      </c>
    </row>
    <row r="35" spans="41:42">
      <c r="AO35" s="276">
        <v>41000</v>
      </c>
      <c r="AP35" s="277">
        <f t="shared" si="0"/>
        <v>1.5844330890962368E-5</v>
      </c>
    </row>
    <row r="36" spans="41:42">
      <c r="AO36" s="276">
        <v>42000</v>
      </c>
      <c r="AP36" s="277">
        <f t="shared" si="0"/>
        <v>1.6092616178483675E-5</v>
      </c>
    </row>
    <row r="37" spans="41:42">
      <c r="AO37" s="276">
        <v>43000</v>
      </c>
      <c r="AP37" s="277">
        <f t="shared" si="0"/>
        <v>1.6314920488819065E-5</v>
      </c>
    </row>
    <row r="38" spans="41:42">
      <c r="AO38" s="276">
        <v>44000</v>
      </c>
      <c r="AP38" s="277">
        <f t="shared" si="0"/>
        <v>1.6510066741844042E-5</v>
      </c>
    </row>
    <row r="39" spans="41:42">
      <c r="AO39" s="276">
        <v>45000</v>
      </c>
      <c r="AP39" s="277">
        <f t="shared" si="0"/>
        <v>1.6677012531176197E-5</v>
      </c>
    </row>
    <row r="40" spans="41:42">
      <c r="AO40" s="276">
        <v>46000</v>
      </c>
      <c r="AP40" s="277">
        <f t="shared" si="0"/>
        <v>1.6814859396394558E-5</v>
      </c>
    </row>
    <row r="41" spans="41:42">
      <c r="AO41" s="276">
        <v>47000</v>
      </c>
      <c r="AP41" s="277">
        <f t="shared" si="0"/>
        <v>1.6922860875901383E-5</v>
      </c>
    </row>
    <row r="42" spans="41:42">
      <c r="AO42" s="276">
        <v>48000</v>
      </c>
      <c r="AP42" s="277">
        <f t="shared" si="0"/>
        <v>1.7000429239452782E-5</v>
      </c>
    </row>
    <row r="43" spans="41:42">
      <c r="AO43" s="276">
        <v>49000</v>
      </c>
      <c r="AP43" s="277">
        <f t="shared" si="0"/>
        <v>1.7047140815403349E-5</v>
      </c>
    </row>
    <row r="44" spans="41:42">
      <c r="AO44" s="276">
        <v>50000</v>
      </c>
      <c r="AP44" s="277">
        <f t="shared" si="0"/>
        <v>1.7062739845105763E-5</v>
      </c>
    </row>
    <row r="45" spans="41:42">
      <c r="AO45" s="276">
        <v>51000</v>
      </c>
      <c r="AP45" s="277">
        <f t="shared" si="0"/>
        <v>1.7047140815403349E-5</v>
      </c>
    </row>
    <row r="46" spans="41:42">
      <c r="AO46" s="276">
        <v>52000</v>
      </c>
      <c r="AP46" s="277">
        <f t="shared" si="0"/>
        <v>1.7000429239452782E-5</v>
      </c>
    </row>
    <row r="47" spans="41:42">
      <c r="AO47" s="276">
        <v>53000</v>
      </c>
      <c r="AP47" s="277">
        <f t="shared" si="0"/>
        <v>1.6922860875901383E-5</v>
      </c>
    </row>
    <row r="48" spans="41:42">
      <c r="AO48" s="276">
        <v>54000</v>
      </c>
      <c r="AP48" s="277">
        <f t="shared" si="0"/>
        <v>1.6814859396394558E-5</v>
      </c>
    </row>
    <row r="49" spans="41:42">
      <c r="AO49" s="276">
        <v>55000</v>
      </c>
      <c r="AP49" s="277">
        <f t="shared" si="0"/>
        <v>1.6677012531176197E-5</v>
      </c>
    </row>
    <row r="50" spans="41:42">
      <c r="AO50" s="276">
        <v>56000</v>
      </c>
      <c r="AP50" s="277">
        <f t="shared" si="0"/>
        <v>1.6510066741844042E-5</v>
      </c>
    </row>
    <row r="51" spans="41:42">
      <c r="AO51" s="276">
        <v>57000</v>
      </c>
      <c r="AP51" s="277">
        <f t="shared" si="0"/>
        <v>1.6314920488819065E-5</v>
      </c>
    </row>
    <row r="52" spans="41:42">
      <c r="AO52" s="276">
        <v>58000</v>
      </c>
      <c r="AP52" s="277">
        <f t="shared" si="0"/>
        <v>1.6092616178483675E-5</v>
      </c>
    </row>
    <row r="53" spans="41:42">
      <c r="AO53" s="276">
        <v>59000</v>
      </c>
      <c r="AP53" s="277">
        <f t="shared" si="0"/>
        <v>1.5844330890962368E-5</v>
      </c>
    </row>
    <row r="54" spans="41:42">
      <c r="AO54" s="276">
        <v>60000</v>
      </c>
      <c r="AP54" s="277">
        <f t="shared" si="0"/>
        <v>1.5571366003910248E-5</v>
      </c>
    </row>
    <row r="55" spans="41:42">
      <c r="AO55" s="276">
        <v>61000</v>
      </c>
      <c r="AP55" s="277">
        <f t="shared" si="0"/>
        <v>1.5275135840223115E-5</v>
      </c>
    </row>
    <row r="56" spans="41:42">
      <c r="AO56" s="276">
        <v>62000</v>
      </c>
      <c r="AP56" s="277">
        <f t="shared" si="0"/>
        <v>1.4957155478105709E-5</v>
      </c>
    </row>
    <row r="57" spans="41:42">
      <c r="AO57" s="276">
        <v>63000</v>
      </c>
      <c r="AP57" s="277">
        <f t="shared" si="0"/>
        <v>1.4619027870290631E-5</v>
      </c>
    </row>
    <row r="58" spans="41:42">
      <c r="AO58" s="276">
        <v>64000</v>
      </c>
      <c r="AP58" s="277">
        <f t="shared" si="0"/>
        <v>1.4262430425288275E-5</v>
      </c>
    </row>
    <row r="59" spans="41:42">
      <c r="AO59" s="276">
        <v>65000</v>
      </c>
      <c r="AP59" s="277">
        <f t="shared" si="0"/>
        <v>1.388910120731014E-5</v>
      </c>
    </row>
    <row r="60" spans="41:42">
      <c r="AO60" s="276">
        <v>66000</v>
      </c>
      <c r="AP60" s="277">
        <f t="shared" si="0"/>
        <v>1.3500824912929068E-5</v>
      </c>
    </row>
    <row r="61" spans="41:42">
      <c r="AO61" s="276">
        <v>67000</v>
      </c>
      <c r="AP61" s="277">
        <f t="shared" si="0"/>
        <v>1.3099418781648246E-5</v>
      </c>
    </row>
    <row r="62" spans="41:42">
      <c r="AO62" s="276">
        <v>68000</v>
      </c>
      <c r="AP62" s="277">
        <f t="shared" si="0"/>
        <v>1.2686718594414374E-5</v>
      </c>
    </row>
    <row r="63" spans="41:42">
      <c r="AO63" s="276">
        <v>69000</v>
      </c>
      <c r="AP63" s="277">
        <f t="shared" si="0"/>
        <v>1.2264564908837663E-5</v>
      </c>
    </row>
    <row r="64" spans="41:42">
      <c r="AO64" s="276">
        <v>70000</v>
      </c>
      <c r="AP64" s="277">
        <f t="shared" si="0"/>
        <v>1.1834789672614351E-5</v>
      </c>
    </row>
    <row r="65" spans="41:42">
      <c r="AO65" s="276">
        <v>71000</v>
      </c>
      <c r="AP65" s="277">
        <f t="shared" si="0"/>
        <v>1.1399203347562173E-5</v>
      </c>
    </row>
    <row r="66" spans="41:42">
      <c r="AO66" s="276">
        <v>72000</v>
      </c>
      <c r="AP66" s="277">
        <f t="shared" si="0"/>
        <v>1.095958266597753E-5</v>
      </c>
    </row>
    <row r="67" spans="41:42">
      <c r="AO67" s="276">
        <v>73000</v>
      </c>
      <c r="AP67" s="277">
        <f t="shared" si="0"/>
        <v>1.0517659128930236E-5</v>
      </c>
    </row>
    <row r="68" spans="41:42">
      <c r="AO68" s="276">
        <v>74000</v>
      </c>
      <c r="AP68" s="277">
        <f t="shared" si="0"/>
        <v>1.0075108342870485E-5</v>
      </c>
    </row>
    <row r="69" spans="41:42">
      <c r="AO69" s="276">
        <v>75000</v>
      </c>
      <c r="AP69" s="277">
        <f t="shared" ref="AP69:AP84" si="1">+_xlfn.NORM.DIST(AO69,$AR$3,$AR$4,FALSE)</f>
        <v>9.63354027678728E-6</v>
      </c>
    </row>
    <row r="70" spans="41:42">
      <c r="AO70" s="276">
        <v>76000</v>
      </c>
      <c r="AP70" s="277">
        <f t="shared" si="1"/>
        <v>9.1944905073897599E-6</v>
      </c>
    </row>
    <row r="71" spans="41:42">
      <c r="AO71" s="276">
        <v>77000</v>
      </c>
      <c r="AP71" s="277">
        <f t="shared" si="1"/>
        <v>8.7594125046447208E-6</v>
      </c>
    </row>
    <row r="72" spans="41:42">
      <c r="AO72" s="276">
        <v>78000</v>
      </c>
      <c r="AP72" s="277">
        <f t="shared" si="1"/>
        <v>8.3296709947542842E-6</v>
      </c>
    </row>
    <row r="73" spans="41:42">
      <c r="AO73" s="276">
        <v>79000</v>
      </c>
      <c r="AP73" s="277">
        <f t="shared" si="1"/>
        <v>7.9065364225462429E-6</v>
      </c>
    </row>
    <row r="74" spans="41:42">
      <c r="AO74" s="276">
        <v>80000</v>
      </c>
      <c r="AP74" s="277">
        <f t="shared" si="1"/>
        <v>7.4911805205128285E-6</v>
      </c>
    </row>
    <row r="75" spans="41:42">
      <c r="AO75" s="276">
        <v>81000</v>
      </c>
      <c r="AP75" s="277">
        <f t="shared" si="1"/>
        <v>7.0846729775903445E-6</v>
      </c>
    </row>
    <row r="76" spans="41:42">
      <c r="AO76" s="276">
        <v>82000</v>
      </c>
      <c r="AP76" s="277">
        <f t="shared" si="1"/>
        <v>6.6879791874200523E-6</v>
      </c>
    </row>
    <row r="77" spans="41:42">
      <c r="AO77" s="276">
        <v>83000</v>
      </c>
      <c r="AP77" s="277">
        <f t="shared" si="1"/>
        <v>6.3019590434442939E-6</v>
      </c>
    </row>
    <row r="78" spans="41:42">
      <c r="AO78" s="276">
        <v>84000</v>
      </c>
      <c r="AP78" s="277">
        <f t="shared" si="1"/>
        <v>5.9273667369193618E-6</v>
      </c>
    </row>
    <row r="79" spans="41:42">
      <c r="AO79" s="276">
        <v>85000</v>
      </c>
      <c r="AP79" s="277">
        <f t="shared" si="1"/>
        <v>5.5648515038884738E-6</v>
      </c>
    </row>
    <row r="80" spans="41:42">
      <c r="AO80" s="276">
        <v>86000</v>
      </c>
      <c r="AP80" s="277">
        <f t="shared" si="1"/>
        <v>5.2149592584468601E-6</v>
      </c>
    </row>
    <row r="81" spans="41:42">
      <c r="AO81" s="276">
        <v>87000</v>
      </c>
      <c r="AP81" s="277">
        <f t="shared" si="1"/>
        <v>4.8781350423100443E-6</v>
      </c>
    </row>
    <row r="82" spans="41:42">
      <c r="AO82" s="276">
        <v>88000</v>
      </c>
      <c r="AP82" s="277">
        <f t="shared" si="1"/>
        <v>4.554726214800814E-6</v>
      </c>
    </row>
    <row r="83" spans="41:42">
      <c r="AO83" s="276">
        <v>89000</v>
      </c>
      <c r="AP83" s="277">
        <f t="shared" si="1"/>
        <v>4.2449863029086424E-6</v>
      </c>
    </row>
    <row r="84" spans="41:42">
      <c r="AO84" s="276">
        <v>90000</v>
      </c>
      <c r="AP84" s="277">
        <f t="shared" si="1"/>
        <v>3.9490794280291188E-6</v>
      </c>
    </row>
  </sheetData>
  <pageMargins left="0.7" right="0.7" top="0.75" bottom="0.75" header="0.3" footer="0.3"/>
  <drawing r:id="rId1"/>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E7426-D92D-490B-BF72-B46887B61FC9}">
  <sheetPr codeName="Sheet20"/>
  <dimension ref="A1:N1326"/>
  <sheetViews>
    <sheetView tabSelected="1" workbookViewId="0">
      <selection activeCell="L6" sqref="L6"/>
    </sheetView>
  </sheetViews>
  <sheetFormatPr defaultRowHeight="14.4"/>
  <sheetData>
    <row r="1" spans="1:14">
      <c r="A1" s="77" t="s">
        <v>37</v>
      </c>
      <c r="B1" s="77" t="s">
        <v>38</v>
      </c>
      <c r="C1" s="77" t="s">
        <v>39</v>
      </c>
      <c r="D1" s="77" t="s">
        <v>40</v>
      </c>
      <c r="E1" s="77" t="s">
        <v>41</v>
      </c>
      <c r="F1" s="77" t="s">
        <v>42</v>
      </c>
      <c r="G1" s="74" t="s">
        <v>43</v>
      </c>
      <c r="H1" s="77" t="s">
        <v>44</v>
      </c>
      <c r="I1" s="279"/>
      <c r="J1" s="279"/>
      <c r="K1" s="279"/>
      <c r="L1" s="279"/>
      <c r="M1" s="279"/>
      <c r="N1" s="279"/>
    </row>
    <row r="2" spans="1:14">
      <c r="A2" s="70">
        <v>40909</v>
      </c>
      <c r="B2" s="71">
        <v>1111</v>
      </c>
      <c r="C2" s="72" t="s">
        <v>45</v>
      </c>
      <c r="D2" s="72" t="s">
        <v>46</v>
      </c>
      <c r="E2" s="72" t="s">
        <v>47</v>
      </c>
      <c r="F2" s="72">
        <v>8</v>
      </c>
      <c r="G2" s="75">
        <v>7164</v>
      </c>
      <c r="H2" s="72">
        <v>844.1579999999999</v>
      </c>
      <c r="I2" s="278"/>
      <c r="J2" s="278"/>
      <c r="K2" s="278"/>
      <c r="L2" s="278"/>
      <c r="M2" s="278"/>
      <c r="N2" s="278"/>
    </row>
    <row r="3" spans="1:14">
      <c r="A3" s="69">
        <v>40910</v>
      </c>
      <c r="B3" s="67">
        <v>1112</v>
      </c>
      <c r="C3" s="68" t="s">
        <v>48</v>
      </c>
      <c r="D3" s="68" t="s">
        <v>46</v>
      </c>
      <c r="E3" s="68" t="s">
        <v>47</v>
      </c>
      <c r="F3" s="68">
        <v>8</v>
      </c>
      <c r="G3" s="76">
        <v>6528</v>
      </c>
      <c r="H3" s="68">
        <v>3376.6319999999996</v>
      </c>
      <c r="I3" s="278"/>
      <c r="J3" s="278"/>
      <c r="K3" s="278"/>
      <c r="L3" s="278"/>
      <c r="M3" s="278"/>
      <c r="N3" s="278"/>
    </row>
    <row r="4" spans="1:14">
      <c r="A4" s="69">
        <v>40911</v>
      </c>
      <c r="B4" s="67">
        <v>1113</v>
      </c>
      <c r="C4" s="68" t="s">
        <v>49</v>
      </c>
      <c r="D4" s="68" t="s">
        <v>46</v>
      </c>
      <c r="E4" s="68" t="s">
        <v>50</v>
      </c>
      <c r="F4" s="68">
        <v>8</v>
      </c>
      <c r="G4" s="76">
        <v>2520</v>
      </c>
      <c r="H4" s="68">
        <v>2280</v>
      </c>
      <c r="I4" s="278"/>
      <c r="J4" s="278"/>
      <c r="K4" s="278"/>
      <c r="L4" s="278"/>
      <c r="M4" s="278"/>
      <c r="N4" s="278"/>
    </row>
    <row r="5" spans="1:14">
      <c r="A5" s="69">
        <v>40913</v>
      </c>
      <c r="B5" s="67">
        <v>1115</v>
      </c>
      <c r="C5" s="68" t="s">
        <v>48</v>
      </c>
      <c r="D5" s="68" t="s">
        <v>46</v>
      </c>
      <c r="E5" s="68" t="s">
        <v>50</v>
      </c>
      <c r="F5" s="68">
        <v>10</v>
      </c>
      <c r="G5" s="76">
        <v>9660</v>
      </c>
      <c r="H5" s="68">
        <v>1737.3510000000001</v>
      </c>
      <c r="I5" s="278"/>
      <c r="J5" s="278"/>
      <c r="K5" s="278"/>
      <c r="L5" s="278"/>
      <c r="M5" s="278"/>
      <c r="N5" s="278"/>
    </row>
    <row r="6" spans="1:14">
      <c r="A6" s="69">
        <v>40914</v>
      </c>
      <c r="B6" s="67">
        <v>1116</v>
      </c>
      <c r="C6" s="68" t="s">
        <v>49</v>
      </c>
      <c r="D6" s="68" t="s">
        <v>46</v>
      </c>
      <c r="E6" s="68" t="s">
        <v>51</v>
      </c>
      <c r="F6" s="68">
        <v>10</v>
      </c>
      <c r="G6" s="76">
        <v>11550</v>
      </c>
      <c r="H6" s="68">
        <v>854.69999999999993</v>
      </c>
      <c r="I6" s="278"/>
      <c r="J6" s="278"/>
      <c r="K6" s="278"/>
      <c r="L6" s="278"/>
      <c r="M6" s="278"/>
      <c r="N6" s="278"/>
    </row>
    <row r="7" spans="1:14">
      <c r="A7" s="69">
        <v>40915</v>
      </c>
      <c r="B7" s="67">
        <v>1117</v>
      </c>
      <c r="C7" s="68" t="s">
        <v>45</v>
      </c>
      <c r="D7" s="68" t="s">
        <v>46</v>
      </c>
      <c r="E7" s="68" t="s">
        <v>51</v>
      </c>
      <c r="F7" s="68">
        <v>7</v>
      </c>
      <c r="G7" s="76">
        <v>7896</v>
      </c>
      <c r="H7" s="68">
        <v>2565.4104000000002</v>
      </c>
      <c r="I7" s="278"/>
      <c r="J7" s="278"/>
      <c r="K7" s="278"/>
      <c r="L7" s="278"/>
      <c r="M7" s="278"/>
      <c r="N7" s="278"/>
    </row>
    <row r="8" spans="1:14">
      <c r="A8" s="69">
        <v>40916</v>
      </c>
      <c r="B8" s="67">
        <v>1118</v>
      </c>
      <c r="C8" s="68" t="s">
        <v>48</v>
      </c>
      <c r="D8" s="68" t="s">
        <v>46</v>
      </c>
      <c r="E8" s="68" t="s">
        <v>51</v>
      </c>
      <c r="F8" s="68">
        <v>7</v>
      </c>
      <c r="G8" s="76">
        <v>8095.5</v>
      </c>
      <c r="H8" s="68">
        <v>1063.2090000000001</v>
      </c>
      <c r="I8" s="278"/>
      <c r="J8" s="278"/>
      <c r="K8" s="278"/>
      <c r="L8" s="278"/>
      <c r="M8" s="278"/>
      <c r="N8" s="278"/>
    </row>
    <row r="9" spans="1:14">
      <c r="A9" s="69">
        <v>40917</v>
      </c>
      <c r="B9" s="67">
        <v>1119</v>
      </c>
      <c r="C9" s="68" t="s">
        <v>49</v>
      </c>
      <c r="D9" s="68" t="s">
        <v>46</v>
      </c>
      <c r="E9" s="68" t="s">
        <v>47</v>
      </c>
      <c r="F9" s="68">
        <v>8</v>
      </c>
      <c r="G9" s="76">
        <v>12180</v>
      </c>
      <c r="H9" s="68">
        <v>1864.0272</v>
      </c>
      <c r="I9" s="278"/>
      <c r="J9" s="278"/>
      <c r="K9" s="278"/>
      <c r="L9" s="278"/>
      <c r="M9" s="278"/>
      <c r="N9" s="278"/>
    </row>
    <row r="10" spans="1:14">
      <c r="A10" s="69">
        <v>40918</v>
      </c>
      <c r="B10" s="67">
        <v>1120</v>
      </c>
      <c r="C10" s="68" t="s">
        <v>45</v>
      </c>
      <c r="D10" s="68" t="s">
        <v>46</v>
      </c>
      <c r="E10" s="68" t="s">
        <v>47</v>
      </c>
      <c r="F10" s="68">
        <v>6</v>
      </c>
      <c r="G10" s="76">
        <v>4900.5</v>
      </c>
      <c r="H10" s="68">
        <v>2653.62075</v>
      </c>
      <c r="I10" s="278"/>
      <c r="J10" s="278"/>
      <c r="K10" s="278"/>
      <c r="L10" s="278"/>
      <c r="M10" s="278"/>
      <c r="N10" s="278"/>
    </row>
    <row r="11" spans="1:14">
      <c r="A11" s="69">
        <v>40919</v>
      </c>
      <c r="B11" s="67">
        <v>1121</v>
      </c>
      <c r="C11" s="68" t="s">
        <v>48</v>
      </c>
      <c r="D11" s="68" t="s">
        <v>46</v>
      </c>
      <c r="E11" s="68" t="s">
        <v>47</v>
      </c>
      <c r="F11" s="68">
        <v>9</v>
      </c>
      <c r="G11" s="76">
        <v>2277</v>
      </c>
      <c r="H11" s="68">
        <v>1931.3513999999998</v>
      </c>
      <c r="I11" s="278"/>
      <c r="J11" s="278"/>
      <c r="K11" s="278"/>
      <c r="L11" s="278"/>
      <c r="M11" s="278"/>
      <c r="N11" s="278"/>
    </row>
    <row r="12" spans="1:14">
      <c r="A12" s="69">
        <v>40920</v>
      </c>
      <c r="B12" s="67">
        <v>1122</v>
      </c>
      <c r="C12" s="68" t="s">
        <v>49</v>
      </c>
      <c r="D12" s="68" t="s">
        <v>46</v>
      </c>
      <c r="E12" s="68" t="s">
        <v>50</v>
      </c>
      <c r="F12" s="68">
        <v>6</v>
      </c>
      <c r="G12" s="76">
        <v>8032.5</v>
      </c>
      <c r="H12" s="68">
        <v>994.4235000000001</v>
      </c>
      <c r="I12" s="278"/>
      <c r="J12" s="278"/>
      <c r="K12" s="278"/>
      <c r="L12" s="278"/>
      <c r="M12" s="278"/>
      <c r="N12" s="278"/>
    </row>
    <row r="13" spans="1:14">
      <c r="A13" s="69">
        <v>40921</v>
      </c>
      <c r="B13" s="67">
        <v>1123</v>
      </c>
      <c r="C13" s="68" t="s">
        <v>45</v>
      </c>
      <c r="D13" s="68" t="s">
        <v>46</v>
      </c>
      <c r="E13" s="68" t="s">
        <v>50</v>
      </c>
      <c r="F13" s="68">
        <v>9</v>
      </c>
      <c r="G13" s="76">
        <v>8046</v>
      </c>
      <c r="H13" s="68">
        <v>4092.732</v>
      </c>
      <c r="I13" s="278"/>
      <c r="J13" s="278"/>
      <c r="K13" s="278"/>
      <c r="L13" s="278"/>
      <c r="M13" s="278"/>
      <c r="N13" s="278"/>
    </row>
    <row r="14" spans="1:14">
      <c r="A14" s="69">
        <v>40922</v>
      </c>
      <c r="B14" s="67">
        <v>1124</v>
      </c>
      <c r="C14" s="68" t="s">
        <v>48</v>
      </c>
      <c r="D14" s="68" t="s">
        <v>46</v>
      </c>
      <c r="E14" s="68" t="s">
        <v>50</v>
      </c>
      <c r="F14" s="68">
        <v>6</v>
      </c>
      <c r="G14" s="76">
        <v>11250</v>
      </c>
      <c r="H14" s="68">
        <v>1900.8000000000002</v>
      </c>
      <c r="I14" s="278"/>
      <c r="J14" s="278"/>
      <c r="K14" s="278"/>
      <c r="L14" s="278"/>
      <c r="M14" s="278"/>
      <c r="N14" s="278"/>
    </row>
    <row r="15" spans="1:14">
      <c r="A15" s="69">
        <v>40923</v>
      </c>
      <c r="B15" s="67">
        <v>1125</v>
      </c>
      <c r="C15" s="68" t="s">
        <v>49</v>
      </c>
      <c r="D15" s="68" t="s">
        <v>46</v>
      </c>
      <c r="E15" s="68" t="s">
        <v>51</v>
      </c>
      <c r="F15" s="68">
        <v>7</v>
      </c>
      <c r="G15" s="76">
        <v>6189.75</v>
      </c>
      <c r="H15" s="68">
        <v>2722.8710250000004</v>
      </c>
      <c r="I15" s="278"/>
      <c r="J15" s="278"/>
      <c r="K15" s="278"/>
      <c r="L15" s="278"/>
      <c r="M15" s="278"/>
      <c r="N15" s="278"/>
    </row>
    <row r="16" spans="1:14">
      <c r="A16" s="69">
        <v>40924</v>
      </c>
      <c r="B16" s="67">
        <v>1126</v>
      </c>
      <c r="C16" s="68" t="s">
        <v>45</v>
      </c>
      <c r="D16" s="68" t="s">
        <v>46</v>
      </c>
      <c r="E16" s="68" t="s">
        <v>51</v>
      </c>
      <c r="F16" s="68">
        <v>7</v>
      </c>
      <c r="G16" s="76">
        <v>2908.5</v>
      </c>
      <c r="H16" s="68">
        <v>1140.7136999999998</v>
      </c>
      <c r="I16" s="278"/>
      <c r="J16" s="278"/>
      <c r="K16" s="278"/>
      <c r="L16" s="278"/>
      <c r="M16" s="278"/>
      <c r="N16" s="278"/>
    </row>
    <row r="17" spans="1:14">
      <c r="A17" s="69">
        <v>40925</v>
      </c>
      <c r="B17" s="67">
        <v>1127</v>
      </c>
      <c r="C17" s="68" t="s">
        <v>48</v>
      </c>
      <c r="D17" s="68" t="s">
        <v>46</v>
      </c>
      <c r="E17" s="68" t="s">
        <v>51</v>
      </c>
      <c r="F17" s="68">
        <v>6</v>
      </c>
      <c r="G17" s="76">
        <v>2214</v>
      </c>
      <c r="H17" s="68">
        <v>2828.6063999999997</v>
      </c>
      <c r="I17" s="278"/>
      <c r="J17" s="278"/>
      <c r="K17" s="278"/>
      <c r="L17" s="278"/>
      <c r="M17" s="278"/>
      <c r="N17" s="278"/>
    </row>
    <row r="18" spans="1:14">
      <c r="A18" s="69">
        <v>40926</v>
      </c>
      <c r="B18" s="67">
        <v>1128</v>
      </c>
      <c r="C18" s="68" t="s">
        <v>49</v>
      </c>
      <c r="D18" s="68" t="s">
        <v>46</v>
      </c>
      <c r="E18" s="68" t="s">
        <v>47</v>
      </c>
      <c r="F18" s="68">
        <v>9</v>
      </c>
      <c r="G18" s="76">
        <v>8829</v>
      </c>
      <c r="H18" s="68">
        <v>4189.3605000000007</v>
      </c>
      <c r="I18" s="278"/>
      <c r="J18" s="278"/>
      <c r="K18" s="278"/>
      <c r="L18" s="278"/>
      <c r="M18" s="278"/>
      <c r="N18" s="278"/>
    </row>
    <row r="19" spans="1:14">
      <c r="A19" s="69">
        <v>40927</v>
      </c>
      <c r="B19" s="67">
        <v>1129</v>
      </c>
      <c r="C19" s="68" t="s">
        <v>45</v>
      </c>
      <c r="D19" s="68" t="s">
        <v>46</v>
      </c>
      <c r="E19" s="68" t="s">
        <v>47</v>
      </c>
      <c r="F19" s="68">
        <v>10</v>
      </c>
      <c r="G19" s="76">
        <v>9120</v>
      </c>
      <c r="H19" s="68">
        <v>3569.3399999999997</v>
      </c>
      <c r="I19" s="278"/>
      <c r="J19" s="278"/>
      <c r="K19" s="278"/>
      <c r="L19" s="278"/>
      <c r="M19" s="278"/>
      <c r="N19" s="278"/>
    </row>
    <row r="20" spans="1:14">
      <c r="A20" s="69">
        <v>40928</v>
      </c>
      <c r="B20" s="67">
        <v>1130</v>
      </c>
      <c r="C20" s="68" t="s">
        <v>48</v>
      </c>
      <c r="D20" s="68" t="s">
        <v>46</v>
      </c>
      <c r="E20" s="68" t="s">
        <v>47</v>
      </c>
      <c r="F20" s="68">
        <v>6</v>
      </c>
      <c r="G20" s="76">
        <v>2173.5</v>
      </c>
      <c r="H20" s="68">
        <v>3709.0777500000004</v>
      </c>
      <c r="I20" s="278"/>
      <c r="J20" s="278"/>
      <c r="K20" s="278"/>
      <c r="L20" s="278"/>
      <c r="M20" s="278"/>
      <c r="N20" s="278"/>
    </row>
    <row r="21" spans="1:14">
      <c r="A21" s="69">
        <v>40929</v>
      </c>
      <c r="B21" s="67">
        <v>1131</v>
      </c>
      <c r="C21" s="68" t="s">
        <v>49</v>
      </c>
      <c r="D21" s="68" t="s">
        <v>46</v>
      </c>
      <c r="E21" s="68" t="s">
        <v>50</v>
      </c>
      <c r="F21" s="68">
        <v>10</v>
      </c>
      <c r="G21" s="76">
        <v>5600</v>
      </c>
      <c r="H21" s="68">
        <v>4516.3999999999996</v>
      </c>
      <c r="I21" s="278"/>
      <c r="J21" s="278"/>
      <c r="K21" s="278"/>
      <c r="L21" s="278"/>
      <c r="M21" s="278"/>
      <c r="N21" s="278"/>
    </row>
    <row r="22" spans="1:14">
      <c r="A22" s="69">
        <v>40930</v>
      </c>
      <c r="B22" s="67">
        <v>1132</v>
      </c>
      <c r="C22" s="68" t="s">
        <v>45</v>
      </c>
      <c r="D22" s="68" t="s">
        <v>46</v>
      </c>
      <c r="E22" s="68" t="s">
        <v>50</v>
      </c>
      <c r="F22" s="68">
        <v>6</v>
      </c>
      <c r="G22" s="76">
        <v>4608</v>
      </c>
      <c r="H22" s="68">
        <v>2575.4111999999996</v>
      </c>
      <c r="I22" s="278"/>
      <c r="J22" s="278"/>
      <c r="K22" s="278"/>
      <c r="L22" s="278"/>
      <c r="M22" s="278"/>
      <c r="N22" s="278"/>
    </row>
    <row r="23" spans="1:14">
      <c r="A23" s="69">
        <v>40931</v>
      </c>
      <c r="B23" s="67">
        <v>1133</v>
      </c>
      <c r="C23" s="68" t="s">
        <v>48</v>
      </c>
      <c r="D23" s="68" t="s">
        <v>46</v>
      </c>
      <c r="E23" s="68" t="s">
        <v>50</v>
      </c>
      <c r="F23" s="68">
        <v>8</v>
      </c>
      <c r="G23" s="76">
        <v>5508</v>
      </c>
      <c r="H23" s="68">
        <v>1965.2544000000003</v>
      </c>
      <c r="I23" s="278"/>
      <c r="J23" s="278"/>
      <c r="K23" s="278"/>
      <c r="L23" s="278"/>
      <c r="M23" s="278"/>
      <c r="N23" s="278"/>
    </row>
    <row r="24" spans="1:14">
      <c r="A24" s="69">
        <v>40932</v>
      </c>
      <c r="B24" s="67">
        <v>1134</v>
      </c>
      <c r="C24" s="68" t="s">
        <v>49</v>
      </c>
      <c r="D24" s="68" t="s">
        <v>46</v>
      </c>
      <c r="E24" s="68" t="s">
        <v>51</v>
      </c>
      <c r="F24" s="68">
        <v>9</v>
      </c>
      <c r="G24" s="76">
        <v>12735</v>
      </c>
      <c r="H24" s="68">
        <v>3907.0980000000004</v>
      </c>
      <c r="I24" s="278"/>
      <c r="J24" s="278"/>
      <c r="K24" s="278"/>
      <c r="L24" s="278"/>
      <c r="M24" s="278"/>
      <c r="N24" s="278"/>
    </row>
    <row r="25" spans="1:14">
      <c r="A25" s="69">
        <v>40933</v>
      </c>
      <c r="B25" s="67">
        <v>1135</v>
      </c>
      <c r="C25" s="68" t="s">
        <v>45</v>
      </c>
      <c r="D25" s="68" t="s">
        <v>46</v>
      </c>
      <c r="E25" s="68" t="s">
        <v>51</v>
      </c>
      <c r="F25" s="68">
        <v>10</v>
      </c>
      <c r="G25" s="76">
        <v>13575</v>
      </c>
      <c r="H25" s="68">
        <v>1992.81</v>
      </c>
      <c r="I25" s="278"/>
      <c r="J25" s="278"/>
      <c r="K25" s="278"/>
      <c r="L25" s="278"/>
      <c r="M25" s="278"/>
      <c r="N25" s="278"/>
    </row>
    <row r="26" spans="1:14">
      <c r="A26" s="69">
        <v>40934</v>
      </c>
      <c r="B26" s="67">
        <v>1136</v>
      </c>
      <c r="C26" s="68" t="s">
        <v>48</v>
      </c>
      <c r="D26" s="68" t="s">
        <v>46</v>
      </c>
      <c r="E26" s="68" t="s">
        <v>51</v>
      </c>
      <c r="F26" s="68">
        <v>9</v>
      </c>
      <c r="G26" s="76">
        <v>8892</v>
      </c>
      <c r="H26" s="68">
        <v>3084.6347999999998</v>
      </c>
      <c r="I26" s="278"/>
      <c r="J26" s="278"/>
      <c r="K26" s="278"/>
      <c r="L26" s="278"/>
      <c r="M26" s="278"/>
      <c r="N26" s="278"/>
    </row>
    <row r="27" spans="1:14">
      <c r="A27" s="69">
        <v>40935</v>
      </c>
      <c r="B27" s="67">
        <v>1137</v>
      </c>
      <c r="C27" s="68" t="s">
        <v>49</v>
      </c>
      <c r="D27" s="68" t="s">
        <v>46</v>
      </c>
      <c r="E27" s="68" t="s">
        <v>47</v>
      </c>
      <c r="F27" s="68">
        <v>9</v>
      </c>
      <c r="G27" s="76">
        <v>6196.5</v>
      </c>
      <c r="H27" s="68">
        <v>3112.7084999999997</v>
      </c>
      <c r="I27" s="278"/>
      <c r="J27" s="278"/>
      <c r="K27" s="278"/>
      <c r="L27" s="278"/>
      <c r="M27" s="278"/>
      <c r="N27" s="278"/>
    </row>
    <row r="28" spans="1:14">
      <c r="A28" s="69">
        <v>40936</v>
      </c>
      <c r="B28" s="67">
        <v>1138</v>
      </c>
      <c r="C28" s="68" t="s">
        <v>45</v>
      </c>
      <c r="D28" s="68" t="s">
        <v>46</v>
      </c>
      <c r="E28" s="68" t="s">
        <v>47</v>
      </c>
      <c r="F28" s="68">
        <v>7</v>
      </c>
      <c r="G28" s="76">
        <v>4063.5</v>
      </c>
      <c r="H28" s="68">
        <v>709.69027499999993</v>
      </c>
      <c r="I28" s="278"/>
      <c r="J28" s="278"/>
      <c r="K28" s="278"/>
      <c r="L28" s="278"/>
      <c r="M28" s="278"/>
      <c r="N28" s="278"/>
    </row>
    <row r="29" spans="1:14">
      <c r="A29" s="69">
        <v>40937</v>
      </c>
      <c r="B29" s="67">
        <v>1139</v>
      </c>
      <c r="C29" s="68" t="s">
        <v>48</v>
      </c>
      <c r="D29" s="68" t="s">
        <v>46</v>
      </c>
      <c r="E29" s="68" t="s">
        <v>47</v>
      </c>
      <c r="F29" s="68">
        <v>9</v>
      </c>
      <c r="G29" s="76">
        <v>4464</v>
      </c>
      <c r="H29" s="68">
        <v>2483.5464000000002</v>
      </c>
      <c r="I29" s="278"/>
      <c r="J29" s="278"/>
      <c r="K29" s="278"/>
      <c r="L29" s="278"/>
      <c r="M29" s="278"/>
      <c r="N29" s="278"/>
    </row>
    <row r="30" spans="1:14">
      <c r="A30" s="69">
        <v>40938</v>
      </c>
      <c r="B30" s="67">
        <v>1140</v>
      </c>
      <c r="C30" s="68" t="s">
        <v>49</v>
      </c>
      <c r="D30" s="68" t="s">
        <v>46</v>
      </c>
      <c r="E30" s="68" t="s">
        <v>50</v>
      </c>
      <c r="F30" s="68">
        <v>10</v>
      </c>
      <c r="G30" s="76">
        <v>10350</v>
      </c>
      <c r="H30" s="68">
        <v>4514.67</v>
      </c>
      <c r="I30" s="278"/>
      <c r="J30" s="278"/>
      <c r="K30" s="278"/>
      <c r="L30" s="278"/>
      <c r="M30" s="278"/>
      <c r="N30" s="278"/>
    </row>
    <row r="31" spans="1:14">
      <c r="A31" s="69">
        <v>40939</v>
      </c>
      <c r="B31" s="67">
        <v>1141</v>
      </c>
      <c r="C31" s="68" t="s">
        <v>45</v>
      </c>
      <c r="D31" s="68" t="s">
        <v>46</v>
      </c>
      <c r="E31" s="68" t="s">
        <v>50</v>
      </c>
      <c r="F31" s="68">
        <v>10</v>
      </c>
      <c r="G31" s="76">
        <v>8680</v>
      </c>
      <c r="H31" s="68">
        <v>2494.6320000000001</v>
      </c>
      <c r="I31" s="278"/>
      <c r="J31" s="278"/>
      <c r="K31" s="278"/>
      <c r="L31" s="278"/>
      <c r="M31" s="278"/>
      <c r="N31" s="278"/>
    </row>
    <row r="32" spans="1:14">
      <c r="A32" s="69">
        <v>40940</v>
      </c>
      <c r="B32" s="67">
        <v>1142</v>
      </c>
      <c r="C32" s="68" t="s">
        <v>48</v>
      </c>
      <c r="D32" s="68" t="s">
        <v>46</v>
      </c>
      <c r="E32" s="68" t="s">
        <v>50</v>
      </c>
      <c r="F32" s="68">
        <v>9</v>
      </c>
      <c r="G32" s="76">
        <v>13050</v>
      </c>
      <c r="H32" s="68">
        <v>2179.35</v>
      </c>
      <c r="I32" s="278"/>
      <c r="J32" s="278"/>
      <c r="K32" s="278"/>
      <c r="L32" s="278"/>
      <c r="M32" s="278"/>
      <c r="N32" s="278"/>
    </row>
    <row r="33" spans="1:14">
      <c r="A33" s="69">
        <v>40941</v>
      </c>
      <c r="B33" s="67">
        <v>1143</v>
      </c>
      <c r="C33" s="68" t="s">
        <v>49</v>
      </c>
      <c r="D33" s="68" t="s">
        <v>46</v>
      </c>
      <c r="E33" s="68" t="s">
        <v>51</v>
      </c>
      <c r="F33" s="68">
        <v>8</v>
      </c>
      <c r="G33" s="76">
        <v>2312</v>
      </c>
      <c r="H33" s="68">
        <v>999.93999999999994</v>
      </c>
      <c r="I33" s="278"/>
      <c r="J33" s="278"/>
      <c r="K33" s="278"/>
      <c r="L33" s="278"/>
      <c r="M33" s="278"/>
      <c r="N33" s="278"/>
    </row>
    <row r="34" spans="1:14">
      <c r="A34" s="69">
        <v>40942</v>
      </c>
      <c r="B34" s="67">
        <v>1144</v>
      </c>
      <c r="C34" s="68" t="s">
        <v>45</v>
      </c>
      <c r="D34" s="68" t="s">
        <v>46</v>
      </c>
      <c r="E34" s="68" t="s">
        <v>51</v>
      </c>
      <c r="F34" s="68">
        <v>6</v>
      </c>
      <c r="G34" s="76">
        <v>3060</v>
      </c>
      <c r="H34" s="68">
        <v>461.60100000000006</v>
      </c>
      <c r="I34" s="278"/>
      <c r="J34" s="278"/>
      <c r="K34" s="278"/>
      <c r="L34" s="278"/>
      <c r="M34" s="278"/>
      <c r="N34" s="278"/>
    </row>
    <row r="35" spans="1:14">
      <c r="A35" s="69">
        <v>40943</v>
      </c>
      <c r="B35" s="67">
        <v>1145</v>
      </c>
      <c r="C35" s="68" t="s">
        <v>48</v>
      </c>
      <c r="D35" s="68" t="s">
        <v>46</v>
      </c>
      <c r="E35" s="68" t="s">
        <v>51</v>
      </c>
      <c r="F35" s="68">
        <v>8</v>
      </c>
      <c r="G35" s="76">
        <v>9810</v>
      </c>
      <c r="H35" s="68">
        <v>744.77520000000004</v>
      </c>
      <c r="I35" s="278"/>
      <c r="J35" s="278"/>
      <c r="K35" s="278"/>
      <c r="L35" s="278"/>
      <c r="M35" s="278"/>
      <c r="N35" s="278"/>
    </row>
    <row r="36" spans="1:14">
      <c r="A36" s="69">
        <v>40944</v>
      </c>
      <c r="B36" s="67">
        <v>1146</v>
      </c>
      <c r="C36" s="68" t="s">
        <v>49</v>
      </c>
      <c r="D36" s="68" t="s">
        <v>46</v>
      </c>
      <c r="E36" s="68" t="s">
        <v>47</v>
      </c>
      <c r="F36" s="68">
        <v>10</v>
      </c>
      <c r="G36" s="76">
        <v>8120</v>
      </c>
      <c r="H36" s="68">
        <v>2571.8069999999998</v>
      </c>
      <c r="I36" s="278"/>
      <c r="J36" s="278"/>
      <c r="K36" s="278"/>
      <c r="L36" s="278"/>
      <c r="M36" s="278"/>
      <c r="N36" s="278"/>
    </row>
    <row r="37" spans="1:14">
      <c r="A37" s="69">
        <v>40945</v>
      </c>
      <c r="B37" s="67">
        <v>1147</v>
      </c>
      <c r="C37" s="68" t="s">
        <v>45</v>
      </c>
      <c r="D37" s="68" t="s">
        <v>46</v>
      </c>
      <c r="E37" s="68" t="s">
        <v>47</v>
      </c>
      <c r="F37" s="68">
        <v>7</v>
      </c>
      <c r="G37" s="76">
        <v>6520.5</v>
      </c>
      <c r="H37" s="68">
        <v>1443.6387</v>
      </c>
      <c r="I37" s="278"/>
      <c r="J37" s="278"/>
      <c r="K37" s="278"/>
      <c r="L37" s="278"/>
      <c r="M37" s="278"/>
      <c r="N37" s="278"/>
    </row>
    <row r="38" spans="1:14">
      <c r="A38" s="69">
        <v>40946</v>
      </c>
      <c r="B38" s="67">
        <v>1148</v>
      </c>
      <c r="C38" s="68" t="s">
        <v>48</v>
      </c>
      <c r="D38" s="68" t="s">
        <v>46</v>
      </c>
      <c r="E38" s="68" t="s">
        <v>47</v>
      </c>
      <c r="F38" s="68">
        <v>6</v>
      </c>
      <c r="G38" s="76">
        <v>12060</v>
      </c>
      <c r="H38" s="68">
        <v>4258.6271999999999</v>
      </c>
      <c r="I38" s="278"/>
      <c r="J38" s="278"/>
      <c r="K38" s="278"/>
      <c r="L38" s="278"/>
      <c r="M38" s="278"/>
      <c r="N38" s="278"/>
    </row>
    <row r="39" spans="1:14">
      <c r="A39" s="69">
        <v>40947</v>
      </c>
      <c r="B39" s="67">
        <v>1149</v>
      </c>
      <c r="C39" s="68" t="s">
        <v>49</v>
      </c>
      <c r="D39" s="68" t="s">
        <v>46</v>
      </c>
      <c r="E39" s="68" t="s">
        <v>50</v>
      </c>
      <c r="F39" s="68">
        <v>8</v>
      </c>
      <c r="G39" s="76">
        <v>8544</v>
      </c>
      <c r="H39" s="68">
        <v>3347.1120000000001</v>
      </c>
      <c r="I39" s="278"/>
      <c r="J39" s="278"/>
      <c r="K39" s="278"/>
      <c r="L39" s="278"/>
      <c r="M39" s="278"/>
      <c r="N39" s="278"/>
    </row>
    <row r="40" spans="1:14">
      <c r="A40" s="69">
        <v>40948</v>
      </c>
      <c r="B40" s="67">
        <v>1150</v>
      </c>
      <c r="C40" s="68" t="s">
        <v>45</v>
      </c>
      <c r="D40" s="68" t="s">
        <v>46</v>
      </c>
      <c r="E40" s="68" t="s">
        <v>50</v>
      </c>
      <c r="F40" s="68">
        <v>7</v>
      </c>
      <c r="G40" s="76">
        <v>7024.5</v>
      </c>
      <c r="H40" s="68">
        <v>2027.739</v>
      </c>
      <c r="I40" s="278"/>
      <c r="J40" s="278"/>
      <c r="K40" s="278"/>
      <c r="L40" s="278"/>
      <c r="M40" s="278"/>
      <c r="N40" s="278"/>
    </row>
    <row r="41" spans="1:14">
      <c r="A41" s="69">
        <v>40949</v>
      </c>
      <c r="B41" s="67">
        <v>1151</v>
      </c>
      <c r="C41" s="68" t="s">
        <v>48</v>
      </c>
      <c r="D41" s="68" t="s">
        <v>46</v>
      </c>
      <c r="E41" s="68" t="s">
        <v>50</v>
      </c>
      <c r="F41" s="68">
        <v>7</v>
      </c>
      <c r="G41" s="76">
        <v>14017.5</v>
      </c>
      <c r="H41" s="68">
        <v>3352.4253000000003</v>
      </c>
      <c r="I41" s="278"/>
      <c r="J41" s="278"/>
      <c r="K41" s="278"/>
      <c r="L41" s="278"/>
      <c r="M41" s="278"/>
      <c r="N41" s="278"/>
    </row>
    <row r="42" spans="1:14">
      <c r="A42" s="69">
        <v>40950</v>
      </c>
      <c r="B42" s="67">
        <v>1152</v>
      </c>
      <c r="C42" s="68" t="s">
        <v>49</v>
      </c>
      <c r="D42" s="68" t="s">
        <v>46</v>
      </c>
      <c r="E42" s="68" t="s">
        <v>51</v>
      </c>
      <c r="F42" s="68">
        <v>8</v>
      </c>
      <c r="G42" s="76">
        <v>4056</v>
      </c>
      <c r="H42" s="68">
        <v>1843.4520000000002</v>
      </c>
      <c r="I42" s="278"/>
      <c r="J42" s="278"/>
      <c r="K42" s="278"/>
      <c r="L42" s="278"/>
      <c r="M42" s="278"/>
      <c r="N42" s="278"/>
    </row>
    <row r="43" spans="1:14">
      <c r="A43" s="69">
        <v>40951</v>
      </c>
      <c r="B43" s="67">
        <v>1153</v>
      </c>
      <c r="C43" s="68" t="s">
        <v>45</v>
      </c>
      <c r="D43" s="68" t="s">
        <v>46</v>
      </c>
      <c r="E43" s="68" t="s">
        <v>51</v>
      </c>
      <c r="F43" s="68">
        <v>7</v>
      </c>
      <c r="G43" s="76">
        <v>2730</v>
      </c>
      <c r="H43" s="68">
        <v>4393.116</v>
      </c>
      <c r="I43" s="278"/>
      <c r="J43" s="278"/>
      <c r="K43" s="278"/>
      <c r="L43" s="278"/>
      <c r="M43" s="278"/>
      <c r="N43" s="278"/>
    </row>
    <row r="44" spans="1:14">
      <c r="A44" s="69">
        <v>40952</v>
      </c>
      <c r="B44" s="67">
        <v>1154</v>
      </c>
      <c r="C44" s="68" t="s">
        <v>48</v>
      </c>
      <c r="D44" s="68" t="s">
        <v>46</v>
      </c>
      <c r="E44" s="68" t="s">
        <v>51</v>
      </c>
      <c r="F44" s="68">
        <v>6</v>
      </c>
      <c r="G44" s="76">
        <v>6804</v>
      </c>
      <c r="H44" s="68">
        <v>3755.808</v>
      </c>
      <c r="I44" s="278"/>
      <c r="J44" s="278"/>
      <c r="K44" s="278"/>
      <c r="L44" s="278"/>
      <c r="M44" s="278"/>
      <c r="N44" s="278"/>
    </row>
    <row r="45" spans="1:14">
      <c r="A45" s="69">
        <v>40953</v>
      </c>
      <c r="B45" s="67">
        <v>1155</v>
      </c>
      <c r="C45" s="68" t="s">
        <v>49</v>
      </c>
      <c r="D45" s="68" t="s">
        <v>46</v>
      </c>
      <c r="E45" s="68" t="s">
        <v>47</v>
      </c>
      <c r="F45" s="68">
        <v>7</v>
      </c>
      <c r="G45" s="76">
        <v>8778</v>
      </c>
      <c r="H45" s="68">
        <v>1690.6428000000001</v>
      </c>
      <c r="I45" s="278"/>
      <c r="J45" s="278"/>
      <c r="K45" s="278"/>
      <c r="L45" s="278"/>
      <c r="M45" s="278"/>
      <c r="N45" s="278"/>
    </row>
    <row r="46" spans="1:14">
      <c r="A46" s="69">
        <v>40954</v>
      </c>
      <c r="B46" s="67">
        <v>1156</v>
      </c>
      <c r="C46" s="68" t="s">
        <v>45</v>
      </c>
      <c r="D46" s="68" t="s">
        <v>46</v>
      </c>
      <c r="E46" s="68" t="s">
        <v>47</v>
      </c>
      <c r="F46" s="68">
        <v>8</v>
      </c>
      <c r="G46" s="76">
        <v>2304</v>
      </c>
      <c r="H46" s="68">
        <v>1475.9423999999999</v>
      </c>
      <c r="I46" s="278"/>
      <c r="J46" s="278"/>
      <c r="K46" s="278"/>
      <c r="L46" s="278"/>
      <c r="M46" s="278"/>
      <c r="N46" s="278"/>
    </row>
    <row r="47" spans="1:14">
      <c r="A47" s="69">
        <v>40955</v>
      </c>
      <c r="B47" s="67">
        <v>1157</v>
      </c>
      <c r="C47" s="68" t="s">
        <v>48</v>
      </c>
      <c r="D47" s="68" t="s">
        <v>46</v>
      </c>
      <c r="E47" s="68" t="s">
        <v>47</v>
      </c>
      <c r="F47" s="68">
        <v>10</v>
      </c>
      <c r="G47" s="76">
        <v>9150</v>
      </c>
      <c r="H47" s="68">
        <v>1103.124</v>
      </c>
      <c r="I47" s="278"/>
      <c r="J47" s="278"/>
      <c r="K47" s="278"/>
      <c r="L47" s="278"/>
      <c r="M47" s="278"/>
      <c r="N47" s="278"/>
    </row>
    <row r="48" spans="1:14">
      <c r="A48" s="69">
        <v>40956</v>
      </c>
      <c r="B48" s="67">
        <v>1158</v>
      </c>
      <c r="C48" s="68" t="s">
        <v>49</v>
      </c>
      <c r="D48" s="68" t="s">
        <v>46</v>
      </c>
      <c r="E48" s="68" t="s">
        <v>50</v>
      </c>
      <c r="F48" s="68">
        <v>8</v>
      </c>
      <c r="G48" s="76">
        <v>7584</v>
      </c>
      <c r="H48" s="68">
        <v>1378.7711999999999</v>
      </c>
      <c r="I48" s="278"/>
      <c r="J48" s="278"/>
      <c r="K48" s="278"/>
      <c r="L48" s="278"/>
      <c r="M48" s="278"/>
      <c r="N48" s="278"/>
    </row>
    <row r="49" spans="1:14">
      <c r="A49" s="69">
        <v>40957</v>
      </c>
      <c r="B49" s="67">
        <v>1159</v>
      </c>
      <c r="C49" s="68" t="s">
        <v>45</v>
      </c>
      <c r="D49" s="68" t="s">
        <v>46</v>
      </c>
      <c r="E49" s="68" t="s">
        <v>50</v>
      </c>
      <c r="F49" s="68">
        <v>10</v>
      </c>
      <c r="G49" s="76">
        <v>14900</v>
      </c>
      <c r="H49" s="68">
        <v>985.48599999999999</v>
      </c>
      <c r="I49" s="278"/>
      <c r="J49" s="278"/>
      <c r="K49" s="278"/>
      <c r="L49" s="278"/>
      <c r="M49" s="278"/>
      <c r="N49" s="278"/>
    </row>
    <row r="50" spans="1:14">
      <c r="A50" s="69">
        <v>40958</v>
      </c>
      <c r="B50" s="67">
        <v>1160</v>
      </c>
      <c r="C50" s="68" t="s">
        <v>48</v>
      </c>
      <c r="D50" s="68" t="s">
        <v>46</v>
      </c>
      <c r="E50" s="68" t="s">
        <v>50</v>
      </c>
      <c r="F50" s="68">
        <v>6</v>
      </c>
      <c r="G50" s="76">
        <v>8964</v>
      </c>
      <c r="H50" s="68">
        <v>877.3515000000001</v>
      </c>
      <c r="I50" s="278"/>
      <c r="J50" s="278"/>
      <c r="K50" s="278"/>
      <c r="L50" s="278"/>
      <c r="M50" s="278"/>
      <c r="N50" s="278"/>
    </row>
    <row r="51" spans="1:14">
      <c r="A51" s="69">
        <v>40959</v>
      </c>
      <c r="B51" s="67">
        <v>1161</v>
      </c>
      <c r="C51" s="68" t="s">
        <v>49</v>
      </c>
      <c r="D51" s="68" t="s">
        <v>46</v>
      </c>
      <c r="E51" s="68" t="s">
        <v>51</v>
      </c>
      <c r="F51" s="68">
        <v>9</v>
      </c>
      <c r="G51" s="76">
        <v>2079</v>
      </c>
      <c r="H51" s="68">
        <v>2799.1656000000003</v>
      </c>
      <c r="I51" s="278"/>
      <c r="J51" s="278"/>
      <c r="K51" s="278"/>
      <c r="L51" s="278"/>
      <c r="M51" s="278"/>
      <c r="N51" s="278"/>
    </row>
    <row r="52" spans="1:14">
      <c r="A52" s="69">
        <v>40960</v>
      </c>
      <c r="B52" s="67">
        <v>1162</v>
      </c>
      <c r="C52" s="68" t="s">
        <v>45</v>
      </c>
      <c r="D52" s="68" t="s">
        <v>46</v>
      </c>
      <c r="E52" s="68" t="s">
        <v>51</v>
      </c>
      <c r="F52" s="68">
        <v>6</v>
      </c>
      <c r="G52" s="76">
        <v>2412</v>
      </c>
      <c r="H52" s="68">
        <v>2078.1792</v>
      </c>
      <c r="I52" s="278"/>
      <c r="J52" s="278"/>
      <c r="K52" s="278"/>
      <c r="L52" s="278"/>
      <c r="M52" s="278"/>
      <c r="N52" s="278"/>
    </row>
    <row r="53" spans="1:14">
      <c r="A53" s="69">
        <v>40961</v>
      </c>
      <c r="B53" s="67">
        <v>1163</v>
      </c>
      <c r="C53" s="68" t="s">
        <v>48</v>
      </c>
      <c r="D53" s="68" t="s">
        <v>46</v>
      </c>
      <c r="E53" s="68" t="s">
        <v>51</v>
      </c>
      <c r="F53" s="68">
        <v>7</v>
      </c>
      <c r="G53" s="76">
        <v>4189.5</v>
      </c>
      <c r="H53" s="68">
        <v>2660.3325000000004</v>
      </c>
      <c r="I53" s="278"/>
      <c r="J53" s="278"/>
      <c r="K53" s="278"/>
      <c r="L53" s="278"/>
      <c r="M53" s="278"/>
      <c r="N53" s="278"/>
    </row>
    <row r="54" spans="1:14">
      <c r="A54" s="69">
        <v>40962</v>
      </c>
      <c r="B54" s="67">
        <v>1164</v>
      </c>
      <c r="C54" s="68" t="s">
        <v>49</v>
      </c>
      <c r="D54" s="68" t="s">
        <v>46</v>
      </c>
      <c r="E54" s="68" t="s">
        <v>47</v>
      </c>
      <c r="F54" s="68">
        <v>8</v>
      </c>
      <c r="G54" s="76">
        <v>10080</v>
      </c>
      <c r="H54" s="68">
        <v>1541.4335999999998</v>
      </c>
      <c r="I54" s="278"/>
      <c r="J54" s="278"/>
      <c r="K54" s="278"/>
      <c r="L54" s="278"/>
      <c r="M54" s="278"/>
      <c r="N54" s="278"/>
    </row>
    <row r="55" spans="1:14">
      <c r="A55" s="69">
        <v>40963</v>
      </c>
      <c r="B55" s="67">
        <v>1165</v>
      </c>
      <c r="C55" s="68" t="s">
        <v>45</v>
      </c>
      <c r="D55" s="68" t="s">
        <v>46</v>
      </c>
      <c r="E55" s="68" t="s">
        <v>47</v>
      </c>
      <c r="F55" s="68">
        <v>9</v>
      </c>
      <c r="G55" s="76">
        <v>5076</v>
      </c>
      <c r="H55" s="68">
        <v>1053.27</v>
      </c>
      <c r="I55" s="278"/>
      <c r="J55" s="278"/>
      <c r="K55" s="278"/>
      <c r="L55" s="278"/>
      <c r="M55" s="278"/>
      <c r="N55" s="278"/>
    </row>
    <row r="56" spans="1:14">
      <c r="A56" s="69">
        <v>40964</v>
      </c>
      <c r="B56" s="67">
        <v>1166</v>
      </c>
      <c r="C56" s="68" t="s">
        <v>48</v>
      </c>
      <c r="D56" s="68" t="s">
        <v>46</v>
      </c>
      <c r="E56" s="68" t="s">
        <v>47</v>
      </c>
      <c r="F56" s="68">
        <v>6</v>
      </c>
      <c r="G56" s="76">
        <v>9315</v>
      </c>
      <c r="H56" s="68">
        <v>4057.6140000000005</v>
      </c>
      <c r="I56" s="278"/>
      <c r="J56" s="278"/>
      <c r="K56" s="278"/>
      <c r="L56" s="278"/>
      <c r="M56" s="278"/>
      <c r="N56" s="278"/>
    </row>
    <row r="57" spans="1:14">
      <c r="A57" s="69">
        <v>40965</v>
      </c>
      <c r="B57" s="67">
        <v>1167</v>
      </c>
      <c r="C57" s="68" t="s">
        <v>49</v>
      </c>
      <c r="D57" s="68" t="s">
        <v>46</v>
      </c>
      <c r="E57" s="68" t="s">
        <v>50</v>
      </c>
      <c r="F57" s="68">
        <v>10</v>
      </c>
      <c r="G57" s="76">
        <v>11280</v>
      </c>
      <c r="H57" s="68">
        <v>4693.8899999999994</v>
      </c>
      <c r="I57" s="278"/>
      <c r="J57" s="278"/>
      <c r="K57" s="278"/>
      <c r="L57" s="278"/>
      <c r="M57" s="278"/>
      <c r="N57" s="278"/>
    </row>
    <row r="58" spans="1:14">
      <c r="A58" s="69">
        <v>40966</v>
      </c>
      <c r="B58" s="67">
        <v>1168</v>
      </c>
      <c r="C58" s="68" t="s">
        <v>45</v>
      </c>
      <c r="D58" s="68" t="s">
        <v>46</v>
      </c>
      <c r="E58" s="68" t="s">
        <v>50</v>
      </c>
      <c r="F58" s="68">
        <v>7</v>
      </c>
      <c r="G58" s="76">
        <v>8946</v>
      </c>
      <c r="H58" s="68">
        <v>909.80820000000006</v>
      </c>
      <c r="I58" s="278"/>
      <c r="J58" s="278"/>
      <c r="K58" s="278"/>
      <c r="L58" s="278"/>
      <c r="M58" s="278"/>
      <c r="N58" s="278"/>
    </row>
    <row r="59" spans="1:14">
      <c r="A59" s="69">
        <v>40967</v>
      </c>
      <c r="B59" s="67">
        <v>1169</v>
      </c>
      <c r="C59" s="68" t="s">
        <v>48</v>
      </c>
      <c r="D59" s="68" t="s">
        <v>46</v>
      </c>
      <c r="E59" s="68" t="s">
        <v>50</v>
      </c>
      <c r="F59" s="68">
        <v>8</v>
      </c>
      <c r="G59" s="76">
        <v>8568</v>
      </c>
      <c r="H59" s="68">
        <v>3129.0336000000007</v>
      </c>
      <c r="I59" s="278"/>
      <c r="J59" s="278"/>
      <c r="K59" s="278"/>
      <c r="L59" s="278"/>
      <c r="M59" s="278"/>
      <c r="N59" s="278"/>
    </row>
    <row r="60" spans="1:14">
      <c r="A60" s="69">
        <v>40969</v>
      </c>
      <c r="B60" s="67">
        <v>1170</v>
      </c>
      <c r="C60" s="68" t="s">
        <v>49</v>
      </c>
      <c r="D60" s="68" t="s">
        <v>46</v>
      </c>
      <c r="E60" s="68" t="s">
        <v>51</v>
      </c>
      <c r="F60" s="68">
        <v>8</v>
      </c>
      <c r="G60" s="76">
        <v>2178</v>
      </c>
      <c r="H60" s="68">
        <v>2062.7837999999997</v>
      </c>
      <c r="I60" s="278"/>
      <c r="J60" s="278"/>
      <c r="K60" s="278"/>
      <c r="L60" s="278"/>
      <c r="M60" s="278"/>
      <c r="N60" s="278"/>
    </row>
    <row r="61" spans="1:14">
      <c r="A61" s="69">
        <v>40970</v>
      </c>
      <c r="B61" s="67">
        <v>1171</v>
      </c>
      <c r="C61" s="68" t="s">
        <v>45</v>
      </c>
      <c r="D61" s="68" t="s">
        <v>46</v>
      </c>
      <c r="E61" s="68" t="s">
        <v>51</v>
      </c>
      <c r="F61" s="68">
        <v>9</v>
      </c>
      <c r="G61" s="76">
        <v>8100</v>
      </c>
      <c r="H61" s="68">
        <v>2295.864</v>
      </c>
      <c r="I61" s="278"/>
      <c r="J61" s="278"/>
      <c r="K61" s="278"/>
      <c r="L61" s="278"/>
      <c r="M61" s="278"/>
      <c r="N61" s="278"/>
    </row>
    <row r="62" spans="1:14">
      <c r="A62" s="69">
        <v>40971</v>
      </c>
      <c r="B62" s="67">
        <v>1172</v>
      </c>
      <c r="C62" s="68" t="s">
        <v>48</v>
      </c>
      <c r="D62" s="68" t="s">
        <v>46</v>
      </c>
      <c r="E62" s="68" t="s">
        <v>51</v>
      </c>
      <c r="F62" s="68">
        <v>9</v>
      </c>
      <c r="G62" s="76">
        <v>2106</v>
      </c>
      <c r="H62" s="68">
        <v>4223.5829999999996</v>
      </c>
      <c r="I62" s="278"/>
      <c r="J62" s="278"/>
      <c r="K62" s="278"/>
      <c r="L62" s="278"/>
      <c r="M62" s="278"/>
      <c r="N62" s="278"/>
    </row>
    <row r="63" spans="1:14">
      <c r="A63" s="69">
        <v>40972</v>
      </c>
      <c r="B63" s="67">
        <v>1173</v>
      </c>
      <c r="C63" s="68" t="s">
        <v>49</v>
      </c>
      <c r="D63" s="68" t="s">
        <v>46</v>
      </c>
      <c r="E63" s="68" t="s">
        <v>47</v>
      </c>
      <c r="F63" s="68">
        <v>10</v>
      </c>
      <c r="G63" s="76">
        <v>8480</v>
      </c>
      <c r="H63" s="68">
        <v>1349.1679999999999</v>
      </c>
      <c r="I63" s="278"/>
      <c r="J63" s="278"/>
      <c r="K63" s="278"/>
      <c r="L63" s="278"/>
      <c r="M63" s="278"/>
      <c r="N63" s="278"/>
    </row>
    <row r="64" spans="1:14">
      <c r="A64" s="69">
        <v>40973</v>
      </c>
      <c r="B64" s="67">
        <v>1174</v>
      </c>
      <c r="C64" s="68" t="s">
        <v>45</v>
      </c>
      <c r="D64" s="68" t="s">
        <v>46</v>
      </c>
      <c r="E64" s="68" t="s">
        <v>47</v>
      </c>
      <c r="F64" s="68">
        <v>6</v>
      </c>
      <c r="G64" s="76">
        <v>5220</v>
      </c>
      <c r="H64" s="68">
        <v>1052.8739999999998</v>
      </c>
      <c r="I64" s="278"/>
      <c r="J64" s="278"/>
      <c r="K64" s="278"/>
      <c r="L64" s="278"/>
      <c r="M64" s="278"/>
      <c r="N64" s="278"/>
    </row>
    <row r="65" spans="1:14">
      <c r="A65" s="69">
        <v>41339</v>
      </c>
      <c r="B65" s="67">
        <v>1175</v>
      </c>
      <c r="C65" s="68" t="s">
        <v>48</v>
      </c>
      <c r="D65" s="68" t="s">
        <v>46</v>
      </c>
      <c r="E65" s="68" t="s">
        <v>47</v>
      </c>
      <c r="F65" s="68">
        <v>6</v>
      </c>
      <c r="G65" s="76">
        <v>4410</v>
      </c>
      <c r="H65" s="68">
        <v>1489.2570000000001</v>
      </c>
      <c r="I65" s="278"/>
      <c r="J65" s="278"/>
      <c r="K65" s="278"/>
      <c r="L65" s="278"/>
      <c r="M65" s="278"/>
      <c r="N65" s="278"/>
    </row>
    <row r="66" spans="1:14">
      <c r="A66" s="69">
        <v>41340</v>
      </c>
      <c r="B66" s="67">
        <v>1176</v>
      </c>
      <c r="C66" s="68" t="s">
        <v>49</v>
      </c>
      <c r="D66" s="68" t="s">
        <v>46</v>
      </c>
      <c r="E66" s="68" t="s">
        <v>50</v>
      </c>
      <c r="F66" s="68">
        <v>9</v>
      </c>
      <c r="G66" s="76">
        <v>2524.5</v>
      </c>
      <c r="H66" s="68">
        <v>2069.5850999999998</v>
      </c>
      <c r="I66" s="278"/>
      <c r="J66" s="278"/>
      <c r="K66" s="278"/>
      <c r="L66" s="278"/>
      <c r="M66" s="278"/>
      <c r="N66" s="278"/>
    </row>
    <row r="67" spans="1:14">
      <c r="A67" s="69">
        <v>41341</v>
      </c>
      <c r="B67" s="67">
        <v>1177</v>
      </c>
      <c r="C67" s="68" t="s">
        <v>45</v>
      </c>
      <c r="D67" s="68" t="s">
        <v>46</v>
      </c>
      <c r="E67" s="68" t="s">
        <v>50</v>
      </c>
      <c r="F67" s="68">
        <v>9</v>
      </c>
      <c r="G67" s="76">
        <v>8505</v>
      </c>
      <c r="H67" s="68">
        <v>4672.08</v>
      </c>
      <c r="I67" s="278"/>
      <c r="J67" s="278"/>
      <c r="K67" s="278"/>
      <c r="L67" s="278"/>
      <c r="M67" s="278"/>
      <c r="N67" s="278"/>
    </row>
    <row r="68" spans="1:14">
      <c r="A68" s="69">
        <v>41342</v>
      </c>
      <c r="B68" s="67">
        <v>1178</v>
      </c>
      <c r="C68" s="68" t="s">
        <v>48</v>
      </c>
      <c r="D68" s="68" t="s">
        <v>46</v>
      </c>
      <c r="E68" s="68" t="s">
        <v>50</v>
      </c>
      <c r="F68" s="68">
        <v>8</v>
      </c>
      <c r="G68" s="76">
        <v>10224</v>
      </c>
      <c r="H68" s="68">
        <v>941.88599999999997</v>
      </c>
      <c r="I68" s="278"/>
      <c r="J68" s="278"/>
      <c r="K68" s="278"/>
      <c r="L68" s="278"/>
      <c r="M68" s="278"/>
      <c r="N68" s="278"/>
    </row>
    <row r="69" spans="1:14">
      <c r="A69" s="69">
        <v>41343</v>
      </c>
      <c r="B69" s="67">
        <v>1179</v>
      </c>
      <c r="C69" s="68" t="s">
        <v>49</v>
      </c>
      <c r="D69" s="68" t="s">
        <v>46</v>
      </c>
      <c r="E69" s="68" t="s">
        <v>51</v>
      </c>
      <c r="F69" s="68">
        <v>6</v>
      </c>
      <c r="G69" s="76">
        <v>12330</v>
      </c>
      <c r="H69" s="68">
        <v>1667.5092</v>
      </c>
      <c r="I69" s="278"/>
      <c r="J69" s="278"/>
      <c r="K69" s="278"/>
      <c r="L69" s="278"/>
      <c r="M69" s="278"/>
      <c r="N69" s="278"/>
    </row>
    <row r="70" spans="1:14">
      <c r="A70" s="69">
        <v>41344</v>
      </c>
      <c r="B70" s="67">
        <v>1180</v>
      </c>
      <c r="C70" s="68" t="s">
        <v>45</v>
      </c>
      <c r="D70" s="68" t="s">
        <v>46</v>
      </c>
      <c r="E70" s="68" t="s">
        <v>51</v>
      </c>
      <c r="F70" s="68">
        <v>9</v>
      </c>
      <c r="G70" s="76">
        <v>4914</v>
      </c>
      <c r="H70" s="68">
        <v>4085.4996000000001</v>
      </c>
      <c r="I70" s="278"/>
      <c r="J70" s="278"/>
      <c r="K70" s="278"/>
      <c r="L70" s="278"/>
      <c r="M70" s="278"/>
      <c r="N70" s="278"/>
    </row>
    <row r="71" spans="1:14">
      <c r="A71" s="69">
        <v>41345</v>
      </c>
      <c r="B71" s="67">
        <v>1181</v>
      </c>
      <c r="C71" s="68" t="s">
        <v>48</v>
      </c>
      <c r="D71" s="68" t="s">
        <v>46</v>
      </c>
      <c r="E71" s="68" t="s">
        <v>51</v>
      </c>
      <c r="F71" s="68">
        <v>7</v>
      </c>
      <c r="G71" s="76">
        <v>8032.5</v>
      </c>
      <c r="H71" s="68">
        <v>3396.1410000000001</v>
      </c>
      <c r="I71" s="278"/>
      <c r="J71" s="278"/>
      <c r="K71" s="278"/>
      <c r="L71" s="278"/>
      <c r="M71" s="278"/>
      <c r="N71" s="278"/>
    </row>
    <row r="72" spans="1:14">
      <c r="A72" s="69">
        <v>41346</v>
      </c>
      <c r="B72" s="67">
        <v>1182</v>
      </c>
      <c r="C72" s="68" t="s">
        <v>49</v>
      </c>
      <c r="D72" s="68" t="s">
        <v>46</v>
      </c>
      <c r="E72" s="68" t="s">
        <v>47</v>
      </c>
      <c r="F72" s="68">
        <v>7</v>
      </c>
      <c r="G72" s="76">
        <v>8757</v>
      </c>
      <c r="H72" s="68">
        <v>1824.0831000000003</v>
      </c>
      <c r="I72" s="278"/>
      <c r="J72" s="278"/>
      <c r="K72" s="278"/>
      <c r="L72" s="278"/>
      <c r="M72" s="278"/>
      <c r="N72" s="278"/>
    </row>
    <row r="73" spans="1:14">
      <c r="A73" s="69">
        <v>41347</v>
      </c>
      <c r="B73" s="67">
        <v>1183</v>
      </c>
      <c r="C73" s="68" t="s">
        <v>45</v>
      </c>
      <c r="D73" s="68" t="s">
        <v>46</v>
      </c>
      <c r="E73" s="68" t="s">
        <v>47</v>
      </c>
      <c r="F73" s="68">
        <v>6</v>
      </c>
      <c r="G73" s="76">
        <v>12330</v>
      </c>
      <c r="H73" s="68">
        <v>909.70740000000001</v>
      </c>
      <c r="I73" s="278"/>
      <c r="J73" s="278"/>
      <c r="K73" s="278"/>
      <c r="L73" s="278"/>
      <c r="M73" s="278"/>
      <c r="N73" s="278"/>
    </row>
    <row r="74" spans="1:14">
      <c r="A74" s="69">
        <v>41348</v>
      </c>
      <c r="B74" s="67">
        <v>1184</v>
      </c>
      <c r="C74" s="68" t="s">
        <v>48</v>
      </c>
      <c r="D74" s="68" t="s">
        <v>46</v>
      </c>
      <c r="E74" s="68" t="s">
        <v>47</v>
      </c>
      <c r="F74" s="68">
        <v>10</v>
      </c>
      <c r="G74" s="76">
        <v>8440</v>
      </c>
      <c r="H74" s="68">
        <v>4225.2750000000005</v>
      </c>
      <c r="I74" s="278"/>
      <c r="J74" s="278"/>
      <c r="K74" s="278"/>
      <c r="L74" s="278"/>
      <c r="M74" s="278"/>
      <c r="N74" s="278"/>
    </row>
    <row r="75" spans="1:14">
      <c r="A75" s="69">
        <v>41349</v>
      </c>
      <c r="B75" s="67">
        <v>1185</v>
      </c>
      <c r="C75" s="68" t="s">
        <v>49</v>
      </c>
      <c r="D75" s="68" t="s">
        <v>46</v>
      </c>
      <c r="E75" s="68" t="s">
        <v>50</v>
      </c>
      <c r="F75" s="68">
        <v>9</v>
      </c>
      <c r="G75" s="76">
        <v>7074</v>
      </c>
      <c r="H75" s="68">
        <v>2610.306</v>
      </c>
      <c r="I75" s="278"/>
      <c r="J75" s="278"/>
      <c r="K75" s="278"/>
      <c r="L75" s="278"/>
      <c r="M75" s="278"/>
      <c r="N75" s="278"/>
    </row>
    <row r="76" spans="1:14">
      <c r="A76" s="69">
        <v>41350</v>
      </c>
      <c r="B76" s="67">
        <v>1186</v>
      </c>
      <c r="C76" s="68" t="s">
        <v>45</v>
      </c>
      <c r="D76" s="68" t="s">
        <v>46</v>
      </c>
      <c r="E76" s="68" t="s">
        <v>50</v>
      </c>
      <c r="F76" s="68">
        <v>10</v>
      </c>
      <c r="G76" s="76">
        <v>8040</v>
      </c>
      <c r="H76" s="68">
        <v>1930.806</v>
      </c>
      <c r="I76" s="278"/>
      <c r="J76" s="278"/>
      <c r="K76" s="278"/>
      <c r="L76" s="278"/>
      <c r="M76" s="278"/>
      <c r="N76" s="278"/>
    </row>
    <row r="77" spans="1:14">
      <c r="A77" s="69">
        <v>41351</v>
      </c>
      <c r="B77" s="67">
        <v>1187</v>
      </c>
      <c r="C77" s="68" t="s">
        <v>48</v>
      </c>
      <c r="D77" s="68" t="s">
        <v>46</v>
      </c>
      <c r="E77" s="68" t="s">
        <v>50</v>
      </c>
      <c r="F77" s="68">
        <v>8</v>
      </c>
      <c r="G77" s="76">
        <v>11070</v>
      </c>
      <c r="H77" s="68">
        <v>3935.3850000000002</v>
      </c>
      <c r="I77" s="278"/>
      <c r="J77" s="278"/>
      <c r="K77" s="278"/>
      <c r="L77" s="278"/>
      <c r="M77" s="278"/>
      <c r="N77" s="278"/>
    </row>
    <row r="78" spans="1:14">
      <c r="A78" s="69">
        <v>41352</v>
      </c>
      <c r="B78" s="67">
        <v>1188</v>
      </c>
      <c r="C78" s="68" t="s">
        <v>49</v>
      </c>
      <c r="D78" s="68" t="s">
        <v>46</v>
      </c>
      <c r="E78" s="68" t="s">
        <v>51</v>
      </c>
      <c r="F78" s="68">
        <v>9</v>
      </c>
      <c r="G78" s="76">
        <v>5913</v>
      </c>
      <c r="H78" s="68">
        <v>3893.1192000000001</v>
      </c>
      <c r="I78" s="278"/>
      <c r="J78" s="278"/>
      <c r="K78" s="278"/>
      <c r="L78" s="278"/>
      <c r="M78" s="278"/>
      <c r="N78" s="278"/>
    </row>
    <row r="79" spans="1:14">
      <c r="A79" s="69">
        <v>41353</v>
      </c>
      <c r="B79" s="67">
        <v>1189</v>
      </c>
      <c r="C79" s="68" t="s">
        <v>45</v>
      </c>
      <c r="D79" s="68" t="s">
        <v>46</v>
      </c>
      <c r="E79" s="68" t="s">
        <v>51</v>
      </c>
      <c r="F79" s="68">
        <v>6</v>
      </c>
      <c r="G79" s="76">
        <v>10440</v>
      </c>
      <c r="H79" s="68">
        <v>2468.6424000000006</v>
      </c>
      <c r="I79" s="278"/>
      <c r="J79" s="278"/>
      <c r="K79" s="278"/>
      <c r="L79" s="278"/>
      <c r="M79" s="278"/>
      <c r="N79" s="278"/>
    </row>
    <row r="80" spans="1:14">
      <c r="A80" s="69">
        <v>41354</v>
      </c>
      <c r="B80" s="67">
        <v>1190</v>
      </c>
      <c r="C80" s="68" t="s">
        <v>48</v>
      </c>
      <c r="D80" s="68" t="s">
        <v>46</v>
      </c>
      <c r="E80" s="68" t="s">
        <v>51</v>
      </c>
      <c r="F80" s="68">
        <v>7</v>
      </c>
      <c r="G80" s="76">
        <v>1648.5</v>
      </c>
      <c r="H80" s="68">
        <v>2758.2701999999999</v>
      </c>
      <c r="I80" s="278"/>
      <c r="J80" s="278"/>
      <c r="K80" s="278"/>
      <c r="L80" s="278"/>
      <c r="M80" s="278"/>
      <c r="N80" s="278"/>
    </row>
    <row r="81" spans="1:14">
      <c r="A81" s="69">
        <v>41355</v>
      </c>
      <c r="B81" s="67">
        <v>1191</v>
      </c>
      <c r="C81" s="68" t="s">
        <v>49</v>
      </c>
      <c r="D81" s="68" t="s">
        <v>46</v>
      </c>
      <c r="E81" s="68" t="s">
        <v>47</v>
      </c>
      <c r="F81" s="68">
        <v>9</v>
      </c>
      <c r="G81" s="76">
        <v>13770</v>
      </c>
      <c r="H81" s="68">
        <v>1198.8162000000002</v>
      </c>
      <c r="I81" s="278"/>
      <c r="J81" s="278"/>
      <c r="K81" s="278"/>
      <c r="L81" s="278"/>
      <c r="M81" s="278"/>
      <c r="N81" s="278"/>
    </row>
    <row r="82" spans="1:14">
      <c r="A82" s="69">
        <v>41356</v>
      </c>
      <c r="B82" s="67">
        <v>1192</v>
      </c>
      <c r="C82" s="68" t="s">
        <v>45</v>
      </c>
      <c r="D82" s="68" t="s">
        <v>46</v>
      </c>
      <c r="E82" s="68" t="s">
        <v>47</v>
      </c>
      <c r="F82" s="68">
        <v>6</v>
      </c>
      <c r="G82" s="76">
        <v>1647</v>
      </c>
      <c r="H82" s="68">
        <v>702.44549999999992</v>
      </c>
      <c r="I82" s="278"/>
      <c r="J82" s="278"/>
      <c r="K82" s="278"/>
      <c r="L82" s="278"/>
      <c r="M82" s="278"/>
      <c r="N82" s="278"/>
    </row>
    <row r="83" spans="1:14">
      <c r="A83" s="69">
        <v>41357</v>
      </c>
      <c r="B83" s="67">
        <v>1193</v>
      </c>
      <c r="C83" s="68" t="s">
        <v>48</v>
      </c>
      <c r="D83" s="68" t="s">
        <v>46</v>
      </c>
      <c r="E83" s="68" t="s">
        <v>47</v>
      </c>
      <c r="F83" s="68">
        <v>9</v>
      </c>
      <c r="G83" s="76">
        <v>7911</v>
      </c>
      <c r="H83" s="68">
        <v>4921.9605000000001</v>
      </c>
      <c r="I83" s="278"/>
      <c r="J83" s="278"/>
      <c r="K83" s="278"/>
      <c r="L83" s="278"/>
      <c r="M83" s="278"/>
      <c r="N83" s="278"/>
    </row>
    <row r="84" spans="1:14">
      <c r="A84" s="69">
        <v>41358</v>
      </c>
      <c r="B84" s="67">
        <v>1194</v>
      </c>
      <c r="C84" s="68" t="s">
        <v>49</v>
      </c>
      <c r="D84" s="68" t="s">
        <v>46</v>
      </c>
      <c r="E84" s="68" t="s">
        <v>50</v>
      </c>
      <c r="F84" s="68">
        <v>6</v>
      </c>
      <c r="G84" s="76">
        <v>6804</v>
      </c>
      <c r="H84" s="68">
        <v>2912.7923999999998</v>
      </c>
      <c r="I84" s="278"/>
      <c r="J84" s="278"/>
      <c r="K84" s="278"/>
      <c r="L84" s="278"/>
      <c r="M84" s="278"/>
      <c r="N84" s="278"/>
    </row>
    <row r="85" spans="1:14">
      <c r="A85" s="69">
        <v>41359</v>
      </c>
      <c r="B85" s="67">
        <v>1195</v>
      </c>
      <c r="C85" s="68" t="s">
        <v>45</v>
      </c>
      <c r="D85" s="68" t="s">
        <v>46</v>
      </c>
      <c r="E85" s="68" t="s">
        <v>50</v>
      </c>
      <c r="F85" s="68">
        <v>9</v>
      </c>
      <c r="G85" s="76">
        <v>7965</v>
      </c>
      <c r="H85" s="68">
        <v>703.78740000000005</v>
      </c>
      <c r="I85" s="278"/>
      <c r="J85" s="278"/>
      <c r="K85" s="278"/>
      <c r="L85" s="278"/>
      <c r="M85" s="278"/>
      <c r="N85" s="278"/>
    </row>
    <row r="86" spans="1:14">
      <c r="A86" s="69">
        <v>41360</v>
      </c>
      <c r="B86" s="67">
        <v>1196</v>
      </c>
      <c r="C86" s="68" t="s">
        <v>48</v>
      </c>
      <c r="D86" s="68" t="s">
        <v>46</v>
      </c>
      <c r="E86" s="68" t="s">
        <v>50</v>
      </c>
      <c r="F86" s="68">
        <v>10</v>
      </c>
      <c r="G86" s="76">
        <v>3960</v>
      </c>
      <c r="H86" s="68">
        <v>1772.8919999999998</v>
      </c>
      <c r="I86" s="278"/>
      <c r="J86" s="278"/>
      <c r="K86" s="278"/>
      <c r="L86" s="278"/>
      <c r="M86" s="278"/>
      <c r="N86" s="278"/>
    </row>
    <row r="87" spans="1:14">
      <c r="A87" s="69">
        <v>41361</v>
      </c>
      <c r="B87" s="67">
        <v>1197</v>
      </c>
      <c r="C87" s="68" t="s">
        <v>49</v>
      </c>
      <c r="D87" s="68" t="s">
        <v>46</v>
      </c>
      <c r="E87" s="68" t="s">
        <v>51</v>
      </c>
      <c r="F87" s="68">
        <v>10</v>
      </c>
      <c r="G87" s="76">
        <v>5130</v>
      </c>
      <c r="H87" s="68">
        <v>2639.3849999999998</v>
      </c>
      <c r="I87" s="278"/>
      <c r="J87" s="278"/>
      <c r="K87" s="278"/>
      <c r="L87" s="278"/>
      <c r="M87" s="278"/>
      <c r="N87" s="278"/>
    </row>
    <row r="88" spans="1:14">
      <c r="A88" s="69">
        <v>41362</v>
      </c>
      <c r="B88" s="67">
        <v>1198</v>
      </c>
      <c r="C88" s="68" t="s">
        <v>45</v>
      </c>
      <c r="D88" s="68" t="s">
        <v>46</v>
      </c>
      <c r="E88" s="68" t="s">
        <v>51</v>
      </c>
      <c r="F88" s="68">
        <v>9</v>
      </c>
      <c r="G88" s="76">
        <v>2205</v>
      </c>
      <c r="H88" s="68">
        <v>3743.2080000000001</v>
      </c>
      <c r="I88" s="278"/>
      <c r="J88" s="278"/>
      <c r="K88" s="278"/>
      <c r="L88" s="278"/>
      <c r="M88" s="278"/>
      <c r="N88" s="278"/>
    </row>
    <row r="89" spans="1:14">
      <c r="A89" s="69">
        <v>41363</v>
      </c>
      <c r="B89" s="67">
        <v>1199</v>
      </c>
      <c r="C89" s="68" t="s">
        <v>48</v>
      </c>
      <c r="D89" s="68" t="s">
        <v>46</v>
      </c>
      <c r="E89" s="68" t="s">
        <v>51</v>
      </c>
      <c r="F89" s="68">
        <v>9</v>
      </c>
      <c r="G89" s="76">
        <v>7749</v>
      </c>
      <c r="H89" s="68">
        <v>4713.9749999999995</v>
      </c>
      <c r="I89" s="278"/>
      <c r="J89" s="278"/>
      <c r="K89" s="278"/>
      <c r="L89" s="278"/>
      <c r="M89" s="278"/>
      <c r="N89" s="278"/>
    </row>
    <row r="90" spans="1:14">
      <c r="A90" s="69">
        <v>41364</v>
      </c>
      <c r="B90" s="67">
        <v>1200</v>
      </c>
      <c r="C90" s="68" t="s">
        <v>49</v>
      </c>
      <c r="D90" s="68" t="s">
        <v>46</v>
      </c>
      <c r="E90" s="68" t="s">
        <v>47</v>
      </c>
      <c r="F90" s="68">
        <v>7</v>
      </c>
      <c r="G90" s="76">
        <v>13702.5</v>
      </c>
      <c r="H90" s="68">
        <v>4461.5339999999997</v>
      </c>
      <c r="I90" s="278"/>
      <c r="J90" s="278"/>
      <c r="K90" s="278"/>
      <c r="L90" s="278"/>
      <c r="M90" s="278"/>
      <c r="N90" s="278"/>
    </row>
    <row r="91" spans="1:14">
      <c r="A91" s="69">
        <v>41365</v>
      </c>
      <c r="B91" s="67">
        <v>1201</v>
      </c>
      <c r="C91" s="68" t="s">
        <v>45</v>
      </c>
      <c r="D91" s="68" t="s">
        <v>46</v>
      </c>
      <c r="E91" s="68" t="s">
        <v>47</v>
      </c>
      <c r="F91" s="68">
        <v>6</v>
      </c>
      <c r="G91" s="76">
        <v>2232</v>
      </c>
      <c r="H91" s="68">
        <v>2587.3343999999997</v>
      </c>
      <c r="I91" s="278"/>
      <c r="J91" s="278"/>
      <c r="K91" s="278"/>
      <c r="L91" s="278"/>
      <c r="M91" s="278"/>
      <c r="N91" s="278"/>
    </row>
    <row r="92" spans="1:14">
      <c r="A92" s="69">
        <v>41366</v>
      </c>
      <c r="B92" s="67">
        <v>1202</v>
      </c>
      <c r="C92" s="68" t="s">
        <v>48</v>
      </c>
      <c r="D92" s="68" t="s">
        <v>46</v>
      </c>
      <c r="E92" s="68" t="s">
        <v>47</v>
      </c>
      <c r="F92" s="68">
        <v>6</v>
      </c>
      <c r="G92" s="76">
        <v>7560</v>
      </c>
      <c r="H92" s="68">
        <v>724.81500000000005</v>
      </c>
      <c r="I92" s="278"/>
      <c r="J92" s="278"/>
      <c r="K92" s="278"/>
      <c r="L92" s="278"/>
      <c r="M92" s="278"/>
      <c r="N92" s="278"/>
    </row>
    <row r="93" spans="1:14">
      <c r="A93" s="69">
        <v>41367</v>
      </c>
      <c r="B93" s="67">
        <v>1203</v>
      </c>
      <c r="C93" s="68" t="s">
        <v>49</v>
      </c>
      <c r="D93" s="68" t="s">
        <v>46</v>
      </c>
      <c r="E93" s="68" t="s">
        <v>50</v>
      </c>
      <c r="F93" s="68">
        <v>7</v>
      </c>
      <c r="G93" s="76">
        <v>2094.75</v>
      </c>
      <c r="H93" s="68">
        <v>792.23444999999992</v>
      </c>
      <c r="I93" s="278"/>
      <c r="J93" s="278"/>
      <c r="K93" s="278"/>
      <c r="L93" s="278"/>
      <c r="M93" s="278"/>
      <c r="N93" s="278"/>
    </row>
    <row r="94" spans="1:14">
      <c r="A94" s="69">
        <v>41368</v>
      </c>
      <c r="B94" s="67">
        <v>1204</v>
      </c>
      <c r="C94" s="68" t="s">
        <v>45</v>
      </c>
      <c r="D94" s="68" t="s">
        <v>46</v>
      </c>
      <c r="E94" s="68" t="s">
        <v>50</v>
      </c>
      <c r="F94" s="68">
        <v>7</v>
      </c>
      <c r="G94" s="76">
        <v>1669.5</v>
      </c>
      <c r="H94" s="68">
        <v>1459.143</v>
      </c>
      <c r="I94" s="278"/>
      <c r="J94" s="278"/>
      <c r="K94" s="278"/>
      <c r="L94" s="278"/>
      <c r="M94" s="278"/>
      <c r="N94" s="278"/>
    </row>
    <row r="95" spans="1:14">
      <c r="A95" s="69">
        <v>41369</v>
      </c>
      <c r="B95" s="67">
        <v>1205</v>
      </c>
      <c r="C95" s="68" t="s">
        <v>48</v>
      </c>
      <c r="D95" s="68" t="s">
        <v>46</v>
      </c>
      <c r="E95" s="68" t="s">
        <v>50</v>
      </c>
      <c r="F95" s="68">
        <v>10</v>
      </c>
      <c r="G95" s="76">
        <v>3330</v>
      </c>
      <c r="H95" s="68">
        <v>1439.8920000000001</v>
      </c>
      <c r="I95" s="278"/>
      <c r="J95" s="278"/>
      <c r="K95" s="278"/>
      <c r="L95" s="278"/>
      <c r="M95" s="278"/>
      <c r="N95" s="278"/>
    </row>
    <row r="96" spans="1:14">
      <c r="A96" s="69">
        <v>41370</v>
      </c>
      <c r="B96" s="67">
        <v>1206</v>
      </c>
      <c r="C96" s="68" t="s">
        <v>49</v>
      </c>
      <c r="D96" s="68" t="s">
        <v>46</v>
      </c>
      <c r="E96" s="68" t="s">
        <v>51</v>
      </c>
      <c r="F96" s="68">
        <v>9</v>
      </c>
      <c r="G96" s="76">
        <v>2970</v>
      </c>
      <c r="H96" s="68">
        <v>1062.3689999999999</v>
      </c>
      <c r="I96" s="278"/>
      <c r="J96" s="278"/>
      <c r="K96" s="278"/>
      <c r="L96" s="278"/>
      <c r="M96" s="278"/>
      <c r="N96" s="278"/>
    </row>
    <row r="97" spans="1:14">
      <c r="A97" s="69">
        <v>41371</v>
      </c>
      <c r="B97" s="67">
        <v>1207</v>
      </c>
      <c r="C97" s="68" t="s">
        <v>45</v>
      </c>
      <c r="D97" s="68" t="s">
        <v>46</v>
      </c>
      <c r="E97" s="68" t="s">
        <v>51</v>
      </c>
      <c r="F97" s="68">
        <v>10</v>
      </c>
      <c r="G97" s="76">
        <v>2180</v>
      </c>
      <c r="H97" s="68">
        <v>978.82</v>
      </c>
      <c r="I97" s="278"/>
      <c r="J97" s="278"/>
      <c r="K97" s="278"/>
      <c r="L97" s="278"/>
      <c r="M97" s="278"/>
      <c r="N97" s="278"/>
    </row>
    <row r="98" spans="1:14">
      <c r="A98" s="69">
        <v>41372</v>
      </c>
      <c r="B98" s="67">
        <v>1208</v>
      </c>
      <c r="C98" s="68" t="s">
        <v>48</v>
      </c>
      <c r="D98" s="68" t="s">
        <v>46</v>
      </c>
      <c r="E98" s="68" t="s">
        <v>51</v>
      </c>
      <c r="F98" s="68">
        <v>9</v>
      </c>
      <c r="G98" s="76">
        <v>7290</v>
      </c>
      <c r="H98" s="68">
        <v>2436.3180000000002</v>
      </c>
      <c r="I98" s="278"/>
      <c r="J98" s="278"/>
      <c r="K98" s="278"/>
      <c r="L98" s="278"/>
      <c r="M98" s="278"/>
      <c r="N98" s="278"/>
    </row>
    <row r="99" spans="1:14">
      <c r="A99" s="69">
        <v>41373</v>
      </c>
      <c r="B99" s="67">
        <v>1209</v>
      </c>
      <c r="C99" s="68" t="s">
        <v>49</v>
      </c>
      <c r="D99" s="68" t="s">
        <v>46</v>
      </c>
      <c r="E99" s="68" t="s">
        <v>47</v>
      </c>
      <c r="F99" s="68">
        <v>8</v>
      </c>
      <c r="G99" s="76">
        <v>13740</v>
      </c>
      <c r="H99" s="68">
        <v>2186.8583999999996</v>
      </c>
      <c r="I99" s="278"/>
      <c r="J99" s="278"/>
      <c r="K99" s="278"/>
      <c r="L99" s="278"/>
      <c r="M99" s="278"/>
      <c r="N99" s="278"/>
    </row>
    <row r="100" spans="1:14">
      <c r="A100" s="69">
        <v>41374</v>
      </c>
      <c r="B100" s="67">
        <v>1210</v>
      </c>
      <c r="C100" s="68" t="s">
        <v>45</v>
      </c>
      <c r="D100" s="68" t="s">
        <v>46</v>
      </c>
      <c r="E100" s="68" t="s">
        <v>47</v>
      </c>
      <c r="F100" s="68">
        <v>6</v>
      </c>
      <c r="G100" s="76">
        <v>8820</v>
      </c>
      <c r="H100" s="68">
        <v>2685.5136000000002</v>
      </c>
      <c r="I100" s="278"/>
      <c r="J100" s="278"/>
      <c r="K100" s="278"/>
      <c r="L100" s="278"/>
      <c r="M100" s="278"/>
      <c r="N100" s="278"/>
    </row>
    <row r="101" spans="1:14">
      <c r="A101" s="69">
        <v>41375</v>
      </c>
      <c r="B101" s="67">
        <v>1211</v>
      </c>
      <c r="C101" s="68" t="s">
        <v>48</v>
      </c>
      <c r="D101" s="68" t="s">
        <v>46</v>
      </c>
      <c r="E101" s="68" t="s">
        <v>47</v>
      </c>
      <c r="F101" s="68">
        <v>6</v>
      </c>
      <c r="G101" s="76">
        <v>3132</v>
      </c>
      <c r="H101" s="68">
        <v>472.46220000000005</v>
      </c>
      <c r="I101" s="278"/>
      <c r="J101" s="278"/>
      <c r="K101" s="278"/>
      <c r="L101" s="278"/>
      <c r="M101" s="278"/>
      <c r="N101" s="278"/>
    </row>
    <row r="102" spans="1:14">
      <c r="A102" s="69">
        <v>41376</v>
      </c>
      <c r="B102" s="67">
        <v>1212</v>
      </c>
      <c r="C102" s="68" t="s">
        <v>49</v>
      </c>
      <c r="D102" s="68" t="s">
        <v>46</v>
      </c>
      <c r="E102" s="68" t="s">
        <v>50</v>
      </c>
      <c r="F102" s="68">
        <v>9</v>
      </c>
      <c r="G102" s="76">
        <v>2207.25</v>
      </c>
      <c r="H102" s="68">
        <v>3782.122875</v>
      </c>
      <c r="I102" s="278"/>
      <c r="J102" s="278"/>
      <c r="K102" s="278"/>
      <c r="L102" s="278"/>
      <c r="M102" s="278"/>
      <c r="N102" s="278"/>
    </row>
    <row r="103" spans="1:14">
      <c r="A103" s="69">
        <v>41377</v>
      </c>
      <c r="B103" s="67">
        <v>1213</v>
      </c>
      <c r="C103" s="68" t="s">
        <v>45</v>
      </c>
      <c r="D103" s="68" t="s">
        <v>46</v>
      </c>
      <c r="E103" s="68" t="s">
        <v>50</v>
      </c>
      <c r="F103" s="68">
        <v>10</v>
      </c>
      <c r="G103" s="76">
        <v>6075</v>
      </c>
      <c r="H103" s="68">
        <v>623.70000000000005</v>
      </c>
      <c r="I103" s="278"/>
      <c r="J103" s="278"/>
      <c r="K103" s="278"/>
      <c r="L103" s="278"/>
      <c r="M103" s="278"/>
      <c r="N103" s="278"/>
    </row>
    <row r="104" spans="1:14">
      <c r="A104" s="69">
        <v>41378</v>
      </c>
      <c r="B104" s="67">
        <v>1214</v>
      </c>
      <c r="C104" s="68" t="s">
        <v>48</v>
      </c>
      <c r="D104" s="68" t="s">
        <v>46</v>
      </c>
      <c r="E104" s="68" t="s">
        <v>50</v>
      </c>
      <c r="F104" s="68">
        <v>9</v>
      </c>
      <c r="G104" s="76">
        <v>14445</v>
      </c>
      <c r="H104" s="68">
        <v>1257.5817000000002</v>
      </c>
      <c r="I104" s="278"/>
      <c r="J104" s="278"/>
      <c r="K104" s="278"/>
      <c r="L104" s="278"/>
      <c r="M104" s="278"/>
      <c r="N104" s="278"/>
    </row>
    <row r="105" spans="1:14">
      <c r="A105" s="69">
        <v>41379</v>
      </c>
      <c r="B105" s="67">
        <v>1215</v>
      </c>
      <c r="C105" s="68" t="s">
        <v>49</v>
      </c>
      <c r="D105" s="68" t="s">
        <v>46</v>
      </c>
      <c r="E105" s="68" t="s">
        <v>51</v>
      </c>
      <c r="F105" s="68">
        <v>10</v>
      </c>
      <c r="G105" s="76">
        <v>5670</v>
      </c>
      <c r="H105" s="68">
        <v>1449.63</v>
      </c>
      <c r="I105" s="278"/>
      <c r="J105" s="278"/>
      <c r="K105" s="278"/>
      <c r="L105" s="278"/>
      <c r="M105" s="278"/>
      <c r="N105" s="278"/>
    </row>
    <row r="106" spans="1:14">
      <c r="A106" s="69">
        <v>41380</v>
      </c>
      <c r="B106" s="67">
        <v>1216</v>
      </c>
      <c r="C106" s="68" t="s">
        <v>45</v>
      </c>
      <c r="D106" s="68" t="s">
        <v>46</v>
      </c>
      <c r="E106" s="68" t="s">
        <v>51</v>
      </c>
      <c r="F106" s="68">
        <v>8</v>
      </c>
      <c r="G106" s="76">
        <v>1998</v>
      </c>
      <c r="H106" s="68">
        <v>666.73260000000005</v>
      </c>
      <c r="I106" s="278"/>
      <c r="J106" s="278"/>
      <c r="K106" s="278"/>
      <c r="L106" s="278"/>
      <c r="M106" s="278"/>
      <c r="N106" s="278"/>
    </row>
    <row r="107" spans="1:14">
      <c r="A107" s="69">
        <v>41381</v>
      </c>
      <c r="B107" s="67">
        <v>1217</v>
      </c>
      <c r="C107" s="68" t="s">
        <v>48</v>
      </c>
      <c r="D107" s="68" t="s">
        <v>46</v>
      </c>
      <c r="E107" s="68" t="s">
        <v>51</v>
      </c>
      <c r="F107" s="68">
        <v>10</v>
      </c>
      <c r="G107" s="76">
        <v>6540</v>
      </c>
      <c r="H107" s="68">
        <v>1144.5</v>
      </c>
      <c r="I107" s="278"/>
      <c r="J107" s="278"/>
      <c r="K107" s="278"/>
      <c r="L107" s="278"/>
      <c r="M107" s="278"/>
      <c r="N107" s="278"/>
    </row>
    <row r="108" spans="1:14">
      <c r="A108" s="69">
        <v>41382</v>
      </c>
      <c r="B108" s="67">
        <v>1218</v>
      </c>
      <c r="C108" s="68" t="s">
        <v>49</v>
      </c>
      <c r="D108" s="68" t="s">
        <v>46</v>
      </c>
      <c r="E108" s="68" t="s">
        <v>47</v>
      </c>
      <c r="F108" s="68">
        <v>10</v>
      </c>
      <c r="G108" s="76">
        <v>2940</v>
      </c>
      <c r="H108" s="68">
        <v>1210.104</v>
      </c>
      <c r="I108" s="278"/>
      <c r="J108" s="278"/>
      <c r="K108" s="278"/>
      <c r="L108" s="278"/>
      <c r="M108" s="278"/>
      <c r="N108" s="278"/>
    </row>
    <row r="109" spans="1:14">
      <c r="A109" s="69">
        <v>41383</v>
      </c>
      <c r="B109" s="67">
        <v>1219</v>
      </c>
      <c r="C109" s="68" t="s">
        <v>45</v>
      </c>
      <c r="D109" s="68" t="s">
        <v>46</v>
      </c>
      <c r="E109" s="68" t="s">
        <v>47</v>
      </c>
      <c r="F109" s="68">
        <v>8</v>
      </c>
      <c r="G109" s="76">
        <v>10020</v>
      </c>
      <c r="H109" s="68">
        <v>1214.0232000000001</v>
      </c>
      <c r="I109" s="278"/>
      <c r="J109" s="278"/>
      <c r="K109" s="278"/>
      <c r="L109" s="278"/>
      <c r="M109" s="278"/>
      <c r="N109" s="278"/>
    </row>
    <row r="110" spans="1:14">
      <c r="A110" s="69">
        <v>41384</v>
      </c>
      <c r="B110" s="67">
        <v>1220</v>
      </c>
      <c r="C110" s="68" t="s">
        <v>48</v>
      </c>
      <c r="D110" s="68" t="s">
        <v>46</v>
      </c>
      <c r="E110" s="68" t="s">
        <v>47</v>
      </c>
      <c r="F110" s="68">
        <v>6</v>
      </c>
      <c r="G110" s="76">
        <v>2088</v>
      </c>
      <c r="H110" s="68">
        <v>1942.4663999999998</v>
      </c>
      <c r="I110" s="278"/>
      <c r="J110" s="278"/>
      <c r="K110" s="278"/>
      <c r="L110" s="278"/>
      <c r="M110" s="278"/>
      <c r="N110" s="278"/>
    </row>
    <row r="111" spans="1:14">
      <c r="A111" s="69">
        <v>41385</v>
      </c>
      <c r="B111" s="67">
        <v>1221</v>
      </c>
      <c r="C111" s="68" t="s">
        <v>49</v>
      </c>
      <c r="D111" s="68" t="s">
        <v>46</v>
      </c>
      <c r="E111" s="68" t="s">
        <v>50</v>
      </c>
      <c r="F111" s="68">
        <v>10</v>
      </c>
      <c r="G111" s="76">
        <v>3270</v>
      </c>
      <c r="H111" s="68">
        <v>992.44499999999994</v>
      </c>
      <c r="I111" s="278"/>
      <c r="J111" s="278"/>
      <c r="K111" s="278"/>
      <c r="L111" s="278"/>
      <c r="M111" s="278"/>
      <c r="N111" s="278"/>
    </row>
    <row r="112" spans="1:14">
      <c r="A112" s="69">
        <v>41386</v>
      </c>
      <c r="B112" s="67">
        <v>1222</v>
      </c>
      <c r="C112" s="68" t="s">
        <v>45</v>
      </c>
      <c r="D112" s="68" t="s">
        <v>46</v>
      </c>
      <c r="E112" s="68" t="s">
        <v>50</v>
      </c>
      <c r="F112" s="68">
        <v>6</v>
      </c>
      <c r="G112" s="76">
        <v>6075</v>
      </c>
      <c r="H112" s="68">
        <v>3073.9500000000003</v>
      </c>
      <c r="I112" s="278"/>
      <c r="J112" s="278"/>
      <c r="K112" s="278"/>
      <c r="L112" s="278"/>
      <c r="M112" s="278"/>
      <c r="N112" s="278"/>
    </row>
    <row r="113" spans="1:14">
      <c r="A113" s="69">
        <v>41387</v>
      </c>
      <c r="B113" s="67">
        <v>1223</v>
      </c>
      <c r="C113" s="68" t="s">
        <v>48</v>
      </c>
      <c r="D113" s="68" t="s">
        <v>46</v>
      </c>
      <c r="E113" s="68" t="s">
        <v>50</v>
      </c>
      <c r="F113" s="68">
        <v>8</v>
      </c>
      <c r="G113" s="76">
        <v>2352</v>
      </c>
      <c r="H113" s="68">
        <v>1022.8848</v>
      </c>
      <c r="I113" s="278"/>
      <c r="J113" s="278"/>
      <c r="K113" s="278"/>
      <c r="L113" s="278"/>
      <c r="M113" s="278"/>
      <c r="N113" s="278"/>
    </row>
    <row r="114" spans="1:14">
      <c r="A114" s="69">
        <v>41388</v>
      </c>
      <c r="B114" s="67">
        <v>1224</v>
      </c>
      <c r="C114" s="68" t="s">
        <v>49</v>
      </c>
      <c r="D114" s="68" t="s">
        <v>46</v>
      </c>
      <c r="E114" s="68" t="s">
        <v>51</v>
      </c>
      <c r="F114" s="68">
        <v>7</v>
      </c>
      <c r="G114" s="76">
        <v>5775</v>
      </c>
      <c r="H114" s="68">
        <v>6108.5062500000004</v>
      </c>
      <c r="I114" s="278"/>
      <c r="J114" s="278"/>
      <c r="K114" s="278"/>
      <c r="L114" s="278"/>
      <c r="M114" s="278"/>
      <c r="N114" s="278"/>
    </row>
    <row r="115" spans="1:14">
      <c r="A115" s="69">
        <v>41389</v>
      </c>
      <c r="B115" s="67">
        <v>1225</v>
      </c>
      <c r="C115" s="68" t="s">
        <v>45</v>
      </c>
      <c r="D115" s="68" t="s">
        <v>46</v>
      </c>
      <c r="E115" s="68" t="s">
        <v>51</v>
      </c>
      <c r="F115" s="68">
        <v>7</v>
      </c>
      <c r="G115" s="76">
        <v>2037</v>
      </c>
      <c r="H115" s="68">
        <v>815.81850000000009</v>
      </c>
      <c r="I115" s="278"/>
      <c r="J115" s="278"/>
      <c r="K115" s="278"/>
      <c r="L115" s="278"/>
      <c r="M115" s="278"/>
      <c r="N115" s="278"/>
    </row>
    <row r="116" spans="1:14">
      <c r="A116" s="69">
        <v>41390</v>
      </c>
      <c r="B116" s="67">
        <v>1226</v>
      </c>
      <c r="C116" s="68" t="s">
        <v>48</v>
      </c>
      <c r="D116" s="68" t="s">
        <v>46</v>
      </c>
      <c r="E116" s="68" t="s">
        <v>51</v>
      </c>
      <c r="F116" s="68">
        <v>6</v>
      </c>
      <c r="G116" s="76">
        <v>3996</v>
      </c>
      <c r="H116" s="68">
        <v>1616.7816000000003</v>
      </c>
      <c r="I116" s="278"/>
      <c r="J116" s="278"/>
      <c r="K116" s="278"/>
      <c r="L116" s="278"/>
      <c r="M116" s="278"/>
      <c r="N116" s="278"/>
    </row>
    <row r="117" spans="1:14">
      <c r="A117" s="69">
        <v>41391</v>
      </c>
      <c r="B117" s="67">
        <v>1227</v>
      </c>
      <c r="C117" s="68" t="s">
        <v>49</v>
      </c>
      <c r="D117" s="68" t="s">
        <v>46</v>
      </c>
      <c r="E117" s="68" t="s">
        <v>47</v>
      </c>
      <c r="F117" s="68">
        <v>9</v>
      </c>
      <c r="G117" s="76">
        <v>13837.5</v>
      </c>
      <c r="H117" s="68">
        <v>4455.6750000000002</v>
      </c>
      <c r="I117" s="278"/>
      <c r="J117" s="278"/>
      <c r="K117" s="278"/>
      <c r="L117" s="278"/>
      <c r="M117" s="278"/>
      <c r="N117" s="278"/>
    </row>
    <row r="118" spans="1:14">
      <c r="A118" s="69">
        <v>41392</v>
      </c>
      <c r="B118" s="67">
        <v>1228</v>
      </c>
      <c r="C118" s="68" t="s">
        <v>45</v>
      </c>
      <c r="D118" s="68" t="s">
        <v>46</v>
      </c>
      <c r="E118" s="68" t="s">
        <v>47</v>
      </c>
      <c r="F118" s="68">
        <v>7</v>
      </c>
      <c r="G118" s="76">
        <v>1848</v>
      </c>
      <c r="H118" s="68">
        <v>1815.66</v>
      </c>
      <c r="I118" s="278"/>
      <c r="J118" s="278"/>
      <c r="K118" s="278"/>
      <c r="L118" s="278"/>
      <c r="M118" s="278"/>
      <c r="N118" s="278"/>
    </row>
    <row r="119" spans="1:14">
      <c r="A119" s="69">
        <v>41393</v>
      </c>
      <c r="B119" s="67">
        <v>1229</v>
      </c>
      <c r="C119" s="68" t="s">
        <v>48</v>
      </c>
      <c r="D119" s="68" t="s">
        <v>46</v>
      </c>
      <c r="E119" s="68" t="s">
        <v>47</v>
      </c>
      <c r="F119" s="68">
        <v>9</v>
      </c>
      <c r="G119" s="76">
        <v>4464</v>
      </c>
      <c r="H119" s="68">
        <v>2679.2927999999997</v>
      </c>
      <c r="I119" s="278"/>
      <c r="J119" s="278"/>
      <c r="K119" s="278"/>
      <c r="L119" s="278"/>
      <c r="M119" s="278"/>
      <c r="N119" s="278"/>
    </row>
    <row r="120" spans="1:14">
      <c r="A120" s="69">
        <v>41394</v>
      </c>
      <c r="B120" s="67">
        <v>1230</v>
      </c>
      <c r="C120" s="68" t="s">
        <v>49</v>
      </c>
      <c r="D120" s="68" t="s">
        <v>46</v>
      </c>
      <c r="E120" s="68" t="s">
        <v>50</v>
      </c>
      <c r="F120" s="68">
        <v>7</v>
      </c>
      <c r="G120" s="76">
        <v>8316</v>
      </c>
      <c r="H120" s="68">
        <v>3597.7095000000004</v>
      </c>
      <c r="I120" s="278"/>
      <c r="J120" s="278"/>
      <c r="K120" s="278"/>
      <c r="L120" s="278"/>
      <c r="M120" s="278"/>
      <c r="N120" s="278"/>
    </row>
    <row r="121" spans="1:14">
      <c r="A121" s="69">
        <v>41395</v>
      </c>
      <c r="B121" s="67">
        <v>1231</v>
      </c>
      <c r="C121" s="68" t="s">
        <v>45</v>
      </c>
      <c r="D121" s="68" t="s">
        <v>46</v>
      </c>
      <c r="E121" s="68" t="s">
        <v>50</v>
      </c>
      <c r="F121" s="68">
        <v>8</v>
      </c>
      <c r="G121" s="76">
        <v>4920</v>
      </c>
      <c r="H121" s="68">
        <v>4207.5839999999998</v>
      </c>
      <c r="I121" s="278"/>
      <c r="J121" s="278"/>
      <c r="K121" s="278"/>
      <c r="L121" s="278"/>
      <c r="M121" s="278"/>
      <c r="N121" s="278"/>
    </row>
    <row r="122" spans="1:14">
      <c r="A122" s="69">
        <v>41396</v>
      </c>
      <c r="B122" s="67">
        <v>1232</v>
      </c>
      <c r="C122" s="68" t="s">
        <v>48</v>
      </c>
      <c r="D122" s="68" t="s">
        <v>46</v>
      </c>
      <c r="E122" s="68" t="s">
        <v>50</v>
      </c>
      <c r="F122" s="68">
        <v>10</v>
      </c>
      <c r="G122" s="76">
        <v>5780</v>
      </c>
      <c r="H122" s="68">
        <v>951.96600000000012</v>
      </c>
      <c r="I122" s="278"/>
      <c r="J122" s="278"/>
      <c r="K122" s="278"/>
      <c r="L122" s="278"/>
      <c r="M122" s="278"/>
      <c r="N122" s="278"/>
    </row>
    <row r="123" spans="1:14">
      <c r="A123" s="69">
        <v>41397</v>
      </c>
      <c r="B123" s="67">
        <v>1233</v>
      </c>
      <c r="C123" s="68" t="s">
        <v>49</v>
      </c>
      <c r="D123" s="68" t="s">
        <v>46</v>
      </c>
      <c r="E123" s="68" t="s">
        <v>51</v>
      </c>
      <c r="F123" s="68">
        <v>8</v>
      </c>
      <c r="G123" s="76">
        <v>3600</v>
      </c>
      <c r="H123" s="68">
        <v>1298.8799999999999</v>
      </c>
      <c r="I123" s="278"/>
      <c r="J123" s="278"/>
      <c r="K123" s="278"/>
      <c r="L123" s="278"/>
      <c r="M123" s="278"/>
      <c r="N123" s="278"/>
    </row>
    <row r="124" spans="1:14">
      <c r="A124" s="69">
        <v>41398</v>
      </c>
      <c r="B124" s="67">
        <v>1234</v>
      </c>
      <c r="C124" s="68" t="s">
        <v>45</v>
      </c>
      <c r="D124" s="68" t="s">
        <v>46</v>
      </c>
      <c r="E124" s="68" t="s">
        <v>51</v>
      </c>
      <c r="F124" s="68">
        <v>10</v>
      </c>
      <c r="G124" s="76">
        <v>4920</v>
      </c>
      <c r="H124" s="68">
        <v>2483.3700000000003</v>
      </c>
      <c r="I124" s="278"/>
      <c r="J124" s="278"/>
      <c r="K124" s="278"/>
      <c r="L124" s="278"/>
      <c r="M124" s="278"/>
      <c r="N124" s="278"/>
    </row>
    <row r="125" spans="1:14">
      <c r="A125" s="69">
        <v>41399</v>
      </c>
      <c r="B125" s="67">
        <v>1235</v>
      </c>
      <c r="C125" s="68" t="s">
        <v>48</v>
      </c>
      <c r="D125" s="68" t="s">
        <v>46</v>
      </c>
      <c r="E125" s="68" t="s">
        <v>51</v>
      </c>
      <c r="F125" s="68">
        <v>8</v>
      </c>
      <c r="G125" s="76">
        <v>5616</v>
      </c>
      <c r="H125" s="68">
        <v>1053.5616</v>
      </c>
      <c r="I125" s="278"/>
      <c r="J125" s="278"/>
      <c r="K125" s="278"/>
      <c r="L125" s="278"/>
      <c r="M125" s="278"/>
      <c r="N125" s="278"/>
    </row>
    <row r="126" spans="1:14">
      <c r="A126" s="69">
        <v>41400</v>
      </c>
      <c r="B126" s="67">
        <v>1236</v>
      </c>
      <c r="C126" s="68" t="s">
        <v>49</v>
      </c>
      <c r="D126" s="68" t="s">
        <v>46</v>
      </c>
      <c r="E126" s="68" t="s">
        <v>47</v>
      </c>
      <c r="F126" s="68">
        <v>7</v>
      </c>
      <c r="G126" s="76">
        <v>7497</v>
      </c>
      <c r="H126" s="68">
        <v>1202.5187999999998</v>
      </c>
      <c r="I126" s="278"/>
      <c r="J126" s="278"/>
      <c r="K126" s="278"/>
      <c r="L126" s="278"/>
      <c r="M126" s="278"/>
      <c r="N126" s="278"/>
    </row>
    <row r="127" spans="1:14">
      <c r="A127" s="69">
        <v>41401</v>
      </c>
      <c r="B127" s="67">
        <v>1237</v>
      </c>
      <c r="C127" s="68" t="s">
        <v>45</v>
      </c>
      <c r="D127" s="68" t="s">
        <v>46</v>
      </c>
      <c r="E127" s="68" t="s">
        <v>47</v>
      </c>
      <c r="F127" s="68">
        <v>7</v>
      </c>
      <c r="G127" s="76">
        <v>8190</v>
      </c>
      <c r="H127" s="68">
        <v>1560.1950000000002</v>
      </c>
      <c r="I127" s="278"/>
      <c r="J127" s="278"/>
      <c r="K127" s="278"/>
      <c r="L127" s="278"/>
      <c r="M127" s="278"/>
      <c r="N127" s="278"/>
    </row>
    <row r="128" spans="1:14">
      <c r="A128" s="69">
        <v>41767</v>
      </c>
      <c r="B128" s="67">
        <v>1238</v>
      </c>
      <c r="C128" s="68" t="s">
        <v>48</v>
      </c>
      <c r="D128" s="68" t="s">
        <v>46</v>
      </c>
      <c r="E128" s="68" t="s">
        <v>47</v>
      </c>
      <c r="F128" s="68">
        <v>7</v>
      </c>
      <c r="G128" s="76">
        <v>6300</v>
      </c>
      <c r="H128" s="68">
        <v>830.55000000000007</v>
      </c>
      <c r="I128" s="278"/>
      <c r="J128" s="278"/>
      <c r="K128" s="278"/>
      <c r="L128" s="278"/>
      <c r="M128" s="278"/>
      <c r="N128" s="278"/>
    </row>
    <row r="129" spans="1:14">
      <c r="A129" s="69">
        <v>41768</v>
      </c>
      <c r="B129" s="67">
        <v>1239</v>
      </c>
      <c r="C129" s="68" t="s">
        <v>49</v>
      </c>
      <c r="D129" s="68" t="s">
        <v>46</v>
      </c>
      <c r="E129" s="68" t="s">
        <v>50</v>
      </c>
      <c r="F129" s="68">
        <v>9</v>
      </c>
      <c r="G129" s="76">
        <v>2367</v>
      </c>
      <c r="H129" s="68">
        <v>1017.81</v>
      </c>
      <c r="I129" s="278"/>
      <c r="J129" s="278"/>
      <c r="K129" s="278"/>
      <c r="L129" s="278"/>
      <c r="M129" s="278"/>
      <c r="N129" s="278"/>
    </row>
    <row r="130" spans="1:14">
      <c r="A130" s="69">
        <v>41769</v>
      </c>
      <c r="B130" s="67">
        <v>1240</v>
      </c>
      <c r="C130" s="68" t="s">
        <v>45</v>
      </c>
      <c r="D130" s="68" t="s">
        <v>46</v>
      </c>
      <c r="E130" s="68" t="s">
        <v>50</v>
      </c>
      <c r="F130" s="68">
        <v>10</v>
      </c>
      <c r="G130" s="76">
        <v>4220</v>
      </c>
      <c r="H130" s="68">
        <v>3501.5450000000001</v>
      </c>
      <c r="I130" s="278"/>
      <c r="J130" s="278"/>
      <c r="K130" s="278"/>
      <c r="L130" s="278"/>
      <c r="M130" s="278"/>
      <c r="N130" s="278"/>
    </row>
    <row r="131" spans="1:14">
      <c r="A131" s="69">
        <v>41770</v>
      </c>
      <c r="B131" s="67">
        <v>1241</v>
      </c>
      <c r="C131" s="68" t="s">
        <v>48</v>
      </c>
      <c r="D131" s="68" t="s">
        <v>46</v>
      </c>
      <c r="E131" s="68" t="s">
        <v>50</v>
      </c>
      <c r="F131" s="68">
        <v>8</v>
      </c>
      <c r="G131" s="76">
        <v>10360</v>
      </c>
      <c r="H131" s="68">
        <v>878.52800000000002</v>
      </c>
      <c r="I131" s="278"/>
      <c r="J131" s="278"/>
      <c r="K131" s="278"/>
      <c r="L131" s="278"/>
      <c r="M131" s="278"/>
      <c r="N131" s="278"/>
    </row>
    <row r="132" spans="1:14">
      <c r="A132" s="69">
        <v>41771</v>
      </c>
      <c r="B132" s="67">
        <v>1242</v>
      </c>
      <c r="C132" s="68" t="s">
        <v>49</v>
      </c>
      <c r="D132" s="68" t="s">
        <v>46</v>
      </c>
      <c r="E132" s="68" t="s">
        <v>51</v>
      </c>
      <c r="F132" s="68">
        <v>8</v>
      </c>
      <c r="G132" s="76">
        <v>8172</v>
      </c>
      <c r="H132" s="68">
        <v>1119.2916</v>
      </c>
      <c r="I132" s="278"/>
      <c r="J132" s="278"/>
      <c r="K132" s="278"/>
      <c r="L132" s="278"/>
      <c r="M132" s="278"/>
      <c r="N132" s="278"/>
    </row>
    <row r="133" spans="1:14">
      <c r="A133" s="69">
        <v>41772</v>
      </c>
      <c r="B133" s="67">
        <v>1243</v>
      </c>
      <c r="C133" s="68" t="s">
        <v>45</v>
      </c>
      <c r="D133" s="68" t="s">
        <v>46</v>
      </c>
      <c r="E133" s="68" t="s">
        <v>51</v>
      </c>
      <c r="F133" s="68">
        <v>8</v>
      </c>
      <c r="G133" s="76">
        <v>6456</v>
      </c>
      <c r="H133" s="68">
        <v>1560.2</v>
      </c>
      <c r="I133" s="278"/>
      <c r="J133" s="278"/>
      <c r="K133" s="278"/>
      <c r="L133" s="278"/>
      <c r="M133" s="278"/>
      <c r="N133" s="278"/>
    </row>
    <row r="134" spans="1:14">
      <c r="A134" s="69">
        <v>41773</v>
      </c>
      <c r="B134" s="67">
        <v>1244</v>
      </c>
      <c r="C134" s="68" t="s">
        <v>48</v>
      </c>
      <c r="D134" s="68" t="s">
        <v>46</v>
      </c>
      <c r="E134" s="68" t="s">
        <v>51</v>
      </c>
      <c r="F134" s="68">
        <v>6</v>
      </c>
      <c r="G134" s="76">
        <v>4995</v>
      </c>
      <c r="H134" s="68">
        <v>3698.7974999999997</v>
      </c>
      <c r="I134" s="278"/>
      <c r="J134" s="278"/>
      <c r="K134" s="278"/>
      <c r="L134" s="278"/>
      <c r="M134" s="278"/>
      <c r="N134" s="278"/>
    </row>
    <row r="135" spans="1:14">
      <c r="A135" s="69">
        <v>41774</v>
      </c>
      <c r="B135" s="67">
        <v>1245</v>
      </c>
      <c r="C135" s="68" t="s">
        <v>49</v>
      </c>
      <c r="D135" s="68" t="s">
        <v>46</v>
      </c>
      <c r="E135" s="68" t="s">
        <v>47</v>
      </c>
      <c r="F135" s="68">
        <v>7</v>
      </c>
      <c r="G135" s="76">
        <v>3192</v>
      </c>
      <c r="H135" s="68">
        <v>653.40239999999994</v>
      </c>
      <c r="I135" s="278"/>
      <c r="J135" s="278"/>
      <c r="K135" s="278"/>
      <c r="L135" s="278"/>
      <c r="M135" s="278"/>
      <c r="N135" s="278"/>
    </row>
    <row r="136" spans="1:14">
      <c r="A136" s="69">
        <v>41775</v>
      </c>
      <c r="B136" s="67">
        <v>1246</v>
      </c>
      <c r="C136" s="68" t="s">
        <v>45</v>
      </c>
      <c r="D136" s="68" t="s">
        <v>46</v>
      </c>
      <c r="E136" s="68" t="s">
        <v>47</v>
      </c>
      <c r="F136" s="68">
        <v>7</v>
      </c>
      <c r="G136" s="76">
        <v>1811.25</v>
      </c>
      <c r="H136" s="68">
        <v>1176.2257500000001</v>
      </c>
      <c r="I136" s="278"/>
      <c r="J136" s="278"/>
      <c r="K136" s="278"/>
      <c r="L136" s="278"/>
      <c r="M136" s="278"/>
      <c r="N136" s="278"/>
    </row>
    <row r="137" spans="1:14">
      <c r="A137" s="69">
        <v>41776</v>
      </c>
      <c r="B137" s="67">
        <v>1247</v>
      </c>
      <c r="C137" s="68" t="s">
        <v>48</v>
      </c>
      <c r="D137" s="68" t="s">
        <v>46</v>
      </c>
      <c r="E137" s="68" t="s">
        <v>47</v>
      </c>
      <c r="F137" s="68">
        <v>8</v>
      </c>
      <c r="G137" s="76">
        <v>8940</v>
      </c>
      <c r="H137" s="68">
        <v>1266.2616000000003</v>
      </c>
      <c r="I137" s="278"/>
      <c r="J137" s="278"/>
      <c r="K137" s="278"/>
      <c r="L137" s="278"/>
      <c r="M137" s="278"/>
      <c r="N137" s="278"/>
    </row>
    <row r="138" spans="1:14">
      <c r="A138" s="69">
        <v>41777</v>
      </c>
      <c r="B138" s="67">
        <v>1248</v>
      </c>
      <c r="C138" s="68" t="s">
        <v>49</v>
      </c>
      <c r="D138" s="68" t="s">
        <v>46</v>
      </c>
      <c r="E138" s="68" t="s">
        <v>50</v>
      </c>
      <c r="F138" s="68">
        <v>7</v>
      </c>
      <c r="G138" s="76">
        <v>4882.5</v>
      </c>
      <c r="H138" s="68">
        <v>593.71199999999999</v>
      </c>
      <c r="I138" s="278"/>
      <c r="J138" s="278"/>
      <c r="K138" s="278"/>
      <c r="L138" s="278"/>
      <c r="M138" s="278"/>
      <c r="N138" s="278"/>
    </row>
    <row r="139" spans="1:14">
      <c r="A139" s="69">
        <v>41778</v>
      </c>
      <c r="B139" s="67">
        <v>1249</v>
      </c>
      <c r="C139" s="68" t="s">
        <v>45</v>
      </c>
      <c r="D139" s="68" t="s">
        <v>46</v>
      </c>
      <c r="E139" s="68" t="s">
        <v>50</v>
      </c>
      <c r="F139" s="68">
        <v>10</v>
      </c>
      <c r="G139" s="76">
        <v>8370</v>
      </c>
      <c r="H139" s="68">
        <v>1056.2939999999999</v>
      </c>
      <c r="I139" s="278"/>
      <c r="J139" s="278"/>
      <c r="K139" s="278"/>
      <c r="L139" s="278"/>
      <c r="M139" s="278"/>
      <c r="N139" s="278"/>
    </row>
    <row r="140" spans="1:14">
      <c r="A140" s="69">
        <v>41779</v>
      </c>
      <c r="B140" s="67">
        <v>1250</v>
      </c>
      <c r="C140" s="68" t="s">
        <v>48</v>
      </c>
      <c r="D140" s="68" t="s">
        <v>46</v>
      </c>
      <c r="E140" s="68" t="s">
        <v>50</v>
      </c>
      <c r="F140" s="68">
        <v>6</v>
      </c>
      <c r="G140" s="76">
        <v>3078</v>
      </c>
      <c r="H140" s="68">
        <v>1099.4616000000001</v>
      </c>
      <c r="I140" s="278"/>
      <c r="J140" s="278"/>
      <c r="K140" s="278"/>
      <c r="L140" s="278"/>
      <c r="M140" s="278"/>
      <c r="N140" s="278"/>
    </row>
    <row r="141" spans="1:14">
      <c r="A141" s="69">
        <v>41780</v>
      </c>
      <c r="B141" s="67">
        <v>1251</v>
      </c>
      <c r="C141" s="68" t="s">
        <v>49</v>
      </c>
      <c r="D141" s="68" t="s">
        <v>46</v>
      </c>
      <c r="E141" s="68" t="s">
        <v>51</v>
      </c>
      <c r="F141" s="68">
        <v>8</v>
      </c>
      <c r="G141" s="76">
        <v>2256</v>
      </c>
      <c r="H141" s="68">
        <v>2038.5216</v>
      </c>
      <c r="I141" s="278"/>
      <c r="J141" s="278"/>
      <c r="K141" s="278"/>
      <c r="L141" s="278"/>
      <c r="M141" s="278"/>
      <c r="N141" s="278"/>
    </row>
    <row r="142" spans="1:14">
      <c r="A142" s="69">
        <v>41781</v>
      </c>
      <c r="B142" s="67">
        <v>1252</v>
      </c>
      <c r="C142" s="68" t="s">
        <v>45</v>
      </c>
      <c r="D142" s="68" t="s">
        <v>46</v>
      </c>
      <c r="E142" s="68" t="s">
        <v>51</v>
      </c>
      <c r="F142" s="68">
        <v>10</v>
      </c>
      <c r="G142" s="76">
        <v>2385</v>
      </c>
      <c r="H142" s="68">
        <v>3506.9039999999995</v>
      </c>
      <c r="I142" s="278"/>
      <c r="J142" s="278"/>
      <c r="K142" s="278"/>
      <c r="L142" s="278"/>
      <c r="M142" s="278"/>
      <c r="N142" s="278"/>
    </row>
    <row r="143" spans="1:14">
      <c r="A143" s="69">
        <v>41782</v>
      </c>
      <c r="B143" s="67">
        <v>1253</v>
      </c>
      <c r="C143" s="68" t="s">
        <v>48</v>
      </c>
      <c r="D143" s="68" t="s">
        <v>46</v>
      </c>
      <c r="E143" s="68" t="s">
        <v>51</v>
      </c>
      <c r="F143" s="68">
        <v>6</v>
      </c>
      <c r="G143" s="76">
        <v>13410</v>
      </c>
      <c r="H143" s="68">
        <v>1887.5915999999997</v>
      </c>
      <c r="I143" s="278"/>
      <c r="J143" s="278"/>
      <c r="K143" s="278"/>
      <c r="L143" s="278"/>
      <c r="M143" s="278"/>
      <c r="N143" s="278"/>
    </row>
    <row r="144" spans="1:14">
      <c r="A144" s="69">
        <v>41783</v>
      </c>
      <c r="B144" s="67">
        <v>1254</v>
      </c>
      <c r="C144" s="68" t="s">
        <v>49</v>
      </c>
      <c r="D144" s="68" t="s">
        <v>46</v>
      </c>
      <c r="E144" s="68" t="s">
        <v>47</v>
      </c>
      <c r="F144" s="68">
        <v>10</v>
      </c>
      <c r="G144" s="76">
        <v>10000</v>
      </c>
      <c r="H144" s="68">
        <v>1642.0000000000002</v>
      </c>
      <c r="I144" s="278"/>
      <c r="J144" s="278"/>
      <c r="K144" s="278"/>
      <c r="L144" s="278"/>
      <c r="M144" s="278"/>
      <c r="N144" s="278"/>
    </row>
    <row r="145" spans="1:14">
      <c r="A145" s="69">
        <v>41784</v>
      </c>
      <c r="B145" s="67">
        <v>1255</v>
      </c>
      <c r="C145" s="68" t="s">
        <v>45</v>
      </c>
      <c r="D145" s="68" t="s">
        <v>46</v>
      </c>
      <c r="E145" s="68" t="s">
        <v>47</v>
      </c>
      <c r="F145" s="68">
        <v>7</v>
      </c>
      <c r="G145" s="76">
        <v>6363</v>
      </c>
      <c r="H145" s="68">
        <v>663.02459999999996</v>
      </c>
      <c r="I145" s="278"/>
      <c r="J145" s="278"/>
      <c r="K145" s="278"/>
      <c r="L145" s="278"/>
      <c r="M145" s="278"/>
      <c r="N145" s="278"/>
    </row>
    <row r="146" spans="1:14">
      <c r="A146" s="69">
        <v>41785</v>
      </c>
      <c r="B146" s="67">
        <v>1256</v>
      </c>
      <c r="C146" s="68" t="s">
        <v>48</v>
      </c>
      <c r="D146" s="68" t="s">
        <v>46</v>
      </c>
      <c r="E146" s="68" t="s">
        <v>47</v>
      </c>
      <c r="F146" s="68">
        <v>8</v>
      </c>
      <c r="G146" s="76">
        <v>2712</v>
      </c>
      <c r="H146" s="68">
        <v>1825.1760000000002</v>
      </c>
      <c r="I146" s="278"/>
      <c r="J146" s="278"/>
      <c r="K146" s="278"/>
      <c r="L146" s="278"/>
      <c r="M146" s="278"/>
      <c r="N146" s="278"/>
    </row>
    <row r="147" spans="1:14">
      <c r="A147" s="69">
        <v>41786</v>
      </c>
      <c r="B147" s="67">
        <v>1257</v>
      </c>
      <c r="C147" s="68" t="s">
        <v>49</v>
      </c>
      <c r="D147" s="68" t="s">
        <v>46</v>
      </c>
      <c r="E147" s="68" t="s">
        <v>50</v>
      </c>
      <c r="F147" s="68">
        <v>9</v>
      </c>
      <c r="G147" s="76">
        <v>4644</v>
      </c>
      <c r="H147" s="68">
        <v>912.08159999999998</v>
      </c>
      <c r="I147" s="278"/>
      <c r="J147" s="278"/>
      <c r="K147" s="278"/>
      <c r="L147" s="278"/>
      <c r="M147" s="278"/>
      <c r="N147" s="278"/>
    </row>
    <row r="148" spans="1:14">
      <c r="A148" s="69">
        <v>41787</v>
      </c>
      <c r="B148" s="67">
        <v>1258</v>
      </c>
      <c r="C148" s="68" t="s">
        <v>45</v>
      </c>
      <c r="D148" s="68" t="s">
        <v>46</v>
      </c>
      <c r="E148" s="68" t="s">
        <v>50</v>
      </c>
      <c r="F148" s="68">
        <v>9</v>
      </c>
      <c r="G148" s="76">
        <v>1795.5</v>
      </c>
      <c r="H148" s="68">
        <v>677.44215000000008</v>
      </c>
      <c r="I148" s="278"/>
      <c r="J148" s="278"/>
      <c r="K148" s="278"/>
      <c r="L148" s="278"/>
      <c r="M148" s="278"/>
      <c r="N148" s="278"/>
    </row>
    <row r="149" spans="1:14">
      <c r="A149" s="69">
        <v>41788</v>
      </c>
      <c r="B149" s="67">
        <v>1259</v>
      </c>
      <c r="C149" s="68" t="s">
        <v>48</v>
      </c>
      <c r="D149" s="68" t="s">
        <v>46</v>
      </c>
      <c r="E149" s="68" t="s">
        <v>50</v>
      </c>
      <c r="F149" s="68">
        <v>9</v>
      </c>
      <c r="G149" s="76">
        <v>6318</v>
      </c>
      <c r="H149" s="68">
        <v>1817.4780000000001</v>
      </c>
      <c r="I149" s="278"/>
      <c r="J149" s="278"/>
      <c r="K149" s="278"/>
      <c r="L149" s="278"/>
      <c r="M149" s="278"/>
      <c r="N149" s="278"/>
    </row>
    <row r="150" spans="1:14">
      <c r="A150" s="69">
        <v>41789</v>
      </c>
      <c r="B150" s="67">
        <v>1260</v>
      </c>
      <c r="C150" s="68" t="s">
        <v>49</v>
      </c>
      <c r="D150" s="68" t="s">
        <v>46</v>
      </c>
      <c r="E150" s="68" t="s">
        <v>51</v>
      </c>
      <c r="F150" s="68">
        <v>10</v>
      </c>
      <c r="G150" s="76">
        <v>13050</v>
      </c>
      <c r="H150" s="68">
        <v>2962.0889999999999</v>
      </c>
      <c r="I150" s="278"/>
      <c r="J150" s="278"/>
      <c r="K150" s="278"/>
      <c r="L150" s="278"/>
      <c r="M150" s="278"/>
      <c r="N150" s="278"/>
    </row>
    <row r="151" spans="1:14">
      <c r="A151" s="69">
        <v>41790</v>
      </c>
      <c r="B151" s="67">
        <v>1261</v>
      </c>
      <c r="C151" s="68" t="s">
        <v>45</v>
      </c>
      <c r="D151" s="68" t="s">
        <v>46</v>
      </c>
      <c r="E151" s="68" t="s">
        <v>51</v>
      </c>
      <c r="F151" s="68">
        <v>7</v>
      </c>
      <c r="G151" s="76">
        <v>3717</v>
      </c>
      <c r="H151" s="68">
        <v>1329.1992</v>
      </c>
      <c r="I151" s="278"/>
      <c r="J151" s="278"/>
      <c r="K151" s="278"/>
      <c r="L151" s="278"/>
      <c r="M151" s="278"/>
      <c r="N151" s="278"/>
    </row>
    <row r="152" spans="1:14">
      <c r="A152" s="69">
        <v>41791</v>
      </c>
      <c r="B152" s="67">
        <v>1262</v>
      </c>
      <c r="C152" s="68" t="s">
        <v>48</v>
      </c>
      <c r="D152" s="68" t="s">
        <v>46</v>
      </c>
      <c r="E152" s="68" t="s">
        <v>51</v>
      </c>
      <c r="F152" s="68">
        <v>9</v>
      </c>
      <c r="G152" s="76">
        <v>7722</v>
      </c>
      <c r="H152" s="68">
        <v>1851.2207999999998</v>
      </c>
      <c r="I152" s="278"/>
      <c r="J152" s="278"/>
      <c r="K152" s="278"/>
      <c r="L152" s="278"/>
      <c r="M152" s="278"/>
      <c r="N152" s="278"/>
    </row>
    <row r="153" spans="1:14">
      <c r="A153" s="69">
        <v>41792</v>
      </c>
      <c r="B153" s="67">
        <v>1263</v>
      </c>
      <c r="C153" s="68" t="s">
        <v>49</v>
      </c>
      <c r="D153" s="68" t="s">
        <v>46</v>
      </c>
      <c r="E153" s="68" t="s">
        <v>47</v>
      </c>
      <c r="F153" s="68">
        <v>10</v>
      </c>
      <c r="G153" s="76">
        <v>9000</v>
      </c>
      <c r="H153" s="68">
        <v>3937.5</v>
      </c>
      <c r="I153" s="278"/>
      <c r="J153" s="278"/>
      <c r="K153" s="278"/>
      <c r="L153" s="278"/>
      <c r="M153" s="278"/>
      <c r="N153" s="278"/>
    </row>
    <row r="154" spans="1:14">
      <c r="A154" s="69">
        <v>41793</v>
      </c>
      <c r="B154" s="67">
        <v>1264</v>
      </c>
      <c r="C154" s="68" t="s">
        <v>45</v>
      </c>
      <c r="D154" s="68" t="s">
        <v>46</v>
      </c>
      <c r="E154" s="68" t="s">
        <v>47</v>
      </c>
      <c r="F154" s="68">
        <v>8</v>
      </c>
      <c r="G154" s="76">
        <v>14580</v>
      </c>
      <c r="H154" s="68">
        <v>2174.7528000000002</v>
      </c>
      <c r="I154" s="278"/>
      <c r="J154" s="278"/>
      <c r="K154" s="278"/>
      <c r="L154" s="278"/>
      <c r="M154" s="278"/>
      <c r="N154" s="278"/>
    </row>
    <row r="155" spans="1:14">
      <c r="A155" s="69">
        <v>41794</v>
      </c>
      <c r="B155" s="67">
        <v>1265</v>
      </c>
      <c r="C155" s="68" t="s">
        <v>48</v>
      </c>
      <c r="D155" s="68" t="s">
        <v>46</v>
      </c>
      <c r="E155" s="68" t="s">
        <v>47</v>
      </c>
      <c r="F155" s="68">
        <v>10</v>
      </c>
      <c r="G155" s="76">
        <v>5520</v>
      </c>
      <c r="H155" s="68">
        <v>864.4319999999999</v>
      </c>
      <c r="I155" s="278"/>
      <c r="J155" s="278"/>
      <c r="K155" s="278"/>
      <c r="L155" s="278"/>
      <c r="M155" s="278"/>
      <c r="N155" s="278"/>
    </row>
    <row r="156" spans="1:14">
      <c r="A156" s="69">
        <v>41795</v>
      </c>
      <c r="B156" s="67">
        <v>1266</v>
      </c>
      <c r="C156" s="68" t="s">
        <v>49</v>
      </c>
      <c r="D156" s="68" t="s">
        <v>46</v>
      </c>
      <c r="E156" s="68" t="s">
        <v>50</v>
      </c>
      <c r="F156" s="68">
        <v>9</v>
      </c>
      <c r="G156" s="76">
        <v>13050</v>
      </c>
      <c r="H156" s="68">
        <v>2286.36</v>
      </c>
      <c r="I156" s="278"/>
      <c r="J156" s="278"/>
      <c r="K156" s="278"/>
      <c r="L156" s="278"/>
      <c r="M156" s="278"/>
      <c r="N156" s="278"/>
    </row>
    <row r="157" spans="1:14">
      <c r="A157" s="69">
        <v>41796</v>
      </c>
      <c r="B157" s="67">
        <v>1267</v>
      </c>
      <c r="C157" s="68" t="s">
        <v>45</v>
      </c>
      <c r="D157" s="68" t="s">
        <v>46</v>
      </c>
      <c r="E157" s="68" t="s">
        <v>50</v>
      </c>
      <c r="F157" s="68">
        <v>10</v>
      </c>
      <c r="G157" s="76">
        <v>6750</v>
      </c>
      <c r="H157" s="68">
        <v>2286.8999999999996</v>
      </c>
      <c r="I157" s="278"/>
      <c r="J157" s="278"/>
      <c r="K157" s="278"/>
      <c r="L157" s="278"/>
      <c r="M157" s="278"/>
      <c r="N157" s="278"/>
    </row>
    <row r="158" spans="1:14">
      <c r="A158" s="69">
        <v>41797</v>
      </c>
      <c r="B158" s="67">
        <v>1268</v>
      </c>
      <c r="C158" s="68" t="s">
        <v>48</v>
      </c>
      <c r="D158" s="68" t="s">
        <v>46</v>
      </c>
      <c r="E158" s="68" t="s">
        <v>50</v>
      </c>
      <c r="F158" s="68">
        <v>6</v>
      </c>
      <c r="G158" s="76">
        <v>5562</v>
      </c>
      <c r="H158" s="68">
        <v>2666.9790000000003</v>
      </c>
      <c r="I158" s="278"/>
      <c r="J158" s="278"/>
      <c r="K158" s="278"/>
      <c r="L158" s="278"/>
      <c r="M158" s="278"/>
      <c r="N158" s="278"/>
    </row>
    <row r="159" spans="1:14">
      <c r="A159" s="69">
        <v>41798</v>
      </c>
      <c r="B159" s="67">
        <v>1269</v>
      </c>
      <c r="C159" s="68" t="s">
        <v>49</v>
      </c>
      <c r="D159" s="68" t="s">
        <v>46</v>
      </c>
      <c r="E159" s="68" t="s">
        <v>51</v>
      </c>
      <c r="F159" s="68">
        <v>7</v>
      </c>
      <c r="G159" s="76">
        <v>3129</v>
      </c>
      <c r="H159" s="68">
        <v>1555.4258999999997</v>
      </c>
      <c r="I159" s="278"/>
      <c r="J159" s="278"/>
      <c r="K159" s="278"/>
      <c r="L159" s="278"/>
      <c r="M159" s="278"/>
      <c r="N159" s="278"/>
    </row>
    <row r="160" spans="1:14">
      <c r="A160" s="69">
        <v>41799</v>
      </c>
      <c r="B160" s="67">
        <v>1270</v>
      </c>
      <c r="C160" s="68" t="s">
        <v>45</v>
      </c>
      <c r="D160" s="68" t="s">
        <v>46</v>
      </c>
      <c r="E160" s="68" t="s">
        <v>51</v>
      </c>
      <c r="F160" s="68">
        <v>8</v>
      </c>
      <c r="G160" s="76">
        <v>5688</v>
      </c>
      <c r="H160" s="68">
        <v>5102.1360000000004</v>
      </c>
      <c r="I160" s="278"/>
      <c r="J160" s="278"/>
      <c r="K160" s="278"/>
      <c r="L160" s="278"/>
      <c r="M160" s="278"/>
      <c r="N160" s="278"/>
    </row>
    <row r="161" spans="1:14">
      <c r="A161" s="69">
        <v>41800</v>
      </c>
      <c r="B161" s="67">
        <v>1271</v>
      </c>
      <c r="C161" s="68" t="s">
        <v>48</v>
      </c>
      <c r="D161" s="68" t="s">
        <v>46</v>
      </c>
      <c r="E161" s="68" t="s">
        <v>51</v>
      </c>
      <c r="F161" s="68">
        <v>10</v>
      </c>
      <c r="G161" s="76">
        <v>1545</v>
      </c>
      <c r="H161" s="68">
        <v>532.09799999999996</v>
      </c>
      <c r="I161" s="278"/>
      <c r="J161" s="278"/>
      <c r="K161" s="278"/>
      <c r="L161" s="278"/>
      <c r="M161" s="278"/>
      <c r="N161" s="278"/>
    </row>
    <row r="162" spans="1:14">
      <c r="A162" s="69">
        <v>41801</v>
      </c>
      <c r="B162" s="67">
        <v>1272</v>
      </c>
      <c r="C162" s="68" t="s">
        <v>49</v>
      </c>
      <c r="D162" s="68" t="s">
        <v>46</v>
      </c>
      <c r="E162" s="68" t="s">
        <v>47</v>
      </c>
      <c r="F162" s="68">
        <v>7</v>
      </c>
      <c r="G162" s="76">
        <v>8599.5</v>
      </c>
      <c r="H162" s="68">
        <v>5433.45075</v>
      </c>
      <c r="I162" s="278"/>
      <c r="J162" s="278"/>
      <c r="K162" s="278"/>
      <c r="L162" s="278"/>
      <c r="M162" s="278"/>
      <c r="N162" s="278"/>
    </row>
    <row r="163" spans="1:14">
      <c r="A163" s="69">
        <v>41802</v>
      </c>
      <c r="B163" s="67">
        <v>1273</v>
      </c>
      <c r="C163" s="68" t="s">
        <v>45</v>
      </c>
      <c r="D163" s="68" t="s">
        <v>46</v>
      </c>
      <c r="E163" s="68" t="s">
        <v>47</v>
      </c>
      <c r="F163" s="68">
        <v>9</v>
      </c>
      <c r="G163" s="76">
        <v>5094</v>
      </c>
      <c r="H163" s="68">
        <v>3623.8715999999999</v>
      </c>
      <c r="I163" s="278"/>
      <c r="J163" s="278"/>
      <c r="K163" s="278"/>
      <c r="L163" s="278"/>
      <c r="M163" s="278"/>
      <c r="N163" s="278"/>
    </row>
    <row r="164" spans="1:14">
      <c r="A164" s="69">
        <v>41803</v>
      </c>
      <c r="B164" s="67">
        <v>1274</v>
      </c>
      <c r="C164" s="68" t="s">
        <v>48</v>
      </c>
      <c r="D164" s="68" t="s">
        <v>46</v>
      </c>
      <c r="E164" s="68" t="s">
        <v>47</v>
      </c>
      <c r="F164" s="68">
        <v>6</v>
      </c>
      <c r="G164" s="76">
        <v>8775</v>
      </c>
      <c r="H164" s="68">
        <v>1370.6550000000002</v>
      </c>
      <c r="I164" s="278"/>
      <c r="J164" s="278"/>
      <c r="K164" s="278"/>
      <c r="L164" s="278"/>
      <c r="M164" s="278"/>
      <c r="N164" s="278"/>
    </row>
    <row r="165" spans="1:14">
      <c r="A165" s="69">
        <v>41804</v>
      </c>
      <c r="B165" s="67">
        <v>1275</v>
      </c>
      <c r="C165" s="68" t="s">
        <v>49</v>
      </c>
      <c r="D165" s="68" t="s">
        <v>46</v>
      </c>
      <c r="E165" s="68" t="s">
        <v>50</v>
      </c>
      <c r="F165" s="68">
        <v>9</v>
      </c>
      <c r="G165" s="76">
        <v>7830</v>
      </c>
      <c r="H165" s="68">
        <v>1201.1220000000001</v>
      </c>
      <c r="I165" s="278"/>
      <c r="J165" s="278"/>
      <c r="K165" s="278"/>
      <c r="L165" s="278"/>
      <c r="M165" s="278"/>
      <c r="N165" s="278"/>
    </row>
    <row r="166" spans="1:14">
      <c r="A166" s="69">
        <v>41805</v>
      </c>
      <c r="B166" s="67">
        <v>1276</v>
      </c>
      <c r="C166" s="68" t="s">
        <v>45</v>
      </c>
      <c r="D166" s="68" t="s">
        <v>46</v>
      </c>
      <c r="E166" s="68" t="s">
        <v>50</v>
      </c>
      <c r="F166" s="68">
        <v>7</v>
      </c>
      <c r="G166" s="76">
        <v>10920</v>
      </c>
      <c r="H166" s="68">
        <v>4396.3919999999998</v>
      </c>
      <c r="I166" s="278"/>
      <c r="J166" s="278"/>
      <c r="K166" s="278"/>
      <c r="L166" s="278"/>
      <c r="M166" s="278"/>
      <c r="N166" s="278"/>
    </row>
    <row r="167" spans="1:14">
      <c r="A167" s="69">
        <v>41806</v>
      </c>
      <c r="B167" s="67">
        <v>1277</v>
      </c>
      <c r="C167" s="68" t="s">
        <v>48</v>
      </c>
      <c r="D167" s="68" t="s">
        <v>46</v>
      </c>
      <c r="E167" s="68" t="s">
        <v>50</v>
      </c>
      <c r="F167" s="68">
        <v>8</v>
      </c>
      <c r="G167" s="76">
        <v>14280</v>
      </c>
      <c r="H167" s="68">
        <v>4829.4960000000001</v>
      </c>
      <c r="I167" s="278"/>
      <c r="J167" s="278"/>
      <c r="K167" s="278"/>
      <c r="L167" s="278"/>
      <c r="M167" s="278"/>
      <c r="N167" s="278"/>
    </row>
    <row r="168" spans="1:14">
      <c r="A168" s="69">
        <v>41807</v>
      </c>
      <c r="B168" s="67">
        <v>1278</v>
      </c>
      <c r="C168" s="68" t="s">
        <v>49</v>
      </c>
      <c r="D168" s="68" t="s">
        <v>46</v>
      </c>
      <c r="E168" s="68" t="s">
        <v>51</v>
      </c>
      <c r="F168" s="68">
        <v>9</v>
      </c>
      <c r="G168" s="76">
        <v>6804</v>
      </c>
      <c r="H168" s="68">
        <v>1510.0344</v>
      </c>
      <c r="I168" s="278"/>
      <c r="J168" s="278"/>
      <c r="K168" s="278"/>
      <c r="L168" s="278"/>
      <c r="M168" s="278"/>
      <c r="N168" s="278"/>
    </row>
    <row r="169" spans="1:14">
      <c r="A169" s="69">
        <v>41808</v>
      </c>
      <c r="B169" s="67">
        <v>1279</v>
      </c>
      <c r="C169" s="68" t="s">
        <v>45</v>
      </c>
      <c r="D169" s="68" t="s">
        <v>46</v>
      </c>
      <c r="E169" s="68" t="s">
        <v>51</v>
      </c>
      <c r="F169" s="68">
        <v>10</v>
      </c>
      <c r="G169" s="76">
        <v>4920</v>
      </c>
      <c r="H169" s="68">
        <v>1835.652</v>
      </c>
      <c r="I169" s="278"/>
      <c r="J169" s="278"/>
      <c r="K169" s="278"/>
      <c r="L169" s="278"/>
      <c r="M169" s="278"/>
      <c r="N169" s="278"/>
    </row>
    <row r="170" spans="1:14">
      <c r="A170" s="69">
        <v>41809</v>
      </c>
      <c r="B170" s="67">
        <v>1280</v>
      </c>
      <c r="C170" s="68" t="s">
        <v>48</v>
      </c>
      <c r="D170" s="68" t="s">
        <v>46</v>
      </c>
      <c r="E170" s="68" t="s">
        <v>51</v>
      </c>
      <c r="F170" s="68">
        <v>7</v>
      </c>
      <c r="G170" s="76">
        <v>1716.75</v>
      </c>
      <c r="H170" s="68">
        <v>2249.6292000000003</v>
      </c>
      <c r="I170" s="278"/>
      <c r="J170" s="278"/>
      <c r="K170" s="278"/>
      <c r="L170" s="278"/>
      <c r="M170" s="278"/>
      <c r="N170" s="278"/>
    </row>
    <row r="171" spans="1:14">
      <c r="A171" s="69">
        <v>41810</v>
      </c>
      <c r="B171" s="67">
        <v>1281</v>
      </c>
      <c r="C171" s="68" t="s">
        <v>49</v>
      </c>
      <c r="D171" s="68" t="s">
        <v>46</v>
      </c>
      <c r="E171" s="68" t="s">
        <v>47</v>
      </c>
      <c r="F171" s="68">
        <v>10</v>
      </c>
      <c r="G171" s="76">
        <v>1680</v>
      </c>
      <c r="H171" s="68">
        <v>1224.048</v>
      </c>
      <c r="I171" s="278"/>
      <c r="J171" s="278"/>
      <c r="K171" s="278"/>
      <c r="L171" s="278"/>
      <c r="M171" s="278"/>
      <c r="N171" s="278"/>
    </row>
    <row r="172" spans="1:14">
      <c r="A172" s="69">
        <v>41811</v>
      </c>
      <c r="B172" s="67">
        <v>1282</v>
      </c>
      <c r="C172" s="68" t="s">
        <v>45</v>
      </c>
      <c r="D172" s="68" t="s">
        <v>46</v>
      </c>
      <c r="E172" s="68" t="s">
        <v>47</v>
      </c>
      <c r="F172" s="68">
        <v>6</v>
      </c>
      <c r="G172" s="76">
        <v>3168</v>
      </c>
      <c r="H172" s="68">
        <v>2715.768</v>
      </c>
      <c r="I172" s="278"/>
      <c r="J172" s="278"/>
      <c r="K172" s="278"/>
      <c r="L172" s="278"/>
      <c r="M172" s="278"/>
      <c r="N172" s="278"/>
    </row>
    <row r="173" spans="1:14">
      <c r="A173" s="69">
        <v>41812</v>
      </c>
      <c r="B173" s="67">
        <v>1283</v>
      </c>
      <c r="C173" s="68" t="s">
        <v>48</v>
      </c>
      <c r="D173" s="68" t="s">
        <v>46</v>
      </c>
      <c r="E173" s="68" t="s">
        <v>47</v>
      </c>
      <c r="F173" s="68">
        <v>9</v>
      </c>
      <c r="G173" s="76">
        <v>5913</v>
      </c>
      <c r="H173" s="68">
        <v>2707.3656000000001</v>
      </c>
      <c r="I173" s="278"/>
      <c r="J173" s="278"/>
      <c r="K173" s="278"/>
      <c r="L173" s="278"/>
      <c r="M173" s="278"/>
      <c r="N173" s="278"/>
    </row>
    <row r="174" spans="1:14">
      <c r="A174" s="69">
        <v>41813</v>
      </c>
      <c r="B174" s="67">
        <v>1284</v>
      </c>
      <c r="C174" s="68" t="s">
        <v>49</v>
      </c>
      <c r="D174" s="68" t="s">
        <v>46</v>
      </c>
      <c r="E174" s="68" t="s">
        <v>50</v>
      </c>
      <c r="F174" s="68">
        <v>10</v>
      </c>
      <c r="G174" s="76">
        <v>2410</v>
      </c>
      <c r="H174" s="68">
        <v>2333.8440000000001</v>
      </c>
      <c r="I174" s="278"/>
      <c r="J174" s="278"/>
      <c r="K174" s="278"/>
      <c r="L174" s="278"/>
      <c r="M174" s="278"/>
      <c r="N174" s="278"/>
    </row>
    <row r="175" spans="1:14">
      <c r="A175" s="69">
        <v>41814</v>
      </c>
      <c r="B175" s="67">
        <v>1285</v>
      </c>
      <c r="C175" s="68" t="s">
        <v>45</v>
      </c>
      <c r="D175" s="68" t="s">
        <v>46</v>
      </c>
      <c r="E175" s="68" t="s">
        <v>50</v>
      </c>
      <c r="F175" s="68">
        <v>10</v>
      </c>
      <c r="G175" s="76">
        <v>11640</v>
      </c>
      <c r="H175" s="68">
        <v>3691.0439999999999</v>
      </c>
      <c r="I175" s="278"/>
      <c r="J175" s="278"/>
      <c r="K175" s="278"/>
      <c r="L175" s="278"/>
      <c r="M175" s="278"/>
      <c r="N175" s="278"/>
    </row>
    <row r="176" spans="1:14">
      <c r="A176" s="69">
        <v>41815</v>
      </c>
      <c r="B176" s="67">
        <v>1286</v>
      </c>
      <c r="C176" s="68" t="s">
        <v>48</v>
      </c>
      <c r="D176" s="68" t="s">
        <v>46</v>
      </c>
      <c r="E176" s="68" t="s">
        <v>50</v>
      </c>
      <c r="F176" s="68">
        <v>9</v>
      </c>
      <c r="G176" s="76">
        <v>2268</v>
      </c>
      <c r="H176" s="68">
        <v>1944.5832</v>
      </c>
      <c r="I176" s="278"/>
      <c r="J176" s="278"/>
      <c r="K176" s="278"/>
      <c r="L176" s="278"/>
      <c r="M176" s="278"/>
      <c r="N176" s="278"/>
    </row>
    <row r="177" spans="1:14">
      <c r="A177" s="69">
        <v>41816</v>
      </c>
      <c r="B177" s="67">
        <v>1287</v>
      </c>
      <c r="C177" s="68" t="s">
        <v>49</v>
      </c>
      <c r="D177" s="68" t="s">
        <v>46</v>
      </c>
      <c r="E177" s="68" t="s">
        <v>51</v>
      </c>
      <c r="F177" s="68">
        <v>7</v>
      </c>
      <c r="G177" s="76">
        <v>10158.75</v>
      </c>
      <c r="H177" s="68">
        <v>729.60142499999995</v>
      </c>
      <c r="I177" s="278"/>
      <c r="J177" s="278"/>
      <c r="K177" s="278"/>
      <c r="L177" s="278"/>
      <c r="M177" s="278"/>
      <c r="N177" s="278"/>
    </row>
    <row r="178" spans="1:14">
      <c r="A178" s="69">
        <v>41817</v>
      </c>
      <c r="B178" s="67">
        <v>1288</v>
      </c>
      <c r="C178" s="68" t="s">
        <v>45</v>
      </c>
      <c r="D178" s="68" t="s">
        <v>46</v>
      </c>
      <c r="E178" s="68" t="s">
        <v>51</v>
      </c>
      <c r="F178" s="68">
        <v>6</v>
      </c>
      <c r="G178" s="76">
        <v>9576</v>
      </c>
      <c r="H178" s="68">
        <v>1473.7464</v>
      </c>
      <c r="I178" s="278"/>
      <c r="J178" s="278"/>
      <c r="K178" s="278"/>
      <c r="L178" s="278"/>
      <c r="M178" s="278"/>
      <c r="N178" s="278"/>
    </row>
    <row r="179" spans="1:14">
      <c r="A179" s="69">
        <v>41818</v>
      </c>
      <c r="B179" s="67">
        <v>1289</v>
      </c>
      <c r="C179" s="68" t="s">
        <v>48</v>
      </c>
      <c r="D179" s="68" t="s">
        <v>46</v>
      </c>
      <c r="E179" s="68" t="s">
        <v>51</v>
      </c>
      <c r="F179" s="68">
        <v>10</v>
      </c>
      <c r="G179" s="76">
        <v>6720</v>
      </c>
      <c r="H179" s="68">
        <v>721.952</v>
      </c>
      <c r="I179" s="278"/>
      <c r="J179" s="278"/>
      <c r="K179" s="278"/>
      <c r="L179" s="278"/>
      <c r="M179" s="278"/>
      <c r="N179" s="278"/>
    </row>
    <row r="180" spans="1:14">
      <c r="A180" s="69">
        <v>41819</v>
      </c>
      <c r="B180" s="67">
        <v>1290</v>
      </c>
      <c r="C180" s="68" t="s">
        <v>49</v>
      </c>
      <c r="D180" s="68" t="s">
        <v>46</v>
      </c>
      <c r="E180" s="68" t="s">
        <v>47</v>
      </c>
      <c r="F180" s="68">
        <v>7</v>
      </c>
      <c r="G180" s="76">
        <v>1701</v>
      </c>
      <c r="H180" s="68">
        <v>2878.7723999999998</v>
      </c>
      <c r="I180" s="278"/>
      <c r="J180" s="278"/>
      <c r="K180" s="278"/>
      <c r="L180" s="278"/>
      <c r="M180" s="278"/>
      <c r="N180" s="278"/>
    </row>
    <row r="181" spans="1:14">
      <c r="A181" s="69">
        <v>41820</v>
      </c>
      <c r="B181" s="67">
        <v>1291</v>
      </c>
      <c r="C181" s="68" t="s">
        <v>45</v>
      </c>
      <c r="D181" s="68" t="s">
        <v>46</v>
      </c>
      <c r="E181" s="68" t="s">
        <v>47</v>
      </c>
      <c r="F181" s="68">
        <v>10</v>
      </c>
      <c r="G181" s="76">
        <v>4800</v>
      </c>
      <c r="H181" s="68">
        <v>3392.6399999999994</v>
      </c>
      <c r="I181" s="278"/>
      <c r="J181" s="278"/>
      <c r="K181" s="278"/>
      <c r="L181" s="278"/>
      <c r="M181" s="278"/>
      <c r="N181" s="278"/>
    </row>
    <row r="182" spans="1:14">
      <c r="A182" s="69">
        <v>41821</v>
      </c>
      <c r="B182" s="67">
        <v>1292</v>
      </c>
      <c r="C182" s="68" t="s">
        <v>48</v>
      </c>
      <c r="D182" s="68" t="s">
        <v>46</v>
      </c>
      <c r="E182" s="68" t="s">
        <v>47</v>
      </c>
      <c r="F182" s="68">
        <v>9</v>
      </c>
      <c r="G182" s="76">
        <v>7938</v>
      </c>
      <c r="H182" s="68">
        <v>5806.6470000000008</v>
      </c>
      <c r="I182" s="278"/>
      <c r="J182" s="278"/>
      <c r="K182" s="278"/>
      <c r="L182" s="278"/>
      <c r="M182" s="278"/>
      <c r="N182" s="278"/>
    </row>
    <row r="183" spans="1:14">
      <c r="A183" s="69">
        <v>41822</v>
      </c>
      <c r="B183" s="67">
        <v>1293</v>
      </c>
      <c r="C183" s="68" t="s">
        <v>49</v>
      </c>
      <c r="D183" s="68" t="s">
        <v>46</v>
      </c>
      <c r="E183" s="68" t="s">
        <v>50</v>
      </c>
      <c r="F183" s="68">
        <v>7</v>
      </c>
      <c r="G183" s="76">
        <v>11025</v>
      </c>
      <c r="H183" s="68">
        <v>3356.01</v>
      </c>
      <c r="I183" s="278"/>
      <c r="J183" s="278"/>
      <c r="K183" s="278"/>
      <c r="L183" s="278"/>
      <c r="M183" s="278"/>
      <c r="N183" s="278"/>
    </row>
    <row r="184" spans="1:14">
      <c r="A184" s="69">
        <v>41823</v>
      </c>
      <c r="B184" s="67">
        <v>1294</v>
      </c>
      <c r="C184" s="68" t="s">
        <v>45</v>
      </c>
      <c r="D184" s="68" t="s">
        <v>46</v>
      </c>
      <c r="E184" s="68" t="s">
        <v>50</v>
      </c>
      <c r="F184" s="68">
        <v>10</v>
      </c>
      <c r="G184" s="76">
        <v>11840</v>
      </c>
      <c r="H184" s="68">
        <v>4792.8320000000003</v>
      </c>
      <c r="I184" s="278"/>
      <c r="J184" s="278"/>
      <c r="K184" s="278"/>
      <c r="L184" s="278"/>
      <c r="M184" s="278"/>
      <c r="N184" s="278"/>
    </row>
    <row r="185" spans="1:14">
      <c r="A185" s="69">
        <v>41824</v>
      </c>
      <c r="B185" s="67">
        <v>1295</v>
      </c>
      <c r="C185" s="68" t="s">
        <v>48</v>
      </c>
      <c r="D185" s="68" t="s">
        <v>46</v>
      </c>
      <c r="E185" s="68" t="s">
        <v>50</v>
      </c>
      <c r="F185" s="68">
        <v>8</v>
      </c>
      <c r="G185" s="76">
        <v>4536</v>
      </c>
      <c r="H185" s="68">
        <v>3642.4079999999999</v>
      </c>
      <c r="I185" s="278"/>
      <c r="J185" s="278"/>
      <c r="K185" s="278"/>
      <c r="L185" s="278"/>
      <c r="M185" s="278"/>
      <c r="N185" s="278"/>
    </row>
    <row r="186" spans="1:14">
      <c r="A186" s="69">
        <v>41825</v>
      </c>
      <c r="B186" s="67">
        <v>1296</v>
      </c>
      <c r="C186" s="68" t="s">
        <v>49</v>
      </c>
      <c r="D186" s="68" t="s">
        <v>46</v>
      </c>
      <c r="E186" s="68" t="s">
        <v>51</v>
      </c>
      <c r="F186" s="68">
        <v>10</v>
      </c>
      <c r="G186" s="76">
        <v>5040</v>
      </c>
      <c r="H186" s="68">
        <v>3469.5360000000001</v>
      </c>
      <c r="I186" s="278"/>
      <c r="J186" s="278"/>
      <c r="K186" s="278"/>
      <c r="L186" s="278"/>
      <c r="M186" s="278"/>
      <c r="N186" s="278"/>
    </row>
    <row r="187" spans="1:14">
      <c r="A187" s="69">
        <v>41826</v>
      </c>
      <c r="B187" s="67">
        <v>1297</v>
      </c>
      <c r="C187" s="68" t="s">
        <v>45</v>
      </c>
      <c r="D187" s="68" t="s">
        <v>46</v>
      </c>
      <c r="E187" s="68" t="s">
        <v>51</v>
      </c>
      <c r="F187" s="68">
        <v>9</v>
      </c>
      <c r="G187" s="76">
        <v>6156</v>
      </c>
      <c r="H187" s="68">
        <v>1305.6876000000002</v>
      </c>
      <c r="I187" s="278"/>
      <c r="J187" s="278"/>
      <c r="K187" s="278"/>
      <c r="L187" s="278"/>
      <c r="M187" s="278"/>
      <c r="N187" s="278"/>
    </row>
    <row r="188" spans="1:14">
      <c r="A188" s="69">
        <v>41827</v>
      </c>
      <c r="B188" s="67">
        <v>1298</v>
      </c>
      <c r="C188" s="68" t="s">
        <v>48</v>
      </c>
      <c r="D188" s="68" t="s">
        <v>46</v>
      </c>
      <c r="E188" s="68" t="s">
        <v>51</v>
      </c>
      <c r="F188" s="68">
        <v>8</v>
      </c>
      <c r="G188" s="76">
        <v>3960</v>
      </c>
      <c r="H188" s="68">
        <v>647.26200000000006</v>
      </c>
      <c r="I188" s="278"/>
      <c r="J188" s="278"/>
      <c r="K188" s="278"/>
      <c r="L188" s="278"/>
      <c r="M188" s="278"/>
      <c r="N188" s="278"/>
    </row>
    <row r="189" spans="1:14">
      <c r="A189" s="69">
        <v>41828</v>
      </c>
      <c r="B189" s="67">
        <v>1299</v>
      </c>
      <c r="C189" s="68" t="s">
        <v>49</v>
      </c>
      <c r="D189" s="68" t="s">
        <v>46</v>
      </c>
      <c r="E189" s="68" t="s">
        <v>47</v>
      </c>
      <c r="F189" s="68">
        <v>10</v>
      </c>
      <c r="G189" s="76">
        <v>5680</v>
      </c>
      <c r="H189" s="68">
        <v>2225.9920000000002</v>
      </c>
      <c r="I189" s="278"/>
      <c r="J189" s="278"/>
      <c r="K189" s="278"/>
      <c r="L189" s="278"/>
      <c r="M189" s="278"/>
      <c r="N189" s="278"/>
    </row>
    <row r="190" spans="1:14">
      <c r="A190" s="69">
        <v>41829</v>
      </c>
      <c r="B190" s="67">
        <v>1300</v>
      </c>
      <c r="C190" s="68" t="s">
        <v>45</v>
      </c>
      <c r="D190" s="68" t="s">
        <v>46</v>
      </c>
      <c r="E190" s="68" t="s">
        <v>47</v>
      </c>
      <c r="F190" s="68">
        <v>8</v>
      </c>
      <c r="G190" s="76">
        <v>7680</v>
      </c>
      <c r="H190" s="68">
        <v>1638.5280000000002</v>
      </c>
      <c r="I190" s="278"/>
      <c r="J190" s="278"/>
      <c r="K190" s="278"/>
      <c r="L190" s="278"/>
      <c r="M190" s="278"/>
      <c r="N190" s="278"/>
    </row>
    <row r="191" spans="1:14">
      <c r="A191" s="69">
        <v>40909</v>
      </c>
      <c r="B191" s="67">
        <v>1301</v>
      </c>
      <c r="C191" s="68" t="s">
        <v>48</v>
      </c>
      <c r="D191" s="68" t="s">
        <v>52</v>
      </c>
      <c r="E191" s="68" t="s">
        <v>47</v>
      </c>
      <c r="F191" s="68">
        <v>7</v>
      </c>
      <c r="G191" s="76">
        <v>4998</v>
      </c>
      <c r="H191" s="68">
        <v>2362.3046999999997</v>
      </c>
      <c r="I191" s="278"/>
      <c r="J191" s="278"/>
      <c r="K191" s="278"/>
      <c r="L191" s="278"/>
      <c r="M191" s="278"/>
      <c r="N191" s="278"/>
    </row>
    <row r="192" spans="1:14">
      <c r="A192" s="69">
        <v>40910</v>
      </c>
      <c r="B192" s="67">
        <v>1302</v>
      </c>
      <c r="C192" s="68" t="s">
        <v>49</v>
      </c>
      <c r="D192" s="68" t="s">
        <v>52</v>
      </c>
      <c r="E192" s="68" t="s">
        <v>50</v>
      </c>
      <c r="F192" s="68">
        <v>7</v>
      </c>
      <c r="G192" s="76">
        <v>2152.5</v>
      </c>
      <c r="H192" s="68">
        <v>1987.6185000000003</v>
      </c>
      <c r="I192" s="278"/>
      <c r="J192" s="278"/>
      <c r="K192" s="278"/>
      <c r="L192" s="278"/>
      <c r="M192" s="278"/>
      <c r="N192" s="278"/>
    </row>
    <row r="193" spans="1:14">
      <c r="A193" s="69">
        <v>40911</v>
      </c>
      <c r="B193" s="67">
        <v>1303</v>
      </c>
      <c r="C193" s="68" t="s">
        <v>45</v>
      </c>
      <c r="D193" s="68" t="s">
        <v>52</v>
      </c>
      <c r="E193" s="68" t="s">
        <v>50</v>
      </c>
      <c r="F193" s="68">
        <v>6</v>
      </c>
      <c r="G193" s="76">
        <v>6358.5</v>
      </c>
      <c r="H193" s="68">
        <v>2738.6059500000001</v>
      </c>
      <c r="I193" s="278"/>
      <c r="J193" s="278"/>
      <c r="K193" s="278"/>
      <c r="L193" s="278"/>
      <c r="M193" s="278"/>
      <c r="N193" s="278"/>
    </row>
    <row r="194" spans="1:14">
      <c r="A194" s="69">
        <v>40913</v>
      </c>
      <c r="B194" s="67">
        <v>1304</v>
      </c>
      <c r="C194" s="68" t="s">
        <v>48</v>
      </c>
      <c r="D194" s="68" t="s">
        <v>52</v>
      </c>
      <c r="E194" s="68" t="s">
        <v>50</v>
      </c>
      <c r="F194" s="68">
        <v>9</v>
      </c>
      <c r="G194" s="76">
        <v>5292</v>
      </c>
      <c r="H194" s="68">
        <v>2858.4737999999998</v>
      </c>
      <c r="I194" s="278"/>
      <c r="J194" s="278"/>
      <c r="K194" s="278"/>
      <c r="L194" s="278"/>
      <c r="M194" s="278"/>
      <c r="N194" s="278"/>
    </row>
    <row r="195" spans="1:14">
      <c r="A195" s="69">
        <v>40914</v>
      </c>
      <c r="B195" s="67">
        <v>1305</v>
      </c>
      <c r="C195" s="68" t="s">
        <v>49</v>
      </c>
      <c r="D195" s="68" t="s">
        <v>52</v>
      </c>
      <c r="E195" s="68" t="s">
        <v>51</v>
      </c>
      <c r="F195" s="68">
        <v>10</v>
      </c>
      <c r="G195" s="76">
        <v>11000</v>
      </c>
      <c r="H195" s="68">
        <v>5031.125</v>
      </c>
      <c r="I195" s="278"/>
      <c r="J195" s="278"/>
      <c r="K195" s="278"/>
      <c r="L195" s="278"/>
      <c r="M195" s="278"/>
      <c r="N195" s="278"/>
    </row>
    <row r="196" spans="1:14">
      <c r="A196" s="69">
        <v>40915</v>
      </c>
      <c r="B196" s="67">
        <v>1306</v>
      </c>
      <c r="C196" s="68" t="s">
        <v>45</v>
      </c>
      <c r="D196" s="68" t="s">
        <v>52</v>
      </c>
      <c r="E196" s="68" t="s">
        <v>51</v>
      </c>
      <c r="F196" s="68">
        <v>8</v>
      </c>
      <c r="G196" s="76">
        <v>11640</v>
      </c>
      <c r="H196" s="68">
        <v>2975.8824</v>
      </c>
      <c r="I196" s="278"/>
      <c r="J196" s="278"/>
      <c r="K196" s="278"/>
      <c r="L196" s="278"/>
      <c r="M196" s="278"/>
      <c r="N196" s="278"/>
    </row>
    <row r="197" spans="1:14">
      <c r="A197" s="69">
        <v>40916</v>
      </c>
      <c r="B197" s="67">
        <v>1307</v>
      </c>
      <c r="C197" s="68" t="s">
        <v>48</v>
      </c>
      <c r="D197" s="68" t="s">
        <v>52</v>
      </c>
      <c r="E197" s="68" t="s">
        <v>51</v>
      </c>
      <c r="F197" s="68">
        <v>10</v>
      </c>
      <c r="G197" s="76">
        <v>13050</v>
      </c>
      <c r="H197" s="68">
        <v>1787.328</v>
      </c>
      <c r="I197" s="278"/>
      <c r="J197" s="278"/>
      <c r="K197" s="278"/>
      <c r="L197" s="278"/>
      <c r="M197" s="278"/>
      <c r="N197" s="278"/>
    </row>
    <row r="198" spans="1:14">
      <c r="A198" s="69">
        <v>40917</v>
      </c>
      <c r="B198" s="67">
        <v>1308</v>
      </c>
      <c r="C198" s="68" t="s">
        <v>49</v>
      </c>
      <c r="D198" s="68" t="s">
        <v>52</v>
      </c>
      <c r="E198" s="68" t="s">
        <v>47</v>
      </c>
      <c r="F198" s="68">
        <v>7</v>
      </c>
      <c r="G198" s="76">
        <v>7812</v>
      </c>
      <c r="H198" s="68">
        <v>1340.5392000000002</v>
      </c>
      <c r="I198" s="278"/>
      <c r="J198" s="278"/>
      <c r="K198" s="278"/>
      <c r="L198" s="278"/>
      <c r="M198" s="278"/>
      <c r="N198" s="278"/>
    </row>
    <row r="199" spans="1:14">
      <c r="A199" s="69">
        <v>40918</v>
      </c>
      <c r="B199" s="67">
        <v>1309</v>
      </c>
      <c r="C199" s="68" t="s">
        <v>45</v>
      </c>
      <c r="D199" s="68" t="s">
        <v>52</v>
      </c>
      <c r="E199" s="68" t="s">
        <v>47</v>
      </c>
      <c r="F199" s="68">
        <v>10</v>
      </c>
      <c r="G199" s="76">
        <v>14800</v>
      </c>
      <c r="H199" s="68">
        <v>5459.7199999999993</v>
      </c>
      <c r="I199" s="278"/>
      <c r="J199" s="278"/>
      <c r="K199" s="278"/>
      <c r="L199" s="278"/>
      <c r="M199" s="278"/>
      <c r="N199" s="278"/>
    </row>
    <row r="200" spans="1:14">
      <c r="A200" s="69">
        <v>40919</v>
      </c>
      <c r="B200" s="67">
        <v>1310</v>
      </c>
      <c r="C200" s="68" t="s">
        <v>48</v>
      </c>
      <c r="D200" s="68" t="s">
        <v>52</v>
      </c>
      <c r="E200" s="68" t="s">
        <v>47</v>
      </c>
      <c r="F200" s="68">
        <v>8</v>
      </c>
      <c r="G200" s="76">
        <v>13020</v>
      </c>
      <c r="H200" s="68">
        <v>4004.9519999999998</v>
      </c>
      <c r="I200" s="278"/>
      <c r="J200" s="278"/>
      <c r="K200" s="278"/>
      <c r="L200" s="278"/>
      <c r="M200" s="278"/>
      <c r="N200" s="278"/>
    </row>
    <row r="201" spans="1:14">
      <c r="A201" s="69">
        <v>40920</v>
      </c>
      <c r="B201" s="67">
        <v>1311</v>
      </c>
      <c r="C201" s="68" t="s">
        <v>49</v>
      </c>
      <c r="D201" s="68" t="s">
        <v>52</v>
      </c>
      <c r="E201" s="68" t="s">
        <v>50</v>
      </c>
      <c r="F201" s="68">
        <v>8</v>
      </c>
      <c r="G201" s="76">
        <v>9000</v>
      </c>
      <c r="H201" s="68">
        <v>688.86</v>
      </c>
      <c r="I201" s="278"/>
      <c r="J201" s="278"/>
      <c r="K201" s="278"/>
      <c r="L201" s="278"/>
      <c r="M201" s="278"/>
      <c r="N201" s="278"/>
    </row>
    <row r="202" spans="1:14">
      <c r="A202" s="69">
        <v>40921</v>
      </c>
      <c r="B202" s="67">
        <v>1312</v>
      </c>
      <c r="C202" s="68" t="s">
        <v>45</v>
      </c>
      <c r="D202" s="68" t="s">
        <v>52</v>
      </c>
      <c r="E202" s="68" t="s">
        <v>50</v>
      </c>
      <c r="F202" s="68">
        <v>10</v>
      </c>
      <c r="G202" s="76">
        <v>7155</v>
      </c>
      <c r="H202" s="68">
        <v>4222.6424999999999</v>
      </c>
      <c r="I202" s="278"/>
      <c r="J202" s="278"/>
      <c r="K202" s="278"/>
      <c r="L202" s="278"/>
      <c r="M202" s="278"/>
      <c r="N202" s="278"/>
    </row>
    <row r="203" spans="1:14">
      <c r="A203" s="69">
        <v>40922</v>
      </c>
      <c r="B203" s="67">
        <v>1313</v>
      </c>
      <c r="C203" s="68" t="s">
        <v>48</v>
      </c>
      <c r="D203" s="68" t="s">
        <v>52</v>
      </c>
      <c r="E203" s="68" t="s">
        <v>50</v>
      </c>
      <c r="F203" s="68">
        <v>9</v>
      </c>
      <c r="G203" s="76">
        <v>2227.5</v>
      </c>
      <c r="H203" s="68">
        <v>962.28</v>
      </c>
      <c r="I203" s="278"/>
      <c r="J203" s="278"/>
      <c r="K203" s="278"/>
      <c r="L203" s="278"/>
      <c r="M203" s="278"/>
      <c r="N203" s="278"/>
    </row>
    <row r="204" spans="1:14">
      <c r="A204" s="69">
        <v>40923</v>
      </c>
      <c r="B204" s="67">
        <v>1314</v>
      </c>
      <c r="C204" s="68" t="s">
        <v>49</v>
      </c>
      <c r="D204" s="68" t="s">
        <v>52</v>
      </c>
      <c r="E204" s="68" t="s">
        <v>51</v>
      </c>
      <c r="F204" s="68">
        <v>8</v>
      </c>
      <c r="G204" s="76">
        <v>6240</v>
      </c>
      <c r="H204" s="68">
        <v>3458</v>
      </c>
      <c r="I204" s="278"/>
      <c r="J204" s="278"/>
      <c r="K204" s="278"/>
      <c r="L204" s="278"/>
      <c r="M204" s="278"/>
      <c r="N204" s="278"/>
    </row>
    <row r="205" spans="1:14">
      <c r="A205" s="69">
        <v>40924</v>
      </c>
      <c r="B205" s="67">
        <v>1315</v>
      </c>
      <c r="C205" s="68" t="s">
        <v>45</v>
      </c>
      <c r="D205" s="68" t="s">
        <v>52</v>
      </c>
      <c r="E205" s="68" t="s">
        <v>51</v>
      </c>
      <c r="F205" s="68">
        <v>10</v>
      </c>
      <c r="G205" s="76">
        <v>10840</v>
      </c>
      <c r="H205" s="68">
        <v>3327.6089999999999</v>
      </c>
      <c r="I205" s="278"/>
      <c r="J205" s="278"/>
      <c r="K205" s="278"/>
      <c r="L205" s="278"/>
      <c r="M205" s="278"/>
      <c r="N205" s="278"/>
    </row>
    <row r="206" spans="1:14">
      <c r="A206" s="69">
        <v>40925</v>
      </c>
      <c r="B206" s="67">
        <v>1316</v>
      </c>
      <c r="C206" s="68" t="s">
        <v>48</v>
      </c>
      <c r="D206" s="68" t="s">
        <v>52</v>
      </c>
      <c r="E206" s="68" t="s">
        <v>51</v>
      </c>
      <c r="F206" s="68">
        <v>8</v>
      </c>
      <c r="G206" s="76">
        <v>6288</v>
      </c>
      <c r="H206" s="68">
        <v>3818.9120000000003</v>
      </c>
      <c r="I206" s="278"/>
      <c r="J206" s="278"/>
      <c r="K206" s="278"/>
      <c r="L206" s="278"/>
      <c r="M206" s="278"/>
      <c r="N206" s="278"/>
    </row>
    <row r="207" spans="1:14">
      <c r="A207" s="69">
        <v>40926</v>
      </c>
      <c r="B207" s="67">
        <v>1317</v>
      </c>
      <c r="C207" s="68" t="s">
        <v>49</v>
      </c>
      <c r="D207" s="68" t="s">
        <v>52</v>
      </c>
      <c r="E207" s="68" t="s">
        <v>47</v>
      </c>
      <c r="F207" s="68">
        <v>10</v>
      </c>
      <c r="G207" s="76">
        <v>4815</v>
      </c>
      <c r="H207" s="68">
        <v>2963.6324999999997</v>
      </c>
      <c r="I207" s="278"/>
      <c r="J207" s="278"/>
      <c r="K207" s="278"/>
      <c r="L207" s="278"/>
      <c r="M207" s="278"/>
      <c r="N207" s="278"/>
    </row>
    <row r="208" spans="1:14">
      <c r="A208" s="69">
        <v>40927</v>
      </c>
      <c r="B208" s="67">
        <v>1318</v>
      </c>
      <c r="C208" s="68" t="s">
        <v>45</v>
      </c>
      <c r="D208" s="68" t="s">
        <v>52</v>
      </c>
      <c r="E208" s="68" t="s">
        <v>47</v>
      </c>
      <c r="F208" s="68">
        <v>9</v>
      </c>
      <c r="G208" s="76">
        <v>4014</v>
      </c>
      <c r="H208" s="68">
        <v>3576.4740000000002</v>
      </c>
      <c r="I208" s="278"/>
      <c r="J208" s="278"/>
      <c r="K208" s="278"/>
      <c r="L208" s="278"/>
      <c r="M208" s="278"/>
      <c r="N208" s="278"/>
    </row>
    <row r="209" spans="1:14">
      <c r="A209" s="69">
        <v>40928</v>
      </c>
      <c r="B209" s="67">
        <v>1319</v>
      </c>
      <c r="C209" s="68" t="s">
        <v>48</v>
      </c>
      <c r="D209" s="68" t="s">
        <v>52</v>
      </c>
      <c r="E209" s="68" t="s">
        <v>47</v>
      </c>
      <c r="F209" s="68">
        <v>10</v>
      </c>
      <c r="G209" s="76">
        <v>8520</v>
      </c>
      <c r="H209" s="68">
        <v>1722.7439999999997</v>
      </c>
      <c r="I209" s="278"/>
      <c r="J209" s="278"/>
      <c r="K209" s="278"/>
      <c r="L209" s="278"/>
      <c r="M209" s="278"/>
      <c r="N209" s="278"/>
    </row>
    <row r="210" spans="1:14">
      <c r="A210" s="69">
        <v>40929</v>
      </c>
      <c r="B210" s="67">
        <v>1320</v>
      </c>
      <c r="C210" s="68" t="s">
        <v>49</v>
      </c>
      <c r="D210" s="68" t="s">
        <v>52</v>
      </c>
      <c r="E210" s="68" t="s">
        <v>50</v>
      </c>
      <c r="F210" s="68">
        <v>6</v>
      </c>
      <c r="G210" s="76">
        <v>3321</v>
      </c>
      <c r="H210" s="68">
        <v>1405.7792999999999</v>
      </c>
      <c r="I210" s="278"/>
      <c r="J210" s="278"/>
      <c r="K210" s="278"/>
      <c r="L210" s="278"/>
      <c r="M210" s="278"/>
      <c r="N210" s="278"/>
    </row>
    <row r="211" spans="1:14">
      <c r="A211" s="69">
        <v>40930</v>
      </c>
      <c r="B211" s="67">
        <v>1321</v>
      </c>
      <c r="C211" s="68" t="s">
        <v>45</v>
      </c>
      <c r="D211" s="68" t="s">
        <v>52</v>
      </c>
      <c r="E211" s="68" t="s">
        <v>50</v>
      </c>
      <c r="F211" s="68">
        <v>9</v>
      </c>
      <c r="G211" s="76">
        <v>6021</v>
      </c>
      <c r="H211" s="68">
        <v>669.33450000000005</v>
      </c>
      <c r="I211" s="278"/>
      <c r="J211" s="278"/>
      <c r="K211" s="278"/>
      <c r="L211" s="278"/>
      <c r="M211" s="278"/>
      <c r="N211" s="278"/>
    </row>
    <row r="212" spans="1:14">
      <c r="A212" s="69">
        <v>40931</v>
      </c>
      <c r="B212" s="67">
        <v>1322</v>
      </c>
      <c r="C212" s="68" t="s">
        <v>48</v>
      </c>
      <c r="D212" s="68" t="s">
        <v>52</v>
      </c>
      <c r="E212" s="68" t="s">
        <v>50</v>
      </c>
      <c r="F212" s="68">
        <v>8</v>
      </c>
      <c r="G212" s="76">
        <v>3912</v>
      </c>
      <c r="H212" s="68">
        <v>3793.6620000000003</v>
      </c>
      <c r="I212" s="278"/>
      <c r="J212" s="278"/>
      <c r="K212" s="278"/>
      <c r="L212" s="278"/>
      <c r="M212" s="278"/>
      <c r="N212" s="278"/>
    </row>
    <row r="213" spans="1:14">
      <c r="A213" s="69">
        <v>40932</v>
      </c>
      <c r="B213" s="67">
        <v>1323</v>
      </c>
      <c r="C213" s="68" t="s">
        <v>49</v>
      </c>
      <c r="D213" s="68" t="s">
        <v>52</v>
      </c>
      <c r="E213" s="68" t="s">
        <v>51</v>
      </c>
      <c r="F213" s="68">
        <v>8</v>
      </c>
      <c r="G213" s="76">
        <v>5640</v>
      </c>
      <c r="H213" s="68">
        <v>4190.5199999999995</v>
      </c>
      <c r="I213" s="278"/>
      <c r="J213" s="278"/>
      <c r="K213" s="278"/>
      <c r="L213" s="278"/>
      <c r="M213" s="278"/>
      <c r="N213" s="278"/>
    </row>
    <row r="214" spans="1:14">
      <c r="A214" s="69">
        <v>40933</v>
      </c>
      <c r="B214" s="67">
        <v>1324</v>
      </c>
      <c r="C214" s="68" t="s">
        <v>45</v>
      </c>
      <c r="D214" s="68" t="s">
        <v>52</v>
      </c>
      <c r="E214" s="68" t="s">
        <v>51</v>
      </c>
      <c r="F214" s="68">
        <v>8</v>
      </c>
      <c r="G214" s="76">
        <v>2214</v>
      </c>
      <c r="H214" s="68">
        <v>3838.1904</v>
      </c>
      <c r="I214" s="278"/>
      <c r="J214" s="278"/>
      <c r="K214" s="278"/>
      <c r="L214" s="278"/>
      <c r="M214" s="278"/>
      <c r="N214" s="278"/>
    </row>
    <row r="215" spans="1:14">
      <c r="A215" s="69">
        <v>40934</v>
      </c>
      <c r="B215" s="67">
        <v>1325</v>
      </c>
      <c r="C215" s="68" t="s">
        <v>48</v>
      </c>
      <c r="D215" s="68" t="s">
        <v>52</v>
      </c>
      <c r="E215" s="68" t="s">
        <v>51</v>
      </c>
      <c r="F215" s="68">
        <v>7</v>
      </c>
      <c r="G215" s="76">
        <v>4130</v>
      </c>
      <c r="H215" s="68">
        <v>3244.5279999999998</v>
      </c>
      <c r="I215" s="278"/>
      <c r="J215" s="278"/>
      <c r="K215" s="278"/>
      <c r="L215" s="278"/>
      <c r="M215" s="278"/>
      <c r="N215" s="278"/>
    </row>
    <row r="216" spans="1:14">
      <c r="A216" s="69">
        <v>40935</v>
      </c>
      <c r="B216" s="67">
        <v>1326</v>
      </c>
      <c r="C216" s="68" t="s">
        <v>49</v>
      </c>
      <c r="D216" s="68" t="s">
        <v>52</v>
      </c>
      <c r="E216" s="68" t="s">
        <v>47</v>
      </c>
      <c r="F216" s="68">
        <v>10</v>
      </c>
      <c r="G216" s="76">
        <v>4995</v>
      </c>
      <c r="H216" s="68">
        <v>534.798</v>
      </c>
      <c r="I216" s="278"/>
      <c r="J216" s="278"/>
      <c r="K216" s="278"/>
      <c r="L216" s="278"/>
      <c r="M216" s="278"/>
      <c r="N216" s="278"/>
    </row>
    <row r="217" spans="1:14">
      <c r="A217" s="69">
        <v>40936</v>
      </c>
      <c r="B217" s="67">
        <v>1327</v>
      </c>
      <c r="C217" s="68" t="s">
        <v>45</v>
      </c>
      <c r="D217" s="68" t="s">
        <v>52</v>
      </c>
      <c r="E217" s="68" t="s">
        <v>47</v>
      </c>
      <c r="F217" s="68">
        <v>9</v>
      </c>
      <c r="G217" s="76">
        <v>8343</v>
      </c>
      <c r="H217" s="68">
        <v>1025.9109000000001</v>
      </c>
      <c r="I217" s="278"/>
      <c r="J217" s="278"/>
      <c r="K217" s="278"/>
      <c r="L217" s="278"/>
      <c r="M217" s="278"/>
      <c r="N217" s="278"/>
    </row>
    <row r="218" spans="1:14">
      <c r="A218" s="69">
        <v>40937</v>
      </c>
      <c r="B218" s="67">
        <v>1328</v>
      </c>
      <c r="C218" s="68" t="s">
        <v>48</v>
      </c>
      <c r="D218" s="68" t="s">
        <v>52</v>
      </c>
      <c r="E218" s="68" t="s">
        <v>47</v>
      </c>
      <c r="F218" s="68">
        <v>10</v>
      </c>
      <c r="G218" s="76">
        <v>5610</v>
      </c>
      <c r="H218" s="68">
        <v>6250.9425000000001</v>
      </c>
      <c r="I218" s="278"/>
      <c r="J218" s="278"/>
      <c r="K218" s="278"/>
      <c r="L218" s="278"/>
      <c r="M218" s="278"/>
      <c r="N218" s="278"/>
    </row>
    <row r="219" spans="1:14">
      <c r="A219" s="69">
        <v>40938</v>
      </c>
      <c r="B219" s="67">
        <v>1329</v>
      </c>
      <c r="C219" s="68" t="s">
        <v>49</v>
      </c>
      <c r="D219" s="68" t="s">
        <v>52</v>
      </c>
      <c r="E219" s="68" t="s">
        <v>50</v>
      </c>
      <c r="F219" s="68">
        <v>9</v>
      </c>
      <c r="G219" s="76">
        <v>5022</v>
      </c>
      <c r="H219" s="68">
        <v>3887.0280000000002</v>
      </c>
      <c r="I219" s="278"/>
      <c r="J219" s="278"/>
      <c r="K219" s="278"/>
      <c r="L219" s="278"/>
      <c r="M219" s="278"/>
      <c r="N219" s="278"/>
    </row>
    <row r="220" spans="1:14">
      <c r="A220" s="69">
        <v>40939</v>
      </c>
      <c r="B220" s="67">
        <v>1330</v>
      </c>
      <c r="C220" s="68" t="s">
        <v>45</v>
      </c>
      <c r="D220" s="68" t="s">
        <v>52</v>
      </c>
      <c r="E220" s="68" t="s">
        <v>50</v>
      </c>
      <c r="F220" s="68">
        <v>6</v>
      </c>
      <c r="G220" s="76">
        <v>6426</v>
      </c>
      <c r="H220" s="68">
        <v>1378.6982999999998</v>
      </c>
      <c r="I220" s="278"/>
      <c r="J220" s="278"/>
      <c r="K220" s="278"/>
      <c r="L220" s="278"/>
      <c r="M220" s="278"/>
      <c r="N220" s="278"/>
    </row>
    <row r="221" spans="1:14">
      <c r="A221" s="69">
        <v>40940</v>
      </c>
      <c r="B221" s="67">
        <v>1331</v>
      </c>
      <c r="C221" s="68" t="s">
        <v>48</v>
      </c>
      <c r="D221" s="68" t="s">
        <v>52</v>
      </c>
      <c r="E221" s="68" t="s">
        <v>50</v>
      </c>
      <c r="F221" s="68">
        <v>9</v>
      </c>
      <c r="G221" s="76">
        <v>6682.5</v>
      </c>
      <c r="H221" s="68">
        <v>1449.6570000000002</v>
      </c>
      <c r="I221" s="278"/>
      <c r="J221" s="278"/>
      <c r="K221" s="278"/>
      <c r="L221" s="278"/>
      <c r="M221" s="278"/>
      <c r="N221" s="278"/>
    </row>
    <row r="222" spans="1:14">
      <c r="A222" s="69">
        <v>40941</v>
      </c>
      <c r="B222" s="67">
        <v>1332</v>
      </c>
      <c r="C222" s="68" t="s">
        <v>49</v>
      </c>
      <c r="D222" s="68" t="s">
        <v>52</v>
      </c>
      <c r="E222" s="68" t="s">
        <v>51</v>
      </c>
      <c r="F222" s="68">
        <v>6</v>
      </c>
      <c r="G222" s="76">
        <v>3969</v>
      </c>
      <c r="H222" s="68">
        <v>2043.2412000000002</v>
      </c>
      <c r="I222" s="278"/>
      <c r="J222" s="278"/>
      <c r="K222" s="278"/>
      <c r="L222" s="278"/>
      <c r="M222" s="278"/>
      <c r="N222" s="278"/>
    </row>
    <row r="223" spans="1:14">
      <c r="A223" s="69">
        <v>40942</v>
      </c>
      <c r="B223" s="67">
        <v>1333</v>
      </c>
      <c r="C223" s="68" t="s">
        <v>45</v>
      </c>
      <c r="D223" s="68" t="s">
        <v>52</v>
      </c>
      <c r="E223" s="68" t="s">
        <v>51</v>
      </c>
      <c r="F223" s="68">
        <v>7</v>
      </c>
      <c r="G223" s="76">
        <v>11760</v>
      </c>
      <c r="H223" s="68">
        <v>2367.288</v>
      </c>
      <c r="I223" s="278"/>
      <c r="J223" s="278"/>
      <c r="K223" s="278"/>
      <c r="L223" s="278"/>
      <c r="M223" s="278"/>
      <c r="N223" s="278"/>
    </row>
    <row r="224" spans="1:14">
      <c r="A224" s="69">
        <v>40943</v>
      </c>
      <c r="B224" s="67">
        <v>1334</v>
      </c>
      <c r="C224" s="68" t="s">
        <v>48</v>
      </c>
      <c r="D224" s="68" t="s">
        <v>52</v>
      </c>
      <c r="E224" s="68" t="s">
        <v>51</v>
      </c>
      <c r="F224" s="68">
        <v>7</v>
      </c>
      <c r="G224" s="76">
        <v>2740.5</v>
      </c>
      <c r="H224" s="68">
        <v>4873.9792500000003</v>
      </c>
      <c r="I224" s="278"/>
      <c r="J224" s="278"/>
      <c r="K224" s="278"/>
      <c r="L224" s="278"/>
      <c r="M224" s="278"/>
      <c r="N224" s="278"/>
    </row>
    <row r="225" spans="1:14">
      <c r="A225" s="69">
        <v>40944</v>
      </c>
      <c r="B225" s="67">
        <v>1335</v>
      </c>
      <c r="C225" s="68" t="s">
        <v>49</v>
      </c>
      <c r="D225" s="68" t="s">
        <v>52</v>
      </c>
      <c r="E225" s="68" t="s">
        <v>47</v>
      </c>
      <c r="F225" s="68">
        <v>9</v>
      </c>
      <c r="G225" s="76">
        <v>5292</v>
      </c>
      <c r="H225" s="68">
        <v>2046.4163999999998</v>
      </c>
      <c r="I225" s="278"/>
      <c r="J225" s="278"/>
      <c r="K225" s="278"/>
      <c r="L225" s="278"/>
      <c r="M225" s="278"/>
      <c r="N225" s="278"/>
    </row>
    <row r="226" spans="1:14">
      <c r="A226" s="69">
        <v>40945</v>
      </c>
      <c r="B226" s="67">
        <v>1336</v>
      </c>
      <c r="C226" s="68" t="s">
        <v>45</v>
      </c>
      <c r="D226" s="68" t="s">
        <v>52</v>
      </c>
      <c r="E226" s="68" t="s">
        <v>47</v>
      </c>
      <c r="F226" s="68">
        <v>8</v>
      </c>
      <c r="G226" s="76">
        <v>6264</v>
      </c>
      <c r="H226" s="68">
        <v>628.07040000000006</v>
      </c>
      <c r="I226" s="278"/>
      <c r="J226" s="278"/>
      <c r="K226" s="278"/>
      <c r="L226" s="278"/>
      <c r="M226" s="278"/>
      <c r="N226" s="278"/>
    </row>
    <row r="227" spans="1:14">
      <c r="A227" s="69">
        <v>40946</v>
      </c>
      <c r="B227" s="67">
        <v>1337</v>
      </c>
      <c r="C227" s="68" t="s">
        <v>48</v>
      </c>
      <c r="D227" s="68" t="s">
        <v>52</v>
      </c>
      <c r="E227" s="68" t="s">
        <v>47</v>
      </c>
      <c r="F227" s="68">
        <v>8</v>
      </c>
      <c r="G227" s="76">
        <v>9408</v>
      </c>
      <c r="H227" s="68">
        <v>4139.5200000000004</v>
      </c>
      <c r="I227" s="278"/>
      <c r="J227" s="278"/>
      <c r="K227" s="278"/>
      <c r="L227" s="278"/>
      <c r="M227" s="278"/>
      <c r="N227" s="278"/>
    </row>
    <row r="228" spans="1:14">
      <c r="A228" s="69">
        <v>40947</v>
      </c>
      <c r="B228" s="67">
        <v>1338</v>
      </c>
      <c r="C228" s="68" t="s">
        <v>49</v>
      </c>
      <c r="D228" s="68" t="s">
        <v>52</v>
      </c>
      <c r="E228" s="68" t="s">
        <v>50</v>
      </c>
      <c r="F228" s="68">
        <v>6</v>
      </c>
      <c r="G228" s="76">
        <v>12465</v>
      </c>
      <c r="H228" s="68">
        <v>2678.9778000000001</v>
      </c>
      <c r="I228" s="278"/>
      <c r="J228" s="278"/>
      <c r="K228" s="278"/>
      <c r="L228" s="278"/>
      <c r="M228" s="278"/>
      <c r="N228" s="278"/>
    </row>
    <row r="229" spans="1:14">
      <c r="A229" s="69">
        <v>40948</v>
      </c>
      <c r="B229" s="67">
        <v>1339</v>
      </c>
      <c r="C229" s="68" t="s">
        <v>45</v>
      </c>
      <c r="D229" s="68" t="s">
        <v>52</v>
      </c>
      <c r="E229" s="68" t="s">
        <v>50</v>
      </c>
      <c r="F229" s="68">
        <v>6</v>
      </c>
      <c r="G229" s="76">
        <v>6075</v>
      </c>
      <c r="H229" s="68">
        <v>1844.37</v>
      </c>
      <c r="I229" s="278"/>
      <c r="J229" s="278"/>
      <c r="K229" s="278"/>
      <c r="L229" s="278"/>
      <c r="M229" s="278"/>
      <c r="N229" s="278"/>
    </row>
    <row r="230" spans="1:14">
      <c r="A230" s="69">
        <v>40949</v>
      </c>
      <c r="B230" s="67">
        <v>1340</v>
      </c>
      <c r="C230" s="68" t="s">
        <v>48</v>
      </c>
      <c r="D230" s="68" t="s">
        <v>52</v>
      </c>
      <c r="E230" s="68" t="s">
        <v>50</v>
      </c>
      <c r="F230" s="68">
        <v>7</v>
      </c>
      <c r="G230" s="76">
        <v>5922</v>
      </c>
      <c r="H230" s="68">
        <v>2894.6735999999996</v>
      </c>
      <c r="I230" s="278"/>
      <c r="J230" s="278"/>
      <c r="K230" s="278"/>
      <c r="L230" s="278"/>
      <c r="M230" s="278"/>
      <c r="N230" s="278"/>
    </row>
    <row r="231" spans="1:14">
      <c r="A231" s="69">
        <v>40950</v>
      </c>
      <c r="B231" s="67">
        <v>1341</v>
      </c>
      <c r="C231" s="68" t="s">
        <v>49</v>
      </c>
      <c r="D231" s="68" t="s">
        <v>52</v>
      </c>
      <c r="E231" s="68" t="s">
        <v>51</v>
      </c>
      <c r="F231" s="68">
        <v>6</v>
      </c>
      <c r="G231" s="76">
        <v>8325</v>
      </c>
      <c r="H231" s="68">
        <v>614.8845</v>
      </c>
      <c r="I231" s="278"/>
      <c r="J231" s="278"/>
      <c r="K231" s="278"/>
      <c r="L231" s="278"/>
      <c r="M231" s="278"/>
      <c r="N231" s="278"/>
    </row>
    <row r="232" spans="1:14">
      <c r="A232" s="69">
        <v>40951</v>
      </c>
      <c r="B232" s="67">
        <v>1342</v>
      </c>
      <c r="C232" s="68" t="s">
        <v>45</v>
      </c>
      <c r="D232" s="68" t="s">
        <v>52</v>
      </c>
      <c r="E232" s="68" t="s">
        <v>51</v>
      </c>
      <c r="F232" s="68">
        <v>10</v>
      </c>
      <c r="G232" s="76">
        <v>2020</v>
      </c>
      <c r="H232" s="68">
        <v>1382.8920000000001</v>
      </c>
      <c r="I232" s="278"/>
      <c r="J232" s="278"/>
      <c r="K232" s="278"/>
      <c r="L232" s="278"/>
      <c r="M232" s="278"/>
      <c r="N232" s="278"/>
    </row>
    <row r="233" spans="1:14">
      <c r="A233" s="69">
        <v>40952</v>
      </c>
      <c r="B233" s="67">
        <v>1343</v>
      </c>
      <c r="C233" s="68" t="s">
        <v>48</v>
      </c>
      <c r="D233" s="68" t="s">
        <v>52</v>
      </c>
      <c r="E233" s="68" t="s">
        <v>51</v>
      </c>
      <c r="F233" s="68">
        <v>7</v>
      </c>
      <c r="G233" s="76">
        <v>3801</v>
      </c>
      <c r="H233" s="68">
        <v>2510.9405999999999</v>
      </c>
      <c r="I233" s="278"/>
      <c r="J233" s="278"/>
      <c r="K233" s="278"/>
      <c r="L233" s="278"/>
      <c r="M233" s="278"/>
      <c r="N233" s="278"/>
    </row>
    <row r="234" spans="1:14">
      <c r="A234" s="69">
        <v>40953</v>
      </c>
      <c r="B234" s="67">
        <v>1344</v>
      </c>
      <c r="C234" s="68" t="s">
        <v>49</v>
      </c>
      <c r="D234" s="68" t="s">
        <v>52</v>
      </c>
      <c r="E234" s="68" t="s">
        <v>47</v>
      </c>
      <c r="F234" s="68">
        <v>8</v>
      </c>
      <c r="G234" s="76">
        <v>5568</v>
      </c>
      <c r="H234" s="68">
        <v>1955.4816000000001</v>
      </c>
      <c r="I234" s="278"/>
      <c r="J234" s="278"/>
      <c r="K234" s="278"/>
      <c r="L234" s="278"/>
      <c r="M234" s="278"/>
      <c r="N234" s="278"/>
    </row>
    <row r="235" spans="1:14">
      <c r="A235" s="69">
        <v>40954</v>
      </c>
      <c r="B235" s="67">
        <v>1345</v>
      </c>
      <c r="C235" s="68" t="s">
        <v>45</v>
      </c>
      <c r="D235" s="68" t="s">
        <v>52</v>
      </c>
      <c r="E235" s="68" t="s">
        <v>47</v>
      </c>
      <c r="F235" s="68">
        <v>8</v>
      </c>
      <c r="G235" s="76">
        <v>5292</v>
      </c>
      <c r="H235" s="68">
        <v>3085.2359999999999</v>
      </c>
      <c r="I235" s="278"/>
      <c r="J235" s="278"/>
      <c r="K235" s="278"/>
      <c r="L235" s="278"/>
      <c r="M235" s="278"/>
      <c r="N235" s="278"/>
    </row>
    <row r="236" spans="1:14">
      <c r="A236" s="69">
        <v>40955</v>
      </c>
      <c r="B236" s="67">
        <v>1346</v>
      </c>
      <c r="C236" s="68" t="s">
        <v>48</v>
      </c>
      <c r="D236" s="68" t="s">
        <v>52</v>
      </c>
      <c r="E236" s="68" t="s">
        <v>47</v>
      </c>
      <c r="F236" s="68">
        <v>10</v>
      </c>
      <c r="G236" s="76">
        <v>6540</v>
      </c>
      <c r="H236" s="68">
        <v>1282.1669999999999</v>
      </c>
      <c r="I236" s="278"/>
      <c r="J236" s="278"/>
      <c r="K236" s="278"/>
      <c r="L236" s="278"/>
      <c r="M236" s="278"/>
      <c r="N236" s="278"/>
    </row>
    <row r="237" spans="1:14">
      <c r="A237" s="69">
        <v>40956</v>
      </c>
      <c r="B237" s="67">
        <v>1347</v>
      </c>
      <c r="C237" s="68" t="s">
        <v>49</v>
      </c>
      <c r="D237" s="68" t="s">
        <v>52</v>
      </c>
      <c r="E237" s="68" t="s">
        <v>50</v>
      </c>
      <c r="F237" s="68">
        <v>10</v>
      </c>
      <c r="G237" s="76">
        <v>7920</v>
      </c>
      <c r="H237" s="68">
        <v>3198.8879999999999</v>
      </c>
      <c r="I237" s="278"/>
      <c r="J237" s="278"/>
      <c r="K237" s="278"/>
      <c r="L237" s="278"/>
      <c r="M237" s="278"/>
      <c r="N237" s="278"/>
    </row>
    <row r="238" spans="1:14">
      <c r="A238" s="69">
        <v>40957</v>
      </c>
      <c r="B238" s="67">
        <v>1348</v>
      </c>
      <c r="C238" s="68" t="s">
        <v>45</v>
      </c>
      <c r="D238" s="68" t="s">
        <v>52</v>
      </c>
      <c r="E238" s="68" t="s">
        <v>50</v>
      </c>
      <c r="F238" s="68">
        <v>10</v>
      </c>
      <c r="G238" s="76">
        <v>2280</v>
      </c>
      <c r="H238" s="68">
        <v>2978.136</v>
      </c>
      <c r="I238" s="278"/>
      <c r="J238" s="278"/>
      <c r="K238" s="278"/>
      <c r="L238" s="278"/>
      <c r="M238" s="278"/>
      <c r="N238" s="278"/>
    </row>
    <row r="239" spans="1:14">
      <c r="A239" s="69">
        <v>40958</v>
      </c>
      <c r="B239" s="67">
        <v>1349</v>
      </c>
      <c r="C239" s="68" t="s">
        <v>48</v>
      </c>
      <c r="D239" s="68" t="s">
        <v>52</v>
      </c>
      <c r="E239" s="68" t="s">
        <v>50</v>
      </c>
      <c r="F239" s="68">
        <v>7</v>
      </c>
      <c r="G239" s="76">
        <v>8741.25</v>
      </c>
      <c r="H239" s="68">
        <v>1502.7957000000001</v>
      </c>
      <c r="I239" s="278"/>
      <c r="J239" s="278"/>
      <c r="K239" s="278"/>
      <c r="L239" s="278"/>
      <c r="M239" s="278"/>
      <c r="N239" s="278"/>
    </row>
    <row r="240" spans="1:14">
      <c r="A240" s="69">
        <v>40959</v>
      </c>
      <c r="B240" s="67">
        <v>1350</v>
      </c>
      <c r="C240" s="68" t="s">
        <v>49</v>
      </c>
      <c r="D240" s="68" t="s">
        <v>52</v>
      </c>
      <c r="E240" s="68" t="s">
        <v>51</v>
      </c>
      <c r="F240" s="68">
        <v>6</v>
      </c>
      <c r="G240" s="76">
        <v>3168</v>
      </c>
      <c r="H240" s="68">
        <v>2526.7968000000001</v>
      </c>
      <c r="I240" s="278"/>
      <c r="J240" s="278"/>
      <c r="K240" s="278"/>
      <c r="L240" s="278"/>
      <c r="M240" s="278"/>
      <c r="N240" s="278"/>
    </row>
    <row r="241" spans="1:14">
      <c r="A241" s="69">
        <v>40960</v>
      </c>
      <c r="B241" s="67">
        <v>1351</v>
      </c>
      <c r="C241" s="68" t="s">
        <v>45</v>
      </c>
      <c r="D241" s="68" t="s">
        <v>52</v>
      </c>
      <c r="E241" s="68" t="s">
        <v>51</v>
      </c>
      <c r="F241" s="68">
        <v>6</v>
      </c>
      <c r="G241" s="76">
        <v>11475</v>
      </c>
      <c r="H241" s="68">
        <v>4240.0125000000007</v>
      </c>
      <c r="I241" s="278"/>
      <c r="J241" s="278"/>
      <c r="K241" s="278"/>
      <c r="L241" s="278"/>
      <c r="M241" s="278"/>
      <c r="N241" s="278"/>
    </row>
    <row r="242" spans="1:14">
      <c r="A242" s="69">
        <v>40961</v>
      </c>
      <c r="B242" s="67">
        <v>1352</v>
      </c>
      <c r="C242" s="68" t="s">
        <v>48</v>
      </c>
      <c r="D242" s="68" t="s">
        <v>52</v>
      </c>
      <c r="E242" s="68" t="s">
        <v>51</v>
      </c>
      <c r="F242" s="68">
        <v>9</v>
      </c>
      <c r="G242" s="76">
        <v>4333.5</v>
      </c>
      <c r="H242" s="68">
        <v>1783.23525</v>
      </c>
      <c r="I242" s="278"/>
      <c r="J242" s="278"/>
      <c r="K242" s="278"/>
      <c r="L242" s="278"/>
      <c r="M242" s="278"/>
      <c r="N242" s="278"/>
    </row>
    <row r="243" spans="1:14">
      <c r="A243" s="69">
        <v>40962</v>
      </c>
      <c r="B243" s="67">
        <v>1353</v>
      </c>
      <c r="C243" s="68" t="s">
        <v>49</v>
      </c>
      <c r="D243" s="68" t="s">
        <v>52</v>
      </c>
      <c r="E243" s="68" t="s">
        <v>47</v>
      </c>
      <c r="F243" s="68">
        <v>9</v>
      </c>
      <c r="G243" s="76">
        <v>5778</v>
      </c>
      <c r="H243" s="68">
        <v>1758.8232</v>
      </c>
      <c r="I243" s="278"/>
      <c r="J243" s="278"/>
      <c r="K243" s="278"/>
      <c r="L243" s="278"/>
      <c r="M243" s="278"/>
      <c r="N243" s="278"/>
    </row>
    <row r="244" spans="1:14">
      <c r="A244" s="69">
        <v>40963</v>
      </c>
      <c r="B244" s="67">
        <v>1354</v>
      </c>
      <c r="C244" s="68" t="s">
        <v>45</v>
      </c>
      <c r="D244" s="68" t="s">
        <v>52</v>
      </c>
      <c r="E244" s="68" t="s">
        <v>47</v>
      </c>
      <c r="F244" s="68">
        <v>9</v>
      </c>
      <c r="G244" s="76">
        <v>12285</v>
      </c>
      <c r="H244" s="68">
        <v>1560.6864</v>
      </c>
      <c r="I244" s="278"/>
      <c r="J244" s="278"/>
      <c r="K244" s="278"/>
      <c r="L244" s="278"/>
      <c r="M244" s="278"/>
      <c r="N244" s="278"/>
    </row>
    <row r="245" spans="1:14">
      <c r="A245" s="69">
        <v>40964</v>
      </c>
      <c r="B245" s="67">
        <v>1355</v>
      </c>
      <c r="C245" s="68" t="s">
        <v>48</v>
      </c>
      <c r="D245" s="68" t="s">
        <v>52</v>
      </c>
      <c r="E245" s="68" t="s">
        <v>47</v>
      </c>
      <c r="F245" s="68">
        <v>6</v>
      </c>
      <c r="G245" s="76">
        <v>1782</v>
      </c>
      <c r="H245" s="68">
        <v>3026.7269999999999</v>
      </c>
      <c r="I245" s="278"/>
      <c r="J245" s="278"/>
      <c r="K245" s="278"/>
      <c r="L245" s="278"/>
      <c r="M245" s="278"/>
      <c r="N245" s="278"/>
    </row>
    <row r="246" spans="1:14">
      <c r="A246" s="69">
        <v>40965</v>
      </c>
      <c r="B246" s="67">
        <v>1356</v>
      </c>
      <c r="C246" s="68" t="s">
        <v>49</v>
      </c>
      <c r="D246" s="68" t="s">
        <v>52</v>
      </c>
      <c r="E246" s="68" t="s">
        <v>50</v>
      </c>
      <c r="F246" s="68">
        <v>9</v>
      </c>
      <c r="G246" s="76">
        <v>14310</v>
      </c>
      <c r="H246" s="68">
        <v>4742.9063999999998</v>
      </c>
      <c r="I246" s="278"/>
      <c r="J246" s="278"/>
      <c r="K246" s="278"/>
      <c r="L246" s="278"/>
      <c r="M246" s="278"/>
      <c r="N246" s="278"/>
    </row>
    <row r="247" spans="1:14">
      <c r="A247" s="69">
        <v>40966</v>
      </c>
      <c r="B247" s="67">
        <v>1357</v>
      </c>
      <c r="C247" s="68" t="s">
        <v>45</v>
      </c>
      <c r="D247" s="68" t="s">
        <v>52</v>
      </c>
      <c r="E247" s="68" t="s">
        <v>50</v>
      </c>
      <c r="F247" s="68">
        <v>6</v>
      </c>
      <c r="G247" s="76">
        <v>1962</v>
      </c>
      <c r="H247" s="68">
        <v>2316.7296000000001</v>
      </c>
      <c r="I247" s="278"/>
      <c r="J247" s="278"/>
      <c r="K247" s="278"/>
      <c r="L247" s="278"/>
      <c r="M247" s="278"/>
      <c r="N247" s="278"/>
    </row>
    <row r="248" spans="1:14">
      <c r="A248" s="69">
        <v>40967</v>
      </c>
      <c r="B248" s="67">
        <v>1358</v>
      </c>
      <c r="C248" s="68" t="s">
        <v>48</v>
      </c>
      <c r="D248" s="68" t="s">
        <v>52</v>
      </c>
      <c r="E248" s="68" t="s">
        <v>50</v>
      </c>
      <c r="F248" s="68">
        <v>9</v>
      </c>
      <c r="G248" s="76">
        <v>12465</v>
      </c>
      <c r="H248" s="68">
        <v>4464.4643999999998</v>
      </c>
      <c r="I248" s="278"/>
      <c r="J248" s="278"/>
      <c r="K248" s="278"/>
      <c r="L248" s="278"/>
      <c r="M248" s="278"/>
      <c r="N248" s="278"/>
    </row>
    <row r="249" spans="1:14">
      <c r="A249" s="69">
        <v>40969</v>
      </c>
      <c r="B249" s="67">
        <v>1359</v>
      </c>
      <c r="C249" s="68" t="s">
        <v>49</v>
      </c>
      <c r="D249" s="68" t="s">
        <v>52</v>
      </c>
      <c r="E249" s="68" t="s">
        <v>51</v>
      </c>
      <c r="F249" s="68">
        <v>7</v>
      </c>
      <c r="G249" s="76">
        <v>7182</v>
      </c>
      <c r="H249" s="68">
        <v>3926.1600000000003</v>
      </c>
      <c r="I249" s="278"/>
      <c r="J249" s="278"/>
      <c r="K249" s="278"/>
      <c r="L249" s="278"/>
      <c r="M249" s="278"/>
      <c r="N249" s="278"/>
    </row>
    <row r="250" spans="1:14">
      <c r="A250" s="69">
        <v>40970</v>
      </c>
      <c r="B250" s="67">
        <v>1360</v>
      </c>
      <c r="C250" s="68" t="s">
        <v>45</v>
      </c>
      <c r="D250" s="68" t="s">
        <v>52</v>
      </c>
      <c r="E250" s="68" t="s">
        <v>51</v>
      </c>
      <c r="F250" s="68">
        <v>8</v>
      </c>
      <c r="G250" s="76">
        <v>1548</v>
      </c>
      <c r="H250" s="68">
        <v>683.75159999999994</v>
      </c>
      <c r="I250" s="278"/>
      <c r="J250" s="278"/>
      <c r="K250" s="278"/>
      <c r="L250" s="278"/>
      <c r="M250" s="278"/>
      <c r="N250" s="278"/>
    </row>
    <row r="251" spans="1:14">
      <c r="A251" s="69">
        <v>40971</v>
      </c>
      <c r="B251" s="67">
        <v>1361</v>
      </c>
      <c r="C251" s="68" t="s">
        <v>48</v>
      </c>
      <c r="D251" s="68" t="s">
        <v>52</v>
      </c>
      <c r="E251" s="68" t="s">
        <v>51</v>
      </c>
      <c r="F251" s="68">
        <v>6</v>
      </c>
      <c r="G251" s="76">
        <v>3906</v>
      </c>
      <c r="H251" s="68">
        <v>1462.4063999999998</v>
      </c>
      <c r="I251" s="278"/>
      <c r="J251" s="278"/>
      <c r="K251" s="278"/>
      <c r="L251" s="278"/>
      <c r="M251" s="278"/>
      <c r="N251" s="278"/>
    </row>
    <row r="252" spans="1:14">
      <c r="A252" s="69">
        <v>40972</v>
      </c>
      <c r="B252" s="67">
        <v>1362</v>
      </c>
      <c r="C252" s="68" t="s">
        <v>49</v>
      </c>
      <c r="D252" s="68" t="s">
        <v>52</v>
      </c>
      <c r="E252" s="68" t="s">
        <v>47</v>
      </c>
      <c r="F252" s="68">
        <v>7</v>
      </c>
      <c r="G252" s="76">
        <v>1753.5</v>
      </c>
      <c r="H252" s="68">
        <v>2914.317</v>
      </c>
      <c r="I252" s="278"/>
      <c r="J252" s="278"/>
      <c r="K252" s="278"/>
      <c r="L252" s="278"/>
      <c r="M252" s="278"/>
      <c r="N252" s="278"/>
    </row>
    <row r="253" spans="1:14">
      <c r="A253" s="69">
        <v>40973</v>
      </c>
      <c r="B253" s="67">
        <v>1363</v>
      </c>
      <c r="C253" s="68" t="s">
        <v>45</v>
      </c>
      <c r="D253" s="68" t="s">
        <v>52</v>
      </c>
      <c r="E253" s="68" t="s">
        <v>47</v>
      </c>
      <c r="F253" s="68">
        <v>9</v>
      </c>
      <c r="G253" s="76">
        <v>5994</v>
      </c>
      <c r="H253" s="68">
        <v>2626.5707999999995</v>
      </c>
      <c r="I253" s="278"/>
      <c r="J253" s="278"/>
      <c r="K253" s="278"/>
      <c r="L253" s="278"/>
      <c r="M253" s="278"/>
      <c r="N253" s="278"/>
    </row>
    <row r="254" spans="1:14">
      <c r="A254" s="69">
        <v>41339</v>
      </c>
      <c r="B254" s="67">
        <v>1364</v>
      </c>
      <c r="C254" s="68" t="s">
        <v>48</v>
      </c>
      <c r="D254" s="68" t="s">
        <v>52</v>
      </c>
      <c r="E254" s="68" t="s">
        <v>47</v>
      </c>
      <c r="F254" s="68">
        <v>9</v>
      </c>
      <c r="G254" s="76">
        <v>6480</v>
      </c>
      <c r="H254" s="68">
        <v>4390.2</v>
      </c>
      <c r="I254" s="278"/>
      <c r="J254" s="278"/>
      <c r="K254" s="278"/>
      <c r="L254" s="278"/>
      <c r="M254" s="278"/>
      <c r="N254" s="278"/>
    </row>
    <row r="255" spans="1:14">
      <c r="A255" s="69">
        <v>41340</v>
      </c>
      <c r="B255" s="67">
        <v>1365</v>
      </c>
      <c r="C255" s="68" t="s">
        <v>49</v>
      </c>
      <c r="D255" s="68" t="s">
        <v>52</v>
      </c>
      <c r="E255" s="68" t="s">
        <v>50</v>
      </c>
      <c r="F255" s="68">
        <v>6</v>
      </c>
      <c r="G255" s="76">
        <v>3078</v>
      </c>
      <c r="H255" s="68">
        <v>2534.7330000000002</v>
      </c>
      <c r="I255" s="278"/>
      <c r="J255" s="278"/>
      <c r="K255" s="278"/>
      <c r="L255" s="278"/>
      <c r="M255" s="278"/>
      <c r="N255" s="278"/>
    </row>
    <row r="256" spans="1:14">
      <c r="A256" s="69">
        <v>41341</v>
      </c>
      <c r="B256" s="67">
        <v>1366</v>
      </c>
      <c r="C256" s="68" t="s">
        <v>45</v>
      </c>
      <c r="D256" s="68" t="s">
        <v>52</v>
      </c>
      <c r="E256" s="68" t="s">
        <v>50</v>
      </c>
      <c r="F256" s="68">
        <v>9</v>
      </c>
      <c r="G256" s="76">
        <v>6858</v>
      </c>
      <c r="H256" s="68">
        <v>1755.1908000000001</v>
      </c>
      <c r="I256" s="278"/>
      <c r="J256" s="278"/>
      <c r="K256" s="278"/>
      <c r="L256" s="278"/>
      <c r="M256" s="278"/>
      <c r="N256" s="278"/>
    </row>
    <row r="257" spans="1:14">
      <c r="A257" s="69">
        <v>41342</v>
      </c>
      <c r="B257" s="67">
        <v>1367</v>
      </c>
      <c r="C257" s="68" t="s">
        <v>48</v>
      </c>
      <c r="D257" s="68" t="s">
        <v>52</v>
      </c>
      <c r="E257" s="68" t="s">
        <v>50</v>
      </c>
      <c r="F257" s="68">
        <v>10</v>
      </c>
      <c r="G257" s="76">
        <v>10080</v>
      </c>
      <c r="H257" s="68">
        <v>3171.1680000000001</v>
      </c>
      <c r="I257" s="278"/>
      <c r="J257" s="278"/>
      <c r="K257" s="278"/>
      <c r="L257" s="278"/>
      <c r="M257" s="278"/>
      <c r="N257" s="278"/>
    </row>
    <row r="258" spans="1:14">
      <c r="A258" s="69">
        <v>41343</v>
      </c>
      <c r="B258" s="67">
        <v>1368</v>
      </c>
      <c r="C258" s="68" t="s">
        <v>49</v>
      </c>
      <c r="D258" s="68" t="s">
        <v>52</v>
      </c>
      <c r="E258" s="68" t="s">
        <v>51</v>
      </c>
      <c r="F258" s="68">
        <v>10</v>
      </c>
      <c r="G258" s="76">
        <v>5520</v>
      </c>
      <c r="H258" s="68">
        <v>2378.0160000000001</v>
      </c>
      <c r="I258" s="278"/>
      <c r="J258" s="278"/>
      <c r="K258" s="278"/>
      <c r="L258" s="278"/>
      <c r="M258" s="278"/>
      <c r="N258" s="278"/>
    </row>
    <row r="259" spans="1:14">
      <c r="A259" s="69">
        <v>41344</v>
      </c>
      <c r="B259" s="67">
        <v>1369</v>
      </c>
      <c r="C259" s="68" t="s">
        <v>45</v>
      </c>
      <c r="D259" s="68" t="s">
        <v>52</v>
      </c>
      <c r="E259" s="68" t="s">
        <v>51</v>
      </c>
      <c r="F259" s="68">
        <v>9</v>
      </c>
      <c r="G259" s="76">
        <v>11016</v>
      </c>
      <c r="H259" s="68">
        <v>892.84679999999992</v>
      </c>
      <c r="I259" s="278"/>
      <c r="J259" s="278"/>
      <c r="K259" s="278"/>
      <c r="L259" s="278"/>
      <c r="M259" s="278"/>
      <c r="N259" s="278"/>
    </row>
    <row r="260" spans="1:14">
      <c r="A260" s="69">
        <v>41345</v>
      </c>
      <c r="B260" s="67">
        <v>1370</v>
      </c>
      <c r="C260" s="68" t="s">
        <v>48</v>
      </c>
      <c r="D260" s="68" t="s">
        <v>52</v>
      </c>
      <c r="E260" s="68" t="s">
        <v>51</v>
      </c>
      <c r="F260" s="68">
        <v>8</v>
      </c>
      <c r="G260" s="76">
        <v>2232</v>
      </c>
      <c r="H260" s="68">
        <v>969.13439999999991</v>
      </c>
      <c r="I260" s="278"/>
      <c r="J260" s="278"/>
      <c r="K260" s="278"/>
      <c r="L260" s="278"/>
      <c r="M260" s="278"/>
      <c r="N260" s="278"/>
    </row>
    <row r="261" spans="1:14">
      <c r="A261" s="69">
        <v>41346</v>
      </c>
      <c r="B261" s="67">
        <v>1371</v>
      </c>
      <c r="C261" s="68" t="s">
        <v>49</v>
      </c>
      <c r="D261" s="68" t="s">
        <v>52</v>
      </c>
      <c r="E261" s="68" t="s">
        <v>47</v>
      </c>
      <c r="F261" s="68">
        <v>8</v>
      </c>
      <c r="G261" s="76">
        <v>6792</v>
      </c>
      <c r="H261" s="68">
        <v>907.1848</v>
      </c>
      <c r="I261" s="278"/>
      <c r="J261" s="278"/>
      <c r="K261" s="278"/>
      <c r="L261" s="278"/>
      <c r="M261" s="278"/>
      <c r="N261" s="278"/>
    </row>
    <row r="262" spans="1:14">
      <c r="A262" s="69">
        <v>41347</v>
      </c>
      <c r="B262" s="67">
        <v>1372</v>
      </c>
      <c r="C262" s="68" t="s">
        <v>45</v>
      </c>
      <c r="D262" s="68" t="s">
        <v>52</v>
      </c>
      <c r="E262" s="68" t="s">
        <v>47</v>
      </c>
      <c r="F262" s="68">
        <v>6</v>
      </c>
      <c r="G262" s="76">
        <v>8707.5</v>
      </c>
      <c r="H262" s="68">
        <v>1918.95885</v>
      </c>
      <c r="I262" s="278"/>
      <c r="J262" s="278"/>
      <c r="K262" s="278"/>
      <c r="L262" s="278"/>
      <c r="M262" s="278"/>
      <c r="N262" s="278"/>
    </row>
    <row r="263" spans="1:14">
      <c r="A263" s="69">
        <v>41348</v>
      </c>
      <c r="B263" s="67">
        <v>1373</v>
      </c>
      <c r="C263" s="68" t="s">
        <v>48</v>
      </c>
      <c r="D263" s="68" t="s">
        <v>52</v>
      </c>
      <c r="E263" s="68" t="s">
        <v>47</v>
      </c>
      <c r="F263" s="68">
        <v>7</v>
      </c>
      <c r="G263" s="76">
        <v>5796</v>
      </c>
      <c r="H263" s="68">
        <v>3440.5056</v>
      </c>
      <c r="I263" s="278"/>
      <c r="J263" s="278"/>
      <c r="K263" s="278"/>
      <c r="L263" s="278"/>
      <c r="M263" s="278"/>
      <c r="N263" s="278"/>
    </row>
    <row r="264" spans="1:14">
      <c r="A264" s="69">
        <v>41349</v>
      </c>
      <c r="B264" s="67">
        <v>1374</v>
      </c>
      <c r="C264" s="68" t="s">
        <v>49</v>
      </c>
      <c r="D264" s="68" t="s">
        <v>52</v>
      </c>
      <c r="E264" s="68" t="s">
        <v>50</v>
      </c>
      <c r="F264" s="68">
        <v>10</v>
      </c>
      <c r="G264" s="76">
        <v>9000</v>
      </c>
      <c r="H264" s="68">
        <v>2616.2999999999997</v>
      </c>
      <c r="I264" s="278"/>
      <c r="J264" s="278"/>
      <c r="K264" s="278"/>
      <c r="L264" s="278"/>
      <c r="M264" s="278"/>
      <c r="N264" s="278"/>
    </row>
    <row r="265" spans="1:14">
      <c r="A265" s="69">
        <v>41350</v>
      </c>
      <c r="B265" s="67">
        <v>1375</v>
      </c>
      <c r="C265" s="68" t="s">
        <v>45</v>
      </c>
      <c r="D265" s="68" t="s">
        <v>52</v>
      </c>
      <c r="E265" s="68" t="s">
        <v>50</v>
      </c>
      <c r="F265" s="68">
        <v>6</v>
      </c>
      <c r="G265" s="76">
        <v>10192.5</v>
      </c>
      <c r="H265" s="68">
        <v>1763.7101999999998</v>
      </c>
      <c r="I265" s="278"/>
      <c r="J265" s="278"/>
      <c r="K265" s="278"/>
      <c r="L265" s="278"/>
      <c r="M265" s="278"/>
      <c r="N265" s="278"/>
    </row>
    <row r="266" spans="1:14">
      <c r="A266" s="69">
        <v>41351</v>
      </c>
      <c r="B266" s="67">
        <v>1376</v>
      </c>
      <c r="C266" s="68" t="s">
        <v>48</v>
      </c>
      <c r="D266" s="68" t="s">
        <v>52</v>
      </c>
      <c r="E266" s="68" t="s">
        <v>50</v>
      </c>
      <c r="F266" s="68">
        <v>6</v>
      </c>
      <c r="G266" s="76">
        <v>7074</v>
      </c>
      <c r="H266" s="68">
        <v>594.03915000000006</v>
      </c>
      <c r="I266" s="278"/>
      <c r="J266" s="278"/>
      <c r="K266" s="278"/>
      <c r="L266" s="278"/>
      <c r="M266" s="278"/>
      <c r="N266" s="278"/>
    </row>
    <row r="267" spans="1:14">
      <c r="A267" s="69">
        <v>41352</v>
      </c>
      <c r="B267" s="67">
        <v>1377</v>
      </c>
      <c r="C267" s="68" t="s">
        <v>49</v>
      </c>
      <c r="D267" s="68" t="s">
        <v>52</v>
      </c>
      <c r="E267" s="68" t="s">
        <v>51</v>
      </c>
      <c r="F267" s="68">
        <v>10</v>
      </c>
      <c r="G267" s="76">
        <v>2260</v>
      </c>
      <c r="H267" s="68">
        <v>3598.8240000000001</v>
      </c>
      <c r="I267" s="278"/>
      <c r="J267" s="278"/>
      <c r="K267" s="278"/>
      <c r="L267" s="278"/>
      <c r="M267" s="278"/>
      <c r="N267" s="278"/>
    </row>
    <row r="268" spans="1:14">
      <c r="A268" s="69">
        <v>41353</v>
      </c>
      <c r="B268" s="67">
        <v>1378</v>
      </c>
      <c r="C268" s="68" t="s">
        <v>45</v>
      </c>
      <c r="D268" s="68" t="s">
        <v>52</v>
      </c>
      <c r="E268" s="68" t="s">
        <v>51</v>
      </c>
      <c r="F268" s="68">
        <v>7</v>
      </c>
      <c r="G268" s="76">
        <v>8568</v>
      </c>
      <c r="H268" s="68">
        <v>980.17920000000004</v>
      </c>
      <c r="I268" s="278"/>
      <c r="J268" s="278"/>
      <c r="K268" s="278"/>
      <c r="L268" s="278"/>
      <c r="M268" s="278"/>
      <c r="N268" s="278"/>
    </row>
    <row r="269" spans="1:14">
      <c r="A269" s="69">
        <v>41354</v>
      </c>
      <c r="B269" s="67">
        <v>1379</v>
      </c>
      <c r="C269" s="68" t="s">
        <v>48</v>
      </c>
      <c r="D269" s="68" t="s">
        <v>52</v>
      </c>
      <c r="E269" s="68" t="s">
        <v>51</v>
      </c>
      <c r="F269" s="68">
        <v>8</v>
      </c>
      <c r="G269" s="76">
        <v>8856</v>
      </c>
      <c r="H269" s="68">
        <v>5951.232</v>
      </c>
      <c r="I269" s="278"/>
      <c r="J269" s="278"/>
      <c r="K269" s="278"/>
      <c r="L269" s="278"/>
      <c r="M269" s="278"/>
      <c r="N269" s="278"/>
    </row>
    <row r="270" spans="1:14">
      <c r="A270" s="69">
        <v>41355</v>
      </c>
      <c r="B270" s="67">
        <v>1380</v>
      </c>
      <c r="C270" s="68" t="s">
        <v>49</v>
      </c>
      <c r="D270" s="68" t="s">
        <v>52</v>
      </c>
      <c r="E270" s="68" t="s">
        <v>47</v>
      </c>
      <c r="F270" s="68">
        <v>6</v>
      </c>
      <c r="G270" s="76">
        <v>1692</v>
      </c>
      <c r="H270" s="68">
        <v>2789.7696000000001</v>
      </c>
      <c r="I270" s="278"/>
      <c r="J270" s="278"/>
      <c r="K270" s="278"/>
      <c r="L270" s="278"/>
      <c r="M270" s="278"/>
      <c r="N270" s="278"/>
    </row>
    <row r="271" spans="1:14">
      <c r="A271" s="69">
        <v>41356</v>
      </c>
      <c r="B271" s="67">
        <v>1381</v>
      </c>
      <c r="C271" s="68" t="s">
        <v>45</v>
      </c>
      <c r="D271" s="68" t="s">
        <v>52</v>
      </c>
      <c r="E271" s="68" t="s">
        <v>47</v>
      </c>
      <c r="F271" s="68">
        <v>6</v>
      </c>
      <c r="G271" s="76">
        <v>5022</v>
      </c>
      <c r="H271" s="68">
        <v>3700.3769999999995</v>
      </c>
      <c r="I271" s="278"/>
      <c r="J271" s="278"/>
      <c r="K271" s="278"/>
      <c r="L271" s="278"/>
      <c r="M271" s="278"/>
      <c r="N271" s="278"/>
    </row>
    <row r="272" spans="1:14">
      <c r="A272" s="69">
        <v>41357</v>
      </c>
      <c r="B272" s="67">
        <v>1382</v>
      </c>
      <c r="C272" s="68" t="s">
        <v>48</v>
      </c>
      <c r="D272" s="68" t="s">
        <v>52</v>
      </c>
      <c r="E272" s="68" t="s">
        <v>47</v>
      </c>
      <c r="F272" s="68">
        <v>10</v>
      </c>
      <c r="G272" s="76">
        <v>8160</v>
      </c>
      <c r="H272" s="68">
        <v>3942.9119999999998</v>
      </c>
      <c r="I272" s="278"/>
      <c r="J272" s="278"/>
      <c r="K272" s="278"/>
      <c r="L272" s="278"/>
      <c r="M272" s="278"/>
      <c r="N272" s="278"/>
    </row>
    <row r="273" spans="1:14">
      <c r="A273" s="69">
        <v>41358</v>
      </c>
      <c r="B273" s="67">
        <v>1383</v>
      </c>
      <c r="C273" s="68" t="s">
        <v>49</v>
      </c>
      <c r="D273" s="68" t="s">
        <v>52</v>
      </c>
      <c r="E273" s="68" t="s">
        <v>50</v>
      </c>
      <c r="F273" s="68">
        <v>7</v>
      </c>
      <c r="G273" s="76">
        <v>2509.5</v>
      </c>
      <c r="H273" s="68">
        <v>858.7509</v>
      </c>
      <c r="I273" s="278"/>
      <c r="J273" s="278"/>
      <c r="K273" s="278"/>
      <c r="L273" s="278"/>
      <c r="M273" s="278"/>
      <c r="N273" s="278"/>
    </row>
    <row r="274" spans="1:14">
      <c r="A274" s="69">
        <v>41359</v>
      </c>
      <c r="B274" s="67">
        <v>1384</v>
      </c>
      <c r="C274" s="68" t="s">
        <v>45</v>
      </c>
      <c r="D274" s="68" t="s">
        <v>52</v>
      </c>
      <c r="E274" s="68" t="s">
        <v>50</v>
      </c>
      <c r="F274" s="68">
        <v>7</v>
      </c>
      <c r="G274" s="76">
        <v>1732.5</v>
      </c>
      <c r="H274" s="68">
        <v>1503.81</v>
      </c>
      <c r="I274" s="278"/>
      <c r="J274" s="278"/>
      <c r="K274" s="278"/>
      <c r="L274" s="278"/>
      <c r="M274" s="278"/>
      <c r="N274" s="278"/>
    </row>
    <row r="275" spans="1:14">
      <c r="A275" s="69">
        <v>41360</v>
      </c>
      <c r="B275" s="67">
        <v>1385</v>
      </c>
      <c r="C275" s="68" t="s">
        <v>48</v>
      </c>
      <c r="D275" s="68" t="s">
        <v>52</v>
      </c>
      <c r="E275" s="68" t="s">
        <v>50</v>
      </c>
      <c r="F275" s="68">
        <v>9</v>
      </c>
      <c r="G275" s="76">
        <v>2340</v>
      </c>
      <c r="H275" s="68">
        <v>2488.59</v>
      </c>
      <c r="I275" s="278"/>
      <c r="J275" s="278"/>
      <c r="K275" s="278"/>
      <c r="L275" s="278"/>
      <c r="M275" s="278"/>
      <c r="N275" s="278"/>
    </row>
    <row r="276" spans="1:14">
      <c r="A276" s="69">
        <v>41361</v>
      </c>
      <c r="B276" s="67">
        <v>1386</v>
      </c>
      <c r="C276" s="68" t="s">
        <v>49</v>
      </c>
      <c r="D276" s="68" t="s">
        <v>52</v>
      </c>
      <c r="E276" s="68" t="s">
        <v>51</v>
      </c>
      <c r="F276" s="68">
        <v>10</v>
      </c>
      <c r="G276" s="76">
        <v>10960</v>
      </c>
      <c r="H276" s="68">
        <v>3741.7439999999997</v>
      </c>
      <c r="I276" s="278"/>
      <c r="J276" s="278"/>
      <c r="K276" s="278"/>
      <c r="L276" s="278"/>
      <c r="M276" s="278"/>
      <c r="N276" s="278"/>
    </row>
    <row r="277" spans="1:14">
      <c r="A277" s="69">
        <v>41362</v>
      </c>
      <c r="B277" s="67">
        <v>1387</v>
      </c>
      <c r="C277" s="68" t="s">
        <v>45</v>
      </c>
      <c r="D277" s="68" t="s">
        <v>52</v>
      </c>
      <c r="E277" s="68" t="s">
        <v>51</v>
      </c>
      <c r="F277" s="68">
        <v>7</v>
      </c>
      <c r="G277" s="76">
        <v>8111.25</v>
      </c>
      <c r="H277" s="68">
        <v>597.799125</v>
      </c>
      <c r="I277" s="278"/>
      <c r="J277" s="278"/>
      <c r="K277" s="278"/>
      <c r="L277" s="278"/>
      <c r="M277" s="278"/>
      <c r="N277" s="278"/>
    </row>
    <row r="278" spans="1:14">
      <c r="A278" s="69">
        <v>41363</v>
      </c>
      <c r="B278" s="67">
        <v>1388</v>
      </c>
      <c r="C278" s="68" t="s">
        <v>48</v>
      </c>
      <c r="D278" s="68" t="s">
        <v>52</v>
      </c>
      <c r="E278" s="68" t="s">
        <v>51</v>
      </c>
      <c r="F278" s="68">
        <v>6</v>
      </c>
      <c r="G278" s="76">
        <v>4878</v>
      </c>
      <c r="H278" s="68">
        <v>4765.8060000000005</v>
      </c>
      <c r="I278" s="278"/>
      <c r="J278" s="278"/>
      <c r="K278" s="278"/>
      <c r="L278" s="278"/>
      <c r="M278" s="278"/>
      <c r="N278" s="278"/>
    </row>
    <row r="279" spans="1:14">
      <c r="A279" s="69">
        <v>41364</v>
      </c>
      <c r="B279" s="67">
        <v>1389</v>
      </c>
      <c r="C279" s="68" t="s">
        <v>49</v>
      </c>
      <c r="D279" s="68" t="s">
        <v>52</v>
      </c>
      <c r="E279" s="68" t="s">
        <v>47</v>
      </c>
      <c r="F279" s="68">
        <v>8</v>
      </c>
      <c r="G279" s="76">
        <v>14940</v>
      </c>
      <c r="H279" s="68">
        <v>5294.7359999999999</v>
      </c>
      <c r="I279" s="278"/>
      <c r="J279" s="278"/>
      <c r="K279" s="278"/>
      <c r="L279" s="278"/>
      <c r="M279" s="278"/>
      <c r="N279" s="278"/>
    </row>
    <row r="280" spans="1:14">
      <c r="A280" s="69">
        <v>41365</v>
      </c>
      <c r="B280" s="67">
        <v>1390</v>
      </c>
      <c r="C280" s="68" t="s">
        <v>45</v>
      </c>
      <c r="D280" s="68" t="s">
        <v>52</v>
      </c>
      <c r="E280" s="68" t="s">
        <v>47</v>
      </c>
      <c r="F280" s="68">
        <v>8</v>
      </c>
      <c r="G280" s="76">
        <v>8280</v>
      </c>
      <c r="H280" s="68">
        <v>4222.7999999999993</v>
      </c>
      <c r="I280" s="278"/>
      <c r="J280" s="278"/>
      <c r="K280" s="278"/>
      <c r="L280" s="278"/>
      <c r="M280" s="278"/>
      <c r="N280" s="278"/>
    </row>
    <row r="281" spans="1:14">
      <c r="A281" s="69">
        <v>41366</v>
      </c>
      <c r="B281" s="67">
        <v>1391</v>
      </c>
      <c r="C281" s="68" t="s">
        <v>48</v>
      </c>
      <c r="D281" s="68" t="s">
        <v>52</v>
      </c>
      <c r="E281" s="68" t="s">
        <v>47</v>
      </c>
      <c r="F281" s="68">
        <v>6</v>
      </c>
      <c r="G281" s="76">
        <v>2065.5</v>
      </c>
      <c r="H281" s="68">
        <v>2443.2799500000001</v>
      </c>
      <c r="I281" s="278"/>
      <c r="J281" s="278"/>
      <c r="K281" s="278"/>
      <c r="L281" s="278"/>
      <c r="M281" s="278"/>
      <c r="N281" s="278"/>
    </row>
    <row r="282" spans="1:14">
      <c r="A282" s="69">
        <v>41367</v>
      </c>
      <c r="B282" s="67">
        <v>1392</v>
      </c>
      <c r="C282" s="68" t="s">
        <v>49</v>
      </c>
      <c r="D282" s="68" t="s">
        <v>52</v>
      </c>
      <c r="E282" s="68" t="s">
        <v>50</v>
      </c>
      <c r="F282" s="68">
        <v>8</v>
      </c>
      <c r="G282" s="76">
        <v>8028</v>
      </c>
      <c r="H282" s="68">
        <v>4016.6760000000004</v>
      </c>
      <c r="I282" s="278"/>
      <c r="J282" s="278"/>
      <c r="K282" s="278"/>
      <c r="L282" s="278"/>
      <c r="M282" s="278"/>
      <c r="N282" s="278"/>
    </row>
    <row r="283" spans="1:14">
      <c r="A283" s="69">
        <v>41368</v>
      </c>
      <c r="B283" s="67">
        <v>1393</v>
      </c>
      <c r="C283" s="68" t="s">
        <v>45</v>
      </c>
      <c r="D283" s="68" t="s">
        <v>52</v>
      </c>
      <c r="E283" s="68" t="s">
        <v>50</v>
      </c>
      <c r="F283" s="68">
        <v>9</v>
      </c>
      <c r="G283" s="76">
        <v>8280</v>
      </c>
      <c r="H283" s="68">
        <v>3315.1049999999996</v>
      </c>
      <c r="I283" s="278"/>
      <c r="J283" s="278"/>
      <c r="K283" s="278"/>
      <c r="L283" s="278"/>
      <c r="M283" s="278"/>
      <c r="N283" s="278"/>
    </row>
    <row r="284" spans="1:14">
      <c r="A284" s="69">
        <v>41369</v>
      </c>
      <c r="B284" s="67">
        <v>1394</v>
      </c>
      <c r="C284" s="68" t="s">
        <v>48</v>
      </c>
      <c r="D284" s="68" t="s">
        <v>52</v>
      </c>
      <c r="E284" s="68" t="s">
        <v>50</v>
      </c>
      <c r="F284" s="68">
        <v>7</v>
      </c>
      <c r="G284" s="76">
        <v>2215.5</v>
      </c>
      <c r="H284" s="68">
        <v>2865.9708000000005</v>
      </c>
      <c r="I284" s="278"/>
      <c r="J284" s="278"/>
      <c r="K284" s="278"/>
      <c r="L284" s="278"/>
      <c r="M284" s="278"/>
      <c r="N284" s="278"/>
    </row>
    <row r="285" spans="1:14">
      <c r="A285" s="69">
        <v>41370</v>
      </c>
      <c r="B285" s="67">
        <v>1395</v>
      </c>
      <c r="C285" s="68" t="s">
        <v>49</v>
      </c>
      <c r="D285" s="68" t="s">
        <v>52</v>
      </c>
      <c r="E285" s="68" t="s">
        <v>51</v>
      </c>
      <c r="F285" s="68">
        <v>7</v>
      </c>
      <c r="G285" s="76">
        <v>12022.5</v>
      </c>
      <c r="H285" s="68">
        <v>2547.0868500000006</v>
      </c>
      <c r="I285" s="278"/>
      <c r="J285" s="278"/>
      <c r="K285" s="278"/>
      <c r="L285" s="278"/>
      <c r="M285" s="278"/>
      <c r="N285" s="278"/>
    </row>
    <row r="286" spans="1:14">
      <c r="A286" s="69">
        <v>41371</v>
      </c>
      <c r="B286" s="67">
        <v>1396</v>
      </c>
      <c r="C286" s="68" t="s">
        <v>45</v>
      </c>
      <c r="D286" s="68" t="s">
        <v>52</v>
      </c>
      <c r="E286" s="68" t="s">
        <v>51</v>
      </c>
      <c r="F286" s="68">
        <v>10</v>
      </c>
      <c r="G286" s="76">
        <v>3600</v>
      </c>
      <c r="H286" s="68">
        <v>3808.8</v>
      </c>
      <c r="I286" s="278"/>
      <c r="J286" s="278"/>
      <c r="K286" s="278"/>
      <c r="L286" s="278"/>
      <c r="M286" s="278"/>
      <c r="N286" s="278"/>
    </row>
    <row r="287" spans="1:14">
      <c r="A287" s="69">
        <v>41372</v>
      </c>
      <c r="B287" s="67">
        <v>1397</v>
      </c>
      <c r="C287" s="68" t="s">
        <v>48</v>
      </c>
      <c r="D287" s="68" t="s">
        <v>52</v>
      </c>
      <c r="E287" s="68" t="s">
        <v>51</v>
      </c>
      <c r="F287" s="68">
        <v>8</v>
      </c>
      <c r="G287" s="76">
        <v>5136</v>
      </c>
      <c r="H287" s="68">
        <v>2781.9143999999997</v>
      </c>
      <c r="I287" s="278"/>
      <c r="J287" s="278"/>
      <c r="K287" s="278"/>
      <c r="L287" s="278"/>
      <c r="M287" s="278"/>
      <c r="N287" s="278"/>
    </row>
    <row r="288" spans="1:14">
      <c r="A288" s="69">
        <v>41373</v>
      </c>
      <c r="B288" s="67">
        <v>1398</v>
      </c>
      <c r="C288" s="68" t="s">
        <v>49</v>
      </c>
      <c r="D288" s="68" t="s">
        <v>52</v>
      </c>
      <c r="E288" s="68" t="s">
        <v>47</v>
      </c>
      <c r="F288" s="68">
        <v>9</v>
      </c>
      <c r="G288" s="76">
        <v>2430</v>
      </c>
      <c r="H288" s="68">
        <v>5209.920000000001</v>
      </c>
      <c r="I288" s="278"/>
      <c r="J288" s="278"/>
      <c r="K288" s="278"/>
      <c r="L288" s="278"/>
      <c r="M288" s="278"/>
      <c r="N288" s="278"/>
    </row>
    <row r="289" spans="1:14">
      <c r="A289" s="69">
        <v>41374</v>
      </c>
      <c r="B289" s="67">
        <v>1399</v>
      </c>
      <c r="C289" s="68" t="s">
        <v>45</v>
      </c>
      <c r="D289" s="68" t="s">
        <v>52</v>
      </c>
      <c r="E289" s="68" t="s">
        <v>47</v>
      </c>
      <c r="F289" s="68">
        <v>10</v>
      </c>
      <c r="G289" s="76">
        <v>10160</v>
      </c>
      <c r="H289" s="68">
        <v>3020.5679999999998</v>
      </c>
      <c r="I289" s="278"/>
      <c r="J289" s="278"/>
      <c r="K289" s="278"/>
      <c r="L289" s="278"/>
      <c r="M289" s="278"/>
      <c r="N289" s="278"/>
    </row>
    <row r="290" spans="1:14">
      <c r="A290" s="69">
        <v>41375</v>
      </c>
      <c r="B290" s="67">
        <v>1400</v>
      </c>
      <c r="C290" s="68" t="s">
        <v>48</v>
      </c>
      <c r="D290" s="68" t="s">
        <v>52</v>
      </c>
      <c r="E290" s="68" t="s">
        <v>47</v>
      </c>
      <c r="F290" s="68">
        <v>7</v>
      </c>
      <c r="G290" s="76">
        <v>8379</v>
      </c>
      <c r="H290" s="68">
        <v>4688.0505000000003</v>
      </c>
      <c r="I290" s="278"/>
      <c r="J290" s="278"/>
      <c r="K290" s="278"/>
      <c r="L290" s="278"/>
      <c r="M290" s="278"/>
      <c r="N290" s="278"/>
    </row>
    <row r="291" spans="1:14">
      <c r="A291" s="69">
        <v>41376</v>
      </c>
      <c r="B291" s="67">
        <v>1401</v>
      </c>
      <c r="C291" s="68" t="s">
        <v>49</v>
      </c>
      <c r="D291" s="68" t="s">
        <v>52</v>
      </c>
      <c r="E291" s="68" t="s">
        <v>50</v>
      </c>
      <c r="F291" s="68">
        <v>10</v>
      </c>
      <c r="G291" s="76">
        <v>3420</v>
      </c>
      <c r="H291" s="68">
        <v>1141.596</v>
      </c>
      <c r="I291" s="278"/>
      <c r="J291" s="278"/>
      <c r="K291" s="278"/>
      <c r="L291" s="278"/>
      <c r="M291" s="278"/>
      <c r="N291" s="278"/>
    </row>
    <row r="292" spans="1:14">
      <c r="A292" s="69">
        <v>41377</v>
      </c>
      <c r="B292" s="67">
        <v>1402</v>
      </c>
      <c r="C292" s="68" t="s">
        <v>45</v>
      </c>
      <c r="D292" s="68" t="s">
        <v>52</v>
      </c>
      <c r="E292" s="68" t="s">
        <v>50</v>
      </c>
      <c r="F292" s="68">
        <v>7</v>
      </c>
      <c r="G292" s="76">
        <v>2572.5</v>
      </c>
      <c r="H292" s="68">
        <v>1882.5554999999999</v>
      </c>
      <c r="I292" s="278"/>
      <c r="J292" s="278"/>
      <c r="K292" s="278"/>
      <c r="L292" s="278"/>
      <c r="M292" s="278"/>
      <c r="N292" s="278"/>
    </row>
    <row r="293" spans="1:14">
      <c r="A293" s="69">
        <v>41378</v>
      </c>
      <c r="B293" s="67">
        <v>1403</v>
      </c>
      <c r="C293" s="68" t="s">
        <v>48</v>
      </c>
      <c r="D293" s="68" t="s">
        <v>52</v>
      </c>
      <c r="E293" s="68" t="s">
        <v>50</v>
      </c>
      <c r="F293" s="68">
        <v>7</v>
      </c>
      <c r="G293" s="76">
        <v>12652.5</v>
      </c>
      <c r="H293" s="68">
        <v>807.73559999999998</v>
      </c>
      <c r="I293" s="278"/>
      <c r="J293" s="278"/>
      <c r="K293" s="278"/>
      <c r="L293" s="278"/>
      <c r="M293" s="278"/>
      <c r="N293" s="278"/>
    </row>
    <row r="294" spans="1:14">
      <c r="A294" s="69">
        <v>41379</v>
      </c>
      <c r="B294" s="67">
        <v>1404</v>
      </c>
      <c r="C294" s="68" t="s">
        <v>49</v>
      </c>
      <c r="D294" s="68" t="s">
        <v>52</v>
      </c>
      <c r="E294" s="68" t="s">
        <v>51</v>
      </c>
      <c r="F294" s="68">
        <v>6</v>
      </c>
      <c r="G294" s="76">
        <v>8856</v>
      </c>
      <c r="H294" s="68">
        <v>4363.7939999999999</v>
      </c>
      <c r="I294" s="278"/>
      <c r="J294" s="278"/>
      <c r="K294" s="278"/>
      <c r="L294" s="278"/>
      <c r="M294" s="278"/>
      <c r="N294" s="278"/>
    </row>
    <row r="295" spans="1:14">
      <c r="A295" s="69">
        <v>41380</v>
      </c>
      <c r="B295" s="67">
        <v>1405</v>
      </c>
      <c r="C295" s="68" t="s">
        <v>45</v>
      </c>
      <c r="D295" s="68" t="s">
        <v>52</v>
      </c>
      <c r="E295" s="68" t="s">
        <v>51</v>
      </c>
      <c r="F295" s="68">
        <v>7</v>
      </c>
      <c r="G295" s="76">
        <v>8820</v>
      </c>
      <c r="H295" s="68">
        <v>2115.6239999999998</v>
      </c>
      <c r="I295" s="278"/>
      <c r="J295" s="278"/>
      <c r="K295" s="278"/>
      <c r="L295" s="278"/>
      <c r="M295" s="278"/>
      <c r="N295" s="278"/>
    </row>
    <row r="296" spans="1:14">
      <c r="A296" s="69">
        <v>41381</v>
      </c>
      <c r="B296" s="67">
        <v>1406</v>
      </c>
      <c r="C296" s="68" t="s">
        <v>48</v>
      </c>
      <c r="D296" s="68" t="s">
        <v>52</v>
      </c>
      <c r="E296" s="68" t="s">
        <v>51</v>
      </c>
      <c r="F296" s="68">
        <v>9</v>
      </c>
      <c r="G296" s="76">
        <v>13230</v>
      </c>
      <c r="H296" s="68">
        <v>2436.9659999999999</v>
      </c>
      <c r="I296" s="278"/>
      <c r="J296" s="278"/>
      <c r="K296" s="278"/>
      <c r="L296" s="278"/>
      <c r="M296" s="278"/>
      <c r="N296" s="278"/>
    </row>
    <row r="297" spans="1:14">
      <c r="A297" s="69">
        <v>41382</v>
      </c>
      <c r="B297" s="67">
        <v>1407</v>
      </c>
      <c r="C297" s="68" t="s">
        <v>49</v>
      </c>
      <c r="D297" s="68" t="s">
        <v>52</v>
      </c>
      <c r="E297" s="68" t="s">
        <v>47</v>
      </c>
      <c r="F297" s="68">
        <v>6</v>
      </c>
      <c r="G297" s="76">
        <v>6358.5</v>
      </c>
      <c r="H297" s="68">
        <v>2668.0265999999992</v>
      </c>
      <c r="I297" s="278"/>
      <c r="J297" s="278"/>
      <c r="K297" s="278"/>
      <c r="L297" s="278"/>
      <c r="M297" s="278"/>
      <c r="N297" s="278"/>
    </row>
    <row r="298" spans="1:14">
      <c r="A298" s="69">
        <v>41383</v>
      </c>
      <c r="B298" s="67">
        <v>1408</v>
      </c>
      <c r="C298" s="68" t="s">
        <v>45</v>
      </c>
      <c r="D298" s="68" t="s">
        <v>52</v>
      </c>
      <c r="E298" s="68" t="s">
        <v>47</v>
      </c>
      <c r="F298" s="68">
        <v>9</v>
      </c>
      <c r="G298" s="76">
        <v>13095</v>
      </c>
      <c r="H298" s="68">
        <v>1701.3023999999998</v>
      </c>
      <c r="I298" s="278"/>
      <c r="J298" s="278"/>
      <c r="K298" s="278"/>
      <c r="L298" s="278"/>
      <c r="M298" s="278"/>
      <c r="N298" s="278"/>
    </row>
    <row r="299" spans="1:14">
      <c r="A299" s="69">
        <v>41384</v>
      </c>
      <c r="B299" s="67">
        <v>1409</v>
      </c>
      <c r="C299" s="68" t="s">
        <v>48</v>
      </c>
      <c r="D299" s="68" t="s">
        <v>52</v>
      </c>
      <c r="E299" s="68" t="s">
        <v>47</v>
      </c>
      <c r="F299" s="68">
        <v>7</v>
      </c>
      <c r="G299" s="76">
        <v>3822</v>
      </c>
      <c r="H299" s="68">
        <v>3359.538</v>
      </c>
      <c r="I299" s="278"/>
      <c r="J299" s="278"/>
      <c r="K299" s="278"/>
      <c r="L299" s="278"/>
      <c r="M299" s="278"/>
      <c r="N299" s="278"/>
    </row>
    <row r="300" spans="1:14">
      <c r="A300" s="69">
        <v>41385</v>
      </c>
      <c r="B300" s="67">
        <v>1410</v>
      </c>
      <c r="C300" s="68" t="s">
        <v>49</v>
      </c>
      <c r="D300" s="68" t="s">
        <v>52</v>
      </c>
      <c r="E300" s="68" t="s">
        <v>50</v>
      </c>
      <c r="F300" s="68">
        <v>10</v>
      </c>
      <c r="G300" s="76">
        <v>13600</v>
      </c>
      <c r="H300" s="68">
        <v>5811.2800000000007</v>
      </c>
      <c r="I300" s="278"/>
      <c r="J300" s="278"/>
      <c r="K300" s="278"/>
      <c r="L300" s="278"/>
      <c r="M300" s="278"/>
      <c r="N300" s="278"/>
    </row>
    <row r="301" spans="1:14">
      <c r="A301" s="69">
        <v>41386</v>
      </c>
      <c r="B301" s="67">
        <v>1411</v>
      </c>
      <c r="C301" s="68" t="s">
        <v>45</v>
      </c>
      <c r="D301" s="68" t="s">
        <v>52</v>
      </c>
      <c r="E301" s="68" t="s">
        <v>50</v>
      </c>
      <c r="F301" s="68">
        <v>8</v>
      </c>
      <c r="G301" s="76">
        <v>8640</v>
      </c>
      <c r="H301" s="68">
        <v>4520.880000000001</v>
      </c>
      <c r="I301" s="278"/>
      <c r="J301" s="278"/>
      <c r="K301" s="278"/>
      <c r="L301" s="278"/>
      <c r="M301" s="278"/>
      <c r="N301" s="278"/>
    </row>
    <row r="302" spans="1:14">
      <c r="A302" s="69">
        <v>41387</v>
      </c>
      <c r="B302" s="67">
        <v>1412</v>
      </c>
      <c r="C302" s="68" t="s">
        <v>48</v>
      </c>
      <c r="D302" s="68" t="s">
        <v>52</v>
      </c>
      <c r="E302" s="68" t="s">
        <v>50</v>
      </c>
      <c r="F302" s="68">
        <v>9</v>
      </c>
      <c r="G302" s="76">
        <v>2421</v>
      </c>
      <c r="H302" s="68">
        <v>3976.4924999999998</v>
      </c>
      <c r="I302" s="278"/>
      <c r="J302" s="278"/>
      <c r="K302" s="278"/>
      <c r="L302" s="278"/>
      <c r="M302" s="278"/>
      <c r="N302" s="278"/>
    </row>
    <row r="303" spans="1:14">
      <c r="A303" s="69">
        <v>41388</v>
      </c>
      <c r="B303" s="67">
        <v>1413</v>
      </c>
      <c r="C303" s="68" t="s">
        <v>49</v>
      </c>
      <c r="D303" s="68" t="s">
        <v>52</v>
      </c>
      <c r="E303" s="68" t="s">
        <v>51</v>
      </c>
      <c r="F303" s="68">
        <v>6</v>
      </c>
      <c r="G303" s="76">
        <v>7290</v>
      </c>
      <c r="H303" s="68">
        <v>3423.5662499999999</v>
      </c>
      <c r="I303" s="278"/>
      <c r="J303" s="278"/>
      <c r="K303" s="278"/>
      <c r="L303" s="278"/>
      <c r="M303" s="278"/>
      <c r="N303" s="278"/>
    </row>
    <row r="304" spans="1:14">
      <c r="A304" s="69">
        <v>41389</v>
      </c>
      <c r="B304" s="67">
        <v>1414</v>
      </c>
      <c r="C304" s="68" t="s">
        <v>45</v>
      </c>
      <c r="D304" s="68" t="s">
        <v>52</v>
      </c>
      <c r="E304" s="68" t="s">
        <v>51</v>
      </c>
      <c r="F304" s="68">
        <v>8</v>
      </c>
      <c r="G304" s="76">
        <v>6192</v>
      </c>
      <c r="H304" s="68">
        <v>2479.8959999999997</v>
      </c>
      <c r="I304" s="278"/>
      <c r="J304" s="278"/>
      <c r="K304" s="278"/>
      <c r="L304" s="278"/>
      <c r="M304" s="278"/>
      <c r="N304" s="278"/>
    </row>
    <row r="305" spans="1:14">
      <c r="A305" s="69">
        <v>41390</v>
      </c>
      <c r="B305" s="67">
        <v>1415</v>
      </c>
      <c r="C305" s="68" t="s">
        <v>48</v>
      </c>
      <c r="D305" s="68" t="s">
        <v>52</v>
      </c>
      <c r="E305" s="68" t="s">
        <v>51</v>
      </c>
      <c r="F305" s="68">
        <v>6</v>
      </c>
      <c r="G305" s="76">
        <v>2146.5</v>
      </c>
      <c r="H305" s="68">
        <v>2718.7569000000003</v>
      </c>
      <c r="I305" s="278"/>
      <c r="J305" s="278"/>
      <c r="K305" s="278"/>
      <c r="L305" s="278"/>
      <c r="M305" s="278"/>
      <c r="N305" s="278"/>
    </row>
    <row r="306" spans="1:14">
      <c r="A306" s="69">
        <v>41391</v>
      </c>
      <c r="B306" s="67">
        <v>1416</v>
      </c>
      <c r="C306" s="68" t="s">
        <v>49</v>
      </c>
      <c r="D306" s="68" t="s">
        <v>52</v>
      </c>
      <c r="E306" s="68" t="s">
        <v>47</v>
      </c>
      <c r="F306" s="68">
        <v>7</v>
      </c>
      <c r="G306" s="76">
        <v>7528.5</v>
      </c>
      <c r="H306" s="68">
        <v>769.66364999999985</v>
      </c>
      <c r="I306" s="278"/>
      <c r="J306" s="278"/>
      <c r="K306" s="278"/>
      <c r="L306" s="278"/>
      <c r="M306" s="278"/>
      <c r="N306" s="278"/>
    </row>
    <row r="307" spans="1:14">
      <c r="A307" s="69">
        <v>41392</v>
      </c>
      <c r="B307" s="67">
        <v>1417</v>
      </c>
      <c r="C307" s="68" t="s">
        <v>45</v>
      </c>
      <c r="D307" s="68" t="s">
        <v>52</v>
      </c>
      <c r="E307" s="68" t="s">
        <v>47</v>
      </c>
      <c r="F307" s="68">
        <v>6</v>
      </c>
      <c r="G307" s="76">
        <v>2106</v>
      </c>
      <c r="H307" s="68">
        <v>1447.6644000000001</v>
      </c>
      <c r="I307" s="278"/>
      <c r="J307" s="278"/>
      <c r="K307" s="278"/>
      <c r="L307" s="278"/>
      <c r="M307" s="278"/>
      <c r="N307" s="278"/>
    </row>
    <row r="308" spans="1:14">
      <c r="A308" s="69">
        <v>41393</v>
      </c>
      <c r="B308" s="67">
        <v>1418</v>
      </c>
      <c r="C308" s="68" t="s">
        <v>48</v>
      </c>
      <c r="D308" s="68" t="s">
        <v>52</v>
      </c>
      <c r="E308" s="68" t="s">
        <v>47</v>
      </c>
      <c r="F308" s="68">
        <v>10</v>
      </c>
      <c r="G308" s="76">
        <v>8480</v>
      </c>
      <c r="H308" s="68">
        <v>2146.5</v>
      </c>
      <c r="I308" s="278"/>
      <c r="J308" s="278"/>
      <c r="K308" s="278"/>
      <c r="L308" s="278"/>
      <c r="M308" s="278"/>
      <c r="N308" s="278"/>
    </row>
    <row r="309" spans="1:14">
      <c r="A309" s="69">
        <v>41394</v>
      </c>
      <c r="B309" s="67">
        <v>1419</v>
      </c>
      <c r="C309" s="68" t="s">
        <v>49</v>
      </c>
      <c r="D309" s="68" t="s">
        <v>52</v>
      </c>
      <c r="E309" s="68" t="s">
        <v>50</v>
      </c>
      <c r="F309" s="68">
        <v>6</v>
      </c>
      <c r="G309" s="76">
        <v>4266</v>
      </c>
      <c r="H309" s="68">
        <v>665.92259999999999</v>
      </c>
      <c r="I309" s="278"/>
      <c r="J309" s="278"/>
      <c r="K309" s="278"/>
      <c r="L309" s="278"/>
      <c r="M309" s="278"/>
      <c r="N309" s="278"/>
    </row>
    <row r="310" spans="1:14">
      <c r="A310" s="69">
        <v>41395</v>
      </c>
      <c r="B310" s="67">
        <v>1420</v>
      </c>
      <c r="C310" s="68" t="s">
        <v>45</v>
      </c>
      <c r="D310" s="68" t="s">
        <v>52</v>
      </c>
      <c r="E310" s="68" t="s">
        <v>50</v>
      </c>
      <c r="F310" s="68">
        <v>10</v>
      </c>
      <c r="G310" s="76">
        <v>7245</v>
      </c>
      <c r="H310" s="68">
        <v>3210.2594999999997</v>
      </c>
      <c r="I310" s="278"/>
      <c r="J310" s="278"/>
      <c r="K310" s="278"/>
      <c r="L310" s="278"/>
      <c r="M310" s="278"/>
      <c r="N310" s="278"/>
    </row>
    <row r="311" spans="1:14">
      <c r="A311" s="69">
        <v>41396</v>
      </c>
      <c r="B311" s="67">
        <v>1421</v>
      </c>
      <c r="C311" s="68" t="s">
        <v>48</v>
      </c>
      <c r="D311" s="68" t="s">
        <v>52</v>
      </c>
      <c r="E311" s="68" t="s">
        <v>50</v>
      </c>
      <c r="F311" s="68">
        <v>9</v>
      </c>
      <c r="G311" s="76">
        <v>1552.5</v>
      </c>
      <c r="H311" s="68">
        <v>2023.8390000000002</v>
      </c>
      <c r="I311" s="278"/>
      <c r="J311" s="278"/>
      <c r="K311" s="278"/>
      <c r="L311" s="278"/>
      <c r="M311" s="278"/>
      <c r="N311" s="278"/>
    </row>
    <row r="312" spans="1:14">
      <c r="A312" s="69">
        <v>41397</v>
      </c>
      <c r="B312" s="67">
        <v>1422</v>
      </c>
      <c r="C312" s="68" t="s">
        <v>49</v>
      </c>
      <c r="D312" s="68" t="s">
        <v>52</v>
      </c>
      <c r="E312" s="68" t="s">
        <v>51</v>
      </c>
      <c r="F312" s="68">
        <v>6</v>
      </c>
      <c r="G312" s="76">
        <v>2151</v>
      </c>
      <c r="H312" s="68">
        <v>3784.8995999999997</v>
      </c>
      <c r="I312" s="278"/>
      <c r="J312" s="278"/>
      <c r="K312" s="278"/>
      <c r="L312" s="278"/>
      <c r="M312" s="278"/>
      <c r="N312" s="278"/>
    </row>
    <row r="313" spans="1:14">
      <c r="A313" s="69">
        <v>41398</v>
      </c>
      <c r="B313" s="67">
        <v>1423</v>
      </c>
      <c r="C313" s="68" t="s">
        <v>45</v>
      </c>
      <c r="D313" s="68" t="s">
        <v>52</v>
      </c>
      <c r="E313" s="68" t="s">
        <v>51</v>
      </c>
      <c r="F313" s="68">
        <v>6</v>
      </c>
      <c r="G313" s="76">
        <v>7222.5</v>
      </c>
      <c r="H313" s="68">
        <v>1295.7165</v>
      </c>
      <c r="I313" s="278"/>
      <c r="J313" s="278"/>
      <c r="K313" s="278"/>
      <c r="L313" s="278"/>
      <c r="M313" s="278"/>
      <c r="N313" s="278"/>
    </row>
    <row r="314" spans="1:14">
      <c r="A314" s="69">
        <v>41399</v>
      </c>
      <c r="B314" s="67">
        <v>1424</v>
      </c>
      <c r="C314" s="68" t="s">
        <v>48</v>
      </c>
      <c r="D314" s="68" t="s">
        <v>52</v>
      </c>
      <c r="E314" s="68" t="s">
        <v>51</v>
      </c>
      <c r="F314" s="68">
        <v>6</v>
      </c>
      <c r="G314" s="76">
        <v>7632</v>
      </c>
      <c r="H314" s="68">
        <v>2415.5280000000002</v>
      </c>
      <c r="I314" s="278"/>
      <c r="J314" s="278"/>
      <c r="K314" s="278"/>
      <c r="L314" s="278"/>
      <c r="M314" s="278"/>
      <c r="N314" s="278"/>
    </row>
    <row r="315" spans="1:14">
      <c r="A315" s="69">
        <v>41400</v>
      </c>
      <c r="B315" s="67">
        <v>1425</v>
      </c>
      <c r="C315" s="68" t="s">
        <v>49</v>
      </c>
      <c r="D315" s="68" t="s">
        <v>52</v>
      </c>
      <c r="E315" s="68" t="s">
        <v>47</v>
      </c>
      <c r="F315" s="68">
        <v>9</v>
      </c>
      <c r="G315" s="76">
        <v>10476</v>
      </c>
      <c r="H315" s="68">
        <v>4955.1480000000001</v>
      </c>
      <c r="I315" s="278"/>
      <c r="J315" s="278"/>
      <c r="K315" s="278"/>
      <c r="L315" s="278"/>
      <c r="M315" s="278"/>
      <c r="N315" s="278"/>
    </row>
    <row r="316" spans="1:14">
      <c r="A316" s="69">
        <v>41401</v>
      </c>
      <c r="B316" s="67">
        <v>1426</v>
      </c>
      <c r="C316" s="68" t="s">
        <v>45</v>
      </c>
      <c r="D316" s="68" t="s">
        <v>52</v>
      </c>
      <c r="E316" s="68" t="s">
        <v>47</v>
      </c>
      <c r="F316" s="68">
        <v>7</v>
      </c>
      <c r="G316" s="76">
        <v>6930</v>
      </c>
      <c r="H316" s="68">
        <v>703.74149999999997</v>
      </c>
      <c r="I316" s="278"/>
      <c r="J316" s="278"/>
      <c r="K316" s="278"/>
      <c r="L316" s="278"/>
      <c r="M316" s="278"/>
      <c r="N316" s="278"/>
    </row>
    <row r="317" spans="1:14">
      <c r="A317" s="69">
        <v>41767</v>
      </c>
      <c r="B317" s="67">
        <v>1427</v>
      </c>
      <c r="C317" s="68" t="s">
        <v>48</v>
      </c>
      <c r="D317" s="68" t="s">
        <v>52</v>
      </c>
      <c r="E317" s="68" t="s">
        <v>47</v>
      </c>
      <c r="F317" s="68">
        <v>8</v>
      </c>
      <c r="G317" s="76">
        <v>10380</v>
      </c>
      <c r="H317" s="68">
        <v>2044.6523999999999</v>
      </c>
      <c r="I317" s="278"/>
      <c r="J317" s="278"/>
      <c r="K317" s="278"/>
      <c r="L317" s="278"/>
      <c r="M317" s="278"/>
      <c r="N317" s="278"/>
    </row>
    <row r="318" spans="1:14">
      <c r="A318" s="69">
        <v>41768</v>
      </c>
      <c r="B318" s="67">
        <v>1428</v>
      </c>
      <c r="C318" s="68" t="s">
        <v>49</v>
      </c>
      <c r="D318" s="68" t="s">
        <v>52</v>
      </c>
      <c r="E318" s="68" t="s">
        <v>50</v>
      </c>
      <c r="F318" s="68">
        <v>7</v>
      </c>
      <c r="G318" s="76">
        <v>11088</v>
      </c>
      <c r="H318" s="68">
        <v>3463.8912</v>
      </c>
      <c r="I318" s="278"/>
      <c r="J318" s="278"/>
      <c r="K318" s="278"/>
      <c r="L318" s="278"/>
      <c r="M318" s="278"/>
      <c r="N318" s="278"/>
    </row>
    <row r="319" spans="1:14">
      <c r="A319" s="69">
        <v>41769</v>
      </c>
      <c r="B319" s="67">
        <v>1429</v>
      </c>
      <c r="C319" s="68" t="s">
        <v>45</v>
      </c>
      <c r="D319" s="68" t="s">
        <v>52</v>
      </c>
      <c r="E319" s="68" t="s">
        <v>50</v>
      </c>
      <c r="F319" s="68">
        <v>6</v>
      </c>
      <c r="G319" s="76">
        <v>5535</v>
      </c>
      <c r="H319" s="68">
        <v>3875.4224999999997</v>
      </c>
      <c r="I319" s="278"/>
      <c r="J319" s="278"/>
      <c r="K319" s="278"/>
      <c r="L319" s="278"/>
      <c r="M319" s="278"/>
      <c r="N319" s="278"/>
    </row>
    <row r="320" spans="1:14">
      <c r="A320" s="69">
        <v>41770</v>
      </c>
      <c r="B320" s="67">
        <v>1430</v>
      </c>
      <c r="C320" s="68" t="s">
        <v>48</v>
      </c>
      <c r="D320" s="68" t="s">
        <v>52</v>
      </c>
      <c r="E320" s="68" t="s">
        <v>50</v>
      </c>
      <c r="F320" s="68">
        <v>9</v>
      </c>
      <c r="G320" s="76">
        <v>5058</v>
      </c>
      <c r="H320" s="68">
        <v>1083.9294</v>
      </c>
      <c r="I320" s="278"/>
      <c r="J320" s="278"/>
      <c r="K320" s="278"/>
      <c r="L320" s="278"/>
      <c r="M320" s="278"/>
      <c r="N320" s="278"/>
    </row>
    <row r="321" spans="1:14">
      <c r="A321" s="69">
        <v>41771</v>
      </c>
      <c r="B321" s="67">
        <v>1431</v>
      </c>
      <c r="C321" s="68" t="s">
        <v>49</v>
      </c>
      <c r="D321" s="68" t="s">
        <v>52</v>
      </c>
      <c r="E321" s="68" t="s">
        <v>51</v>
      </c>
      <c r="F321" s="68">
        <v>8</v>
      </c>
      <c r="G321" s="76">
        <v>11680</v>
      </c>
      <c r="H321" s="68">
        <v>1725.8368</v>
      </c>
      <c r="I321" s="278"/>
      <c r="J321" s="278"/>
      <c r="K321" s="278"/>
      <c r="L321" s="278"/>
      <c r="M321" s="278"/>
      <c r="N321" s="278"/>
    </row>
    <row r="322" spans="1:14">
      <c r="A322" s="69">
        <v>41772</v>
      </c>
      <c r="B322" s="67">
        <v>1432</v>
      </c>
      <c r="C322" s="68" t="s">
        <v>45</v>
      </c>
      <c r="D322" s="68" t="s">
        <v>52</v>
      </c>
      <c r="E322" s="68" t="s">
        <v>51</v>
      </c>
      <c r="F322" s="68">
        <v>6</v>
      </c>
      <c r="G322" s="76">
        <v>9684</v>
      </c>
      <c r="H322" s="68">
        <v>833.55029999999999</v>
      </c>
      <c r="I322" s="278"/>
      <c r="J322" s="278"/>
      <c r="K322" s="278"/>
      <c r="L322" s="278"/>
      <c r="M322" s="278"/>
      <c r="N322" s="278"/>
    </row>
    <row r="323" spans="1:14">
      <c r="A323" s="69">
        <v>41773</v>
      </c>
      <c r="B323" s="67">
        <v>1433</v>
      </c>
      <c r="C323" s="68" t="s">
        <v>48</v>
      </c>
      <c r="D323" s="68" t="s">
        <v>52</v>
      </c>
      <c r="E323" s="68" t="s">
        <v>51</v>
      </c>
      <c r="F323" s="68">
        <v>8</v>
      </c>
      <c r="G323" s="76">
        <v>4176</v>
      </c>
      <c r="H323" s="68">
        <v>1383.9264000000001</v>
      </c>
      <c r="I323" s="278"/>
      <c r="J323" s="278"/>
      <c r="K323" s="278"/>
      <c r="L323" s="278"/>
      <c r="M323" s="278"/>
      <c r="N323" s="278"/>
    </row>
    <row r="324" spans="1:14">
      <c r="A324" s="69">
        <v>41774</v>
      </c>
      <c r="B324" s="67">
        <v>1434</v>
      </c>
      <c r="C324" s="68" t="s">
        <v>49</v>
      </c>
      <c r="D324" s="68" t="s">
        <v>52</v>
      </c>
      <c r="E324" s="68" t="s">
        <v>47</v>
      </c>
      <c r="F324" s="68">
        <v>10</v>
      </c>
      <c r="G324" s="76">
        <v>6345</v>
      </c>
      <c r="H324" s="68">
        <v>724.81050000000005</v>
      </c>
      <c r="I324" s="278"/>
      <c r="J324" s="278"/>
      <c r="K324" s="278"/>
      <c r="L324" s="278"/>
      <c r="M324" s="278"/>
      <c r="N324" s="278"/>
    </row>
    <row r="325" spans="1:14">
      <c r="A325" s="69">
        <v>41775</v>
      </c>
      <c r="B325" s="67">
        <v>1435</v>
      </c>
      <c r="C325" s="68" t="s">
        <v>45</v>
      </c>
      <c r="D325" s="68" t="s">
        <v>52</v>
      </c>
      <c r="E325" s="68" t="s">
        <v>47</v>
      </c>
      <c r="F325" s="68">
        <v>9</v>
      </c>
      <c r="G325" s="76">
        <v>9126</v>
      </c>
      <c r="H325" s="68">
        <v>1822.4621999999999</v>
      </c>
      <c r="I325" s="278"/>
      <c r="J325" s="278"/>
      <c r="K325" s="278"/>
      <c r="L325" s="278"/>
      <c r="M325" s="278"/>
      <c r="N325" s="278"/>
    </row>
    <row r="326" spans="1:14">
      <c r="A326" s="69">
        <v>41776</v>
      </c>
      <c r="B326" s="67">
        <v>1436</v>
      </c>
      <c r="C326" s="68" t="s">
        <v>48</v>
      </c>
      <c r="D326" s="68" t="s">
        <v>52</v>
      </c>
      <c r="E326" s="68" t="s">
        <v>47</v>
      </c>
      <c r="F326" s="68">
        <v>9</v>
      </c>
      <c r="G326" s="76">
        <v>11205</v>
      </c>
      <c r="H326" s="68">
        <v>4979.5020000000004</v>
      </c>
      <c r="I326" s="278"/>
      <c r="J326" s="278"/>
      <c r="K326" s="278"/>
      <c r="L326" s="278"/>
      <c r="M326" s="278"/>
      <c r="N326" s="278"/>
    </row>
    <row r="327" spans="1:14">
      <c r="A327" s="69">
        <v>41777</v>
      </c>
      <c r="B327" s="67">
        <v>1437</v>
      </c>
      <c r="C327" s="68" t="s">
        <v>49</v>
      </c>
      <c r="D327" s="68" t="s">
        <v>52</v>
      </c>
      <c r="E327" s="68" t="s">
        <v>50</v>
      </c>
      <c r="F327" s="68">
        <v>10</v>
      </c>
      <c r="G327" s="76">
        <v>6150</v>
      </c>
      <c r="H327" s="68">
        <v>1254.5999999999999</v>
      </c>
      <c r="I327" s="278"/>
      <c r="J327" s="278"/>
      <c r="K327" s="278"/>
      <c r="L327" s="278"/>
      <c r="M327" s="278"/>
      <c r="N327" s="278"/>
    </row>
    <row r="328" spans="1:14">
      <c r="A328" s="69">
        <v>41778</v>
      </c>
      <c r="B328" s="67">
        <v>1438</v>
      </c>
      <c r="C328" s="68" t="s">
        <v>45</v>
      </c>
      <c r="D328" s="68" t="s">
        <v>52</v>
      </c>
      <c r="E328" s="68" t="s">
        <v>50</v>
      </c>
      <c r="F328" s="68">
        <v>8</v>
      </c>
      <c r="G328" s="76">
        <v>10860</v>
      </c>
      <c r="H328" s="68">
        <v>3724.9800000000005</v>
      </c>
      <c r="I328" s="278"/>
      <c r="J328" s="278"/>
      <c r="K328" s="278"/>
      <c r="L328" s="278"/>
      <c r="M328" s="278"/>
      <c r="N328" s="278"/>
    </row>
    <row r="329" spans="1:14">
      <c r="A329" s="69">
        <v>41779</v>
      </c>
      <c r="B329" s="67">
        <v>1439</v>
      </c>
      <c r="C329" s="68" t="s">
        <v>48</v>
      </c>
      <c r="D329" s="68" t="s">
        <v>52</v>
      </c>
      <c r="E329" s="68" t="s">
        <v>50</v>
      </c>
      <c r="F329" s="68">
        <v>10</v>
      </c>
      <c r="G329" s="76">
        <v>8775</v>
      </c>
      <c r="H329" s="68">
        <v>3239.7299999999996</v>
      </c>
      <c r="I329" s="278"/>
      <c r="J329" s="278"/>
      <c r="K329" s="278"/>
      <c r="L329" s="278"/>
      <c r="M329" s="278"/>
      <c r="N329" s="278"/>
    </row>
    <row r="330" spans="1:14">
      <c r="A330" s="69">
        <v>41780</v>
      </c>
      <c r="B330" s="67">
        <v>1440</v>
      </c>
      <c r="C330" s="68" t="s">
        <v>49</v>
      </c>
      <c r="D330" s="68" t="s">
        <v>52</v>
      </c>
      <c r="E330" s="68" t="s">
        <v>51</v>
      </c>
      <c r="F330" s="68">
        <v>6</v>
      </c>
      <c r="G330" s="76">
        <v>7317</v>
      </c>
      <c r="H330" s="68">
        <v>3698.4996000000001</v>
      </c>
      <c r="I330" s="278"/>
      <c r="J330" s="278"/>
      <c r="K330" s="278"/>
      <c r="L330" s="278"/>
      <c r="M330" s="278"/>
      <c r="N330" s="278"/>
    </row>
    <row r="331" spans="1:14">
      <c r="A331" s="69">
        <v>41781</v>
      </c>
      <c r="B331" s="67">
        <v>1441</v>
      </c>
      <c r="C331" s="68" t="s">
        <v>45</v>
      </c>
      <c r="D331" s="68" t="s">
        <v>52</v>
      </c>
      <c r="E331" s="68" t="s">
        <v>51</v>
      </c>
      <c r="F331" s="68">
        <v>9</v>
      </c>
      <c r="G331" s="76">
        <v>6885</v>
      </c>
      <c r="H331" s="68">
        <v>2968.1235000000001</v>
      </c>
      <c r="I331" s="278"/>
      <c r="J331" s="278"/>
      <c r="K331" s="278"/>
      <c r="L331" s="278"/>
      <c r="M331" s="278"/>
      <c r="N331" s="278"/>
    </row>
    <row r="332" spans="1:14">
      <c r="A332" s="69">
        <v>41782</v>
      </c>
      <c r="B332" s="67">
        <v>1442</v>
      </c>
      <c r="C332" s="68" t="s">
        <v>48</v>
      </c>
      <c r="D332" s="68" t="s">
        <v>52</v>
      </c>
      <c r="E332" s="68" t="s">
        <v>51</v>
      </c>
      <c r="F332" s="68">
        <v>8</v>
      </c>
      <c r="G332" s="76">
        <v>4608</v>
      </c>
      <c r="H332" s="68">
        <v>2087.424</v>
      </c>
      <c r="I332" s="278"/>
      <c r="J332" s="278"/>
      <c r="K332" s="278"/>
      <c r="L332" s="278"/>
      <c r="M332" s="278"/>
      <c r="N332" s="278"/>
    </row>
    <row r="333" spans="1:14">
      <c r="A333" s="69">
        <v>41783</v>
      </c>
      <c r="B333" s="67">
        <v>1443</v>
      </c>
      <c r="C333" s="68" t="s">
        <v>49</v>
      </c>
      <c r="D333" s="68" t="s">
        <v>52</v>
      </c>
      <c r="E333" s="68" t="s">
        <v>47</v>
      </c>
      <c r="F333" s="68">
        <v>8</v>
      </c>
      <c r="G333" s="76">
        <v>6960</v>
      </c>
      <c r="H333" s="68">
        <v>1524.9359999999999</v>
      </c>
      <c r="I333" s="278"/>
      <c r="J333" s="278"/>
      <c r="K333" s="278"/>
      <c r="L333" s="278"/>
      <c r="M333" s="278"/>
      <c r="N333" s="278"/>
    </row>
    <row r="334" spans="1:14">
      <c r="A334" s="69">
        <v>41784</v>
      </c>
      <c r="B334" s="67">
        <v>1444</v>
      </c>
      <c r="C334" s="68" t="s">
        <v>45</v>
      </c>
      <c r="D334" s="68" t="s">
        <v>52</v>
      </c>
      <c r="E334" s="68" t="s">
        <v>47</v>
      </c>
      <c r="F334" s="68">
        <v>10</v>
      </c>
      <c r="G334" s="76">
        <v>4940</v>
      </c>
      <c r="H334" s="68">
        <v>3269.2920000000004</v>
      </c>
      <c r="I334" s="278"/>
      <c r="J334" s="278"/>
      <c r="K334" s="278"/>
      <c r="L334" s="278"/>
      <c r="M334" s="278"/>
      <c r="N334" s="278"/>
    </row>
    <row r="335" spans="1:14">
      <c r="A335" s="69">
        <v>41785</v>
      </c>
      <c r="B335" s="67">
        <v>1445</v>
      </c>
      <c r="C335" s="68" t="s">
        <v>48</v>
      </c>
      <c r="D335" s="68" t="s">
        <v>52</v>
      </c>
      <c r="E335" s="68" t="s">
        <v>47</v>
      </c>
      <c r="F335" s="68">
        <v>9</v>
      </c>
      <c r="G335" s="76">
        <v>4644</v>
      </c>
      <c r="H335" s="68">
        <v>840.7962</v>
      </c>
      <c r="I335" s="278"/>
      <c r="J335" s="278"/>
      <c r="K335" s="278"/>
      <c r="L335" s="278"/>
      <c r="M335" s="278"/>
      <c r="N335" s="278"/>
    </row>
    <row r="336" spans="1:14">
      <c r="A336" s="69">
        <v>41786</v>
      </c>
      <c r="B336" s="67">
        <v>1446</v>
      </c>
      <c r="C336" s="68" t="s">
        <v>49</v>
      </c>
      <c r="D336" s="68" t="s">
        <v>52</v>
      </c>
      <c r="E336" s="68" t="s">
        <v>50</v>
      </c>
      <c r="F336" s="68">
        <v>9</v>
      </c>
      <c r="G336" s="76">
        <v>5040</v>
      </c>
      <c r="H336" s="68">
        <v>3241.7280000000001</v>
      </c>
      <c r="I336" s="278"/>
      <c r="J336" s="278"/>
      <c r="K336" s="278"/>
      <c r="L336" s="278"/>
      <c r="M336" s="278"/>
      <c r="N336" s="278"/>
    </row>
    <row r="337" spans="1:14">
      <c r="A337" s="69">
        <v>41787</v>
      </c>
      <c r="B337" s="67">
        <v>1447</v>
      </c>
      <c r="C337" s="68" t="s">
        <v>45</v>
      </c>
      <c r="D337" s="68" t="s">
        <v>52</v>
      </c>
      <c r="E337" s="68" t="s">
        <v>50</v>
      </c>
      <c r="F337" s="68">
        <v>10</v>
      </c>
      <c r="G337" s="76">
        <v>3390</v>
      </c>
      <c r="H337" s="68">
        <v>601.72499999999991</v>
      </c>
      <c r="I337" s="278"/>
      <c r="J337" s="278"/>
      <c r="K337" s="278"/>
      <c r="L337" s="278"/>
      <c r="M337" s="278"/>
      <c r="N337" s="278"/>
    </row>
    <row r="338" spans="1:14">
      <c r="A338" s="69">
        <v>41788</v>
      </c>
      <c r="B338" s="67">
        <v>1448</v>
      </c>
      <c r="C338" s="68" t="s">
        <v>48</v>
      </c>
      <c r="D338" s="68" t="s">
        <v>52</v>
      </c>
      <c r="E338" s="68" t="s">
        <v>50</v>
      </c>
      <c r="F338" s="68">
        <v>7</v>
      </c>
      <c r="G338" s="76">
        <v>2740.5</v>
      </c>
      <c r="H338" s="68">
        <v>1859.1551999999999</v>
      </c>
      <c r="I338" s="278"/>
      <c r="J338" s="278"/>
      <c r="K338" s="278"/>
      <c r="L338" s="278"/>
      <c r="M338" s="278"/>
      <c r="N338" s="278"/>
    </row>
    <row r="339" spans="1:14">
      <c r="A339" s="69">
        <v>41789</v>
      </c>
      <c r="B339" s="67">
        <v>1449</v>
      </c>
      <c r="C339" s="68" t="s">
        <v>49</v>
      </c>
      <c r="D339" s="68" t="s">
        <v>52</v>
      </c>
      <c r="E339" s="68" t="s">
        <v>51</v>
      </c>
      <c r="F339" s="68">
        <v>9</v>
      </c>
      <c r="G339" s="76">
        <v>5454</v>
      </c>
      <c r="H339" s="68">
        <v>3256.8561</v>
      </c>
      <c r="I339" s="278"/>
      <c r="J339" s="278"/>
      <c r="K339" s="278"/>
      <c r="L339" s="278"/>
      <c r="M339" s="278"/>
      <c r="N339" s="278"/>
    </row>
    <row r="340" spans="1:14">
      <c r="A340" s="69">
        <v>41790</v>
      </c>
      <c r="B340" s="67">
        <v>1450</v>
      </c>
      <c r="C340" s="68" t="s">
        <v>45</v>
      </c>
      <c r="D340" s="68" t="s">
        <v>52</v>
      </c>
      <c r="E340" s="68" t="s">
        <v>51</v>
      </c>
      <c r="F340" s="68">
        <v>7</v>
      </c>
      <c r="G340" s="76">
        <v>12337.5</v>
      </c>
      <c r="H340" s="68">
        <v>3086.8424999999993</v>
      </c>
      <c r="I340" s="278"/>
      <c r="J340" s="278"/>
      <c r="K340" s="278"/>
      <c r="L340" s="278"/>
      <c r="M340" s="278"/>
      <c r="N340" s="278"/>
    </row>
    <row r="341" spans="1:14">
      <c r="A341" s="69">
        <v>41791</v>
      </c>
      <c r="B341" s="67">
        <v>1451</v>
      </c>
      <c r="C341" s="68" t="s">
        <v>48</v>
      </c>
      <c r="D341" s="68" t="s">
        <v>52</v>
      </c>
      <c r="E341" s="68" t="s">
        <v>51</v>
      </c>
      <c r="F341" s="68">
        <v>6</v>
      </c>
      <c r="G341" s="76">
        <v>9756</v>
      </c>
      <c r="H341" s="68">
        <v>1684.8612000000001</v>
      </c>
      <c r="I341" s="278"/>
      <c r="J341" s="278"/>
      <c r="K341" s="278"/>
      <c r="L341" s="278"/>
      <c r="M341" s="278"/>
      <c r="N341" s="278"/>
    </row>
    <row r="342" spans="1:14">
      <c r="A342" s="69">
        <v>41792</v>
      </c>
      <c r="B342" s="67">
        <v>1452</v>
      </c>
      <c r="C342" s="68" t="s">
        <v>49</v>
      </c>
      <c r="D342" s="68" t="s">
        <v>52</v>
      </c>
      <c r="E342" s="68" t="s">
        <v>47</v>
      </c>
      <c r="F342" s="68">
        <v>7</v>
      </c>
      <c r="G342" s="76">
        <v>4851</v>
      </c>
      <c r="H342" s="68">
        <v>4334.8536000000004</v>
      </c>
      <c r="I342" s="278"/>
      <c r="J342" s="278"/>
      <c r="K342" s="278"/>
      <c r="L342" s="278"/>
      <c r="M342" s="278"/>
      <c r="N342" s="278"/>
    </row>
    <row r="343" spans="1:14">
      <c r="A343" s="69">
        <v>41793</v>
      </c>
      <c r="B343" s="67">
        <v>1453</v>
      </c>
      <c r="C343" s="68" t="s">
        <v>45</v>
      </c>
      <c r="D343" s="68" t="s">
        <v>52</v>
      </c>
      <c r="E343" s="68" t="s">
        <v>47</v>
      </c>
      <c r="F343" s="68">
        <v>6</v>
      </c>
      <c r="G343" s="76">
        <v>2016</v>
      </c>
      <c r="H343" s="68">
        <v>3302.2080000000001</v>
      </c>
      <c r="I343" s="278"/>
      <c r="J343" s="278"/>
      <c r="K343" s="278"/>
      <c r="L343" s="278"/>
      <c r="M343" s="278"/>
      <c r="N343" s="278"/>
    </row>
    <row r="344" spans="1:14">
      <c r="A344" s="69">
        <v>41794</v>
      </c>
      <c r="B344" s="67">
        <v>1454</v>
      </c>
      <c r="C344" s="68" t="s">
        <v>48</v>
      </c>
      <c r="D344" s="68" t="s">
        <v>52</v>
      </c>
      <c r="E344" s="68" t="s">
        <v>47</v>
      </c>
      <c r="F344" s="68">
        <v>9</v>
      </c>
      <c r="G344" s="76">
        <v>4806</v>
      </c>
      <c r="H344" s="68">
        <v>1068.6141</v>
      </c>
      <c r="I344" s="278"/>
      <c r="J344" s="278"/>
      <c r="K344" s="278"/>
      <c r="L344" s="278"/>
      <c r="M344" s="278"/>
      <c r="N344" s="278"/>
    </row>
    <row r="345" spans="1:14">
      <c r="A345" s="69">
        <v>41795</v>
      </c>
      <c r="B345" s="67">
        <v>1455</v>
      </c>
      <c r="C345" s="68" t="s">
        <v>49</v>
      </c>
      <c r="D345" s="68" t="s">
        <v>52</v>
      </c>
      <c r="E345" s="68" t="s">
        <v>50</v>
      </c>
      <c r="F345" s="68">
        <v>9</v>
      </c>
      <c r="G345" s="76">
        <v>4716</v>
      </c>
      <c r="H345" s="68">
        <v>3319.1207999999997</v>
      </c>
      <c r="I345" s="278"/>
      <c r="J345" s="278"/>
      <c r="K345" s="278"/>
      <c r="L345" s="278"/>
      <c r="M345" s="278"/>
      <c r="N345" s="278"/>
    </row>
    <row r="346" spans="1:14">
      <c r="A346" s="69">
        <v>41796</v>
      </c>
      <c r="B346" s="67">
        <v>1456</v>
      </c>
      <c r="C346" s="68" t="s">
        <v>45</v>
      </c>
      <c r="D346" s="68" t="s">
        <v>52</v>
      </c>
      <c r="E346" s="68" t="s">
        <v>50</v>
      </c>
      <c r="F346" s="68">
        <v>9</v>
      </c>
      <c r="G346" s="76">
        <v>11115</v>
      </c>
      <c r="H346" s="68">
        <v>2680.2710999999999</v>
      </c>
      <c r="I346" s="278"/>
      <c r="J346" s="278"/>
      <c r="K346" s="278"/>
      <c r="L346" s="278"/>
      <c r="M346" s="278"/>
      <c r="N346" s="278"/>
    </row>
    <row r="347" spans="1:14">
      <c r="A347" s="69">
        <v>41797</v>
      </c>
      <c r="B347" s="67">
        <v>1457</v>
      </c>
      <c r="C347" s="68" t="s">
        <v>48</v>
      </c>
      <c r="D347" s="68" t="s">
        <v>52</v>
      </c>
      <c r="E347" s="68" t="s">
        <v>50</v>
      </c>
      <c r="F347" s="68">
        <v>6</v>
      </c>
      <c r="G347" s="76">
        <v>5224.5</v>
      </c>
      <c r="H347" s="68">
        <v>2312.712</v>
      </c>
      <c r="I347" s="278"/>
      <c r="J347" s="278"/>
      <c r="K347" s="278"/>
      <c r="L347" s="278"/>
      <c r="M347" s="278"/>
      <c r="N347" s="278"/>
    </row>
    <row r="348" spans="1:14">
      <c r="A348" s="69">
        <v>41798</v>
      </c>
      <c r="B348" s="67">
        <v>1458</v>
      </c>
      <c r="C348" s="68" t="s">
        <v>49</v>
      </c>
      <c r="D348" s="68" t="s">
        <v>52</v>
      </c>
      <c r="E348" s="68" t="s">
        <v>51</v>
      </c>
      <c r="F348" s="68">
        <v>6</v>
      </c>
      <c r="G348" s="76">
        <v>4131</v>
      </c>
      <c r="H348" s="68">
        <v>2968.5365999999999</v>
      </c>
      <c r="I348" s="278"/>
      <c r="J348" s="278"/>
      <c r="K348" s="278"/>
      <c r="L348" s="278"/>
      <c r="M348" s="278"/>
      <c r="N348" s="278"/>
    </row>
    <row r="349" spans="1:14">
      <c r="A349" s="69">
        <v>41799</v>
      </c>
      <c r="B349" s="67">
        <v>1459</v>
      </c>
      <c r="C349" s="68" t="s">
        <v>45</v>
      </c>
      <c r="D349" s="68" t="s">
        <v>52</v>
      </c>
      <c r="E349" s="68" t="s">
        <v>51</v>
      </c>
      <c r="F349" s="68">
        <v>6</v>
      </c>
      <c r="G349" s="76">
        <v>2808</v>
      </c>
      <c r="H349" s="68">
        <v>2322.2159999999994</v>
      </c>
      <c r="I349" s="278"/>
      <c r="J349" s="278"/>
      <c r="K349" s="278"/>
      <c r="L349" s="278"/>
      <c r="M349" s="278"/>
      <c r="N349" s="278"/>
    </row>
    <row r="350" spans="1:14">
      <c r="A350" s="69">
        <v>41800</v>
      </c>
      <c r="B350" s="67">
        <v>1460</v>
      </c>
      <c r="C350" s="68" t="s">
        <v>48</v>
      </c>
      <c r="D350" s="68" t="s">
        <v>52</v>
      </c>
      <c r="E350" s="68" t="s">
        <v>51</v>
      </c>
      <c r="F350" s="68">
        <v>7</v>
      </c>
      <c r="G350" s="76">
        <v>1564.5</v>
      </c>
      <c r="H350" s="68">
        <v>2080.7849999999999</v>
      </c>
      <c r="I350" s="278"/>
      <c r="J350" s="278"/>
      <c r="K350" s="278"/>
      <c r="L350" s="278"/>
      <c r="M350" s="278"/>
      <c r="N350" s="278"/>
    </row>
    <row r="351" spans="1:14">
      <c r="A351" s="69">
        <v>41801</v>
      </c>
      <c r="B351" s="67">
        <v>1461</v>
      </c>
      <c r="C351" s="68" t="s">
        <v>49</v>
      </c>
      <c r="D351" s="68" t="s">
        <v>52</v>
      </c>
      <c r="E351" s="68" t="s">
        <v>47</v>
      </c>
      <c r="F351" s="68">
        <v>8</v>
      </c>
      <c r="G351" s="76">
        <v>11088</v>
      </c>
      <c r="H351" s="68">
        <v>3958.4160000000002</v>
      </c>
      <c r="I351" s="278"/>
      <c r="J351" s="278"/>
      <c r="K351" s="278"/>
      <c r="L351" s="278"/>
      <c r="M351" s="278"/>
      <c r="N351" s="278"/>
    </row>
    <row r="352" spans="1:14">
      <c r="A352" s="69">
        <v>41802</v>
      </c>
      <c r="B352" s="67">
        <v>1462</v>
      </c>
      <c r="C352" s="68" t="s">
        <v>45</v>
      </c>
      <c r="D352" s="68" t="s">
        <v>52</v>
      </c>
      <c r="E352" s="68" t="s">
        <v>47</v>
      </c>
      <c r="F352" s="68">
        <v>10</v>
      </c>
      <c r="G352" s="76">
        <v>11640</v>
      </c>
      <c r="H352" s="68">
        <v>2337.3119999999999</v>
      </c>
      <c r="I352" s="278"/>
      <c r="J352" s="278"/>
      <c r="K352" s="278"/>
      <c r="L352" s="278"/>
      <c r="M352" s="278"/>
      <c r="N352" s="278"/>
    </row>
    <row r="353" spans="1:14">
      <c r="A353" s="69">
        <v>41803</v>
      </c>
      <c r="B353" s="67">
        <v>1463</v>
      </c>
      <c r="C353" s="68" t="s">
        <v>48</v>
      </c>
      <c r="D353" s="68" t="s">
        <v>52</v>
      </c>
      <c r="E353" s="68" t="s">
        <v>47</v>
      </c>
      <c r="F353" s="68">
        <v>6</v>
      </c>
      <c r="G353" s="76">
        <v>6804</v>
      </c>
      <c r="H353" s="68">
        <v>2270.3247000000001</v>
      </c>
      <c r="I353" s="278"/>
      <c r="J353" s="278"/>
      <c r="K353" s="278"/>
      <c r="L353" s="278"/>
      <c r="M353" s="278"/>
      <c r="N353" s="278"/>
    </row>
    <row r="354" spans="1:14">
      <c r="A354" s="69">
        <v>41804</v>
      </c>
      <c r="B354" s="67">
        <v>1464</v>
      </c>
      <c r="C354" s="68" t="s">
        <v>49</v>
      </c>
      <c r="D354" s="68" t="s">
        <v>52</v>
      </c>
      <c r="E354" s="68" t="s">
        <v>50</v>
      </c>
      <c r="F354" s="68">
        <v>10</v>
      </c>
      <c r="G354" s="76">
        <v>7860</v>
      </c>
      <c r="H354" s="68">
        <v>1799.94</v>
      </c>
      <c r="I354" s="278"/>
      <c r="J354" s="278"/>
      <c r="K354" s="278"/>
      <c r="L354" s="278"/>
      <c r="M354" s="278"/>
      <c r="N354" s="278"/>
    </row>
    <row r="355" spans="1:14">
      <c r="A355" s="69">
        <v>41805</v>
      </c>
      <c r="B355" s="67">
        <v>1465</v>
      </c>
      <c r="C355" s="68" t="s">
        <v>45</v>
      </c>
      <c r="D355" s="68" t="s">
        <v>52</v>
      </c>
      <c r="E355" s="68" t="s">
        <v>50</v>
      </c>
      <c r="F355" s="68">
        <v>8</v>
      </c>
      <c r="G355" s="76">
        <v>7296</v>
      </c>
      <c r="H355" s="68">
        <v>696.03840000000002</v>
      </c>
      <c r="I355" s="278"/>
      <c r="J355" s="278"/>
      <c r="K355" s="278"/>
      <c r="L355" s="278"/>
      <c r="M355" s="278"/>
      <c r="N355" s="278"/>
    </row>
    <row r="356" spans="1:14">
      <c r="A356" s="69">
        <v>41806</v>
      </c>
      <c r="B356" s="67">
        <v>1466</v>
      </c>
      <c r="C356" s="68" t="s">
        <v>48</v>
      </c>
      <c r="D356" s="68" t="s">
        <v>52</v>
      </c>
      <c r="E356" s="68" t="s">
        <v>50</v>
      </c>
      <c r="F356" s="68">
        <v>9</v>
      </c>
      <c r="G356" s="76">
        <v>9585</v>
      </c>
      <c r="H356" s="68">
        <v>1396.3428000000001</v>
      </c>
      <c r="I356" s="278"/>
      <c r="J356" s="278"/>
      <c r="K356" s="278"/>
      <c r="L356" s="278"/>
      <c r="M356" s="278"/>
      <c r="N356" s="278"/>
    </row>
    <row r="357" spans="1:14">
      <c r="A357" s="69">
        <v>41807</v>
      </c>
      <c r="B357" s="67">
        <v>1467</v>
      </c>
      <c r="C357" s="68" t="s">
        <v>49</v>
      </c>
      <c r="D357" s="68" t="s">
        <v>52</v>
      </c>
      <c r="E357" s="68" t="s">
        <v>51</v>
      </c>
      <c r="F357" s="68">
        <v>6</v>
      </c>
      <c r="G357" s="76">
        <v>4860</v>
      </c>
      <c r="H357" s="68">
        <v>584.17200000000003</v>
      </c>
      <c r="I357" s="278"/>
      <c r="J357" s="278"/>
      <c r="K357" s="278"/>
      <c r="L357" s="278"/>
      <c r="M357" s="278"/>
      <c r="N357" s="278"/>
    </row>
    <row r="358" spans="1:14">
      <c r="A358" s="69">
        <v>41808</v>
      </c>
      <c r="B358" s="67">
        <v>1468</v>
      </c>
      <c r="C358" s="68" t="s">
        <v>45</v>
      </c>
      <c r="D358" s="68" t="s">
        <v>52</v>
      </c>
      <c r="E358" s="68" t="s">
        <v>51</v>
      </c>
      <c r="F358" s="68">
        <v>9</v>
      </c>
      <c r="G358" s="76">
        <v>3267</v>
      </c>
      <c r="H358" s="68">
        <v>1181.0205000000001</v>
      </c>
      <c r="I358" s="278"/>
      <c r="J358" s="278"/>
      <c r="K358" s="278"/>
      <c r="L358" s="278"/>
      <c r="M358" s="278"/>
      <c r="N358" s="278"/>
    </row>
    <row r="359" spans="1:14">
      <c r="A359" s="69">
        <v>41809</v>
      </c>
      <c r="B359" s="67">
        <v>1469</v>
      </c>
      <c r="C359" s="68" t="s">
        <v>48</v>
      </c>
      <c r="D359" s="68" t="s">
        <v>52</v>
      </c>
      <c r="E359" s="68" t="s">
        <v>51</v>
      </c>
      <c r="F359" s="68">
        <v>8</v>
      </c>
      <c r="G359" s="76">
        <v>6984</v>
      </c>
      <c r="H359" s="68">
        <v>1797.2159999999999</v>
      </c>
      <c r="I359" s="278"/>
      <c r="J359" s="278"/>
      <c r="K359" s="278"/>
      <c r="L359" s="278"/>
      <c r="M359" s="278"/>
      <c r="N359" s="278"/>
    </row>
    <row r="360" spans="1:14">
      <c r="A360" s="69">
        <v>41810</v>
      </c>
      <c r="B360" s="67">
        <v>1470</v>
      </c>
      <c r="C360" s="68" t="s">
        <v>49</v>
      </c>
      <c r="D360" s="68" t="s">
        <v>52</v>
      </c>
      <c r="E360" s="68" t="s">
        <v>47</v>
      </c>
      <c r="F360" s="68">
        <v>9</v>
      </c>
      <c r="G360" s="76">
        <v>1539</v>
      </c>
      <c r="H360" s="68">
        <v>3237.2865000000002</v>
      </c>
      <c r="I360" s="278"/>
      <c r="J360" s="278"/>
      <c r="K360" s="278"/>
      <c r="L360" s="278"/>
      <c r="M360" s="278"/>
      <c r="N360" s="278"/>
    </row>
    <row r="361" spans="1:14">
      <c r="A361" s="69">
        <v>41811</v>
      </c>
      <c r="B361" s="67">
        <v>1471</v>
      </c>
      <c r="C361" s="68" t="s">
        <v>45</v>
      </c>
      <c r="D361" s="68" t="s">
        <v>52</v>
      </c>
      <c r="E361" s="68" t="s">
        <v>47</v>
      </c>
      <c r="F361" s="68">
        <v>7</v>
      </c>
      <c r="G361" s="76">
        <v>3465</v>
      </c>
      <c r="H361" s="68">
        <v>1443.1725000000001</v>
      </c>
      <c r="I361" s="278"/>
      <c r="J361" s="278"/>
      <c r="K361" s="278"/>
      <c r="L361" s="278"/>
      <c r="M361" s="278"/>
      <c r="N361" s="278"/>
    </row>
    <row r="362" spans="1:14">
      <c r="A362" s="69">
        <v>41812</v>
      </c>
      <c r="B362" s="67">
        <v>1472</v>
      </c>
      <c r="C362" s="68" t="s">
        <v>48</v>
      </c>
      <c r="D362" s="68" t="s">
        <v>52</v>
      </c>
      <c r="E362" s="68" t="s">
        <v>47</v>
      </c>
      <c r="F362" s="68">
        <v>9</v>
      </c>
      <c r="G362" s="76">
        <v>14512.5</v>
      </c>
      <c r="H362" s="68">
        <v>2066.58</v>
      </c>
      <c r="I362" s="278"/>
      <c r="J362" s="278"/>
      <c r="K362" s="278"/>
      <c r="L362" s="278"/>
      <c r="M362" s="278"/>
      <c r="N362" s="278"/>
    </row>
    <row r="363" spans="1:14">
      <c r="A363" s="69">
        <v>41813</v>
      </c>
      <c r="B363" s="67">
        <v>1473</v>
      </c>
      <c r="C363" s="68" t="s">
        <v>49</v>
      </c>
      <c r="D363" s="68" t="s">
        <v>52</v>
      </c>
      <c r="E363" s="68" t="s">
        <v>50</v>
      </c>
      <c r="F363" s="68">
        <v>7</v>
      </c>
      <c r="G363" s="76">
        <v>5733</v>
      </c>
      <c r="H363" s="68">
        <v>4751.2237500000001</v>
      </c>
      <c r="I363" s="278"/>
      <c r="J363" s="278"/>
      <c r="K363" s="278"/>
      <c r="L363" s="278"/>
      <c r="M363" s="278"/>
      <c r="N363" s="278"/>
    </row>
    <row r="364" spans="1:14">
      <c r="A364" s="69">
        <v>41814</v>
      </c>
      <c r="B364" s="67">
        <v>1474</v>
      </c>
      <c r="C364" s="68" t="s">
        <v>45</v>
      </c>
      <c r="D364" s="68" t="s">
        <v>52</v>
      </c>
      <c r="E364" s="68" t="s">
        <v>50</v>
      </c>
      <c r="F364" s="68">
        <v>6</v>
      </c>
      <c r="G364" s="76">
        <v>8316</v>
      </c>
      <c r="H364" s="68">
        <v>1538.8757999999998</v>
      </c>
      <c r="I364" s="278"/>
      <c r="J364" s="278"/>
      <c r="K364" s="278"/>
      <c r="L364" s="278"/>
      <c r="M364" s="278"/>
      <c r="N364" s="278"/>
    </row>
    <row r="365" spans="1:14">
      <c r="A365" s="69">
        <v>41815</v>
      </c>
      <c r="B365" s="67">
        <v>1475</v>
      </c>
      <c r="C365" s="68" t="s">
        <v>48</v>
      </c>
      <c r="D365" s="68" t="s">
        <v>52</v>
      </c>
      <c r="E365" s="68" t="s">
        <v>50</v>
      </c>
      <c r="F365" s="68">
        <v>9</v>
      </c>
      <c r="G365" s="76">
        <v>7938</v>
      </c>
      <c r="H365" s="68">
        <v>4969.1880000000001</v>
      </c>
      <c r="I365" s="278"/>
      <c r="J365" s="278"/>
      <c r="K365" s="278"/>
      <c r="L365" s="278"/>
      <c r="M365" s="278"/>
      <c r="N365" s="278"/>
    </row>
    <row r="366" spans="1:14">
      <c r="A366" s="69">
        <v>41816</v>
      </c>
      <c r="B366" s="67">
        <v>1476</v>
      </c>
      <c r="C366" s="68" t="s">
        <v>49</v>
      </c>
      <c r="D366" s="68" t="s">
        <v>52</v>
      </c>
      <c r="E366" s="68" t="s">
        <v>51</v>
      </c>
      <c r="F366" s="68">
        <v>6</v>
      </c>
      <c r="G366" s="76">
        <v>6129</v>
      </c>
      <c r="H366" s="68">
        <v>2691.0396000000001</v>
      </c>
      <c r="I366" s="278"/>
      <c r="J366" s="278"/>
      <c r="K366" s="278"/>
      <c r="L366" s="278"/>
      <c r="M366" s="278"/>
      <c r="N366" s="278"/>
    </row>
    <row r="367" spans="1:14">
      <c r="A367" s="69">
        <v>41817</v>
      </c>
      <c r="B367" s="67">
        <v>1842</v>
      </c>
      <c r="C367" s="68" t="s">
        <v>49</v>
      </c>
      <c r="D367" s="68" t="s">
        <v>52</v>
      </c>
      <c r="E367" s="68" t="s">
        <v>50</v>
      </c>
      <c r="F367" s="68">
        <v>6</v>
      </c>
      <c r="G367" s="76">
        <v>1755</v>
      </c>
      <c r="H367" s="68">
        <v>1776.9375</v>
      </c>
      <c r="I367" s="278"/>
      <c r="J367" s="278"/>
      <c r="K367" s="278"/>
      <c r="L367" s="278"/>
      <c r="M367" s="278"/>
      <c r="N367" s="278"/>
    </row>
    <row r="368" spans="1:14">
      <c r="A368" s="69">
        <v>41818</v>
      </c>
      <c r="B368" s="67">
        <v>1477</v>
      </c>
      <c r="C368" s="68" t="s">
        <v>45</v>
      </c>
      <c r="D368" s="68" t="s">
        <v>52</v>
      </c>
      <c r="E368" s="68" t="s">
        <v>51</v>
      </c>
      <c r="F368" s="68">
        <v>6</v>
      </c>
      <c r="G368" s="76">
        <v>7956</v>
      </c>
      <c r="H368" s="68">
        <v>2942.1288</v>
      </c>
      <c r="I368" s="278"/>
      <c r="J368" s="278"/>
      <c r="K368" s="278"/>
      <c r="L368" s="278"/>
      <c r="M368" s="278"/>
      <c r="N368" s="278"/>
    </row>
    <row r="369" spans="1:14">
      <c r="A369" s="69">
        <v>41819</v>
      </c>
      <c r="B369" s="67">
        <v>1843</v>
      </c>
      <c r="C369" s="68" t="s">
        <v>45</v>
      </c>
      <c r="D369" s="68" t="s">
        <v>52</v>
      </c>
      <c r="E369" s="68" t="s">
        <v>50</v>
      </c>
      <c r="F369" s="68">
        <v>8</v>
      </c>
      <c r="G369" s="76">
        <v>5940</v>
      </c>
      <c r="H369" s="68">
        <v>1407.78</v>
      </c>
      <c r="I369" s="278"/>
      <c r="J369" s="278"/>
      <c r="K369" s="278"/>
      <c r="L369" s="278"/>
      <c r="M369" s="278"/>
      <c r="N369" s="278"/>
    </row>
    <row r="370" spans="1:14">
      <c r="A370" s="69">
        <v>41820</v>
      </c>
      <c r="B370" s="67">
        <v>1478</v>
      </c>
      <c r="C370" s="68" t="s">
        <v>48</v>
      </c>
      <c r="D370" s="68" t="s">
        <v>52</v>
      </c>
      <c r="E370" s="68" t="s">
        <v>51</v>
      </c>
      <c r="F370" s="68">
        <v>9</v>
      </c>
      <c r="G370" s="76">
        <v>13972.5</v>
      </c>
      <c r="H370" s="68">
        <v>4783.0661999999993</v>
      </c>
      <c r="I370" s="278"/>
      <c r="J370" s="278"/>
      <c r="K370" s="278"/>
      <c r="L370" s="278"/>
      <c r="M370" s="278"/>
      <c r="N370" s="278"/>
    </row>
    <row r="371" spans="1:14">
      <c r="A371" s="69">
        <v>41821</v>
      </c>
      <c r="B371" s="67">
        <v>1844</v>
      </c>
      <c r="C371" s="68" t="s">
        <v>48</v>
      </c>
      <c r="D371" s="68" t="s">
        <v>52</v>
      </c>
      <c r="E371" s="68" t="s">
        <v>50</v>
      </c>
      <c r="F371" s="68">
        <v>6</v>
      </c>
      <c r="G371" s="76">
        <v>6300</v>
      </c>
      <c r="H371" s="68">
        <v>1132.425</v>
      </c>
      <c r="I371" s="278"/>
      <c r="J371" s="278"/>
      <c r="K371" s="278"/>
      <c r="L371" s="278"/>
      <c r="M371" s="278"/>
      <c r="N371" s="278"/>
    </row>
    <row r="372" spans="1:14">
      <c r="A372" s="69">
        <v>41822</v>
      </c>
      <c r="B372" s="67">
        <v>1479</v>
      </c>
      <c r="C372" s="68" t="s">
        <v>49</v>
      </c>
      <c r="D372" s="68" t="s">
        <v>52</v>
      </c>
      <c r="E372" s="68" t="s">
        <v>47</v>
      </c>
      <c r="F372" s="68">
        <v>8</v>
      </c>
      <c r="G372" s="76">
        <v>6096</v>
      </c>
      <c r="H372" s="68">
        <v>722.98559999999998</v>
      </c>
      <c r="I372" s="278"/>
      <c r="J372" s="278"/>
      <c r="K372" s="278"/>
      <c r="L372" s="278"/>
      <c r="M372" s="278"/>
      <c r="N372" s="278"/>
    </row>
    <row r="373" spans="1:14">
      <c r="A373" s="69">
        <v>41823</v>
      </c>
      <c r="B373" s="67">
        <v>1845</v>
      </c>
      <c r="C373" s="68" t="s">
        <v>49</v>
      </c>
      <c r="D373" s="68" t="s">
        <v>52</v>
      </c>
      <c r="E373" s="68" t="s">
        <v>51</v>
      </c>
      <c r="F373" s="68">
        <v>9</v>
      </c>
      <c r="G373" s="76">
        <v>2045.25</v>
      </c>
      <c r="H373" s="68">
        <v>1783.8670499999998</v>
      </c>
      <c r="I373" s="278"/>
      <c r="J373" s="278"/>
      <c r="K373" s="278"/>
      <c r="L373" s="278"/>
      <c r="M373" s="278"/>
      <c r="N373" s="278"/>
    </row>
    <row r="374" spans="1:14">
      <c r="A374" s="69">
        <v>41824</v>
      </c>
      <c r="B374" s="67">
        <v>1480</v>
      </c>
      <c r="C374" s="68" t="s">
        <v>45</v>
      </c>
      <c r="D374" s="68" t="s">
        <v>52</v>
      </c>
      <c r="E374" s="68" t="s">
        <v>47</v>
      </c>
      <c r="F374" s="68">
        <v>8</v>
      </c>
      <c r="G374" s="76">
        <v>5436</v>
      </c>
      <c r="H374" s="68">
        <v>733.13519999999994</v>
      </c>
      <c r="I374" s="278"/>
      <c r="J374" s="278"/>
      <c r="K374" s="278"/>
      <c r="L374" s="278"/>
      <c r="M374" s="278"/>
      <c r="N374" s="278"/>
    </row>
    <row r="375" spans="1:14">
      <c r="A375" s="69">
        <v>41825</v>
      </c>
      <c r="B375" s="67">
        <v>1848</v>
      </c>
      <c r="C375" s="68" t="s">
        <v>49</v>
      </c>
      <c r="D375" s="68" t="s">
        <v>52</v>
      </c>
      <c r="E375" s="68" t="s">
        <v>47</v>
      </c>
      <c r="F375" s="68">
        <v>10</v>
      </c>
      <c r="G375" s="76">
        <v>8880</v>
      </c>
      <c r="H375" s="68">
        <v>1985.124</v>
      </c>
      <c r="I375" s="278"/>
      <c r="J375" s="278"/>
      <c r="K375" s="278"/>
      <c r="L375" s="278"/>
      <c r="M375" s="278"/>
      <c r="N375" s="278"/>
    </row>
    <row r="376" spans="1:14">
      <c r="A376" s="69">
        <v>41826</v>
      </c>
      <c r="B376" s="67">
        <v>1849</v>
      </c>
      <c r="C376" s="68" t="s">
        <v>45</v>
      </c>
      <c r="D376" s="68" t="s">
        <v>52</v>
      </c>
      <c r="E376" s="68" t="s">
        <v>47</v>
      </c>
      <c r="F376" s="68">
        <v>6</v>
      </c>
      <c r="G376" s="76">
        <v>5328</v>
      </c>
      <c r="H376" s="68">
        <v>2967.4295999999999</v>
      </c>
      <c r="I376" s="278"/>
      <c r="J376" s="278"/>
      <c r="K376" s="278"/>
      <c r="L376" s="278"/>
      <c r="M376" s="278"/>
      <c r="N376" s="278"/>
    </row>
    <row r="377" spans="1:14">
      <c r="A377" s="69">
        <v>41827</v>
      </c>
      <c r="B377" s="67">
        <v>1850</v>
      </c>
      <c r="C377" s="68" t="s">
        <v>48</v>
      </c>
      <c r="D377" s="68" t="s">
        <v>52</v>
      </c>
      <c r="E377" s="68" t="s">
        <v>47</v>
      </c>
      <c r="F377" s="68">
        <v>7</v>
      </c>
      <c r="G377" s="76">
        <v>9345</v>
      </c>
      <c r="H377" s="68">
        <v>1182.7031999999999</v>
      </c>
      <c r="I377" s="278"/>
      <c r="J377" s="278"/>
      <c r="K377" s="278"/>
      <c r="L377" s="278"/>
      <c r="M377" s="278"/>
      <c r="N377" s="278"/>
    </row>
    <row r="378" spans="1:14">
      <c r="A378" s="69">
        <v>41828</v>
      </c>
      <c r="B378" s="67">
        <v>1851</v>
      </c>
      <c r="C378" s="68" t="s">
        <v>49</v>
      </c>
      <c r="D378" s="68" t="s">
        <v>52</v>
      </c>
      <c r="E378" s="68" t="s">
        <v>50</v>
      </c>
      <c r="F378" s="68">
        <v>10</v>
      </c>
      <c r="G378" s="76">
        <v>11925</v>
      </c>
      <c r="H378" s="68">
        <v>2509.9740000000002</v>
      </c>
      <c r="I378" s="278"/>
      <c r="J378" s="278"/>
      <c r="K378" s="278"/>
      <c r="L378" s="278"/>
      <c r="M378" s="278"/>
      <c r="N378" s="278"/>
    </row>
    <row r="379" spans="1:14">
      <c r="A379" s="69">
        <v>41829</v>
      </c>
      <c r="B379" s="67">
        <v>1852</v>
      </c>
      <c r="C379" s="68" t="s">
        <v>45</v>
      </c>
      <c r="D379" s="68" t="s">
        <v>52</v>
      </c>
      <c r="E379" s="68" t="s">
        <v>50</v>
      </c>
      <c r="F379" s="68">
        <v>9</v>
      </c>
      <c r="G379" s="76">
        <v>8505</v>
      </c>
      <c r="H379" s="68">
        <v>1404.1754999999998</v>
      </c>
      <c r="I379" s="278"/>
      <c r="J379" s="278"/>
      <c r="K379" s="278"/>
      <c r="L379" s="278"/>
      <c r="M379" s="278"/>
      <c r="N379" s="278"/>
    </row>
    <row r="380" spans="1:14">
      <c r="A380" s="69">
        <v>40909</v>
      </c>
      <c r="B380" s="67">
        <v>1853</v>
      </c>
      <c r="C380" s="68" t="s">
        <v>48</v>
      </c>
      <c r="D380" s="68" t="s">
        <v>53</v>
      </c>
      <c r="E380" s="68" t="s">
        <v>50</v>
      </c>
      <c r="F380" s="68">
        <v>6</v>
      </c>
      <c r="G380" s="76">
        <v>2200.5</v>
      </c>
      <c r="H380" s="68">
        <v>1727.8326000000002</v>
      </c>
      <c r="I380" s="278"/>
      <c r="J380" s="278"/>
      <c r="K380" s="278"/>
      <c r="L380" s="278"/>
      <c r="M380" s="278"/>
      <c r="N380" s="278"/>
    </row>
    <row r="381" spans="1:14">
      <c r="A381" s="69">
        <v>40910</v>
      </c>
      <c r="B381" s="67">
        <v>1488</v>
      </c>
      <c r="C381" s="68" t="s">
        <v>49</v>
      </c>
      <c r="D381" s="68" t="s">
        <v>53</v>
      </c>
      <c r="E381" s="68" t="s">
        <v>47</v>
      </c>
      <c r="F381" s="68">
        <v>6</v>
      </c>
      <c r="G381" s="76">
        <v>3888</v>
      </c>
      <c r="H381" s="68">
        <v>850.88879999999995</v>
      </c>
      <c r="I381" s="278"/>
      <c r="J381" s="278"/>
      <c r="K381" s="278"/>
      <c r="L381" s="278"/>
      <c r="M381" s="278"/>
      <c r="N381" s="278"/>
    </row>
    <row r="382" spans="1:14">
      <c r="A382" s="69">
        <v>40911</v>
      </c>
      <c r="B382" s="67">
        <v>1854</v>
      </c>
      <c r="C382" s="68" t="s">
        <v>49</v>
      </c>
      <c r="D382" s="68" t="s">
        <v>53</v>
      </c>
      <c r="E382" s="68" t="s">
        <v>51</v>
      </c>
      <c r="F382" s="68">
        <v>7</v>
      </c>
      <c r="G382" s="76">
        <v>5985</v>
      </c>
      <c r="H382" s="68">
        <v>3432.3975</v>
      </c>
      <c r="I382" s="278"/>
      <c r="J382" s="278"/>
      <c r="K382" s="278"/>
      <c r="L382" s="278"/>
      <c r="M382" s="278"/>
      <c r="N382" s="278"/>
    </row>
    <row r="383" spans="1:14">
      <c r="A383" s="69">
        <v>40913</v>
      </c>
      <c r="B383" s="67">
        <v>1489</v>
      </c>
      <c r="C383" s="68" t="s">
        <v>45</v>
      </c>
      <c r="D383" s="68" t="s">
        <v>53</v>
      </c>
      <c r="E383" s="68" t="s">
        <v>47</v>
      </c>
      <c r="F383" s="68">
        <v>9</v>
      </c>
      <c r="G383" s="76">
        <v>7047</v>
      </c>
      <c r="H383" s="68">
        <v>984.46589999999992</v>
      </c>
      <c r="I383" s="278"/>
      <c r="J383" s="278"/>
      <c r="K383" s="278"/>
      <c r="L383" s="278"/>
      <c r="M383" s="278"/>
      <c r="N383" s="278"/>
    </row>
    <row r="384" spans="1:14">
      <c r="A384" s="69">
        <v>40914</v>
      </c>
      <c r="B384" s="67">
        <v>1855</v>
      </c>
      <c r="C384" s="68" t="s">
        <v>45</v>
      </c>
      <c r="D384" s="68" t="s">
        <v>53</v>
      </c>
      <c r="E384" s="68" t="s">
        <v>51</v>
      </c>
      <c r="F384" s="68">
        <v>7</v>
      </c>
      <c r="G384" s="76">
        <v>5575.5</v>
      </c>
      <c r="H384" s="68">
        <v>737.63864999999987</v>
      </c>
      <c r="I384" s="278"/>
      <c r="J384" s="278"/>
      <c r="K384" s="278"/>
      <c r="L384" s="278"/>
      <c r="M384" s="278"/>
      <c r="N384" s="278"/>
    </row>
    <row r="385" spans="1:14">
      <c r="A385" s="69">
        <v>40915</v>
      </c>
      <c r="B385" s="67">
        <v>1490</v>
      </c>
      <c r="C385" s="68" t="s">
        <v>48</v>
      </c>
      <c r="D385" s="68" t="s">
        <v>53</v>
      </c>
      <c r="E385" s="68" t="s">
        <v>47</v>
      </c>
      <c r="F385" s="68">
        <v>9</v>
      </c>
      <c r="G385" s="76">
        <v>8221.5</v>
      </c>
      <c r="H385" s="68">
        <v>2759.9575500000001</v>
      </c>
      <c r="I385" s="278"/>
      <c r="J385" s="278"/>
      <c r="K385" s="278"/>
      <c r="L385" s="278"/>
      <c r="M385" s="278"/>
      <c r="N385" s="278"/>
    </row>
    <row r="386" spans="1:14">
      <c r="A386" s="69">
        <v>40916</v>
      </c>
      <c r="B386" s="67">
        <v>1856</v>
      </c>
      <c r="C386" s="68" t="s">
        <v>48</v>
      </c>
      <c r="D386" s="68" t="s">
        <v>53</v>
      </c>
      <c r="E386" s="68" t="s">
        <v>51</v>
      </c>
      <c r="F386" s="68">
        <v>7</v>
      </c>
      <c r="G386" s="76">
        <v>5071.5</v>
      </c>
      <c r="H386" s="68">
        <v>3292.2487499999997</v>
      </c>
      <c r="I386" s="278"/>
      <c r="J386" s="278"/>
      <c r="K386" s="278"/>
      <c r="L386" s="278"/>
      <c r="M386" s="278"/>
      <c r="N386" s="278"/>
    </row>
    <row r="387" spans="1:14">
      <c r="A387" s="69">
        <v>40917</v>
      </c>
      <c r="B387" s="67">
        <v>1491</v>
      </c>
      <c r="C387" s="68" t="s">
        <v>49</v>
      </c>
      <c r="D387" s="68" t="s">
        <v>53</v>
      </c>
      <c r="E387" s="68" t="s">
        <v>50</v>
      </c>
      <c r="F387" s="68">
        <v>10</v>
      </c>
      <c r="G387" s="76">
        <v>7200</v>
      </c>
      <c r="H387" s="68">
        <v>702.90000000000009</v>
      </c>
      <c r="I387" s="278"/>
      <c r="J387" s="278"/>
      <c r="K387" s="278"/>
      <c r="L387" s="278"/>
      <c r="M387" s="278"/>
      <c r="N387" s="278"/>
    </row>
    <row r="388" spans="1:14">
      <c r="A388" s="69">
        <v>40918</v>
      </c>
      <c r="B388" s="67">
        <v>1857</v>
      </c>
      <c r="C388" s="68" t="s">
        <v>49</v>
      </c>
      <c r="D388" s="68" t="s">
        <v>53</v>
      </c>
      <c r="E388" s="68" t="s">
        <v>47</v>
      </c>
      <c r="F388" s="68">
        <v>6</v>
      </c>
      <c r="G388" s="76">
        <v>7074</v>
      </c>
      <c r="H388" s="68">
        <v>1647.7703999999999</v>
      </c>
      <c r="I388" s="278"/>
      <c r="J388" s="278"/>
      <c r="K388" s="278"/>
      <c r="L388" s="278"/>
      <c r="M388" s="278"/>
      <c r="N388" s="278"/>
    </row>
    <row r="389" spans="1:14">
      <c r="A389" s="69">
        <v>40919</v>
      </c>
      <c r="B389" s="67">
        <v>1492</v>
      </c>
      <c r="C389" s="68" t="s">
        <v>45</v>
      </c>
      <c r="D389" s="68" t="s">
        <v>53</v>
      </c>
      <c r="E389" s="68" t="s">
        <v>50</v>
      </c>
      <c r="F389" s="68">
        <v>9</v>
      </c>
      <c r="G389" s="76">
        <v>5220</v>
      </c>
      <c r="H389" s="68">
        <v>1927.2239999999999</v>
      </c>
      <c r="I389" s="278"/>
      <c r="J389" s="278"/>
      <c r="K389" s="278"/>
      <c r="L389" s="278"/>
      <c r="M389" s="278"/>
      <c r="N389" s="278"/>
    </row>
    <row r="390" spans="1:14">
      <c r="A390" s="69">
        <v>40920</v>
      </c>
      <c r="B390" s="67">
        <v>1858</v>
      </c>
      <c r="C390" s="68" t="s">
        <v>45</v>
      </c>
      <c r="D390" s="68" t="s">
        <v>53</v>
      </c>
      <c r="E390" s="68" t="s">
        <v>47</v>
      </c>
      <c r="F390" s="68">
        <v>9</v>
      </c>
      <c r="G390" s="76">
        <v>13050</v>
      </c>
      <c r="H390" s="68">
        <v>5495.3549999999996</v>
      </c>
      <c r="I390" s="278"/>
      <c r="J390" s="278"/>
      <c r="K390" s="278"/>
      <c r="L390" s="278"/>
      <c r="M390" s="278"/>
      <c r="N390" s="278"/>
    </row>
    <row r="391" spans="1:14">
      <c r="A391" s="69">
        <v>40921</v>
      </c>
      <c r="B391" s="67">
        <v>1493</v>
      </c>
      <c r="C391" s="68" t="s">
        <v>48</v>
      </c>
      <c r="D391" s="68" t="s">
        <v>53</v>
      </c>
      <c r="E391" s="68" t="s">
        <v>50</v>
      </c>
      <c r="F391" s="68">
        <v>8</v>
      </c>
      <c r="G391" s="76">
        <v>8388</v>
      </c>
      <c r="H391" s="68">
        <v>1038.4344000000001</v>
      </c>
      <c r="I391" s="278"/>
      <c r="J391" s="278"/>
      <c r="K391" s="278"/>
      <c r="L391" s="278"/>
      <c r="M391" s="278"/>
      <c r="N391" s="278"/>
    </row>
    <row r="392" spans="1:14">
      <c r="A392" s="69">
        <v>40922</v>
      </c>
      <c r="B392" s="67">
        <v>1859</v>
      </c>
      <c r="C392" s="68" t="s">
        <v>48</v>
      </c>
      <c r="D392" s="68" t="s">
        <v>53</v>
      </c>
      <c r="E392" s="68" t="s">
        <v>47</v>
      </c>
      <c r="F392" s="68">
        <v>7</v>
      </c>
      <c r="G392" s="76">
        <v>9240</v>
      </c>
      <c r="H392" s="68">
        <v>987.2940000000001</v>
      </c>
      <c r="I392" s="278"/>
      <c r="J392" s="278"/>
      <c r="K392" s="278"/>
      <c r="L392" s="278"/>
      <c r="M392" s="278"/>
      <c r="N392" s="278"/>
    </row>
    <row r="393" spans="1:14">
      <c r="A393" s="69">
        <v>40923</v>
      </c>
      <c r="B393" s="67">
        <v>1494</v>
      </c>
      <c r="C393" s="68" t="s">
        <v>49</v>
      </c>
      <c r="D393" s="68" t="s">
        <v>53</v>
      </c>
      <c r="E393" s="68" t="s">
        <v>51</v>
      </c>
      <c r="F393" s="68">
        <v>6</v>
      </c>
      <c r="G393" s="76">
        <v>1989</v>
      </c>
      <c r="H393" s="68">
        <v>1436.8536000000001</v>
      </c>
      <c r="I393" s="278"/>
      <c r="J393" s="278"/>
      <c r="K393" s="278"/>
      <c r="L393" s="278"/>
      <c r="M393" s="278"/>
      <c r="N393" s="278"/>
    </row>
    <row r="394" spans="1:14">
      <c r="A394" s="69">
        <v>40924</v>
      </c>
      <c r="B394" s="67">
        <v>1860</v>
      </c>
      <c r="C394" s="68" t="s">
        <v>49</v>
      </c>
      <c r="D394" s="68" t="s">
        <v>53</v>
      </c>
      <c r="E394" s="68" t="s">
        <v>50</v>
      </c>
      <c r="F394" s="68">
        <v>8</v>
      </c>
      <c r="G394" s="76">
        <v>2436</v>
      </c>
      <c r="H394" s="68">
        <v>3756.3119999999999</v>
      </c>
      <c r="I394" s="278"/>
      <c r="J394" s="278"/>
      <c r="K394" s="278"/>
      <c r="L394" s="278"/>
      <c r="M394" s="278"/>
      <c r="N394" s="278"/>
    </row>
    <row r="395" spans="1:14">
      <c r="A395" s="69">
        <v>40925</v>
      </c>
      <c r="B395" s="67">
        <v>1495</v>
      </c>
      <c r="C395" s="68" t="s">
        <v>45</v>
      </c>
      <c r="D395" s="68" t="s">
        <v>53</v>
      </c>
      <c r="E395" s="68" t="s">
        <v>51</v>
      </c>
      <c r="F395" s="68">
        <v>9</v>
      </c>
      <c r="G395" s="76">
        <v>8221.5</v>
      </c>
      <c r="H395" s="68">
        <v>2519.8897500000003</v>
      </c>
      <c r="I395" s="278"/>
      <c r="J395" s="278"/>
      <c r="K395" s="278"/>
      <c r="L395" s="278"/>
      <c r="M395" s="278"/>
      <c r="N395" s="278"/>
    </row>
    <row r="396" spans="1:14">
      <c r="A396" s="69">
        <v>40926</v>
      </c>
      <c r="B396" s="67">
        <v>1861</v>
      </c>
      <c r="C396" s="68" t="s">
        <v>45</v>
      </c>
      <c r="D396" s="68" t="s">
        <v>53</v>
      </c>
      <c r="E396" s="68" t="s">
        <v>50</v>
      </c>
      <c r="F396" s="68">
        <v>8</v>
      </c>
      <c r="G396" s="76">
        <v>6048</v>
      </c>
      <c r="H396" s="68">
        <v>2732.1839999999997</v>
      </c>
      <c r="I396" s="278"/>
      <c r="J396" s="278"/>
      <c r="K396" s="278"/>
      <c r="L396" s="278"/>
      <c r="M396" s="278"/>
      <c r="N396" s="278"/>
    </row>
    <row r="397" spans="1:14">
      <c r="A397" s="69">
        <v>40927</v>
      </c>
      <c r="B397" s="67">
        <v>1496</v>
      </c>
      <c r="C397" s="68" t="s">
        <v>48</v>
      </c>
      <c r="D397" s="68" t="s">
        <v>53</v>
      </c>
      <c r="E397" s="68" t="s">
        <v>51</v>
      </c>
      <c r="F397" s="68">
        <v>7</v>
      </c>
      <c r="G397" s="76">
        <v>2037</v>
      </c>
      <c r="H397" s="68">
        <v>1801.1154000000001</v>
      </c>
      <c r="I397" s="278"/>
      <c r="J397" s="278"/>
      <c r="K397" s="278"/>
      <c r="L397" s="278"/>
      <c r="M397" s="278"/>
      <c r="N397" s="278"/>
    </row>
    <row r="398" spans="1:14">
      <c r="A398" s="69">
        <v>40928</v>
      </c>
      <c r="B398" s="67">
        <v>1862</v>
      </c>
      <c r="C398" s="68" t="s">
        <v>48</v>
      </c>
      <c r="D398" s="68" t="s">
        <v>53</v>
      </c>
      <c r="E398" s="68" t="s">
        <v>50</v>
      </c>
      <c r="F398" s="68">
        <v>7</v>
      </c>
      <c r="G398" s="76">
        <v>2394</v>
      </c>
      <c r="H398" s="68">
        <v>3850.7489999999998</v>
      </c>
      <c r="I398" s="278"/>
      <c r="J398" s="278"/>
      <c r="K398" s="278"/>
      <c r="L398" s="278"/>
      <c r="M398" s="278"/>
      <c r="N398" s="278"/>
    </row>
    <row r="399" spans="1:14">
      <c r="A399" s="69">
        <v>40929</v>
      </c>
      <c r="B399" s="67">
        <v>1497</v>
      </c>
      <c r="C399" s="68" t="s">
        <v>49</v>
      </c>
      <c r="D399" s="68" t="s">
        <v>53</v>
      </c>
      <c r="E399" s="68" t="s">
        <v>47</v>
      </c>
      <c r="F399" s="68">
        <v>9</v>
      </c>
      <c r="G399" s="76">
        <v>10044</v>
      </c>
      <c r="H399" s="68">
        <v>2253.3714</v>
      </c>
      <c r="I399" s="278"/>
      <c r="J399" s="278"/>
      <c r="K399" s="278"/>
      <c r="L399" s="278"/>
      <c r="M399" s="278"/>
      <c r="N399" s="278"/>
    </row>
    <row r="400" spans="1:14">
      <c r="A400" s="69">
        <v>40930</v>
      </c>
      <c r="B400" s="67">
        <v>1863</v>
      </c>
      <c r="C400" s="68" t="s">
        <v>49</v>
      </c>
      <c r="D400" s="68" t="s">
        <v>53</v>
      </c>
      <c r="E400" s="68" t="s">
        <v>51</v>
      </c>
      <c r="F400" s="68">
        <v>7</v>
      </c>
      <c r="G400" s="76">
        <v>2614.5</v>
      </c>
      <c r="H400" s="68">
        <v>1091.8152</v>
      </c>
      <c r="I400" s="278"/>
      <c r="J400" s="278"/>
      <c r="K400" s="278"/>
      <c r="L400" s="278"/>
      <c r="M400" s="278"/>
      <c r="N400" s="278"/>
    </row>
    <row r="401" spans="1:14">
      <c r="A401" s="69">
        <v>40931</v>
      </c>
      <c r="B401" s="67">
        <v>1498</v>
      </c>
      <c r="C401" s="68" t="s">
        <v>45</v>
      </c>
      <c r="D401" s="68" t="s">
        <v>53</v>
      </c>
      <c r="E401" s="68" t="s">
        <v>47</v>
      </c>
      <c r="F401" s="68">
        <v>6</v>
      </c>
      <c r="G401" s="76">
        <v>5062.5</v>
      </c>
      <c r="H401" s="68">
        <v>1708.5937500000005</v>
      </c>
      <c r="I401" s="278"/>
      <c r="J401" s="278"/>
      <c r="K401" s="278"/>
      <c r="L401" s="278"/>
      <c r="M401" s="278"/>
      <c r="N401" s="278"/>
    </row>
    <row r="402" spans="1:14">
      <c r="A402" s="69">
        <v>40932</v>
      </c>
      <c r="B402" s="67">
        <v>1864</v>
      </c>
      <c r="C402" s="68" t="s">
        <v>45</v>
      </c>
      <c r="D402" s="68" t="s">
        <v>53</v>
      </c>
      <c r="E402" s="68" t="s">
        <v>51</v>
      </c>
      <c r="F402" s="68">
        <v>8</v>
      </c>
      <c r="G402" s="76">
        <v>2052</v>
      </c>
      <c r="H402" s="68">
        <v>2596.1904000000004</v>
      </c>
      <c r="I402" s="278"/>
      <c r="J402" s="278"/>
      <c r="K402" s="278"/>
      <c r="L402" s="278"/>
      <c r="M402" s="278"/>
      <c r="N402" s="278"/>
    </row>
    <row r="403" spans="1:14">
      <c r="A403" s="69">
        <v>40933</v>
      </c>
      <c r="B403" s="67">
        <v>1499</v>
      </c>
      <c r="C403" s="68" t="s">
        <v>48</v>
      </c>
      <c r="D403" s="68" t="s">
        <v>53</v>
      </c>
      <c r="E403" s="68" t="s">
        <v>47</v>
      </c>
      <c r="F403" s="68">
        <v>10</v>
      </c>
      <c r="G403" s="76">
        <v>1755</v>
      </c>
      <c r="H403" s="68">
        <v>2730.7799999999997</v>
      </c>
      <c r="I403" s="278"/>
      <c r="J403" s="278"/>
      <c r="K403" s="278"/>
      <c r="L403" s="278"/>
      <c r="M403" s="278"/>
      <c r="N403" s="278"/>
    </row>
    <row r="404" spans="1:14">
      <c r="A404" s="69">
        <v>40934</v>
      </c>
      <c r="B404" s="67">
        <v>1865</v>
      </c>
      <c r="C404" s="68" t="s">
        <v>48</v>
      </c>
      <c r="D404" s="68" t="s">
        <v>53</v>
      </c>
      <c r="E404" s="68" t="s">
        <v>51</v>
      </c>
      <c r="F404" s="68">
        <v>8</v>
      </c>
      <c r="G404" s="76">
        <v>4496</v>
      </c>
      <c r="H404" s="68">
        <v>4094.732</v>
      </c>
      <c r="I404" s="278"/>
      <c r="J404" s="278"/>
      <c r="K404" s="278"/>
      <c r="L404" s="278"/>
      <c r="M404" s="278"/>
      <c r="N404" s="278"/>
    </row>
    <row r="405" spans="1:14">
      <c r="A405" s="69">
        <v>40935</v>
      </c>
      <c r="B405" s="67">
        <v>1500</v>
      </c>
      <c r="C405" s="68" t="s">
        <v>49</v>
      </c>
      <c r="D405" s="68" t="s">
        <v>53</v>
      </c>
      <c r="E405" s="68" t="s">
        <v>50</v>
      </c>
      <c r="F405" s="68">
        <v>9</v>
      </c>
      <c r="G405" s="76">
        <v>2929.5</v>
      </c>
      <c r="H405" s="68">
        <v>1156.2736500000001</v>
      </c>
      <c r="I405" s="278"/>
      <c r="J405" s="278"/>
      <c r="K405" s="278"/>
      <c r="L405" s="278"/>
      <c r="M405" s="278"/>
      <c r="N405" s="278"/>
    </row>
    <row r="406" spans="1:14">
      <c r="A406" s="69">
        <v>40936</v>
      </c>
      <c r="B406" s="67">
        <v>1866</v>
      </c>
      <c r="C406" s="68" t="s">
        <v>49</v>
      </c>
      <c r="D406" s="68" t="s">
        <v>53</v>
      </c>
      <c r="E406" s="68" t="s">
        <v>47</v>
      </c>
      <c r="F406" s="68">
        <v>10</v>
      </c>
      <c r="G406" s="76">
        <v>14550</v>
      </c>
      <c r="H406" s="68">
        <v>3127.9589999999998</v>
      </c>
      <c r="I406" s="278"/>
      <c r="J406" s="278"/>
      <c r="K406" s="278"/>
      <c r="L406" s="278"/>
      <c r="M406" s="278"/>
      <c r="N406" s="278"/>
    </row>
    <row r="407" spans="1:14">
      <c r="A407" s="69">
        <v>40937</v>
      </c>
      <c r="B407" s="67">
        <v>1501</v>
      </c>
      <c r="C407" s="68" t="s">
        <v>45</v>
      </c>
      <c r="D407" s="68" t="s">
        <v>53</v>
      </c>
      <c r="E407" s="68" t="s">
        <v>50</v>
      </c>
      <c r="F407" s="68">
        <v>7</v>
      </c>
      <c r="G407" s="76">
        <v>4158</v>
      </c>
      <c r="H407" s="68">
        <v>2585.8602000000001</v>
      </c>
      <c r="I407" s="278"/>
      <c r="J407" s="278"/>
      <c r="K407" s="278"/>
      <c r="L407" s="278"/>
      <c r="M407" s="278"/>
      <c r="N407" s="278"/>
    </row>
    <row r="408" spans="1:14">
      <c r="A408" s="69">
        <v>40938</v>
      </c>
      <c r="B408" s="67">
        <v>1867</v>
      </c>
      <c r="C408" s="68" t="s">
        <v>45</v>
      </c>
      <c r="D408" s="68" t="s">
        <v>53</v>
      </c>
      <c r="E408" s="68" t="s">
        <v>47</v>
      </c>
      <c r="F408" s="68">
        <v>8</v>
      </c>
      <c r="G408" s="76">
        <v>10440</v>
      </c>
      <c r="H408" s="68">
        <v>3660.2640000000001</v>
      </c>
      <c r="I408" s="278"/>
      <c r="J408" s="278"/>
      <c r="K408" s="278"/>
      <c r="L408" s="278"/>
      <c r="M408" s="278"/>
      <c r="N408" s="278"/>
    </row>
    <row r="409" spans="1:14">
      <c r="A409" s="69">
        <v>40939</v>
      </c>
      <c r="B409" s="67">
        <v>1502</v>
      </c>
      <c r="C409" s="68" t="s">
        <v>48</v>
      </c>
      <c r="D409" s="68" t="s">
        <v>53</v>
      </c>
      <c r="E409" s="68" t="s">
        <v>50</v>
      </c>
      <c r="F409" s="68">
        <v>6</v>
      </c>
      <c r="G409" s="76">
        <v>6561</v>
      </c>
      <c r="H409" s="68">
        <v>3494.8260000000005</v>
      </c>
      <c r="I409" s="278"/>
      <c r="J409" s="278"/>
      <c r="K409" s="278"/>
      <c r="L409" s="278"/>
      <c r="M409" s="278"/>
      <c r="N409" s="278"/>
    </row>
    <row r="410" spans="1:14">
      <c r="A410" s="69">
        <v>40940</v>
      </c>
      <c r="B410" s="67">
        <v>1868</v>
      </c>
      <c r="C410" s="68" t="s">
        <v>48</v>
      </c>
      <c r="D410" s="68" t="s">
        <v>53</v>
      </c>
      <c r="E410" s="68" t="s">
        <v>47</v>
      </c>
      <c r="F410" s="68">
        <v>8</v>
      </c>
      <c r="G410" s="76">
        <v>8496</v>
      </c>
      <c r="H410" s="68">
        <v>4378.6259999999993</v>
      </c>
      <c r="I410" s="278"/>
      <c r="J410" s="278"/>
      <c r="K410" s="278"/>
      <c r="L410" s="278"/>
      <c r="M410" s="278"/>
      <c r="N410" s="278"/>
    </row>
    <row r="411" spans="1:14">
      <c r="A411" s="69">
        <v>40941</v>
      </c>
      <c r="B411" s="67">
        <v>1503</v>
      </c>
      <c r="C411" s="68" t="s">
        <v>49</v>
      </c>
      <c r="D411" s="68" t="s">
        <v>53</v>
      </c>
      <c r="E411" s="68" t="s">
        <v>51</v>
      </c>
      <c r="F411" s="68">
        <v>7</v>
      </c>
      <c r="G411" s="76">
        <v>4515</v>
      </c>
      <c r="H411" s="68">
        <v>786.06150000000002</v>
      </c>
      <c r="I411" s="278"/>
      <c r="J411" s="278"/>
      <c r="K411" s="278"/>
      <c r="L411" s="278"/>
      <c r="M411" s="278"/>
      <c r="N411" s="278"/>
    </row>
    <row r="412" spans="1:14">
      <c r="A412" s="69">
        <v>40942</v>
      </c>
      <c r="B412" s="67">
        <v>1869</v>
      </c>
      <c r="C412" s="68" t="s">
        <v>49</v>
      </c>
      <c r="D412" s="68" t="s">
        <v>53</v>
      </c>
      <c r="E412" s="68" t="s">
        <v>50</v>
      </c>
      <c r="F412" s="68">
        <v>9</v>
      </c>
      <c r="G412" s="76">
        <v>5143.5</v>
      </c>
      <c r="H412" s="68">
        <v>733.80600000000004</v>
      </c>
      <c r="I412" s="278"/>
      <c r="J412" s="278"/>
      <c r="K412" s="278"/>
      <c r="L412" s="278"/>
      <c r="M412" s="278"/>
      <c r="N412" s="278"/>
    </row>
    <row r="413" spans="1:14">
      <c r="A413" s="69">
        <v>40943</v>
      </c>
      <c r="B413" s="67">
        <v>1504</v>
      </c>
      <c r="C413" s="68" t="s">
        <v>45</v>
      </c>
      <c r="D413" s="68" t="s">
        <v>53</v>
      </c>
      <c r="E413" s="68" t="s">
        <v>51</v>
      </c>
      <c r="F413" s="68">
        <v>9</v>
      </c>
      <c r="G413" s="76">
        <v>12195</v>
      </c>
      <c r="H413" s="68">
        <v>3248.0163000000002</v>
      </c>
      <c r="I413" s="278"/>
      <c r="J413" s="278"/>
      <c r="K413" s="278"/>
      <c r="L413" s="278"/>
      <c r="M413" s="278"/>
      <c r="N413" s="278"/>
    </row>
    <row r="414" spans="1:14">
      <c r="A414" s="69">
        <v>40944</v>
      </c>
      <c r="B414" s="67">
        <v>1870</v>
      </c>
      <c r="C414" s="68" t="s">
        <v>45</v>
      </c>
      <c r="D414" s="68" t="s">
        <v>53</v>
      </c>
      <c r="E414" s="68" t="s">
        <v>50</v>
      </c>
      <c r="F414" s="68">
        <v>10</v>
      </c>
      <c r="G414" s="76">
        <v>10560</v>
      </c>
      <c r="H414" s="68">
        <v>5089.92</v>
      </c>
      <c r="I414" s="278"/>
      <c r="J414" s="278"/>
      <c r="K414" s="278"/>
      <c r="L414" s="278"/>
      <c r="M414" s="278"/>
      <c r="N414" s="278"/>
    </row>
    <row r="415" spans="1:14">
      <c r="A415" s="69">
        <v>40945</v>
      </c>
      <c r="B415" s="67">
        <v>1505</v>
      </c>
      <c r="C415" s="68" t="s">
        <v>48</v>
      </c>
      <c r="D415" s="68" t="s">
        <v>53</v>
      </c>
      <c r="E415" s="68" t="s">
        <v>51</v>
      </c>
      <c r="F415" s="68">
        <v>9</v>
      </c>
      <c r="G415" s="76">
        <v>11475</v>
      </c>
      <c r="H415" s="68">
        <v>1964.0609999999999</v>
      </c>
      <c r="I415" s="278"/>
      <c r="J415" s="278"/>
      <c r="K415" s="278"/>
      <c r="L415" s="278"/>
      <c r="M415" s="278"/>
      <c r="N415" s="278"/>
    </row>
    <row r="416" spans="1:14">
      <c r="A416" s="69">
        <v>40946</v>
      </c>
      <c r="B416" s="67">
        <v>1871</v>
      </c>
      <c r="C416" s="68" t="s">
        <v>48</v>
      </c>
      <c r="D416" s="68" t="s">
        <v>53</v>
      </c>
      <c r="E416" s="68" t="s">
        <v>50</v>
      </c>
      <c r="F416" s="68">
        <v>9</v>
      </c>
      <c r="G416" s="76">
        <v>2146.5</v>
      </c>
      <c r="H416" s="68">
        <v>4819.9657500000003</v>
      </c>
      <c r="I416" s="278"/>
      <c r="J416" s="278"/>
      <c r="K416" s="278"/>
      <c r="L416" s="278"/>
      <c r="M416" s="278"/>
      <c r="N416" s="278"/>
    </row>
    <row r="417" spans="1:14">
      <c r="A417" s="69">
        <v>40947</v>
      </c>
      <c r="B417" s="67">
        <v>1506</v>
      </c>
      <c r="C417" s="68" t="s">
        <v>49</v>
      </c>
      <c r="D417" s="68" t="s">
        <v>53</v>
      </c>
      <c r="E417" s="68" t="s">
        <v>47</v>
      </c>
      <c r="F417" s="68">
        <v>7</v>
      </c>
      <c r="G417" s="76">
        <v>7014</v>
      </c>
      <c r="H417" s="68">
        <v>2304.8004000000001</v>
      </c>
      <c r="I417" s="278"/>
      <c r="J417" s="278"/>
      <c r="K417" s="278"/>
      <c r="L417" s="278"/>
      <c r="M417" s="278"/>
      <c r="N417" s="278"/>
    </row>
    <row r="418" spans="1:14">
      <c r="A418" s="69">
        <v>40948</v>
      </c>
      <c r="B418" s="67">
        <v>1872</v>
      </c>
      <c r="C418" s="68" t="s">
        <v>49</v>
      </c>
      <c r="D418" s="68" t="s">
        <v>53</v>
      </c>
      <c r="E418" s="68" t="s">
        <v>51</v>
      </c>
      <c r="F418" s="68">
        <v>7</v>
      </c>
      <c r="G418" s="76">
        <v>5386.5</v>
      </c>
      <c r="H418" s="68">
        <v>3228.3090000000002</v>
      </c>
      <c r="I418" s="278"/>
      <c r="J418" s="278"/>
      <c r="K418" s="278"/>
      <c r="L418" s="278"/>
      <c r="M418" s="278"/>
      <c r="N418" s="278"/>
    </row>
    <row r="419" spans="1:14">
      <c r="A419" s="69">
        <v>40949</v>
      </c>
      <c r="B419" s="67">
        <v>1507</v>
      </c>
      <c r="C419" s="68" t="s">
        <v>45</v>
      </c>
      <c r="D419" s="68" t="s">
        <v>53</v>
      </c>
      <c r="E419" s="68" t="s">
        <v>47</v>
      </c>
      <c r="F419" s="68">
        <v>9</v>
      </c>
      <c r="G419" s="76">
        <v>1809</v>
      </c>
      <c r="H419" s="68">
        <v>672.22439999999995</v>
      </c>
      <c r="I419" s="278"/>
      <c r="J419" s="278"/>
      <c r="K419" s="278"/>
      <c r="L419" s="278"/>
      <c r="M419" s="278"/>
      <c r="N419" s="278"/>
    </row>
    <row r="420" spans="1:14">
      <c r="A420" s="69">
        <v>40950</v>
      </c>
      <c r="B420" s="67">
        <v>1873</v>
      </c>
      <c r="C420" s="68" t="s">
        <v>45</v>
      </c>
      <c r="D420" s="68" t="s">
        <v>53</v>
      </c>
      <c r="E420" s="68" t="s">
        <v>51</v>
      </c>
      <c r="F420" s="68">
        <v>6</v>
      </c>
      <c r="G420" s="76">
        <v>7344</v>
      </c>
      <c r="H420" s="68">
        <v>1633.7952</v>
      </c>
      <c r="I420" s="278"/>
      <c r="J420" s="278"/>
      <c r="K420" s="278"/>
      <c r="L420" s="278"/>
      <c r="M420" s="278"/>
      <c r="N420" s="278"/>
    </row>
    <row r="421" spans="1:14">
      <c r="A421" s="69">
        <v>40951</v>
      </c>
      <c r="B421" s="67">
        <v>1508</v>
      </c>
      <c r="C421" s="68" t="s">
        <v>48</v>
      </c>
      <c r="D421" s="68" t="s">
        <v>53</v>
      </c>
      <c r="E421" s="68" t="s">
        <v>47</v>
      </c>
      <c r="F421" s="68">
        <v>7</v>
      </c>
      <c r="G421" s="76">
        <v>8426.25</v>
      </c>
      <c r="H421" s="68">
        <v>1156.0815000000002</v>
      </c>
      <c r="I421" s="278"/>
      <c r="J421" s="278"/>
      <c r="K421" s="278"/>
      <c r="L421" s="278"/>
      <c r="M421" s="278"/>
      <c r="N421" s="278"/>
    </row>
    <row r="422" spans="1:14">
      <c r="A422" s="69">
        <v>40952</v>
      </c>
      <c r="B422" s="67">
        <v>1874</v>
      </c>
      <c r="C422" s="68" t="s">
        <v>48</v>
      </c>
      <c r="D422" s="68" t="s">
        <v>53</v>
      </c>
      <c r="E422" s="68" t="s">
        <v>51</v>
      </c>
      <c r="F422" s="68">
        <v>6</v>
      </c>
      <c r="G422" s="76">
        <v>7533</v>
      </c>
      <c r="H422" s="68">
        <v>4375.4174999999996</v>
      </c>
      <c r="I422" s="278"/>
      <c r="J422" s="278"/>
      <c r="K422" s="278"/>
      <c r="L422" s="278"/>
      <c r="M422" s="278"/>
      <c r="N422" s="278"/>
    </row>
    <row r="423" spans="1:14">
      <c r="A423" s="69">
        <v>40953</v>
      </c>
      <c r="B423" s="67">
        <v>1509</v>
      </c>
      <c r="C423" s="68" t="s">
        <v>49</v>
      </c>
      <c r="D423" s="68" t="s">
        <v>53</v>
      </c>
      <c r="E423" s="68" t="s">
        <v>50</v>
      </c>
      <c r="F423" s="68">
        <v>9</v>
      </c>
      <c r="G423" s="76">
        <v>7695</v>
      </c>
      <c r="H423" s="68">
        <v>1579.0140000000001</v>
      </c>
      <c r="I423" s="278"/>
      <c r="J423" s="278"/>
      <c r="K423" s="278"/>
      <c r="L423" s="278"/>
      <c r="M423" s="278"/>
      <c r="N423" s="278"/>
    </row>
    <row r="424" spans="1:14">
      <c r="A424" s="69">
        <v>40954</v>
      </c>
      <c r="B424" s="67">
        <v>1510</v>
      </c>
      <c r="C424" s="68" t="s">
        <v>45</v>
      </c>
      <c r="D424" s="68" t="s">
        <v>53</v>
      </c>
      <c r="E424" s="68" t="s">
        <v>50</v>
      </c>
      <c r="F424" s="68">
        <v>9</v>
      </c>
      <c r="G424" s="76">
        <v>5886</v>
      </c>
      <c r="H424" s="68">
        <v>2674.3041000000003</v>
      </c>
      <c r="I424" s="278"/>
      <c r="J424" s="278"/>
      <c r="K424" s="278"/>
      <c r="L424" s="278"/>
      <c r="M424" s="278"/>
      <c r="N424" s="278"/>
    </row>
    <row r="425" spans="1:14">
      <c r="A425" s="69">
        <v>40955</v>
      </c>
      <c r="B425" s="67">
        <v>1511</v>
      </c>
      <c r="C425" s="68" t="s">
        <v>48</v>
      </c>
      <c r="D425" s="68" t="s">
        <v>53</v>
      </c>
      <c r="E425" s="68" t="s">
        <v>50</v>
      </c>
      <c r="F425" s="68">
        <v>7</v>
      </c>
      <c r="G425" s="76">
        <v>9345</v>
      </c>
      <c r="H425" s="68">
        <v>3895.9304999999999</v>
      </c>
      <c r="I425" s="278"/>
      <c r="J425" s="278"/>
      <c r="K425" s="278"/>
      <c r="L425" s="278"/>
      <c r="M425" s="278"/>
      <c r="N425" s="278"/>
    </row>
    <row r="426" spans="1:14">
      <c r="A426" s="69">
        <v>40956</v>
      </c>
      <c r="B426" s="67">
        <v>1512</v>
      </c>
      <c r="C426" s="68" t="s">
        <v>49</v>
      </c>
      <c r="D426" s="68" t="s">
        <v>53</v>
      </c>
      <c r="E426" s="68" t="s">
        <v>51</v>
      </c>
      <c r="F426" s="68">
        <v>8</v>
      </c>
      <c r="G426" s="76">
        <v>8256</v>
      </c>
      <c r="H426" s="68">
        <v>3389.0880000000006</v>
      </c>
      <c r="I426" s="278"/>
      <c r="J426" s="278"/>
      <c r="K426" s="278"/>
      <c r="L426" s="278"/>
      <c r="M426" s="278"/>
      <c r="N426" s="278"/>
    </row>
    <row r="427" spans="1:14">
      <c r="A427" s="69">
        <v>40957</v>
      </c>
      <c r="B427" s="67">
        <v>1513</v>
      </c>
      <c r="C427" s="68" t="s">
        <v>45</v>
      </c>
      <c r="D427" s="68" t="s">
        <v>53</v>
      </c>
      <c r="E427" s="68" t="s">
        <v>51</v>
      </c>
      <c r="F427" s="68">
        <v>8</v>
      </c>
      <c r="G427" s="76">
        <v>4356</v>
      </c>
      <c r="H427" s="68">
        <v>3644.8829999999998</v>
      </c>
      <c r="I427" s="278"/>
      <c r="J427" s="278"/>
      <c r="K427" s="278"/>
      <c r="L427" s="278"/>
      <c r="M427" s="278"/>
      <c r="N427" s="278"/>
    </row>
    <row r="428" spans="1:14">
      <c r="A428" s="69">
        <v>40958</v>
      </c>
      <c r="B428" s="67">
        <v>1514</v>
      </c>
      <c r="C428" s="68" t="s">
        <v>48</v>
      </c>
      <c r="D428" s="68" t="s">
        <v>53</v>
      </c>
      <c r="E428" s="68" t="s">
        <v>51</v>
      </c>
      <c r="F428" s="68">
        <v>8</v>
      </c>
      <c r="G428" s="76">
        <v>14880</v>
      </c>
      <c r="H428" s="68">
        <v>5200.5599999999995</v>
      </c>
      <c r="I428" s="278"/>
      <c r="J428" s="278"/>
      <c r="K428" s="278"/>
      <c r="L428" s="278"/>
      <c r="M428" s="278"/>
      <c r="N428" s="278"/>
    </row>
    <row r="429" spans="1:14">
      <c r="A429" s="69">
        <v>40959</v>
      </c>
      <c r="B429" s="67">
        <v>1884</v>
      </c>
      <c r="C429" s="68" t="s">
        <v>49</v>
      </c>
      <c r="D429" s="68" t="s">
        <v>53</v>
      </c>
      <c r="E429" s="68" t="s">
        <v>47</v>
      </c>
      <c r="F429" s="68">
        <v>6</v>
      </c>
      <c r="G429" s="76">
        <v>1674</v>
      </c>
      <c r="H429" s="68">
        <v>576.86040000000003</v>
      </c>
      <c r="I429" s="278"/>
      <c r="J429" s="278"/>
      <c r="K429" s="278"/>
      <c r="L429" s="278"/>
      <c r="M429" s="278"/>
      <c r="N429" s="278"/>
    </row>
    <row r="430" spans="1:14">
      <c r="A430" s="69">
        <v>40960</v>
      </c>
      <c r="B430" s="67">
        <v>1885</v>
      </c>
      <c r="C430" s="68" t="s">
        <v>45</v>
      </c>
      <c r="D430" s="68" t="s">
        <v>53</v>
      </c>
      <c r="E430" s="68" t="s">
        <v>47</v>
      </c>
      <c r="F430" s="68">
        <v>10</v>
      </c>
      <c r="G430" s="76">
        <v>13050</v>
      </c>
      <c r="H430" s="68">
        <v>877.221</v>
      </c>
      <c r="I430" s="278"/>
      <c r="J430" s="278"/>
      <c r="K430" s="278"/>
      <c r="L430" s="278"/>
      <c r="M430" s="278"/>
      <c r="N430" s="278"/>
    </row>
    <row r="431" spans="1:14">
      <c r="A431" s="69">
        <v>40961</v>
      </c>
      <c r="B431" s="67">
        <v>1886</v>
      </c>
      <c r="C431" s="68" t="s">
        <v>48</v>
      </c>
      <c r="D431" s="68" t="s">
        <v>53</v>
      </c>
      <c r="E431" s="68" t="s">
        <v>47</v>
      </c>
      <c r="F431" s="68">
        <v>7</v>
      </c>
      <c r="G431" s="76">
        <v>11214</v>
      </c>
      <c r="H431" s="68">
        <v>3310.3728000000006</v>
      </c>
      <c r="I431" s="278"/>
      <c r="J431" s="278"/>
      <c r="K431" s="278"/>
      <c r="L431" s="278"/>
      <c r="M431" s="278"/>
      <c r="N431" s="278"/>
    </row>
    <row r="432" spans="1:14">
      <c r="A432" s="69">
        <v>40962</v>
      </c>
      <c r="B432" s="67">
        <v>1887</v>
      </c>
      <c r="C432" s="68" t="s">
        <v>49</v>
      </c>
      <c r="D432" s="68" t="s">
        <v>53</v>
      </c>
      <c r="E432" s="68" t="s">
        <v>50</v>
      </c>
      <c r="F432" s="68">
        <v>8</v>
      </c>
      <c r="G432" s="76">
        <v>3168</v>
      </c>
      <c r="H432" s="68">
        <v>2676.3263999999999</v>
      </c>
      <c r="I432" s="278"/>
      <c r="J432" s="278"/>
      <c r="K432" s="278"/>
      <c r="L432" s="278"/>
      <c r="M432" s="278"/>
      <c r="N432" s="278"/>
    </row>
    <row r="433" spans="1:14">
      <c r="A433" s="69">
        <v>40963</v>
      </c>
      <c r="B433" s="67">
        <v>1888</v>
      </c>
      <c r="C433" s="68" t="s">
        <v>45</v>
      </c>
      <c r="D433" s="68" t="s">
        <v>53</v>
      </c>
      <c r="E433" s="68" t="s">
        <v>50</v>
      </c>
      <c r="F433" s="68">
        <v>7</v>
      </c>
      <c r="G433" s="76">
        <v>13860</v>
      </c>
      <c r="H433" s="68">
        <v>1744.6968000000002</v>
      </c>
      <c r="I433" s="278"/>
      <c r="J433" s="278"/>
      <c r="K433" s="278"/>
      <c r="L433" s="278"/>
      <c r="M433" s="278"/>
      <c r="N433" s="278"/>
    </row>
    <row r="434" spans="1:14">
      <c r="A434" s="69">
        <v>40964</v>
      </c>
      <c r="B434" s="67">
        <v>1889</v>
      </c>
      <c r="C434" s="68" t="s">
        <v>48</v>
      </c>
      <c r="D434" s="68" t="s">
        <v>53</v>
      </c>
      <c r="E434" s="68" t="s">
        <v>50</v>
      </c>
      <c r="F434" s="68">
        <v>6</v>
      </c>
      <c r="G434" s="76">
        <v>1728</v>
      </c>
      <c r="H434" s="68">
        <v>2136.8447999999999</v>
      </c>
      <c r="I434" s="278"/>
      <c r="J434" s="278"/>
      <c r="K434" s="278"/>
      <c r="L434" s="278"/>
      <c r="M434" s="278"/>
      <c r="N434" s="278"/>
    </row>
    <row r="435" spans="1:14">
      <c r="A435" s="69">
        <v>40965</v>
      </c>
      <c r="B435" s="67">
        <v>1524</v>
      </c>
      <c r="C435" s="68" t="s">
        <v>49</v>
      </c>
      <c r="D435" s="68" t="s">
        <v>53</v>
      </c>
      <c r="E435" s="68" t="s">
        <v>47</v>
      </c>
      <c r="F435" s="68">
        <v>6</v>
      </c>
      <c r="G435" s="76">
        <v>6507</v>
      </c>
      <c r="H435" s="68">
        <v>2487.6260999999995</v>
      </c>
      <c r="I435" s="278"/>
      <c r="J435" s="278"/>
      <c r="K435" s="278"/>
      <c r="L435" s="278"/>
      <c r="M435" s="278"/>
      <c r="N435" s="278"/>
    </row>
    <row r="436" spans="1:14">
      <c r="A436" s="69">
        <v>40966</v>
      </c>
      <c r="B436" s="67">
        <v>1890</v>
      </c>
      <c r="C436" s="68" t="s">
        <v>49</v>
      </c>
      <c r="D436" s="68" t="s">
        <v>53</v>
      </c>
      <c r="E436" s="68" t="s">
        <v>51</v>
      </c>
      <c r="F436" s="68">
        <v>10</v>
      </c>
      <c r="G436" s="76">
        <v>2505</v>
      </c>
      <c r="H436" s="68">
        <v>919.58550000000002</v>
      </c>
      <c r="I436" s="278"/>
      <c r="J436" s="278"/>
      <c r="K436" s="278"/>
      <c r="L436" s="278"/>
      <c r="M436" s="278"/>
      <c r="N436" s="278"/>
    </row>
    <row r="437" spans="1:14">
      <c r="A437" s="69">
        <v>40967</v>
      </c>
      <c r="B437" s="67">
        <v>1525</v>
      </c>
      <c r="C437" s="68" t="s">
        <v>45</v>
      </c>
      <c r="D437" s="68" t="s">
        <v>53</v>
      </c>
      <c r="E437" s="68" t="s">
        <v>47</v>
      </c>
      <c r="F437" s="68">
        <v>10</v>
      </c>
      <c r="G437" s="76">
        <v>11700</v>
      </c>
      <c r="H437" s="68">
        <v>898.09199999999998</v>
      </c>
      <c r="I437" s="278"/>
      <c r="J437" s="278"/>
      <c r="K437" s="278"/>
      <c r="L437" s="278"/>
      <c r="M437" s="278"/>
      <c r="N437" s="278"/>
    </row>
    <row r="438" spans="1:14">
      <c r="A438" s="69">
        <v>40969</v>
      </c>
      <c r="B438" s="67">
        <v>1891</v>
      </c>
      <c r="C438" s="68" t="s">
        <v>45</v>
      </c>
      <c r="D438" s="68" t="s">
        <v>53</v>
      </c>
      <c r="E438" s="68" t="s">
        <v>51</v>
      </c>
      <c r="F438" s="68">
        <v>6</v>
      </c>
      <c r="G438" s="76">
        <v>10710</v>
      </c>
      <c r="H438" s="68">
        <v>3991.6170000000002</v>
      </c>
      <c r="I438" s="278"/>
      <c r="J438" s="278"/>
      <c r="K438" s="278"/>
      <c r="L438" s="278"/>
      <c r="M438" s="278"/>
      <c r="N438" s="278"/>
    </row>
    <row r="439" spans="1:14">
      <c r="A439" s="69">
        <v>40970</v>
      </c>
      <c r="B439" s="67">
        <v>1526</v>
      </c>
      <c r="C439" s="68" t="s">
        <v>48</v>
      </c>
      <c r="D439" s="68" t="s">
        <v>53</v>
      </c>
      <c r="E439" s="68" t="s">
        <v>47</v>
      </c>
      <c r="F439" s="68">
        <v>6</v>
      </c>
      <c r="G439" s="76">
        <v>7290</v>
      </c>
      <c r="H439" s="68">
        <v>3225.0960000000005</v>
      </c>
      <c r="I439" s="278"/>
      <c r="J439" s="278"/>
      <c r="K439" s="278"/>
      <c r="L439" s="278"/>
      <c r="M439" s="278"/>
      <c r="N439" s="278"/>
    </row>
    <row r="440" spans="1:14">
      <c r="A440" s="69">
        <v>40971</v>
      </c>
      <c r="B440" s="67">
        <v>1892</v>
      </c>
      <c r="C440" s="68" t="s">
        <v>48</v>
      </c>
      <c r="D440" s="68" t="s">
        <v>53</v>
      </c>
      <c r="E440" s="68" t="s">
        <v>51</v>
      </c>
      <c r="F440" s="68">
        <v>9</v>
      </c>
      <c r="G440" s="76">
        <v>2085.75</v>
      </c>
      <c r="H440" s="68">
        <v>839.30579999999998</v>
      </c>
      <c r="I440" s="278"/>
      <c r="J440" s="278"/>
      <c r="K440" s="278"/>
      <c r="L440" s="278"/>
      <c r="M440" s="278"/>
      <c r="N440" s="278"/>
    </row>
    <row r="441" spans="1:14">
      <c r="A441" s="69">
        <v>40972</v>
      </c>
      <c r="B441" s="67">
        <v>1527</v>
      </c>
      <c r="C441" s="68" t="s">
        <v>49</v>
      </c>
      <c r="D441" s="68" t="s">
        <v>53</v>
      </c>
      <c r="E441" s="68" t="s">
        <v>50</v>
      </c>
      <c r="F441" s="68">
        <v>9</v>
      </c>
      <c r="G441" s="76">
        <v>2358</v>
      </c>
      <c r="H441" s="68">
        <v>970.08119999999997</v>
      </c>
      <c r="I441" s="278"/>
      <c r="J441" s="278"/>
      <c r="K441" s="278"/>
      <c r="L441" s="278"/>
      <c r="M441" s="278"/>
      <c r="N441" s="278"/>
    </row>
    <row r="442" spans="1:14">
      <c r="A442" s="69">
        <v>40973</v>
      </c>
      <c r="B442" s="67">
        <v>1893</v>
      </c>
      <c r="C442" s="68" t="s">
        <v>49</v>
      </c>
      <c r="D442" s="68" t="s">
        <v>53</v>
      </c>
      <c r="E442" s="68" t="s">
        <v>47</v>
      </c>
      <c r="F442" s="68">
        <v>9</v>
      </c>
      <c r="G442" s="76">
        <v>8829</v>
      </c>
      <c r="H442" s="68">
        <v>833.8990500000001</v>
      </c>
      <c r="I442" s="278"/>
      <c r="J442" s="278"/>
      <c r="K442" s="278"/>
      <c r="L442" s="278"/>
      <c r="M442" s="278"/>
      <c r="N442" s="278"/>
    </row>
    <row r="443" spans="1:14">
      <c r="A443" s="69">
        <v>41339</v>
      </c>
      <c r="B443" s="67">
        <v>1528</v>
      </c>
      <c r="C443" s="68" t="s">
        <v>45</v>
      </c>
      <c r="D443" s="68" t="s">
        <v>53</v>
      </c>
      <c r="E443" s="68" t="s">
        <v>50</v>
      </c>
      <c r="F443" s="68">
        <v>8</v>
      </c>
      <c r="G443" s="76">
        <v>4288</v>
      </c>
      <c r="H443" s="68">
        <v>4340.5280000000002</v>
      </c>
      <c r="I443" s="278"/>
      <c r="J443" s="278"/>
      <c r="K443" s="278"/>
      <c r="L443" s="278"/>
      <c r="M443" s="278"/>
      <c r="N443" s="278"/>
    </row>
    <row r="444" spans="1:14">
      <c r="A444" s="69">
        <v>41340</v>
      </c>
      <c r="B444" s="67">
        <v>1902</v>
      </c>
      <c r="C444" s="68" t="s">
        <v>49</v>
      </c>
      <c r="D444" s="68" t="s">
        <v>53</v>
      </c>
      <c r="E444" s="68" t="s">
        <v>47</v>
      </c>
      <c r="F444" s="68">
        <v>9</v>
      </c>
      <c r="G444" s="76">
        <v>8977.5</v>
      </c>
      <c r="H444" s="68">
        <v>1609.1271000000002</v>
      </c>
      <c r="I444" s="278"/>
      <c r="J444" s="278"/>
      <c r="K444" s="278"/>
      <c r="L444" s="278"/>
      <c r="M444" s="278"/>
      <c r="N444" s="278"/>
    </row>
    <row r="445" spans="1:14">
      <c r="A445" s="69">
        <v>41341</v>
      </c>
      <c r="B445" s="67">
        <v>1903</v>
      </c>
      <c r="C445" s="68" t="s">
        <v>45</v>
      </c>
      <c r="D445" s="68" t="s">
        <v>53</v>
      </c>
      <c r="E445" s="68" t="s">
        <v>47</v>
      </c>
      <c r="F445" s="68">
        <v>6</v>
      </c>
      <c r="G445" s="76">
        <v>2232</v>
      </c>
      <c r="H445" s="68">
        <v>2974.8096</v>
      </c>
      <c r="I445" s="278"/>
      <c r="J445" s="278"/>
      <c r="K445" s="278"/>
      <c r="L445" s="278"/>
      <c r="M445" s="278"/>
      <c r="N445" s="278"/>
    </row>
    <row r="446" spans="1:14">
      <c r="A446" s="69">
        <v>41342</v>
      </c>
      <c r="B446" s="67">
        <v>1904</v>
      </c>
      <c r="C446" s="68" t="s">
        <v>48</v>
      </c>
      <c r="D446" s="68" t="s">
        <v>53</v>
      </c>
      <c r="E446" s="68" t="s">
        <v>47</v>
      </c>
      <c r="F446" s="68">
        <v>9</v>
      </c>
      <c r="G446" s="76">
        <v>13365</v>
      </c>
      <c r="H446" s="68">
        <v>5565.1859999999997</v>
      </c>
      <c r="I446" s="278"/>
      <c r="J446" s="278"/>
      <c r="K446" s="278"/>
      <c r="L446" s="278"/>
      <c r="M446" s="278"/>
      <c r="N446" s="278"/>
    </row>
    <row r="447" spans="1:14">
      <c r="A447" s="69">
        <v>41343</v>
      </c>
      <c r="B447" s="67">
        <v>1905</v>
      </c>
      <c r="C447" s="68" t="s">
        <v>49</v>
      </c>
      <c r="D447" s="68" t="s">
        <v>53</v>
      </c>
      <c r="E447" s="68" t="s">
        <v>50</v>
      </c>
      <c r="F447" s="68">
        <v>7</v>
      </c>
      <c r="G447" s="76">
        <v>2220.75</v>
      </c>
      <c r="H447" s="68">
        <v>982.68187499999999</v>
      </c>
      <c r="I447" s="278"/>
      <c r="J447" s="278"/>
      <c r="K447" s="278"/>
      <c r="L447" s="278"/>
      <c r="M447" s="278"/>
      <c r="N447" s="278"/>
    </row>
    <row r="448" spans="1:14">
      <c r="A448" s="69">
        <v>41344</v>
      </c>
      <c r="B448" s="67">
        <v>1906</v>
      </c>
      <c r="C448" s="68" t="s">
        <v>45</v>
      </c>
      <c r="D448" s="68" t="s">
        <v>53</v>
      </c>
      <c r="E448" s="68" t="s">
        <v>50</v>
      </c>
      <c r="F448" s="68">
        <v>6</v>
      </c>
      <c r="G448" s="76">
        <v>5616</v>
      </c>
      <c r="H448" s="68">
        <v>4112.7840000000006</v>
      </c>
      <c r="I448" s="278"/>
      <c r="J448" s="278"/>
      <c r="K448" s="278"/>
      <c r="L448" s="278"/>
      <c r="M448" s="278"/>
      <c r="N448" s="278"/>
    </row>
    <row r="449" spans="1:14">
      <c r="A449" s="69">
        <v>41345</v>
      </c>
      <c r="B449" s="67">
        <v>1542</v>
      </c>
      <c r="C449" s="68" t="s">
        <v>49</v>
      </c>
      <c r="D449" s="68" t="s">
        <v>53</v>
      </c>
      <c r="E449" s="68" t="s">
        <v>47</v>
      </c>
      <c r="F449" s="68">
        <v>9</v>
      </c>
      <c r="G449" s="76">
        <v>1984.5</v>
      </c>
      <c r="H449" s="68">
        <v>4042.4264999999996</v>
      </c>
      <c r="I449" s="278"/>
      <c r="J449" s="278"/>
      <c r="K449" s="278"/>
      <c r="L449" s="278"/>
      <c r="M449" s="278"/>
      <c r="N449" s="278"/>
    </row>
    <row r="450" spans="1:14">
      <c r="A450" s="69">
        <v>41346</v>
      </c>
      <c r="B450" s="67">
        <v>1907</v>
      </c>
      <c r="C450" s="68" t="s">
        <v>48</v>
      </c>
      <c r="D450" s="68" t="s">
        <v>53</v>
      </c>
      <c r="E450" s="68" t="s">
        <v>50</v>
      </c>
      <c r="F450" s="68">
        <v>6</v>
      </c>
      <c r="G450" s="76">
        <v>7344</v>
      </c>
      <c r="H450" s="68">
        <v>3077.8703999999998</v>
      </c>
      <c r="I450" s="278"/>
      <c r="J450" s="278"/>
      <c r="K450" s="278"/>
      <c r="L450" s="278"/>
      <c r="M450" s="278"/>
      <c r="N450" s="278"/>
    </row>
    <row r="451" spans="1:14">
      <c r="A451" s="69">
        <v>41347</v>
      </c>
      <c r="B451" s="67">
        <v>1543</v>
      </c>
      <c r="C451" s="68" t="s">
        <v>45</v>
      </c>
      <c r="D451" s="68" t="s">
        <v>53</v>
      </c>
      <c r="E451" s="68" t="s">
        <v>47</v>
      </c>
      <c r="F451" s="68">
        <v>9</v>
      </c>
      <c r="G451" s="76">
        <v>7587</v>
      </c>
      <c r="H451" s="68">
        <v>4445.982</v>
      </c>
      <c r="I451" s="278"/>
      <c r="J451" s="278"/>
      <c r="K451" s="278"/>
      <c r="L451" s="278"/>
      <c r="M451" s="278"/>
      <c r="N451" s="278"/>
    </row>
    <row r="452" spans="1:14">
      <c r="A452" s="69">
        <v>41348</v>
      </c>
      <c r="B452" s="67">
        <v>1908</v>
      </c>
      <c r="C452" s="68" t="s">
        <v>49</v>
      </c>
      <c r="D452" s="68" t="s">
        <v>53</v>
      </c>
      <c r="E452" s="68" t="s">
        <v>51</v>
      </c>
      <c r="F452" s="68">
        <v>6</v>
      </c>
      <c r="G452" s="76">
        <v>3834</v>
      </c>
      <c r="H452" s="68">
        <v>3564.6615000000002</v>
      </c>
    </row>
    <row r="453" spans="1:14">
      <c r="A453" s="69">
        <v>41349</v>
      </c>
      <c r="B453" s="67">
        <v>1544</v>
      </c>
      <c r="C453" s="68" t="s">
        <v>48</v>
      </c>
      <c r="D453" s="68" t="s">
        <v>53</v>
      </c>
      <c r="E453" s="68" t="s">
        <v>47</v>
      </c>
      <c r="F453" s="68">
        <v>8</v>
      </c>
      <c r="G453" s="76">
        <v>14940</v>
      </c>
      <c r="H453" s="68">
        <v>1164.7223999999999</v>
      </c>
    </row>
    <row r="454" spans="1:14">
      <c r="A454" s="69">
        <v>41350</v>
      </c>
      <c r="B454" s="67">
        <v>1909</v>
      </c>
      <c r="C454" s="68" t="s">
        <v>45</v>
      </c>
      <c r="D454" s="68" t="s">
        <v>53</v>
      </c>
      <c r="E454" s="68" t="s">
        <v>51</v>
      </c>
      <c r="F454" s="68">
        <v>8</v>
      </c>
      <c r="G454" s="76">
        <v>2280</v>
      </c>
      <c r="H454" s="68">
        <v>737.58</v>
      </c>
    </row>
    <row r="455" spans="1:14">
      <c r="A455" s="69">
        <v>41351</v>
      </c>
      <c r="B455" s="67">
        <v>1545</v>
      </c>
      <c r="C455" s="68" t="s">
        <v>49</v>
      </c>
      <c r="D455" s="68" t="s">
        <v>53</v>
      </c>
      <c r="E455" s="68" t="s">
        <v>50</v>
      </c>
      <c r="F455" s="68">
        <v>10</v>
      </c>
      <c r="G455" s="76">
        <v>13800</v>
      </c>
      <c r="H455" s="68">
        <v>1811.6640000000002</v>
      </c>
    </row>
    <row r="456" spans="1:14">
      <c r="A456" s="69">
        <v>41352</v>
      </c>
      <c r="B456" s="67">
        <v>1910</v>
      </c>
      <c r="C456" s="68" t="s">
        <v>48</v>
      </c>
      <c r="D456" s="68" t="s">
        <v>53</v>
      </c>
      <c r="E456" s="68" t="s">
        <v>51</v>
      </c>
      <c r="F456" s="68">
        <v>8</v>
      </c>
      <c r="G456" s="76">
        <v>4048</v>
      </c>
      <c r="H456" s="68">
        <v>3422.1792</v>
      </c>
    </row>
    <row r="457" spans="1:14">
      <c r="A457" s="69">
        <v>41353</v>
      </c>
      <c r="B457" s="67">
        <v>1546</v>
      </c>
      <c r="C457" s="68" t="s">
        <v>45</v>
      </c>
      <c r="D457" s="68" t="s">
        <v>53</v>
      </c>
      <c r="E457" s="68" t="s">
        <v>50</v>
      </c>
      <c r="F457" s="68">
        <v>8</v>
      </c>
      <c r="G457" s="76">
        <v>2106</v>
      </c>
      <c r="H457" s="68">
        <v>2156.9651999999996</v>
      </c>
    </row>
    <row r="458" spans="1:14">
      <c r="A458" s="69">
        <v>41354</v>
      </c>
      <c r="B458" s="67">
        <v>1547</v>
      </c>
      <c r="C458" s="68" t="s">
        <v>48</v>
      </c>
      <c r="D458" s="68" t="s">
        <v>53</v>
      </c>
      <c r="E458" s="68" t="s">
        <v>50</v>
      </c>
      <c r="F458" s="68">
        <v>8</v>
      </c>
      <c r="G458" s="76">
        <v>7920</v>
      </c>
      <c r="H458" s="68">
        <v>2503.5120000000002</v>
      </c>
    </row>
    <row r="459" spans="1:14">
      <c r="A459" s="69">
        <v>41355</v>
      </c>
      <c r="B459" s="67">
        <v>1548</v>
      </c>
      <c r="C459" s="68" t="s">
        <v>49</v>
      </c>
      <c r="D459" s="68" t="s">
        <v>53</v>
      </c>
      <c r="E459" s="68" t="s">
        <v>51</v>
      </c>
      <c r="F459" s="68">
        <v>9</v>
      </c>
      <c r="G459" s="76">
        <v>10044</v>
      </c>
      <c r="H459" s="68">
        <v>984.81420000000003</v>
      </c>
    </row>
    <row r="460" spans="1:14">
      <c r="A460" s="69">
        <v>41356</v>
      </c>
      <c r="B460" s="67">
        <v>1549</v>
      </c>
      <c r="C460" s="68" t="s">
        <v>45</v>
      </c>
      <c r="D460" s="68" t="s">
        <v>53</v>
      </c>
      <c r="E460" s="68" t="s">
        <v>51</v>
      </c>
      <c r="F460" s="68">
        <v>8</v>
      </c>
      <c r="G460" s="76">
        <v>3144</v>
      </c>
      <c r="H460" s="68">
        <v>3420.6719999999996</v>
      </c>
    </row>
    <row r="461" spans="1:14">
      <c r="A461" s="69">
        <v>41357</v>
      </c>
      <c r="B461" s="67">
        <v>1550</v>
      </c>
      <c r="C461" s="68" t="s">
        <v>48</v>
      </c>
      <c r="D461" s="68" t="s">
        <v>53</v>
      </c>
      <c r="E461" s="68" t="s">
        <v>51</v>
      </c>
      <c r="F461" s="68">
        <v>10</v>
      </c>
      <c r="G461" s="76">
        <v>10020</v>
      </c>
      <c r="H461" s="68">
        <v>3834.6539999999995</v>
      </c>
    </row>
    <row r="462" spans="1:14">
      <c r="A462" s="69">
        <v>41358</v>
      </c>
      <c r="B462" s="67">
        <v>1938</v>
      </c>
      <c r="C462" s="68" t="s">
        <v>49</v>
      </c>
      <c r="D462" s="68" t="s">
        <v>53</v>
      </c>
      <c r="E462" s="68" t="s">
        <v>47</v>
      </c>
      <c r="F462" s="68">
        <v>7</v>
      </c>
      <c r="G462" s="76">
        <v>2016</v>
      </c>
      <c r="H462" s="68">
        <v>1776.096</v>
      </c>
    </row>
    <row r="463" spans="1:14">
      <c r="A463" s="69">
        <v>41359</v>
      </c>
      <c r="B463" s="67">
        <v>1939</v>
      </c>
      <c r="C463" s="68" t="s">
        <v>45</v>
      </c>
      <c r="D463" s="68" t="s">
        <v>53</v>
      </c>
      <c r="E463" s="68" t="s">
        <v>47</v>
      </c>
      <c r="F463" s="68">
        <v>10</v>
      </c>
      <c r="G463" s="76">
        <v>7335</v>
      </c>
      <c r="H463" s="68">
        <v>3707.598</v>
      </c>
    </row>
    <row r="464" spans="1:14">
      <c r="A464" s="69">
        <v>41360</v>
      </c>
      <c r="B464" s="67">
        <v>1940</v>
      </c>
      <c r="C464" s="68" t="s">
        <v>48</v>
      </c>
      <c r="D464" s="68" t="s">
        <v>53</v>
      </c>
      <c r="E464" s="68" t="s">
        <v>47</v>
      </c>
      <c r="F464" s="68">
        <v>10</v>
      </c>
      <c r="G464" s="76">
        <v>5310</v>
      </c>
      <c r="H464" s="68">
        <v>2214.6240000000003</v>
      </c>
    </row>
    <row r="465" spans="1:8">
      <c r="A465" s="69">
        <v>41361</v>
      </c>
      <c r="B465" s="67">
        <v>1941</v>
      </c>
      <c r="C465" s="68" t="s">
        <v>49</v>
      </c>
      <c r="D465" s="68" t="s">
        <v>53</v>
      </c>
      <c r="E465" s="68" t="s">
        <v>50</v>
      </c>
      <c r="F465" s="68">
        <v>6</v>
      </c>
      <c r="G465" s="76">
        <v>7812</v>
      </c>
      <c r="H465" s="68">
        <v>666.16830000000004</v>
      </c>
    </row>
    <row r="466" spans="1:8">
      <c r="A466" s="69">
        <v>41362</v>
      </c>
      <c r="B466" s="67">
        <v>1942</v>
      </c>
      <c r="C466" s="68" t="s">
        <v>45</v>
      </c>
      <c r="D466" s="68" t="s">
        <v>53</v>
      </c>
      <c r="E466" s="68" t="s">
        <v>50</v>
      </c>
      <c r="F466" s="68">
        <v>10</v>
      </c>
      <c r="G466" s="76">
        <v>7785</v>
      </c>
      <c r="H466" s="68">
        <v>4436.4120000000003</v>
      </c>
    </row>
    <row r="467" spans="1:8">
      <c r="A467" s="69">
        <v>41363</v>
      </c>
      <c r="B467" s="67">
        <v>1578</v>
      </c>
      <c r="C467" s="68" t="s">
        <v>49</v>
      </c>
      <c r="D467" s="68" t="s">
        <v>53</v>
      </c>
      <c r="E467" s="68" t="s">
        <v>47</v>
      </c>
      <c r="F467" s="68">
        <v>8</v>
      </c>
      <c r="G467" s="76">
        <v>6876</v>
      </c>
      <c r="H467" s="68">
        <v>1720.8336000000002</v>
      </c>
    </row>
    <row r="468" spans="1:8">
      <c r="A468" s="69">
        <v>41364</v>
      </c>
      <c r="B468" s="67">
        <v>1943</v>
      </c>
      <c r="C468" s="68" t="s">
        <v>48</v>
      </c>
      <c r="D468" s="68" t="s">
        <v>53</v>
      </c>
      <c r="E468" s="68" t="s">
        <v>50</v>
      </c>
      <c r="F468" s="68">
        <v>9</v>
      </c>
      <c r="G468" s="76">
        <v>2646</v>
      </c>
      <c r="H468" s="68">
        <v>1056.8124</v>
      </c>
    </row>
    <row r="469" spans="1:8">
      <c r="A469" s="69">
        <v>41365</v>
      </c>
      <c r="B469" s="67">
        <v>1579</v>
      </c>
      <c r="C469" s="68" t="s">
        <v>45</v>
      </c>
      <c r="D469" s="68" t="s">
        <v>53</v>
      </c>
      <c r="E469" s="68" t="s">
        <v>47</v>
      </c>
      <c r="F469" s="68">
        <v>7</v>
      </c>
      <c r="G469" s="76">
        <v>1533</v>
      </c>
      <c r="H469" s="68">
        <v>2004.2442000000001</v>
      </c>
    </row>
    <row r="470" spans="1:8">
      <c r="A470" s="69">
        <v>41366</v>
      </c>
      <c r="B470" s="67">
        <v>1944</v>
      </c>
      <c r="C470" s="68" t="s">
        <v>49</v>
      </c>
      <c r="D470" s="68" t="s">
        <v>53</v>
      </c>
      <c r="E470" s="68" t="s">
        <v>51</v>
      </c>
      <c r="F470" s="68">
        <v>7</v>
      </c>
      <c r="G470" s="76">
        <v>7140</v>
      </c>
      <c r="H470" s="68">
        <v>1653.0884999999996</v>
      </c>
    </row>
    <row r="471" spans="1:8">
      <c r="A471" s="69">
        <v>41367</v>
      </c>
      <c r="B471" s="67">
        <v>1580</v>
      </c>
      <c r="C471" s="68" t="s">
        <v>48</v>
      </c>
      <c r="D471" s="68" t="s">
        <v>53</v>
      </c>
      <c r="E471" s="68" t="s">
        <v>47</v>
      </c>
      <c r="F471" s="68">
        <v>7</v>
      </c>
      <c r="G471" s="76">
        <v>2030</v>
      </c>
      <c r="H471" s="68">
        <v>771.4</v>
      </c>
    </row>
    <row r="472" spans="1:8">
      <c r="A472" s="69">
        <v>41368</v>
      </c>
      <c r="B472" s="67">
        <v>1945</v>
      </c>
      <c r="C472" s="68" t="s">
        <v>45</v>
      </c>
      <c r="D472" s="68" t="s">
        <v>53</v>
      </c>
      <c r="E472" s="68" t="s">
        <v>51</v>
      </c>
      <c r="F472" s="68">
        <v>10</v>
      </c>
      <c r="G472" s="76">
        <v>2310</v>
      </c>
      <c r="H472" s="68">
        <v>944.09699999999998</v>
      </c>
    </row>
    <row r="473" spans="1:8">
      <c r="A473" s="69">
        <v>41369</v>
      </c>
      <c r="B473" s="67">
        <v>1581</v>
      </c>
      <c r="C473" s="68" t="s">
        <v>49</v>
      </c>
      <c r="D473" s="68" t="s">
        <v>53</v>
      </c>
      <c r="E473" s="68" t="s">
        <v>50</v>
      </c>
      <c r="F473" s="68">
        <v>7</v>
      </c>
      <c r="G473" s="76">
        <v>5386.5</v>
      </c>
      <c r="H473" s="68">
        <v>1577.8854000000001</v>
      </c>
    </row>
    <row r="474" spans="1:8">
      <c r="A474" s="69">
        <v>41370</v>
      </c>
      <c r="B474" s="67">
        <v>1946</v>
      </c>
      <c r="C474" s="68" t="s">
        <v>48</v>
      </c>
      <c r="D474" s="68" t="s">
        <v>53</v>
      </c>
      <c r="E474" s="68" t="s">
        <v>51</v>
      </c>
      <c r="F474" s="68">
        <v>6</v>
      </c>
      <c r="G474" s="76">
        <v>7938</v>
      </c>
      <c r="H474" s="68">
        <v>1496.3130000000001</v>
      </c>
    </row>
    <row r="475" spans="1:8">
      <c r="A475" s="69">
        <v>41371</v>
      </c>
      <c r="B475" s="67">
        <v>1582</v>
      </c>
      <c r="C475" s="68" t="s">
        <v>45</v>
      </c>
      <c r="D475" s="68" t="s">
        <v>53</v>
      </c>
      <c r="E475" s="68" t="s">
        <v>50</v>
      </c>
      <c r="F475" s="68">
        <v>10</v>
      </c>
      <c r="G475" s="76">
        <v>10400</v>
      </c>
      <c r="H475" s="68">
        <v>2102.88</v>
      </c>
    </row>
    <row r="476" spans="1:8">
      <c r="A476" s="69">
        <v>41372</v>
      </c>
      <c r="B476" s="67">
        <v>1583</v>
      </c>
      <c r="C476" s="68" t="s">
        <v>48</v>
      </c>
      <c r="D476" s="68" t="s">
        <v>53</v>
      </c>
      <c r="E476" s="68" t="s">
        <v>50</v>
      </c>
      <c r="F476" s="68">
        <v>10</v>
      </c>
      <c r="G476" s="76">
        <v>2295</v>
      </c>
      <c r="H476" s="68">
        <v>937.9665</v>
      </c>
    </row>
    <row r="477" spans="1:8">
      <c r="A477" s="69">
        <v>41373</v>
      </c>
      <c r="B477" s="67">
        <v>1584</v>
      </c>
      <c r="C477" s="68" t="s">
        <v>49</v>
      </c>
      <c r="D477" s="68" t="s">
        <v>53</v>
      </c>
      <c r="E477" s="68" t="s">
        <v>51</v>
      </c>
      <c r="F477" s="68">
        <v>10</v>
      </c>
      <c r="G477" s="76">
        <v>6120</v>
      </c>
      <c r="H477" s="68">
        <v>1800.9119999999998</v>
      </c>
    </row>
    <row r="478" spans="1:8">
      <c r="A478" s="69">
        <v>41374</v>
      </c>
      <c r="B478" s="67">
        <v>1585</v>
      </c>
      <c r="C478" s="68" t="s">
        <v>45</v>
      </c>
      <c r="D478" s="68" t="s">
        <v>53</v>
      </c>
      <c r="E478" s="68" t="s">
        <v>51</v>
      </c>
      <c r="F478" s="68">
        <v>6</v>
      </c>
      <c r="G478" s="76">
        <v>10395</v>
      </c>
      <c r="H478" s="68">
        <v>1761.7446</v>
      </c>
    </row>
    <row r="479" spans="1:8">
      <c r="A479" s="69">
        <v>41375</v>
      </c>
      <c r="B479" s="67">
        <v>1586</v>
      </c>
      <c r="C479" s="68" t="s">
        <v>48</v>
      </c>
      <c r="D479" s="68" t="s">
        <v>53</v>
      </c>
      <c r="E479" s="68" t="s">
        <v>51</v>
      </c>
      <c r="F479" s="68">
        <v>6</v>
      </c>
      <c r="G479" s="76">
        <v>13365</v>
      </c>
      <c r="H479" s="68">
        <v>3555.09</v>
      </c>
    </row>
    <row r="480" spans="1:8">
      <c r="A480" s="69">
        <v>41376</v>
      </c>
      <c r="B480" s="67">
        <v>1973</v>
      </c>
      <c r="C480" s="68" t="s">
        <v>48</v>
      </c>
      <c r="D480" s="68" t="s">
        <v>53</v>
      </c>
      <c r="E480" s="68" t="s">
        <v>51</v>
      </c>
      <c r="F480" s="68">
        <v>9</v>
      </c>
      <c r="G480" s="76">
        <v>14647.5</v>
      </c>
      <c r="H480" s="68">
        <v>1078.3489499999998</v>
      </c>
    </row>
    <row r="481" spans="1:8">
      <c r="A481" s="69">
        <v>41377</v>
      </c>
      <c r="B481" s="67">
        <v>1609</v>
      </c>
      <c r="C481" s="68" t="s">
        <v>45</v>
      </c>
      <c r="D481" s="68" t="s">
        <v>53</v>
      </c>
      <c r="E481" s="68" t="s">
        <v>50</v>
      </c>
      <c r="F481" s="68">
        <v>6</v>
      </c>
      <c r="G481" s="76">
        <v>8820</v>
      </c>
      <c r="H481" s="68">
        <v>2244.5136000000002</v>
      </c>
    </row>
    <row r="482" spans="1:8">
      <c r="A482" s="69">
        <v>41378</v>
      </c>
      <c r="B482" s="67">
        <v>1974</v>
      </c>
      <c r="C482" s="68" t="s">
        <v>49</v>
      </c>
      <c r="D482" s="68" t="s">
        <v>53</v>
      </c>
      <c r="E482" s="68" t="s">
        <v>47</v>
      </c>
      <c r="F482" s="68">
        <v>10</v>
      </c>
      <c r="G482" s="76">
        <v>7020</v>
      </c>
      <c r="H482" s="68">
        <v>1829.4120000000003</v>
      </c>
    </row>
    <row r="483" spans="1:8">
      <c r="A483" s="69">
        <v>41379</v>
      </c>
      <c r="B483" s="67">
        <v>1610</v>
      </c>
      <c r="C483" s="68" t="s">
        <v>48</v>
      </c>
      <c r="D483" s="68" t="s">
        <v>53</v>
      </c>
      <c r="E483" s="68" t="s">
        <v>50</v>
      </c>
      <c r="F483" s="68">
        <v>6</v>
      </c>
      <c r="G483" s="76">
        <v>3645</v>
      </c>
      <c r="H483" s="68">
        <v>747.58950000000004</v>
      </c>
    </row>
    <row r="484" spans="1:8">
      <c r="A484" s="69">
        <v>41380</v>
      </c>
      <c r="B484" s="67">
        <v>1975</v>
      </c>
      <c r="C484" s="68" t="s">
        <v>45</v>
      </c>
      <c r="D484" s="68" t="s">
        <v>53</v>
      </c>
      <c r="E484" s="68" t="s">
        <v>47</v>
      </c>
      <c r="F484" s="68">
        <v>9</v>
      </c>
      <c r="G484" s="76">
        <v>2439</v>
      </c>
      <c r="H484" s="68">
        <v>2932.6535999999996</v>
      </c>
    </row>
    <row r="485" spans="1:8">
      <c r="A485" s="69">
        <v>41381</v>
      </c>
      <c r="B485" s="67">
        <v>1611</v>
      </c>
      <c r="C485" s="68" t="s">
        <v>49</v>
      </c>
      <c r="D485" s="68" t="s">
        <v>53</v>
      </c>
      <c r="E485" s="68" t="s">
        <v>51</v>
      </c>
      <c r="F485" s="68">
        <v>6</v>
      </c>
      <c r="G485" s="76">
        <v>7560</v>
      </c>
      <c r="H485" s="68">
        <v>2169.7200000000003</v>
      </c>
    </row>
    <row r="486" spans="1:8">
      <c r="A486" s="69">
        <v>41382</v>
      </c>
      <c r="B486" s="67">
        <v>1976</v>
      </c>
      <c r="C486" s="68" t="s">
        <v>48</v>
      </c>
      <c r="D486" s="68" t="s">
        <v>53</v>
      </c>
      <c r="E486" s="68" t="s">
        <v>47</v>
      </c>
      <c r="F486" s="68">
        <v>7</v>
      </c>
      <c r="G486" s="76">
        <v>7308</v>
      </c>
      <c r="H486" s="68">
        <v>1176.2226000000001</v>
      </c>
    </row>
    <row r="487" spans="1:8">
      <c r="A487" s="69">
        <v>41383</v>
      </c>
      <c r="B487" s="67">
        <v>1612</v>
      </c>
      <c r="C487" s="68" t="s">
        <v>45</v>
      </c>
      <c r="D487" s="68" t="s">
        <v>53</v>
      </c>
      <c r="E487" s="68" t="s">
        <v>51</v>
      </c>
      <c r="F487" s="68">
        <v>6</v>
      </c>
      <c r="G487" s="76">
        <v>1741.5</v>
      </c>
      <c r="H487" s="68">
        <v>1614.3705</v>
      </c>
    </row>
    <row r="488" spans="1:8">
      <c r="A488" s="69">
        <v>41384</v>
      </c>
      <c r="B488" s="67">
        <v>1977</v>
      </c>
      <c r="C488" s="68" t="s">
        <v>49</v>
      </c>
      <c r="D488" s="68" t="s">
        <v>53</v>
      </c>
      <c r="E488" s="68" t="s">
        <v>50</v>
      </c>
      <c r="F488" s="68">
        <v>6</v>
      </c>
      <c r="G488" s="76">
        <v>3492</v>
      </c>
      <c r="H488" s="68">
        <v>2941.1369999999997</v>
      </c>
    </row>
    <row r="489" spans="1:8">
      <c r="A489" s="69">
        <v>41385</v>
      </c>
      <c r="B489" s="67">
        <v>1613</v>
      </c>
      <c r="C489" s="68" t="s">
        <v>48</v>
      </c>
      <c r="D489" s="68" t="s">
        <v>53</v>
      </c>
      <c r="E489" s="68" t="s">
        <v>51</v>
      </c>
      <c r="F489" s="68">
        <v>10</v>
      </c>
      <c r="G489" s="76">
        <v>2850</v>
      </c>
      <c r="H489" s="68">
        <v>3530.2949999999996</v>
      </c>
    </row>
    <row r="490" spans="1:8">
      <c r="A490" s="69">
        <v>41386</v>
      </c>
      <c r="B490" s="67">
        <v>1978</v>
      </c>
      <c r="C490" s="68" t="s">
        <v>45</v>
      </c>
      <c r="D490" s="68" t="s">
        <v>53</v>
      </c>
      <c r="E490" s="68" t="s">
        <v>50</v>
      </c>
      <c r="F490" s="68">
        <v>8</v>
      </c>
      <c r="G490" s="76">
        <v>2520</v>
      </c>
      <c r="H490" s="68">
        <v>3844.2599999999998</v>
      </c>
    </row>
    <row r="491" spans="1:8">
      <c r="A491" s="69">
        <v>41387</v>
      </c>
      <c r="B491" s="67">
        <v>1614</v>
      </c>
      <c r="C491" s="68" t="s">
        <v>49</v>
      </c>
      <c r="D491" s="68" t="s">
        <v>53</v>
      </c>
      <c r="E491" s="68" t="s">
        <v>47</v>
      </c>
      <c r="F491" s="68">
        <v>8</v>
      </c>
      <c r="G491" s="76">
        <v>3408</v>
      </c>
      <c r="H491" s="68">
        <v>1704.3407999999997</v>
      </c>
    </row>
    <row r="492" spans="1:8">
      <c r="A492" s="69">
        <v>41388</v>
      </c>
      <c r="B492" s="67">
        <v>1979</v>
      </c>
      <c r="C492" s="68" t="s">
        <v>48</v>
      </c>
      <c r="D492" s="68" t="s">
        <v>53</v>
      </c>
      <c r="E492" s="68" t="s">
        <v>50</v>
      </c>
      <c r="F492" s="68">
        <v>7</v>
      </c>
      <c r="G492" s="76">
        <v>7812</v>
      </c>
      <c r="H492" s="68">
        <v>2902.9391999999998</v>
      </c>
    </row>
    <row r="493" spans="1:8">
      <c r="A493" s="69">
        <v>41389</v>
      </c>
      <c r="B493" s="67">
        <v>1615</v>
      </c>
      <c r="C493" s="68" t="s">
        <v>45</v>
      </c>
      <c r="D493" s="68" t="s">
        <v>53</v>
      </c>
      <c r="E493" s="68" t="s">
        <v>47</v>
      </c>
      <c r="F493" s="68">
        <v>10</v>
      </c>
      <c r="G493" s="76">
        <v>9600</v>
      </c>
      <c r="H493" s="68">
        <v>1070.1600000000001</v>
      </c>
    </row>
    <row r="494" spans="1:8">
      <c r="A494" s="69">
        <v>41390</v>
      </c>
      <c r="B494" s="67">
        <v>1980</v>
      </c>
      <c r="C494" s="68" t="s">
        <v>49</v>
      </c>
      <c r="D494" s="68" t="s">
        <v>53</v>
      </c>
      <c r="E494" s="68" t="s">
        <v>51</v>
      </c>
      <c r="F494" s="68">
        <v>6</v>
      </c>
      <c r="G494" s="76">
        <v>4950</v>
      </c>
      <c r="H494" s="68">
        <v>4145.13</v>
      </c>
    </row>
    <row r="495" spans="1:8">
      <c r="A495" s="69">
        <v>41391</v>
      </c>
      <c r="B495" s="67">
        <v>1616</v>
      </c>
      <c r="C495" s="68" t="s">
        <v>48</v>
      </c>
      <c r="D495" s="68" t="s">
        <v>53</v>
      </c>
      <c r="E495" s="68" t="s">
        <v>47</v>
      </c>
      <c r="F495" s="68">
        <v>9</v>
      </c>
      <c r="G495" s="76">
        <v>6075</v>
      </c>
      <c r="H495" s="68">
        <v>850.09500000000003</v>
      </c>
    </row>
    <row r="496" spans="1:8">
      <c r="A496" s="69">
        <v>41392</v>
      </c>
      <c r="B496" s="67">
        <v>1981</v>
      </c>
      <c r="C496" s="68" t="s">
        <v>45</v>
      </c>
      <c r="D496" s="68" t="s">
        <v>53</v>
      </c>
      <c r="E496" s="68" t="s">
        <v>51</v>
      </c>
      <c r="F496" s="68">
        <v>10</v>
      </c>
      <c r="G496" s="76">
        <v>11880</v>
      </c>
      <c r="H496" s="68">
        <v>3659.04</v>
      </c>
    </row>
    <row r="497" spans="1:8">
      <c r="A497" s="69">
        <v>41393</v>
      </c>
      <c r="B497" s="67">
        <v>1617</v>
      </c>
      <c r="C497" s="68" t="s">
        <v>49</v>
      </c>
      <c r="D497" s="68" t="s">
        <v>53</v>
      </c>
      <c r="E497" s="68" t="s">
        <v>50</v>
      </c>
      <c r="F497" s="68">
        <v>8</v>
      </c>
      <c r="G497" s="76">
        <v>2964</v>
      </c>
      <c r="H497" s="68">
        <v>889.49639999999988</v>
      </c>
    </row>
    <row r="498" spans="1:8">
      <c r="A498" s="69">
        <v>41394</v>
      </c>
      <c r="B498" s="67">
        <v>1982</v>
      </c>
      <c r="C498" s="68" t="s">
        <v>48</v>
      </c>
      <c r="D498" s="68" t="s">
        <v>53</v>
      </c>
      <c r="E498" s="68" t="s">
        <v>51</v>
      </c>
      <c r="F498" s="68">
        <v>10</v>
      </c>
      <c r="G498" s="76">
        <v>13275</v>
      </c>
      <c r="H498" s="68">
        <v>1865.9339999999997</v>
      </c>
    </row>
    <row r="499" spans="1:8">
      <c r="A499" s="69">
        <v>41395</v>
      </c>
      <c r="B499" s="67">
        <v>1618</v>
      </c>
      <c r="C499" s="68" t="s">
        <v>45</v>
      </c>
      <c r="D499" s="68" t="s">
        <v>53</v>
      </c>
      <c r="E499" s="68" t="s">
        <v>50</v>
      </c>
      <c r="F499" s="68">
        <v>10</v>
      </c>
      <c r="G499" s="76">
        <v>11760</v>
      </c>
      <c r="H499" s="68">
        <v>3227.2380000000003</v>
      </c>
    </row>
    <row r="500" spans="1:8">
      <c r="A500" s="69">
        <v>41396</v>
      </c>
      <c r="B500" s="67">
        <v>1619</v>
      </c>
      <c r="C500" s="68" t="s">
        <v>48</v>
      </c>
      <c r="D500" s="68" t="s">
        <v>53</v>
      </c>
      <c r="E500" s="68" t="s">
        <v>50</v>
      </c>
      <c r="F500" s="68">
        <v>8</v>
      </c>
      <c r="G500" s="76">
        <v>9216</v>
      </c>
      <c r="H500" s="68">
        <v>806.39999999999986</v>
      </c>
    </row>
    <row r="501" spans="1:8">
      <c r="A501" s="69">
        <v>41397</v>
      </c>
      <c r="B501" s="67">
        <v>1620</v>
      </c>
      <c r="C501" s="68" t="s">
        <v>49</v>
      </c>
      <c r="D501" s="68" t="s">
        <v>53</v>
      </c>
      <c r="E501" s="68" t="s">
        <v>51</v>
      </c>
      <c r="F501" s="68">
        <v>6</v>
      </c>
      <c r="G501" s="76">
        <v>3888</v>
      </c>
      <c r="H501" s="68">
        <v>1395.0144</v>
      </c>
    </row>
    <row r="502" spans="1:8">
      <c r="A502" s="69">
        <v>41398</v>
      </c>
      <c r="B502" s="67">
        <v>1621</v>
      </c>
      <c r="C502" s="68" t="s">
        <v>45</v>
      </c>
      <c r="D502" s="68" t="s">
        <v>53</v>
      </c>
      <c r="E502" s="68" t="s">
        <v>51</v>
      </c>
      <c r="F502" s="68">
        <v>10</v>
      </c>
      <c r="G502" s="76">
        <v>5000</v>
      </c>
      <c r="H502" s="68">
        <v>4843.75</v>
      </c>
    </row>
    <row r="503" spans="1:8">
      <c r="A503" s="69">
        <v>41399</v>
      </c>
      <c r="B503" s="67">
        <v>1622</v>
      </c>
      <c r="C503" s="68" t="s">
        <v>48</v>
      </c>
      <c r="D503" s="68" t="s">
        <v>53</v>
      </c>
      <c r="E503" s="68" t="s">
        <v>51</v>
      </c>
      <c r="F503" s="68">
        <v>6</v>
      </c>
      <c r="G503" s="76">
        <v>7128</v>
      </c>
      <c r="H503" s="68">
        <v>783.54539999999986</v>
      </c>
    </row>
    <row r="504" spans="1:8">
      <c r="A504" s="69">
        <v>41400</v>
      </c>
      <c r="B504" s="67">
        <v>1992</v>
      </c>
      <c r="C504" s="68" t="s">
        <v>49</v>
      </c>
      <c r="D504" s="68" t="s">
        <v>53</v>
      </c>
      <c r="E504" s="68" t="s">
        <v>47</v>
      </c>
      <c r="F504" s="68">
        <v>6</v>
      </c>
      <c r="G504" s="76">
        <v>3726</v>
      </c>
      <c r="H504" s="68">
        <v>745.01369999999997</v>
      </c>
    </row>
    <row r="505" spans="1:8">
      <c r="A505" s="69">
        <v>41401</v>
      </c>
      <c r="B505" s="67">
        <v>1993</v>
      </c>
      <c r="C505" s="68" t="s">
        <v>45</v>
      </c>
      <c r="D505" s="68" t="s">
        <v>53</v>
      </c>
      <c r="E505" s="68" t="s">
        <v>47</v>
      </c>
      <c r="F505" s="68">
        <v>8</v>
      </c>
      <c r="G505" s="76">
        <v>6144</v>
      </c>
      <c r="H505" s="68">
        <v>1320.6528000000001</v>
      </c>
    </row>
    <row r="506" spans="1:8">
      <c r="A506" s="69">
        <v>41767</v>
      </c>
      <c r="B506" s="67">
        <v>1994</v>
      </c>
      <c r="C506" s="68" t="s">
        <v>48</v>
      </c>
      <c r="D506" s="68" t="s">
        <v>53</v>
      </c>
      <c r="E506" s="68" t="s">
        <v>47</v>
      </c>
      <c r="F506" s="68">
        <v>8</v>
      </c>
      <c r="G506" s="76">
        <v>2232</v>
      </c>
      <c r="H506" s="68">
        <v>869.14080000000001</v>
      </c>
    </row>
    <row r="507" spans="1:8">
      <c r="A507" s="69">
        <v>41768</v>
      </c>
      <c r="B507" s="67">
        <v>1995</v>
      </c>
      <c r="C507" s="68" t="s">
        <v>49</v>
      </c>
      <c r="D507" s="68" t="s">
        <v>53</v>
      </c>
      <c r="E507" s="68" t="s">
        <v>50</v>
      </c>
      <c r="F507" s="68">
        <v>8</v>
      </c>
      <c r="G507" s="76">
        <v>7860</v>
      </c>
      <c r="H507" s="68">
        <v>1054.1831999999999</v>
      </c>
    </row>
    <row r="508" spans="1:8">
      <c r="A508" s="69">
        <v>41769</v>
      </c>
      <c r="B508" s="67">
        <v>1996</v>
      </c>
      <c r="C508" s="68" t="s">
        <v>45</v>
      </c>
      <c r="D508" s="68" t="s">
        <v>53</v>
      </c>
      <c r="E508" s="68" t="s">
        <v>50</v>
      </c>
      <c r="F508" s="68">
        <v>10</v>
      </c>
      <c r="G508" s="76">
        <v>3330</v>
      </c>
      <c r="H508" s="68">
        <v>1313.3519999999999</v>
      </c>
    </row>
    <row r="509" spans="1:8">
      <c r="A509" s="69">
        <v>41770</v>
      </c>
      <c r="B509" s="67">
        <v>1632</v>
      </c>
      <c r="C509" s="68" t="s">
        <v>49</v>
      </c>
      <c r="D509" s="68" t="s">
        <v>53</v>
      </c>
      <c r="E509" s="68" t="s">
        <v>47</v>
      </c>
      <c r="F509" s="68">
        <v>6</v>
      </c>
      <c r="G509" s="76">
        <v>4725</v>
      </c>
      <c r="H509" s="68">
        <v>651.73500000000001</v>
      </c>
    </row>
    <row r="510" spans="1:8">
      <c r="A510" s="69">
        <v>41771</v>
      </c>
      <c r="B510" s="67">
        <v>1997</v>
      </c>
      <c r="C510" s="68" t="s">
        <v>48</v>
      </c>
      <c r="D510" s="68" t="s">
        <v>53</v>
      </c>
      <c r="E510" s="68" t="s">
        <v>50</v>
      </c>
      <c r="F510" s="68">
        <v>8</v>
      </c>
      <c r="G510" s="76">
        <v>3408</v>
      </c>
      <c r="H510" s="68">
        <v>2123.8656000000001</v>
      </c>
    </row>
    <row r="511" spans="1:8">
      <c r="A511" s="69">
        <v>41772</v>
      </c>
      <c r="B511" s="67">
        <v>1633</v>
      </c>
      <c r="C511" s="68" t="s">
        <v>45</v>
      </c>
      <c r="D511" s="68" t="s">
        <v>53</v>
      </c>
      <c r="E511" s="68" t="s">
        <v>47</v>
      </c>
      <c r="F511" s="68">
        <v>10</v>
      </c>
      <c r="G511" s="76">
        <v>11560</v>
      </c>
      <c r="H511" s="68">
        <v>4369.68</v>
      </c>
    </row>
    <row r="512" spans="1:8">
      <c r="A512" s="69">
        <v>41773</v>
      </c>
      <c r="B512" s="67">
        <v>1998</v>
      </c>
      <c r="C512" s="68" t="s">
        <v>49</v>
      </c>
      <c r="D512" s="68" t="s">
        <v>53</v>
      </c>
      <c r="E512" s="68" t="s">
        <v>51</v>
      </c>
      <c r="F512" s="68">
        <v>10</v>
      </c>
      <c r="G512" s="76">
        <v>7320</v>
      </c>
      <c r="H512" s="68">
        <v>798.61199999999997</v>
      </c>
    </row>
    <row r="513" spans="1:8">
      <c r="A513" s="69">
        <v>41774</v>
      </c>
      <c r="B513" s="67">
        <v>1634</v>
      </c>
      <c r="C513" s="68" t="s">
        <v>48</v>
      </c>
      <c r="D513" s="68" t="s">
        <v>53</v>
      </c>
      <c r="E513" s="68" t="s">
        <v>47</v>
      </c>
      <c r="F513" s="68">
        <v>10</v>
      </c>
      <c r="G513" s="76">
        <v>5130</v>
      </c>
      <c r="H513" s="68">
        <v>1311.57</v>
      </c>
    </row>
    <row r="514" spans="1:8">
      <c r="A514" s="69">
        <v>41775</v>
      </c>
      <c r="B514" s="67">
        <v>1999</v>
      </c>
      <c r="C514" s="68" t="s">
        <v>45</v>
      </c>
      <c r="D514" s="68" t="s">
        <v>53</v>
      </c>
      <c r="E514" s="68" t="s">
        <v>51</v>
      </c>
      <c r="F514" s="68">
        <v>8</v>
      </c>
      <c r="G514" s="76">
        <v>8864</v>
      </c>
      <c r="H514" s="68">
        <v>723.30240000000003</v>
      </c>
    </row>
    <row r="515" spans="1:8">
      <c r="A515" s="69">
        <v>41776</v>
      </c>
      <c r="B515" s="67">
        <v>1635</v>
      </c>
      <c r="C515" s="68" t="s">
        <v>49</v>
      </c>
      <c r="D515" s="68" t="s">
        <v>53</v>
      </c>
      <c r="E515" s="68" t="s">
        <v>50</v>
      </c>
      <c r="F515" s="68">
        <v>8</v>
      </c>
      <c r="G515" s="76">
        <v>2064</v>
      </c>
      <c r="H515" s="68">
        <v>817.55039999999997</v>
      </c>
    </row>
    <row r="516" spans="1:8">
      <c r="A516" s="69">
        <v>41777</v>
      </c>
      <c r="B516" s="67">
        <v>2000</v>
      </c>
      <c r="C516" s="68" t="s">
        <v>48</v>
      </c>
      <c r="D516" s="68" t="s">
        <v>53</v>
      </c>
      <c r="E516" s="68" t="s">
        <v>51</v>
      </c>
      <c r="F516" s="68">
        <v>7</v>
      </c>
      <c r="G516" s="76">
        <v>2226</v>
      </c>
      <c r="H516" s="68">
        <v>2221.7705999999998</v>
      </c>
    </row>
    <row r="517" spans="1:8">
      <c r="A517" s="69">
        <v>41778</v>
      </c>
      <c r="B517" s="67">
        <v>1636</v>
      </c>
      <c r="C517" s="68" t="s">
        <v>45</v>
      </c>
      <c r="D517" s="68" t="s">
        <v>53</v>
      </c>
      <c r="E517" s="68" t="s">
        <v>50</v>
      </c>
      <c r="F517" s="68">
        <v>6</v>
      </c>
      <c r="G517" s="76">
        <v>5319</v>
      </c>
      <c r="H517" s="68">
        <v>586.33109999999999</v>
      </c>
    </row>
    <row r="518" spans="1:8">
      <c r="A518" s="69">
        <v>41779</v>
      </c>
      <c r="B518" s="67">
        <v>2001</v>
      </c>
      <c r="C518" s="68" t="s">
        <v>49</v>
      </c>
      <c r="D518" s="68" t="s">
        <v>53</v>
      </c>
      <c r="E518" s="68" t="s">
        <v>47</v>
      </c>
      <c r="F518" s="68">
        <v>6</v>
      </c>
      <c r="G518" s="76">
        <v>3096</v>
      </c>
      <c r="H518" s="68">
        <v>655.42319999999995</v>
      </c>
    </row>
    <row r="519" spans="1:8">
      <c r="A519" s="69">
        <v>41780</v>
      </c>
      <c r="B519" s="67">
        <v>1637</v>
      </c>
      <c r="C519" s="68" t="s">
        <v>48</v>
      </c>
      <c r="D519" s="68" t="s">
        <v>53</v>
      </c>
      <c r="E519" s="68" t="s">
        <v>50</v>
      </c>
      <c r="F519" s="68">
        <v>7</v>
      </c>
      <c r="G519" s="76">
        <v>5481</v>
      </c>
      <c r="H519" s="68">
        <v>2782.5209999999997</v>
      </c>
    </row>
    <row r="520" spans="1:8">
      <c r="A520" s="69">
        <v>41781</v>
      </c>
      <c r="B520" s="67">
        <v>2002</v>
      </c>
      <c r="C520" s="68" t="s">
        <v>45</v>
      </c>
      <c r="D520" s="68" t="s">
        <v>53</v>
      </c>
      <c r="E520" s="68" t="s">
        <v>47</v>
      </c>
      <c r="F520" s="68">
        <v>7</v>
      </c>
      <c r="G520" s="76">
        <v>5460</v>
      </c>
      <c r="H520" s="68">
        <v>894.62099999999998</v>
      </c>
    </row>
    <row r="521" spans="1:8">
      <c r="A521" s="69">
        <v>41782</v>
      </c>
      <c r="B521" s="67">
        <v>1638</v>
      </c>
      <c r="C521" s="68" t="s">
        <v>49</v>
      </c>
      <c r="D521" s="68" t="s">
        <v>53</v>
      </c>
      <c r="E521" s="68" t="s">
        <v>51</v>
      </c>
      <c r="F521" s="68">
        <v>9</v>
      </c>
      <c r="G521" s="76">
        <v>4657.5</v>
      </c>
      <c r="H521" s="68">
        <v>2321.9190000000003</v>
      </c>
    </row>
    <row r="522" spans="1:8">
      <c r="A522" s="69">
        <v>41783</v>
      </c>
      <c r="B522" s="67">
        <v>2003</v>
      </c>
      <c r="C522" s="68" t="s">
        <v>48</v>
      </c>
      <c r="D522" s="68" t="s">
        <v>53</v>
      </c>
      <c r="E522" s="68" t="s">
        <v>47</v>
      </c>
      <c r="F522" s="68">
        <v>6</v>
      </c>
      <c r="G522" s="76">
        <v>7020</v>
      </c>
      <c r="H522" s="68">
        <v>3597.0479999999998</v>
      </c>
    </row>
    <row r="523" spans="1:8">
      <c r="A523" s="69">
        <v>41784</v>
      </c>
      <c r="B523" s="67">
        <v>1639</v>
      </c>
      <c r="C523" s="68" t="s">
        <v>45</v>
      </c>
      <c r="D523" s="68" t="s">
        <v>53</v>
      </c>
      <c r="E523" s="68" t="s">
        <v>51</v>
      </c>
      <c r="F523" s="68">
        <v>7</v>
      </c>
      <c r="G523" s="76">
        <v>2635.5</v>
      </c>
      <c r="H523" s="68">
        <v>3538.1587500000001</v>
      </c>
    </row>
    <row r="524" spans="1:8">
      <c r="A524" s="69">
        <v>41785</v>
      </c>
      <c r="B524" s="67">
        <v>2004</v>
      </c>
      <c r="C524" s="68" t="s">
        <v>49</v>
      </c>
      <c r="D524" s="68" t="s">
        <v>53</v>
      </c>
      <c r="E524" s="68" t="s">
        <v>50</v>
      </c>
      <c r="F524" s="68">
        <v>8</v>
      </c>
      <c r="G524" s="76">
        <v>4080</v>
      </c>
      <c r="H524" s="68">
        <v>2063.0519999999997</v>
      </c>
    </row>
    <row r="525" spans="1:8">
      <c r="A525" s="69">
        <v>41786</v>
      </c>
      <c r="B525" s="67">
        <v>1640</v>
      </c>
      <c r="C525" s="68" t="s">
        <v>48</v>
      </c>
      <c r="D525" s="68" t="s">
        <v>53</v>
      </c>
      <c r="E525" s="68" t="s">
        <v>51</v>
      </c>
      <c r="F525" s="68">
        <v>9</v>
      </c>
      <c r="G525" s="76">
        <v>4900.5</v>
      </c>
      <c r="H525" s="68">
        <v>992.51460000000009</v>
      </c>
    </row>
    <row r="526" spans="1:8">
      <c r="A526" s="69">
        <v>41787</v>
      </c>
      <c r="B526" s="67">
        <v>2005</v>
      </c>
      <c r="C526" s="68" t="s">
        <v>45</v>
      </c>
      <c r="D526" s="68" t="s">
        <v>53</v>
      </c>
      <c r="E526" s="68" t="s">
        <v>50</v>
      </c>
      <c r="F526" s="68">
        <v>6</v>
      </c>
      <c r="G526" s="76">
        <v>2610</v>
      </c>
      <c r="H526" s="68">
        <v>3297.9960000000001</v>
      </c>
    </row>
    <row r="527" spans="1:8">
      <c r="A527" s="69">
        <v>41788</v>
      </c>
      <c r="B527" s="67">
        <v>1641</v>
      </c>
      <c r="C527" s="68" t="s">
        <v>49</v>
      </c>
      <c r="D527" s="68" t="s">
        <v>53</v>
      </c>
      <c r="E527" s="68" t="s">
        <v>47</v>
      </c>
      <c r="F527" s="68">
        <v>9</v>
      </c>
      <c r="G527" s="76">
        <v>1593</v>
      </c>
      <c r="H527" s="68">
        <v>2850.8328000000001</v>
      </c>
    </row>
    <row r="528" spans="1:8">
      <c r="A528" s="69">
        <v>41789</v>
      </c>
      <c r="B528" s="67">
        <v>2006</v>
      </c>
      <c r="C528" s="68" t="s">
        <v>48</v>
      </c>
      <c r="D528" s="68" t="s">
        <v>53</v>
      </c>
      <c r="E528" s="68" t="s">
        <v>50</v>
      </c>
      <c r="F528" s="68">
        <v>6</v>
      </c>
      <c r="G528" s="76">
        <v>5724</v>
      </c>
      <c r="H528" s="68">
        <v>2687.4180000000001</v>
      </c>
    </row>
    <row r="529" spans="1:8">
      <c r="A529" s="69">
        <v>41790</v>
      </c>
      <c r="B529" s="67">
        <v>1642</v>
      </c>
      <c r="C529" s="68" t="s">
        <v>45</v>
      </c>
      <c r="D529" s="68" t="s">
        <v>53</v>
      </c>
      <c r="E529" s="68" t="s">
        <v>47</v>
      </c>
      <c r="F529" s="68">
        <v>10</v>
      </c>
      <c r="G529" s="76">
        <v>6930</v>
      </c>
      <c r="H529" s="68">
        <v>3246.9359999999997</v>
      </c>
    </row>
    <row r="530" spans="1:8">
      <c r="A530" s="69">
        <v>41791</v>
      </c>
      <c r="B530" s="67">
        <v>2007</v>
      </c>
      <c r="C530" s="68" t="s">
        <v>49</v>
      </c>
      <c r="D530" s="68" t="s">
        <v>53</v>
      </c>
      <c r="E530" s="68" t="s">
        <v>51</v>
      </c>
      <c r="F530" s="68">
        <v>9</v>
      </c>
      <c r="G530" s="76">
        <v>11790</v>
      </c>
      <c r="H530" s="68">
        <v>4036.8959999999997</v>
      </c>
    </row>
    <row r="531" spans="1:8">
      <c r="A531" s="69">
        <v>41792</v>
      </c>
      <c r="B531" s="67">
        <v>1643</v>
      </c>
      <c r="C531" s="68" t="s">
        <v>48</v>
      </c>
      <c r="D531" s="68" t="s">
        <v>53</v>
      </c>
      <c r="E531" s="68" t="s">
        <v>47</v>
      </c>
      <c r="F531" s="68">
        <v>6</v>
      </c>
      <c r="G531" s="76">
        <v>2556</v>
      </c>
      <c r="H531" s="68">
        <v>3082.5360000000005</v>
      </c>
    </row>
    <row r="532" spans="1:8">
      <c r="A532" s="69">
        <v>41793</v>
      </c>
      <c r="B532" s="67">
        <v>2008</v>
      </c>
      <c r="C532" s="68" t="s">
        <v>45</v>
      </c>
      <c r="D532" s="68" t="s">
        <v>53</v>
      </c>
      <c r="E532" s="68" t="s">
        <v>51</v>
      </c>
      <c r="F532" s="68">
        <v>6</v>
      </c>
      <c r="G532" s="76">
        <v>4410</v>
      </c>
      <c r="H532" s="68">
        <v>876.92849999999999</v>
      </c>
    </row>
    <row r="533" spans="1:8">
      <c r="A533" s="69">
        <v>41794</v>
      </c>
      <c r="B533" s="67">
        <v>1644</v>
      </c>
      <c r="C533" s="68" t="s">
        <v>49</v>
      </c>
      <c r="D533" s="68" t="s">
        <v>53</v>
      </c>
      <c r="E533" s="68" t="s">
        <v>50</v>
      </c>
      <c r="F533" s="68">
        <v>7</v>
      </c>
      <c r="G533" s="76">
        <v>2856</v>
      </c>
      <c r="H533" s="68">
        <v>3148.74</v>
      </c>
    </row>
    <row r="534" spans="1:8">
      <c r="A534" s="69">
        <v>41795</v>
      </c>
      <c r="B534" s="67">
        <v>2009</v>
      </c>
      <c r="C534" s="68" t="s">
        <v>48</v>
      </c>
      <c r="D534" s="68" t="s">
        <v>53</v>
      </c>
      <c r="E534" s="68" t="s">
        <v>51</v>
      </c>
      <c r="F534" s="68">
        <v>9</v>
      </c>
      <c r="G534" s="76">
        <v>6318</v>
      </c>
      <c r="H534" s="68">
        <v>2062.1951999999997</v>
      </c>
    </row>
    <row r="535" spans="1:8">
      <c r="A535" s="69">
        <v>41796</v>
      </c>
      <c r="B535" s="67">
        <v>1645</v>
      </c>
      <c r="C535" s="68" t="s">
        <v>45</v>
      </c>
      <c r="D535" s="68" t="s">
        <v>53</v>
      </c>
      <c r="E535" s="68" t="s">
        <v>50</v>
      </c>
      <c r="F535" s="68">
        <v>7</v>
      </c>
      <c r="G535" s="76">
        <v>4186</v>
      </c>
      <c r="H535" s="68">
        <v>2015.5590000000002</v>
      </c>
    </row>
    <row r="536" spans="1:8">
      <c r="A536" s="69">
        <v>41797</v>
      </c>
      <c r="B536" s="67">
        <v>2010</v>
      </c>
      <c r="C536" s="68" t="s">
        <v>49</v>
      </c>
      <c r="D536" s="68" t="s">
        <v>53</v>
      </c>
      <c r="E536" s="68" t="s">
        <v>47</v>
      </c>
      <c r="F536" s="68">
        <v>6</v>
      </c>
      <c r="G536" s="76">
        <v>9000</v>
      </c>
      <c r="H536" s="68">
        <v>1546.56</v>
      </c>
    </row>
    <row r="537" spans="1:8">
      <c r="A537" s="69">
        <v>41798</v>
      </c>
      <c r="B537" s="67">
        <v>1646</v>
      </c>
      <c r="C537" s="68" t="s">
        <v>48</v>
      </c>
      <c r="D537" s="68" t="s">
        <v>53</v>
      </c>
      <c r="E537" s="68" t="s">
        <v>50</v>
      </c>
      <c r="F537" s="68">
        <v>9</v>
      </c>
      <c r="G537" s="76">
        <v>11448</v>
      </c>
      <c r="H537" s="68">
        <v>5098.6530000000002</v>
      </c>
    </row>
    <row r="538" spans="1:8">
      <c r="A538" s="69">
        <v>41799</v>
      </c>
      <c r="B538" s="67">
        <v>2011</v>
      </c>
      <c r="C538" s="68" t="s">
        <v>45</v>
      </c>
      <c r="D538" s="68" t="s">
        <v>53</v>
      </c>
      <c r="E538" s="68" t="s">
        <v>47</v>
      </c>
      <c r="F538" s="68">
        <v>9</v>
      </c>
      <c r="G538" s="76">
        <v>14850</v>
      </c>
      <c r="H538" s="68">
        <v>923.07600000000002</v>
      </c>
    </row>
    <row r="539" spans="1:8">
      <c r="A539" s="69">
        <v>41800</v>
      </c>
      <c r="B539" s="67">
        <v>1647</v>
      </c>
      <c r="C539" s="68" t="s">
        <v>49</v>
      </c>
      <c r="D539" s="68" t="s">
        <v>53</v>
      </c>
      <c r="E539" s="68" t="s">
        <v>51</v>
      </c>
      <c r="F539" s="68">
        <v>9</v>
      </c>
      <c r="G539" s="76">
        <v>4941</v>
      </c>
      <c r="H539" s="68">
        <v>998.74080000000004</v>
      </c>
    </row>
    <row r="540" spans="1:8">
      <c r="A540" s="69">
        <v>41801</v>
      </c>
      <c r="B540" s="67">
        <v>2012</v>
      </c>
      <c r="C540" s="68" t="s">
        <v>48</v>
      </c>
      <c r="D540" s="68" t="s">
        <v>53</v>
      </c>
      <c r="E540" s="68" t="s">
        <v>47</v>
      </c>
      <c r="F540" s="68">
        <v>9</v>
      </c>
      <c r="G540" s="76">
        <v>9288</v>
      </c>
      <c r="H540" s="68">
        <v>4353.75</v>
      </c>
    </row>
    <row r="541" spans="1:8">
      <c r="A541" s="69">
        <v>41802</v>
      </c>
      <c r="B541" s="67">
        <v>1648</v>
      </c>
      <c r="C541" s="68" t="s">
        <v>45</v>
      </c>
      <c r="D541" s="68" t="s">
        <v>53</v>
      </c>
      <c r="E541" s="68" t="s">
        <v>51</v>
      </c>
      <c r="F541" s="68">
        <v>7</v>
      </c>
      <c r="G541" s="76">
        <v>8064</v>
      </c>
      <c r="H541" s="68">
        <v>2388.96</v>
      </c>
    </row>
    <row r="542" spans="1:8">
      <c r="A542" s="69">
        <v>41803</v>
      </c>
      <c r="B542" s="67">
        <v>2013</v>
      </c>
      <c r="C542" s="68" t="s">
        <v>49</v>
      </c>
      <c r="D542" s="68" t="s">
        <v>53</v>
      </c>
      <c r="E542" s="68" t="s">
        <v>50</v>
      </c>
      <c r="F542" s="68">
        <v>9</v>
      </c>
      <c r="G542" s="76">
        <v>5751</v>
      </c>
      <c r="H542" s="68">
        <v>718.49160000000006</v>
      </c>
    </row>
    <row r="543" spans="1:8">
      <c r="A543" s="69">
        <v>41804</v>
      </c>
      <c r="B543" s="67">
        <v>1649</v>
      </c>
      <c r="C543" s="68" t="s">
        <v>48</v>
      </c>
      <c r="D543" s="68" t="s">
        <v>53</v>
      </c>
      <c r="E543" s="68" t="s">
        <v>51</v>
      </c>
      <c r="F543" s="68">
        <v>7</v>
      </c>
      <c r="G543" s="76">
        <v>3360</v>
      </c>
      <c r="H543" s="68">
        <v>3539.76</v>
      </c>
    </row>
    <row r="544" spans="1:8">
      <c r="A544" s="69">
        <v>41805</v>
      </c>
      <c r="B544" s="67">
        <v>2014</v>
      </c>
      <c r="C544" s="68" t="s">
        <v>45</v>
      </c>
      <c r="D544" s="68" t="s">
        <v>53</v>
      </c>
      <c r="E544" s="68" t="s">
        <v>50</v>
      </c>
      <c r="F544" s="68">
        <v>7</v>
      </c>
      <c r="G544" s="76">
        <v>5229</v>
      </c>
      <c r="H544" s="68">
        <v>2625.8295000000003</v>
      </c>
    </row>
    <row r="545" spans="1:8">
      <c r="A545" s="69">
        <v>41806</v>
      </c>
      <c r="B545" s="67">
        <v>1650</v>
      </c>
      <c r="C545" s="68" t="s">
        <v>49</v>
      </c>
      <c r="D545" s="68" t="s">
        <v>53</v>
      </c>
      <c r="E545" s="68" t="s">
        <v>47</v>
      </c>
      <c r="F545" s="68">
        <v>7</v>
      </c>
      <c r="G545" s="76">
        <v>1732.5</v>
      </c>
      <c r="H545" s="68">
        <v>690.40125000000012</v>
      </c>
    </row>
    <row r="546" spans="1:8">
      <c r="A546" s="69">
        <v>41807</v>
      </c>
      <c r="B546" s="67">
        <v>2015</v>
      </c>
      <c r="C546" s="68" t="s">
        <v>48</v>
      </c>
      <c r="D546" s="68" t="s">
        <v>53</v>
      </c>
      <c r="E546" s="68" t="s">
        <v>50</v>
      </c>
      <c r="F546" s="68">
        <v>7</v>
      </c>
      <c r="G546" s="76">
        <v>9828</v>
      </c>
      <c r="H546" s="68">
        <v>1585.7477999999999</v>
      </c>
    </row>
    <row r="547" spans="1:8">
      <c r="A547" s="69">
        <v>41808</v>
      </c>
      <c r="B547" s="67">
        <v>1651</v>
      </c>
      <c r="C547" s="68" t="s">
        <v>45</v>
      </c>
      <c r="D547" s="68" t="s">
        <v>53</v>
      </c>
      <c r="E547" s="68" t="s">
        <v>47</v>
      </c>
      <c r="F547" s="68">
        <v>10</v>
      </c>
      <c r="G547" s="76">
        <v>9375</v>
      </c>
      <c r="H547" s="68">
        <v>647.25</v>
      </c>
    </row>
    <row r="548" spans="1:8">
      <c r="A548" s="69">
        <v>41809</v>
      </c>
      <c r="B548" s="67">
        <v>2016</v>
      </c>
      <c r="C548" s="68" t="s">
        <v>49</v>
      </c>
      <c r="D548" s="68" t="s">
        <v>53</v>
      </c>
      <c r="E548" s="68" t="s">
        <v>51</v>
      </c>
      <c r="F548" s="68">
        <v>10</v>
      </c>
      <c r="G548" s="76">
        <v>8560</v>
      </c>
      <c r="H548" s="68">
        <v>2731.0680000000002</v>
      </c>
    </row>
    <row r="549" spans="1:8">
      <c r="A549" s="69">
        <v>41810</v>
      </c>
      <c r="B549" s="67">
        <v>1652</v>
      </c>
      <c r="C549" s="68" t="s">
        <v>48</v>
      </c>
      <c r="D549" s="68" t="s">
        <v>53</v>
      </c>
      <c r="E549" s="68" t="s">
        <v>47</v>
      </c>
      <c r="F549" s="68">
        <v>9</v>
      </c>
      <c r="G549" s="76">
        <v>2331</v>
      </c>
      <c r="H549" s="68">
        <v>3305.3579999999997</v>
      </c>
    </row>
    <row r="550" spans="1:8">
      <c r="A550" s="69">
        <v>41811</v>
      </c>
      <c r="B550" s="67">
        <v>2017</v>
      </c>
      <c r="C550" s="68" t="s">
        <v>45</v>
      </c>
      <c r="D550" s="68" t="s">
        <v>53</v>
      </c>
      <c r="E550" s="68" t="s">
        <v>51</v>
      </c>
      <c r="F550" s="68">
        <v>7</v>
      </c>
      <c r="G550" s="76">
        <v>10878</v>
      </c>
      <c r="H550" s="68">
        <v>3198.9478499999996</v>
      </c>
    </row>
    <row r="551" spans="1:8">
      <c r="A551" s="69">
        <v>41812</v>
      </c>
      <c r="B551" s="67">
        <v>2028</v>
      </c>
      <c r="C551" s="68" t="s">
        <v>49</v>
      </c>
      <c r="D551" s="68" t="s">
        <v>53</v>
      </c>
      <c r="E551" s="68" t="s">
        <v>47</v>
      </c>
      <c r="F551" s="68">
        <v>8</v>
      </c>
      <c r="G551" s="76">
        <v>2832</v>
      </c>
      <c r="H551" s="68">
        <v>5053.7039999999997</v>
      </c>
    </row>
    <row r="552" spans="1:8">
      <c r="A552" s="69">
        <v>41813</v>
      </c>
      <c r="B552" s="67">
        <v>1664</v>
      </c>
      <c r="C552" s="68" t="s">
        <v>48</v>
      </c>
      <c r="D552" s="68" t="s">
        <v>53</v>
      </c>
      <c r="E552" s="68" t="s">
        <v>50</v>
      </c>
      <c r="F552" s="68">
        <v>7</v>
      </c>
      <c r="G552" s="76">
        <v>2425.5</v>
      </c>
      <c r="H552" s="68">
        <v>952.97894999999994</v>
      </c>
    </row>
    <row r="553" spans="1:8">
      <c r="A553" s="69">
        <v>41814</v>
      </c>
      <c r="B553" s="67">
        <v>2029</v>
      </c>
      <c r="C553" s="68" t="s">
        <v>45</v>
      </c>
      <c r="D553" s="68" t="s">
        <v>53</v>
      </c>
      <c r="E553" s="68" t="s">
        <v>47</v>
      </c>
      <c r="F553" s="68">
        <v>7</v>
      </c>
      <c r="G553" s="76">
        <v>2100</v>
      </c>
      <c r="H553" s="68">
        <v>4363.8</v>
      </c>
    </row>
    <row r="554" spans="1:8">
      <c r="A554" s="69">
        <v>41815</v>
      </c>
      <c r="B554" s="67">
        <v>1665</v>
      </c>
      <c r="C554" s="68" t="s">
        <v>49</v>
      </c>
      <c r="D554" s="68" t="s">
        <v>53</v>
      </c>
      <c r="E554" s="68" t="s">
        <v>51</v>
      </c>
      <c r="F554" s="68">
        <v>10</v>
      </c>
      <c r="G554" s="76">
        <v>2740</v>
      </c>
      <c r="H554" s="68">
        <v>1167.5139999999999</v>
      </c>
    </row>
    <row r="555" spans="1:8">
      <c r="A555" s="69">
        <v>41816</v>
      </c>
      <c r="B555" s="67">
        <v>2030</v>
      </c>
      <c r="C555" s="68" t="s">
        <v>48</v>
      </c>
      <c r="D555" s="68" t="s">
        <v>53</v>
      </c>
      <c r="E555" s="68" t="s">
        <v>47</v>
      </c>
      <c r="F555" s="68">
        <v>10</v>
      </c>
      <c r="G555" s="76">
        <v>7470</v>
      </c>
      <c r="H555" s="68">
        <v>4834.335</v>
      </c>
    </row>
    <row r="556" spans="1:8">
      <c r="A556" s="69">
        <v>41817</v>
      </c>
      <c r="B556" s="67">
        <v>1666</v>
      </c>
      <c r="C556" s="68" t="s">
        <v>45</v>
      </c>
      <c r="D556" s="68" t="s">
        <v>53</v>
      </c>
      <c r="E556" s="68" t="s">
        <v>51</v>
      </c>
      <c r="F556" s="68">
        <v>7</v>
      </c>
      <c r="G556" s="76">
        <v>2184</v>
      </c>
      <c r="H556" s="68">
        <v>3318.5880000000002</v>
      </c>
    </row>
    <row r="557" spans="1:8">
      <c r="A557" s="69">
        <v>41818</v>
      </c>
      <c r="B557" s="67">
        <v>2031</v>
      </c>
      <c r="C557" s="68" t="s">
        <v>49</v>
      </c>
      <c r="D557" s="68" t="s">
        <v>53</v>
      </c>
      <c r="E557" s="68" t="s">
        <v>50</v>
      </c>
      <c r="F557" s="68">
        <v>9</v>
      </c>
      <c r="G557" s="76">
        <v>5386.5</v>
      </c>
      <c r="H557" s="68">
        <v>3093.6464999999998</v>
      </c>
    </row>
    <row r="558" spans="1:8">
      <c r="A558" s="69">
        <v>41819</v>
      </c>
      <c r="B558" s="67">
        <v>1667</v>
      </c>
      <c r="C558" s="68" t="s">
        <v>48</v>
      </c>
      <c r="D558" s="68" t="s">
        <v>53</v>
      </c>
      <c r="E558" s="68" t="s">
        <v>51</v>
      </c>
      <c r="F558" s="68">
        <v>6</v>
      </c>
      <c r="G558" s="76">
        <v>11295</v>
      </c>
      <c r="H558" s="68">
        <v>2857.1831999999995</v>
      </c>
    </row>
    <row r="559" spans="1:8">
      <c r="A559" s="69">
        <v>41820</v>
      </c>
      <c r="B559" s="67">
        <v>2032</v>
      </c>
      <c r="C559" s="68" t="s">
        <v>45</v>
      </c>
      <c r="D559" s="68" t="s">
        <v>53</v>
      </c>
      <c r="E559" s="68" t="s">
        <v>50</v>
      </c>
      <c r="F559" s="68">
        <v>10</v>
      </c>
      <c r="G559" s="76">
        <v>10125</v>
      </c>
      <c r="H559" s="68">
        <v>4255.5374999999995</v>
      </c>
    </row>
    <row r="560" spans="1:8">
      <c r="A560" s="69">
        <v>41821</v>
      </c>
      <c r="B560" s="67">
        <v>1668</v>
      </c>
      <c r="C560" s="68" t="s">
        <v>49</v>
      </c>
      <c r="D560" s="68" t="s">
        <v>53</v>
      </c>
      <c r="E560" s="68" t="s">
        <v>47</v>
      </c>
      <c r="F560" s="68">
        <v>7</v>
      </c>
      <c r="G560" s="76">
        <v>1669.5</v>
      </c>
      <c r="H560" s="68">
        <v>3289.7497500000004</v>
      </c>
    </row>
    <row r="561" spans="1:8">
      <c r="A561" s="69">
        <v>41822</v>
      </c>
      <c r="B561" s="67">
        <v>2033</v>
      </c>
      <c r="C561" s="68" t="s">
        <v>48</v>
      </c>
      <c r="D561" s="68" t="s">
        <v>53</v>
      </c>
      <c r="E561" s="68" t="s">
        <v>50</v>
      </c>
      <c r="F561" s="68">
        <v>8</v>
      </c>
      <c r="G561" s="76">
        <v>6888</v>
      </c>
      <c r="H561" s="68">
        <v>784.77279999999996</v>
      </c>
    </row>
    <row r="562" spans="1:8">
      <c r="A562" s="69">
        <v>41823</v>
      </c>
      <c r="B562" s="67">
        <v>1669</v>
      </c>
      <c r="C562" s="68" t="s">
        <v>45</v>
      </c>
      <c r="D562" s="68" t="s">
        <v>53</v>
      </c>
      <c r="E562" s="68" t="s">
        <v>47</v>
      </c>
      <c r="F562" s="68">
        <v>8</v>
      </c>
      <c r="G562" s="76">
        <v>1872</v>
      </c>
      <c r="H562" s="68">
        <v>1362.816</v>
      </c>
    </row>
    <row r="563" spans="1:8">
      <c r="A563" s="69">
        <v>41824</v>
      </c>
      <c r="B563" s="67">
        <v>2034</v>
      </c>
      <c r="C563" s="68" t="s">
        <v>49</v>
      </c>
      <c r="D563" s="68" t="s">
        <v>53</v>
      </c>
      <c r="E563" s="68" t="s">
        <v>51</v>
      </c>
      <c r="F563" s="68">
        <v>10</v>
      </c>
      <c r="G563" s="76">
        <v>6615</v>
      </c>
      <c r="H563" s="68">
        <v>3328.4474999999998</v>
      </c>
    </row>
    <row r="564" spans="1:8">
      <c r="A564" s="69">
        <v>41825</v>
      </c>
      <c r="B564" s="67">
        <v>1670</v>
      </c>
      <c r="C564" s="68" t="s">
        <v>48</v>
      </c>
      <c r="D564" s="68" t="s">
        <v>53</v>
      </c>
      <c r="E564" s="68" t="s">
        <v>47</v>
      </c>
      <c r="F564" s="68">
        <v>8</v>
      </c>
      <c r="G564" s="76">
        <v>8960</v>
      </c>
      <c r="H564" s="68">
        <v>3458.56</v>
      </c>
    </row>
    <row r="565" spans="1:8">
      <c r="A565" s="69">
        <v>41826</v>
      </c>
      <c r="B565" s="67">
        <v>2035</v>
      </c>
      <c r="C565" s="68" t="s">
        <v>45</v>
      </c>
      <c r="D565" s="68" t="s">
        <v>53</v>
      </c>
      <c r="E565" s="68" t="s">
        <v>51</v>
      </c>
      <c r="F565" s="68">
        <v>9</v>
      </c>
      <c r="G565" s="76">
        <v>6507</v>
      </c>
      <c r="H565" s="68">
        <v>935.05589999999995</v>
      </c>
    </row>
    <row r="566" spans="1:8">
      <c r="A566" s="69">
        <v>41827</v>
      </c>
      <c r="B566" s="67">
        <v>1671</v>
      </c>
      <c r="C566" s="68" t="s">
        <v>49</v>
      </c>
      <c r="D566" s="68" t="s">
        <v>53</v>
      </c>
      <c r="E566" s="68" t="s">
        <v>50</v>
      </c>
      <c r="F566" s="68">
        <v>6</v>
      </c>
      <c r="G566" s="76">
        <v>1764</v>
      </c>
      <c r="H566" s="68">
        <v>1461.2975999999999</v>
      </c>
    </row>
    <row r="567" spans="1:8">
      <c r="A567" s="69">
        <v>41828</v>
      </c>
      <c r="B567" s="67">
        <v>2036</v>
      </c>
      <c r="C567" s="68" t="s">
        <v>48</v>
      </c>
      <c r="D567" s="68" t="s">
        <v>53</v>
      </c>
      <c r="E567" s="68" t="s">
        <v>51</v>
      </c>
      <c r="F567" s="68">
        <v>9</v>
      </c>
      <c r="G567" s="76">
        <v>1512</v>
      </c>
      <c r="H567" s="68">
        <v>2084.1408000000001</v>
      </c>
    </row>
    <row r="568" spans="1:8">
      <c r="A568" s="69">
        <v>41829</v>
      </c>
      <c r="B568" s="67">
        <v>1672</v>
      </c>
      <c r="C568" s="68" t="s">
        <v>45</v>
      </c>
      <c r="D568" s="68" t="s">
        <v>53</v>
      </c>
      <c r="E568" s="68" t="s">
        <v>50</v>
      </c>
      <c r="F568" s="68">
        <v>6</v>
      </c>
      <c r="G568" s="76">
        <v>12285</v>
      </c>
      <c r="H568" s="68">
        <v>1660.932</v>
      </c>
    </row>
    <row r="569" spans="1:8">
      <c r="A569" s="69">
        <v>40909</v>
      </c>
      <c r="B569" s="67">
        <v>2037</v>
      </c>
      <c r="C569" s="68" t="s">
        <v>49</v>
      </c>
      <c r="D569" s="68" t="s">
        <v>54</v>
      </c>
      <c r="E569" s="68" t="s">
        <v>47</v>
      </c>
      <c r="F569" s="68">
        <v>7</v>
      </c>
      <c r="G569" s="76">
        <v>10552.5</v>
      </c>
      <c r="H569" s="68">
        <v>2600.9802</v>
      </c>
    </row>
    <row r="570" spans="1:8">
      <c r="A570" s="69">
        <v>40910</v>
      </c>
      <c r="B570" s="67">
        <v>1673</v>
      </c>
      <c r="C570" s="68" t="s">
        <v>48</v>
      </c>
      <c r="D570" s="68" t="s">
        <v>54</v>
      </c>
      <c r="E570" s="68" t="s">
        <v>50</v>
      </c>
      <c r="F570" s="68">
        <v>8</v>
      </c>
      <c r="G570" s="76">
        <v>6528</v>
      </c>
      <c r="H570" s="68">
        <v>3850.4320000000002</v>
      </c>
    </row>
    <row r="571" spans="1:8">
      <c r="A571" s="69">
        <v>40911</v>
      </c>
      <c r="B571" s="67">
        <v>2038</v>
      </c>
      <c r="C571" s="68" t="s">
        <v>45</v>
      </c>
      <c r="D571" s="68" t="s">
        <v>54</v>
      </c>
      <c r="E571" s="68" t="s">
        <v>47</v>
      </c>
      <c r="F571" s="68">
        <v>7</v>
      </c>
      <c r="G571" s="76">
        <v>10710</v>
      </c>
      <c r="H571" s="68">
        <v>1105.5397499999999</v>
      </c>
    </row>
    <row r="572" spans="1:8">
      <c r="A572" s="69">
        <v>40913</v>
      </c>
      <c r="B572" s="67">
        <v>1674</v>
      </c>
      <c r="C572" s="68" t="s">
        <v>49</v>
      </c>
      <c r="D572" s="68" t="s">
        <v>54</v>
      </c>
      <c r="E572" s="68" t="s">
        <v>51</v>
      </c>
      <c r="F572" s="68">
        <v>10</v>
      </c>
      <c r="G572" s="76">
        <v>10000</v>
      </c>
      <c r="H572" s="68">
        <v>1871.4</v>
      </c>
    </row>
    <row r="573" spans="1:8">
      <c r="A573" s="69">
        <v>40914</v>
      </c>
      <c r="B573" s="67">
        <v>2039</v>
      </c>
      <c r="C573" s="68" t="s">
        <v>48</v>
      </c>
      <c r="D573" s="68" t="s">
        <v>54</v>
      </c>
      <c r="E573" s="68" t="s">
        <v>47</v>
      </c>
      <c r="F573" s="68">
        <v>9</v>
      </c>
      <c r="G573" s="76">
        <v>9045</v>
      </c>
      <c r="H573" s="68">
        <v>545.95619999999997</v>
      </c>
    </row>
    <row r="574" spans="1:8">
      <c r="A574" s="69">
        <v>40915</v>
      </c>
      <c r="B574" s="67">
        <v>1675</v>
      </c>
      <c r="C574" s="68" t="s">
        <v>45</v>
      </c>
      <c r="D574" s="68" t="s">
        <v>54</v>
      </c>
      <c r="E574" s="68" t="s">
        <v>51</v>
      </c>
      <c r="F574" s="68">
        <v>10</v>
      </c>
      <c r="G574" s="76">
        <v>10800</v>
      </c>
      <c r="H574" s="68">
        <v>5366.25</v>
      </c>
    </row>
    <row r="575" spans="1:8">
      <c r="A575" s="69">
        <v>40916</v>
      </c>
      <c r="B575" s="67">
        <v>2040</v>
      </c>
      <c r="C575" s="68" t="s">
        <v>49</v>
      </c>
      <c r="D575" s="68" t="s">
        <v>54</v>
      </c>
      <c r="E575" s="68" t="s">
        <v>50</v>
      </c>
      <c r="F575" s="68">
        <v>8</v>
      </c>
      <c r="G575" s="76">
        <v>9248</v>
      </c>
      <c r="H575" s="68">
        <v>985.14319999999998</v>
      </c>
    </row>
    <row r="576" spans="1:8">
      <c r="A576" s="69">
        <v>40917</v>
      </c>
      <c r="B576" s="67">
        <v>1676</v>
      </c>
      <c r="C576" s="68" t="s">
        <v>48</v>
      </c>
      <c r="D576" s="68" t="s">
        <v>54</v>
      </c>
      <c r="E576" s="68" t="s">
        <v>51</v>
      </c>
      <c r="F576" s="68">
        <v>8</v>
      </c>
      <c r="G576" s="76">
        <v>4496</v>
      </c>
      <c r="H576" s="68">
        <v>2526.9767999999995</v>
      </c>
    </row>
    <row r="577" spans="1:8">
      <c r="A577" s="69">
        <v>40918</v>
      </c>
      <c r="B577" s="67">
        <v>2041</v>
      </c>
      <c r="C577" s="68" t="s">
        <v>45</v>
      </c>
      <c r="D577" s="68" t="s">
        <v>54</v>
      </c>
      <c r="E577" s="68" t="s">
        <v>50</v>
      </c>
      <c r="F577" s="68">
        <v>9</v>
      </c>
      <c r="G577" s="76">
        <v>7074</v>
      </c>
      <c r="H577" s="68">
        <v>3631.6147499999997</v>
      </c>
    </row>
    <row r="578" spans="1:8">
      <c r="A578" s="69">
        <v>40919</v>
      </c>
      <c r="B578" s="67">
        <v>1677</v>
      </c>
      <c r="C578" s="68" t="s">
        <v>49</v>
      </c>
      <c r="D578" s="68" t="s">
        <v>54</v>
      </c>
      <c r="E578" s="68" t="s">
        <v>47</v>
      </c>
      <c r="F578" s="68">
        <v>6</v>
      </c>
      <c r="G578" s="76">
        <v>2223</v>
      </c>
      <c r="H578" s="68">
        <v>1443.1716000000001</v>
      </c>
    </row>
    <row r="579" spans="1:8">
      <c r="A579" s="69">
        <v>40920</v>
      </c>
      <c r="B579" s="67">
        <v>2042</v>
      </c>
      <c r="C579" s="68" t="s">
        <v>48</v>
      </c>
      <c r="D579" s="68" t="s">
        <v>54</v>
      </c>
      <c r="E579" s="68" t="s">
        <v>50</v>
      </c>
      <c r="F579" s="68">
        <v>10</v>
      </c>
      <c r="G579" s="76">
        <v>1920</v>
      </c>
      <c r="H579" s="68">
        <v>1381.248</v>
      </c>
    </row>
    <row r="580" spans="1:8">
      <c r="A580" s="69">
        <v>40921</v>
      </c>
      <c r="B580" s="67">
        <v>1678</v>
      </c>
      <c r="C580" s="68" t="s">
        <v>45</v>
      </c>
      <c r="D580" s="68" t="s">
        <v>54</v>
      </c>
      <c r="E580" s="68" t="s">
        <v>47</v>
      </c>
      <c r="F580" s="68">
        <v>9</v>
      </c>
      <c r="G580" s="76">
        <v>4428</v>
      </c>
      <c r="H580" s="68">
        <v>2357.2458000000001</v>
      </c>
    </row>
    <row r="581" spans="1:8">
      <c r="A581" s="69">
        <v>40922</v>
      </c>
      <c r="B581" s="67">
        <v>2043</v>
      </c>
      <c r="C581" s="68" t="s">
        <v>49</v>
      </c>
      <c r="D581" s="68" t="s">
        <v>54</v>
      </c>
      <c r="E581" s="68" t="s">
        <v>51</v>
      </c>
      <c r="F581" s="68">
        <v>9</v>
      </c>
      <c r="G581" s="76">
        <v>3834</v>
      </c>
      <c r="H581" s="68">
        <v>2080.7118</v>
      </c>
    </row>
    <row r="582" spans="1:8">
      <c r="A582" s="69">
        <v>40923</v>
      </c>
      <c r="B582" s="67">
        <v>1679</v>
      </c>
      <c r="C582" s="68" t="s">
        <v>48</v>
      </c>
      <c r="D582" s="68" t="s">
        <v>54</v>
      </c>
      <c r="E582" s="68" t="s">
        <v>47</v>
      </c>
      <c r="F582" s="68">
        <v>8</v>
      </c>
      <c r="G582" s="76">
        <v>7704</v>
      </c>
      <c r="H582" s="68">
        <v>1808.5139999999999</v>
      </c>
    </row>
    <row r="583" spans="1:8">
      <c r="A583" s="69">
        <v>40924</v>
      </c>
      <c r="B583" s="67">
        <v>2044</v>
      </c>
      <c r="C583" s="68" t="s">
        <v>45</v>
      </c>
      <c r="D583" s="68" t="s">
        <v>54</v>
      </c>
      <c r="E583" s="68" t="s">
        <v>51</v>
      </c>
      <c r="F583" s="68">
        <v>7</v>
      </c>
      <c r="G583" s="76">
        <v>4788</v>
      </c>
      <c r="H583" s="68">
        <v>3173.6459999999997</v>
      </c>
    </row>
    <row r="584" spans="1:8">
      <c r="A584" s="69">
        <v>40925</v>
      </c>
      <c r="B584" s="67">
        <v>1680</v>
      </c>
      <c r="C584" s="68" t="s">
        <v>49</v>
      </c>
      <c r="D584" s="68" t="s">
        <v>54</v>
      </c>
      <c r="E584" s="68" t="s">
        <v>50</v>
      </c>
      <c r="F584" s="68">
        <v>8</v>
      </c>
      <c r="G584" s="76">
        <v>6696</v>
      </c>
      <c r="H584" s="68">
        <v>1755.2447999999999</v>
      </c>
    </row>
    <row r="585" spans="1:8">
      <c r="A585" s="69">
        <v>40926</v>
      </c>
      <c r="B585" s="67">
        <v>2045</v>
      </c>
      <c r="C585" s="68" t="s">
        <v>48</v>
      </c>
      <c r="D585" s="68" t="s">
        <v>54</v>
      </c>
      <c r="E585" s="68" t="s">
        <v>51</v>
      </c>
      <c r="F585" s="68">
        <v>10</v>
      </c>
      <c r="G585" s="76">
        <v>4500</v>
      </c>
      <c r="H585" s="68">
        <v>1598.4</v>
      </c>
    </row>
    <row r="586" spans="1:8">
      <c r="A586" s="69">
        <v>40927</v>
      </c>
      <c r="B586" s="67">
        <v>1681</v>
      </c>
      <c r="C586" s="68" t="s">
        <v>45</v>
      </c>
      <c r="D586" s="68" t="s">
        <v>54</v>
      </c>
      <c r="E586" s="68" t="s">
        <v>50</v>
      </c>
      <c r="F586" s="68">
        <v>8</v>
      </c>
      <c r="G586" s="76">
        <v>11280</v>
      </c>
      <c r="H586" s="68">
        <v>3959.2799999999997</v>
      </c>
    </row>
    <row r="587" spans="1:8">
      <c r="A587" s="69">
        <v>40928</v>
      </c>
      <c r="B587" s="67">
        <v>1682</v>
      </c>
      <c r="C587" s="68" t="s">
        <v>48</v>
      </c>
      <c r="D587" s="68" t="s">
        <v>54</v>
      </c>
      <c r="E587" s="68" t="s">
        <v>50</v>
      </c>
      <c r="F587" s="68">
        <v>10</v>
      </c>
      <c r="G587" s="76">
        <v>8175</v>
      </c>
      <c r="H587" s="68">
        <v>2451.846</v>
      </c>
    </row>
    <row r="588" spans="1:8">
      <c r="A588" s="69">
        <v>40929</v>
      </c>
      <c r="B588" s="67">
        <v>1683</v>
      </c>
      <c r="C588" s="68" t="s">
        <v>49</v>
      </c>
      <c r="D588" s="68" t="s">
        <v>54</v>
      </c>
      <c r="E588" s="68" t="s">
        <v>51</v>
      </c>
      <c r="F588" s="68">
        <v>8</v>
      </c>
      <c r="G588" s="76">
        <v>6912</v>
      </c>
      <c r="H588" s="68">
        <v>3209.0111999999999</v>
      </c>
    </row>
    <row r="589" spans="1:8">
      <c r="A589" s="69">
        <v>40930</v>
      </c>
      <c r="B589" s="67">
        <v>1684</v>
      </c>
      <c r="C589" s="68" t="s">
        <v>45</v>
      </c>
      <c r="D589" s="68" t="s">
        <v>54</v>
      </c>
      <c r="E589" s="68" t="s">
        <v>51</v>
      </c>
      <c r="F589" s="68">
        <v>10</v>
      </c>
      <c r="G589" s="76">
        <v>9525</v>
      </c>
      <c r="H589" s="68">
        <v>3088.9575000000004</v>
      </c>
    </row>
    <row r="590" spans="1:8">
      <c r="A590" s="69">
        <v>40931</v>
      </c>
      <c r="B590" s="67">
        <v>1685</v>
      </c>
      <c r="C590" s="68" t="s">
        <v>48</v>
      </c>
      <c r="D590" s="68" t="s">
        <v>54</v>
      </c>
      <c r="E590" s="68" t="s">
        <v>51</v>
      </c>
      <c r="F590" s="68">
        <v>10</v>
      </c>
      <c r="G590" s="76">
        <v>8955</v>
      </c>
      <c r="H590" s="68">
        <v>1049.2275</v>
      </c>
    </row>
    <row r="591" spans="1:8">
      <c r="A591" s="69">
        <v>40932</v>
      </c>
      <c r="B591" s="67">
        <v>2055</v>
      </c>
      <c r="C591" s="68" t="s">
        <v>49</v>
      </c>
      <c r="D591" s="68" t="s">
        <v>54</v>
      </c>
      <c r="E591" s="68" t="s">
        <v>47</v>
      </c>
      <c r="F591" s="68">
        <v>10</v>
      </c>
      <c r="G591" s="76">
        <v>10100</v>
      </c>
      <c r="H591" s="68">
        <v>1452.7839999999999</v>
      </c>
    </row>
    <row r="592" spans="1:8">
      <c r="A592" s="69">
        <v>40933</v>
      </c>
      <c r="B592" s="67">
        <v>2056</v>
      </c>
      <c r="C592" s="68" t="s">
        <v>45</v>
      </c>
      <c r="D592" s="68" t="s">
        <v>54</v>
      </c>
      <c r="E592" s="68" t="s">
        <v>47</v>
      </c>
      <c r="F592" s="68">
        <v>10</v>
      </c>
      <c r="G592" s="76">
        <v>8280</v>
      </c>
      <c r="H592" s="68">
        <v>3417.57</v>
      </c>
    </row>
    <row r="593" spans="1:8">
      <c r="A593" s="69">
        <v>40934</v>
      </c>
      <c r="B593" s="67">
        <v>2057</v>
      </c>
      <c r="C593" s="68" t="s">
        <v>48</v>
      </c>
      <c r="D593" s="68" t="s">
        <v>54</v>
      </c>
      <c r="E593" s="68" t="s">
        <v>47</v>
      </c>
      <c r="F593" s="68">
        <v>9</v>
      </c>
      <c r="G593" s="76">
        <v>6831</v>
      </c>
      <c r="H593" s="68">
        <v>4264.8209999999999</v>
      </c>
    </row>
    <row r="594" spans="1:8">
      <c r="A594" s="69">
        <v>40935</v>
      </c>
      <c r="B594" s="67">
        <v>2058</v>
      </c>
      <c r="C594" s="68" t="s">
        <v>49</v>
      </c>
      <c r="D594" s="68" t="s">
        <v>54</v>
      </c>
      <c r="E594" s="68" t="s">
        <v>50</v>
      </c>
      <c r="F594" s="68">
        <v>6</v>
      </c>
      <c r="G594" s="76">
        <v>1444.5</v>
      </c>
      <c r="H594" s="68">
        <v>1412.721</v>
      </c>
    </row>
    <row r="595" spans="1:8">
      <c r="A595" s="69">
        <v>40936</v>
      </c>
      <c r="B595" s="67">
        <v>2059</v>
      </c>
      <c r="C595" s="68" t="s">
        <v>45</v>
      </c>
      <c r="D595" s="68" t="s">
        <v>54</v>
      </c>
      <c r="E595" s="68" t="s">
        <v>50</v>
      </c>
      <c r="F595" s="68">
        <v>8</v>
      </c>
      <c r="G595" s="76">
        <v>8688</v>
      </c>
      <c r="H595" s="68">
        <v>1366.6224</v>
      </c>
    </row>
    <row r="596" spans="1:8">
      <c r="A596" s="69">
        <v>40937</v>
      </c>
      <c r="B596" s="67">
        <v>1695</v>
      </c>
      <c r="C596" s="68" t="s">
        <v>49</v>
      </c>
      <c r="D596" s="68" t="s">
        <v>54</v>
      </c>
      <c r="E596" s="68" t="s">
        <v>47</v>
      </c>
      <c r="F596" s="68">
        <v>10</v>
      </c>
      <c r="G596" s="76">
        <v>4545</v>
      </c>
      <c r="H596" s="68">
        <v>1736.19</v>
      </c>
    </row>
    <row r="597" spans="1:8">
      <c r="A597" s="69">
        <v>40938</v>
      </c>
      <c r="B597" s="67">
        <v>2060</v>
      </c>
      <c r="C597" s="68" t="s">
        <v>48</v>
      </c>
      <c r="D597" s="68" t="s">
        <v>54</v>
      </c>
      <c r="E597" s="68" t="s">
        <v>50</v>
      </c>
      <c r="F597" s="68">
        <v>6</v>
      </c>
      <c r="G597" s="76">
        <v>7605</v>
      </c>
      <c r="H597" s="68">
        <v>948.7998</v>
      </c>
    </row>
    <row r="598" spans="1:8">
      <c r="A598" s="69">
        <v>40939</v>
      </c>
      <c r="B598" s="67">
        <v>1696</v>
      </c>
      <c r="C598" s="68" t="s">
        <v>45</v>
      </c>
      <c r="D598" s="68" t="s">
        <v>54</v>
      </c>
      <c r="E598" s="68" t="s">
        <v>47</v>
      </c>
      <c r="F598" s="68">
        <v>9</v>
      </c>
      <c r="G598" s="76">
        <v>2497.5</v>
      </c>
      <c r="H598" s="68">
        <v>1824.6735000000001</v>
      </c>
    </row>
    <row r="599" spans="1:8">
      <c r="A599" s="69">
        <v>40940</v>
      </c>
      <c r="B599" s="67">
        <v>2061</v>
      </c>
      <c r="C599" s="68" t="s">
        <v>49</v>
      </c>
      <c r="D599" s="68" t="s">
        <v>54</v>
      </c>
      <c r="E599" s="68" t="s">
        <v>51</v>
      </c>
      <c r="F599" s="68">
        <v>9</v>
      </c>
      <c r="G599" s="76">
        <v>12510</v>
      </c>
      <c r="H599" s="68">
        <v>754.35299999999995</v>
      </c>
    </row>
    <row r="600" spans="1:8">
      <c r="A600" s="69">
        <v>40941</v>
      </c>
      <c r="B600" s="67">
        <v>1697</v>
      </c>
      <c r="C600" s="68" t="s">
        <v>48</v>
      </c>
      <c r="D600" s="68" t="s">
        <v>54</v>
      </c>
      <c r="E600" s="68" t="s">
        <v>47</v>
      </c>
      <c r="F600" s="68">
        <v>7</v>
      </c>
      <c r="G600" s="76">
        <v>2404.5</v>
      </c>
      <c r="H600" s="68">
        <v>1045.4766</v>
      </c>
    </row>
    <row r="601" spans="1:8">
      <c r="A601" s="69">
        <v>40942</v>
      </c>
      <c r="B601" s="67">
        <v>2062</v>
      </c>
      <c r="C601" s="68" t="s">
        <v>45</v>
      </c>
      <c r="D601" s="68" t="s">
        <v>54</v>
      </c>
      <c r="E601" s="68" t="s">
        <v>51</v>
      </c>
      <c r="F601" s="68">
        <v>9</v>
      </c>
      <c r="G601" s="76">
        <v>10665</v>
      </c>
      <c r="H601" s="68">
        <v>868.13099999999986</v>
      </c>
    </row>
    <row r="602" spans="1:8">
      <c r="A602" s="69">
        <v>40943</v>
      </c>
      <c r="B602" s="67">
        <v>1698</v>
      </c>
      <c r="C602" s="68" t="s">
        <v>49</v>
      </c>
      <c r="D602" s="68" t="s">
        <v>54</v>
      </c>
      <c r="E602" s="68" t="s">
        <v>50</v>
      </c>
      <c r="F602" s="68">
        <v>7</v>
      </c>
      <c r="G602" s="76">
        <v>1685.25</v>
      </c>
      <c r="H602" s="68">
        <v>1372.4675999999999</v>
      </c>
    </row>
    <row r="603" spans="1:8">
      <c r="A603" s="69">
        <v>40944</v>
      </c>
      <c r="B603" s="67">
        <v>2063</v>
      </c>
      <c r="C603" s="68" t="s">
        <v>48</v>
      </c>
      <c r="D603" s="68" t="s">
        <v>54</v>
      </c>
      <c r="E603" s="68" t="s">
        <v>51</v>
      </c>
      <c r="F603" s="68">
        <v>9</v>
      </c>
      <c r="G603" s="76">
        <v>10692</v>
      </c>
      <c r="H603" s="68">
        <v>2301.453</v>
      </c>
    </row>
    <row r="604" spans="1:8">
      <c r="A604" s="69">
        <v>40945</v>
      </c>
      <c r="B604" s="67">
        <v>1699</v>
      </c>
      <c r="C604" s="68" t="s">
        <v>45</v>
      </c>
      <c r="D604" s="68" t="s">
        <v>54</v>
      </c>
      <c r="E604" s="68" t="s">
        <v>50</v>
      </c>
      <c r="F604" s="68">
        <v>8</v>
      </c>
      <c r="G604" s="76">
        <v>1512</v>
      </c>
      <c r="H604" s="68">
        <v>1312.4159999999999</v>
      </c>
    </row>
    <row r="605" spans="1:8">
      <c r="A605" s="69">
        <v>40946</v>
      </c>
      <c r="B605" s="67">
        <v>2064</v>
      </c>
      <c r="C605" s="68" t="s">
        <v>49</v>
      </c>
      <c r="D605" s="68" t="s">
        <v>54</v>
      </c>
      <c r="E605" s="68" t="s">
        <v>47</v>
      </c>
      <c r="F605" s="68">
        <v>8</v>
      </c>
      <c r="G605" s="76">
        <v>4428</v>
      </c>
      <c r="H605" s="68">
        <v>3605.4989999999998</v>
      </c>
    </row>
    <row r="606" spans="1:8">
      <c r="A606" s="69">
        <v>40947</v>
      </c>
      <c r="B606" s="67">
        <v>1700</v>
      </c>
      <c r="C606" s="68" t="s">
        <v>48</v>
      </c>
      <c r="D606" s="68" t="s">
        <v>54</v>
      </c>
      <c r="E606" s="68" t="s">
        <v>50</v>
      </c>
      <c r="F606" s="68">
        <v>10</v>
      </c>
      <c r="G606" s="76">
        <v>2580</v>
      </c>
      <c r="H606" s="68">
        <v>2085.1559999999999</v>
      </c>
    </row>
    <row r="607" spans="1:8">
      <c r="A607" s="69">
        <v>40948</v>
      </c>
      <c r="B607" s="67">
        <v>2065</v>
      </c>
      <c r="C607" s="68" t="s">
        <v>45</v>
      </c>
      <c r="D607" s="68" t="s">
        <v>54</v>
      </c>
      <c r="E607" s="68" t="s">
        <v>47</v>
      </c>
      <c r="F607" s="68">
        <v>7</v>
      </c>
      <c r="G607" s="76">
        <v>5712</v>
      </c>
      <c r="H607" s="68">
        <v>1753.0128000000002</v>
      </c>
    </row>
    <row r="608" spans="1:8">
      <c r="A608" s="69">
        <v>40949</v>
      </c>
      <c r="B608" s="67">
        <v>1701</v>
      </c>
      <c r="C608" s="68" t="s">
        <v>49</v>
      </c>
      <c r="D608" s="68" t="s">
        <v>54</v>
      </c>
      <c r="E608" s="68" t="s">
        <v>51</v>
      </c>
      <c r="F608" s="68">
        <v>7</v>
      </c>
      <c r="G608" s="76">
        <v>8379</v>
      </c>
      <c r="H608" s="68">
        <v>4282.2275999999993</v>
      </c>
    </row>
    <row r="609" spans="1:8">
      <c r="A609" s="69">
        <v>40950</v>
      </c>
      <c r="B609" s="67">
        <v>2066</v>
      </c>
      <c r="C609" s="68" t="s">
        <v>48</v>
      </c>
      <c r="D609" s="68" t="s">
        <v>54</v>
      </c>
      <c r="E609" s="68" t="s">
        <v>47</v>
      </c>
      <c r="F609" s="68">
        <v>7</v>
      </c>
      <c r="G609" s="76">
        <v>8662.5</v>
      </c>
      <c r="H609" s="68">
        <v>5223.4875000000002</v>
      </c>
    </row>
    <row r="610" spans="1:8">
      <c r="A610" s="69">
        <v>40951</v>
      </c>
      <c r="B610" s="67">
        <v>1702</v>
      </c>
      <c r="C610" s="68" t="s">
        <v>45</v>
      </c>
      <c r="D610" s="68" t="s">
        <v>54</v>
      </c>
      <c r="E610" s="68" t="s">
        <v>51</v>
      </c>
      <c r="F610" s="68">
        <v>6</v>
      </c>
      <c r="G610" s="76">
        <v>12285</v>
      </c>
      <c r="H610" s="68">
        <v>4660.9290000000001</v>
      </c>
    </row>
    <row r="611" spans="1:8">
      <c r="A611" s="69">
        <v>40952</v>
      </c>
      <c r="B611" s="67">
        <v>2067</v>
      </c>
      <c r="C611" s="68" t="s">
        <v>49</v>
      </c>
      <c r="D611" s="68" t="s">
        <v>54</v>
      </c>
      <c r="E611" s="68" t="s">
        <v>50</v>
      </c>
      <c r="F611" s="68">
        <v>8</v>
      </c>
      <c r="G611" s="76">
        <v>9600</v>
      </c>
      <c r="H611" s="68">
        <v>739.92000000000007</v>
      </c>
    </row>
    <row r="612" spans="1:8">
      <c r="A612" s="69">
        <v>40953</v>
      </c>
      <c r="B612" s="67">
        <v>1703</v>
      </c>
      <c r="C612" s="68" t="s">
        <v>48</v>
      </c>
      <c r="D612" s="68" t="s">
        <v>54</v>
      </c>
      <c r="E612" s="68" t="s">
        <v>51</v>
      </c>
      <c r="F612" s="68">
        <v>10</v>
      </c>
      <c r="G612" s="76">
        <v>12825</v>
      </c>
      <c r="H612" s="68">
        <v>2907.9405000000002</v>
      </c>
    </row>
    <row r="613" spans="1:8">
      <c r="A613" s="69">
        <v>40954</v>
      </c>
      <c r="B613" s="67">
        <v>2068</v>
      </c>
      <c r="C613" s="68" t="s">
        <v>45</v>
      </c>
      <c r="D613" s="68" t="s">
        <v>54</v>
      </c>
      <c r="E613" s="68" t="s">
        <v>50</v>
      </c>
      <c r="F613" s="68">
        <v>10</v>
      </c>
      <c r="G613" s="76">
        <v>6780</v>
      </c>
      <c r="H613" s="68">
        <v>2981.8440000000001</v>
      </c>
    </row>
    <row r="614" spans="1:8">
      <c r="A614" s="69">
        <v>40955</v>
      </c>
      <c r="B614" s="67">
        <v>1704</v>
      </c>
      <c r="C614" s="68" t="s">
        <v>49</v>
      </c>
      <c r="D614" s="68" t="s">
        <v>54</v>
      </c>
      <c r="E614" s="68" t="s">
        <v>47</v>
      </c>
      <c r="F614" s="68">
        <v>10</v>
      </c>
      <c r="G614" s="76">
        <v>4420</v>
      </c>
      <c r="H614" s="68">
        <v>1985.9059999999999</v>
      </c>
    </row>
    <row r="615" spans="1:8">
      <c r="A615" s="69">
        <v>40956</v>
      </c>
      <c r="B615" s="67">
        <v>2069</v>
      </c>
      <c r="C615" s="68" t="s">
        <v>48</v>
      </c>
      <c r="D615" s="68" t="s">
        <v>54</v>
      </c>
      <c r="E615" s="68" t="s">
        <v>50</v>
      </c>
      <c r="F615" s="68">
        <v>7</v>
      </c>
      <c r="G615" s="76">
        <v>8925</v>
      </c>
      <c r="H615" s="68">
        <v>3200.5050000000001</v>
      </c>
    </row>
    <row r="616" spans="1:8">
      <c r="A616" s="69">
        <v>40957</v>
      </c>
      <c r="B616" s="67">
        <v>1705</v>
      </c>
      <c r="C616" s="68" t="s">
        <v>45</v>
      </c>
      <c r="D616" s="68" t="s">
        <v>54</v>
      </c>
      <c r="E616" s="68" t="s">
        <v>47</v>
      </c>
      <c r="F616" s="68">
        <v>6</v>
      </c>
      <c r="G616" s="76">
        <v>5643</v>
      </c>
      <c r="H616" s="68">
        <v>3086.3447999999999</v>
      </c>
    </row>
    <row r="617" spans="1:8">
      <c r="A617" s="69">
        <v>40958</v>
      </c>
      <c r="B617" s="67">
        <v>2070</v>
      </c>
      <c r="C617" s="68" t="s">
        <v>49</v>
      </c>
      <c r="D617" s="68" t="s">
        <v>54</v>
      </c>
      <c r="E617" s="68" t="s">
        <v>51</v>
      </c>
      <c r="F617" s="68">
        <v>6</v>
      </c>
      <c r="G617" s="76">
        <v>3132</v>
      </c>
      <c r="H617" s="68">
        <v>1762.2197999999999</v>
      </c>
    </row>
    <row r="618" spans="1:8">
      <c r="A618" s="69">
        <v>40959</v>
      </c>
      <c r="B618" s="67">
        <v>1706</v>
      </c>
      <c r="C618" s="68" t="s">
        <v>48</v>
      </c>
      <c r="D618" s="68" t="s">
        <v>54</v>
      </c>
      <c r="E618" s="68" t="s">
        <v>47</v>
      </c>
      <c r="F618" s="68">
        <v>10</v>
      </c>
      <c r="G618" s="76">
        <v>1830</v>
      </c>
      <c r="H618" s="68">
        <v>2663.0160000000001</v>
      </c>
    </row>
    <row r="619" spans="1:8">
      <c r="A619" s="69">
        <v>40960</v>
      </c>
      <c r="B619" s="67">
        <v>2071</v>
      </c>
      <c r="C619" s="68" t="s">
        <v>45</v>
      </c>
      <c r="D619" s="68" t="s">
        <v>54</v>
      </c>
      <c r="E619" s="68" t="s">
        <v>51</v>
      </c>
      <c r="F619" s="68">
        <v>8</v>
      </c>
      <c r="G619" s="76">
        <v>1608</v>
      </c>
      <c r="H619" s="68">
        <v>1651.2552000000001</v>
      </c>
    </row>
    <row r="620" spans="1:8">
      <c r="A620" s="69">
        <v>40961</v>
      </c>
      <c r="B620" s="67">
        <v>1707</v>
      </c>
      <c r="C620" s="68" t="s">
        <v>49</v>
      </c>
      <c r="D620" s="68" t="s">
        <v>54</v>
      </c>
      <c r="E620" s="68" t="s">
        <v>50</v>
      </c>
      <c r="F620" s="68">
        <v>10</v>
      </c>
      <c r="G620" s="76">
        <v>4160</v>
      </c>
      <c r="H620" s="68">
        <v>1432.288</v>
      </c>
    </row>
    <row r="621" spans="1:8">
      <c r="A621" s="69">
        <v>40962</v>
      </c>
      <c r="B621" s="67">
        <v>2072</v>
      </c>
      <c r="C621" s="68" t="s">
        <v>48</v>
      </c>
      <c r="D621" s="68" t="s">
        <v>54</v>
      </c>
      <c r="E621" s="68" t="s">
        <v>51</v>
      </c>
      <c r="F621" s="68">
        <v>10</v>
      </c>
      <c r="G621" s="76">
        <v>8240</v>
      </c>
      <c r="H621" s="68">
        <v>1837.52</v>
      </c>
    </row>
    <row r="622" spans="1:8">
      <c r="A622" s="69">
        <v>40963</v>
      </c>
      <c r="B622" s="67">
        <v>1708</v>
      </c>
      <c r="C622" s="68" t="s">
        <v>45</v>
      </c>
      <c r="D622" s="68" t="s">
        <v>54</v>
      </c>
      <c r="E622" s="68" t="s">
        <v>50</v>
      </c>
      <c r="F622" s="68">
        <v>8</v>
      </c>
      <c r="G622" s="76">
        <v>11040</v>
      </c>
      <c r="H622" s="68">
        <v>2812.1088</v>
      </c>
    </row>
    <row r="623" spans="1:8">
      <c r="A623" s="69">
        <v>40964</v>
      </c>
      <c r="B623" s="67">
        <v>2073</v>
      </c>
      <c r="C623" s="68" t="s">
        <v>49</v>
      </c>
      <c r="D623" s="68" t="s">
        <v>54</v>
      </c>
      <c r="E623" s="68" t="s">
        <v>47</v>
      </c>
      <c r="F623" s="68">
        <v>6</v>
      </c>
      <c r="G623" s="76">
        <v>10890</v>
      </c>
      <c r="H623" s="68">
        <v>4779.621000000001</v>
      </c>
    </row>
    <row r="624" spans="1:8">
      <c r="A624" s="69">
        <v>40965</v>
      </c>
      <c r="B624" s="67">
        <v>1709</v>
      </c>
      <c r="C624" s="68" t="s">
        <v>48</v>
      </c>
      <c r="D624" s="68" t="s">
        <v>54</v>
      </c>
      <c r="E624" s="68" t="s">
        <v>50</v>
      </c>
      <c r="F624" s="68">
        <v>8</v>
      </c>
      <c r="G624" s="76">
        <v>12480</v>
      </c>
      <c r="H624" s="68">
        <v>2013.2736</v>
      </c>
    </row>
    <row r="625" spans="1:8">
      <c r="A625" s="69">
        <v>40966</v>
      </c>
      <c r="B625" s="67">
        <v>2074</v>
      </c>
      <c r="C625" s="68" t="s">
        <v>45</v>
      </c>
      <c r="D625" s="68" t="s">
        <v>54</v>
      </c>
      <c r="E625" s="68" t="s">
        <v>47</v>
      </c>
      <c r="F625" s="68">
        <v>6</v>
      </c>
      <c r="G625" s="76">
        <v>2196</v>
      </c>
      <c r="H625" s="68">
        <v>927.37080000000003</v>
      </c>
    </row>
    <row r="626" spans="1:8">
      <c r="A626" s="69">
        <v>40967</v>
      </c>
      <c r="B626" s="67">
        <v>1710</v>
      </c>
      <c r="C626" s="68" t="s">
        <v>49</v>
      </c>
      <c r="D626" s="68" t="s">
        <v>54</v>
      </c>
      <c r="E626" s="68" t="s">
        <v>51</v>
      </c>
      <c r="F626" s="68">
        <v>9</v>
      </c>
      <c r="G626" s="76">
        <v>11655</v>
      </c>
      <c r="H626" s="68">
        <v>2583.2142000000003</v>
      </c>
    </row>
    <row r="627" spans="1:8">
      <c r="A627" s="69">
        <v>40969</v>
      </c>
      <c r="B627" s="67">
        <v>2075</v>
      </c>
      <c r="C627" s="68" t="s">
        <v>48</v>
      </c>
      <c r="D627" s="68" t="s">
        <v>54</v>
      </c>
      <c r="E627" s="68" t="s">
        <v>47</v>
      </c>
      <c r="F627" s="68">
        <v>10</v>
      </c>
      <c r="G627" s="76">
        <v>8520</v>
      </c>
      <c r="H627" s="68">
        <v>2055.0239999999999</v>
      </c>
    </row>
    <row r="628" spans="1:8">
      <c r="A628" s="69">
        <v>40970</v>
      </c>
      <c r="B628" s="67">
        <v>1711</v>
      </c>
      <c r="C628" s="68" t="s">
        <v>45</v>
      </c>
      <c r="D628" s="68" t="s">
        <v>54</v>
      </c>
      <c r="E628" s="68" t="s">
        <v>51</v>
      </c>
      <c r="F628" s="68">
        <v>8</v>
      </c>
      <c r="G628" s="76">
        <v>7680</v>
      </c>
      <c r="H628" s="68">
        <v>713.08799999999997</v>
      </c>
    </row>
    <row r="629" spans="1:8">
      <c r="A629" s="69">
        <v>40971</v>
      </c>
      <c r="B629" s="67">
        <v>2076</v>
      </c>
      <c r="C629" s="68" t="s">
        <v>49</v>
      </c>
      <c r="D629" s="68" t="s">
        <v>54</v>
      </c>
      <c r="E629" s="68" t="s">
        <v>50</v>
      </c>
      <c r="F629" s="68">
        <v>9</v>
      </c>
      <c r="G629" s="76">
        <v>13050</v>
      </c>
      <c r="H629" s="68">
        <v>2082.7800000000002</v>
      </c>
    </row>
    <row r="630" spans="1:8">
      <c r="A630" s="69">
        <v>40972</v>
      </c>
      <c r="B630" s="67">
        <v>1712</v>
      </c>
      <c r="C630" s="68" t="s">
        <v>48</v>
      </c>
      <c r="D630" s="68" t="s">
        <v>54</v>
      </c>
      <c r="E630" s="68" t="s">
        <v>51</v>
      </c>
      <c r="F630" s="68">
        <v>9</v>
      </c>
      <c r="G630" s="76">
        <v>11745</v>
      </c>
      <c r="H630" s="68">
        <v>871.24409999999989</v>
      </c>
    </row>
    <row r="631" spans="1:8">
      <c r="A631" s="69">
        <v>40973</v>
      </c>
      <c r="B631" s="67">
        <v>2077</v>
      </c>
      <c r="C631" s="68" t="s">
        <v>45</v>
      </c>
      <c r="D631" s="68" t="s">
        <v>54</v>
      </c>
      <c r="E631" s="68" t="s">
        <v>50</v>
      </c>
      <c r="F631" s="68">
        <v>6</v>
      </c>
      <c r="G631" s="76">
        <v>13005</v>
      </c>
      <c r="H631" s="68">
        <v>2521.9295999999999</v>
      </c>
    </row>
    <row r="632" spans="1:8">
      <c r="A632" s="69">
        <v>41339</v>
      </c>
      <c r="B632" s="67">
        <v>1713</v>
      </c>
      <c r="C632" s="68" t="s">
        <v>49</v>
      </c>
      <c r="D632" s="68" t="s">
        <v>54</v>
      </c>
      <c r="E632" s="68" t="s">
        <v>47</v>
      </c>
      <c r="F632" s="68">
        <v>10</v>
      </c>
      <c r="G632" s="76">
        <v>10640</v>
      </c>
      <c r="H632" s="68">
        <v>2523.2759999999998</v>
      </c>
    </row>
    <row r="633" spans="1:8">
      <c r="A633" s="69">
        <v>41340</v>
      </c>
      <c r="B633" s="67">
        <v>2078</v>
      </c>
      <c r="C633" s="68" t="s">
        <v>48</v>
      </c>
      <c r="D633" s="68" t="s">
        <v>54</v>
      </c>
      <c r="E633" s="68" t="s">
        <v>50</v>
      </c>
      <c r="F633" s="68">
        <v>9</v>
      </c>
      <c r="G633" s="76">
        <v>12375</v>
      </c>
      <c r="H633" s="68">
        <v>2340.36</v>
      </c>
    </row>
    <row r="634" spans="1:8">
      <c r="A634" s="69">
        <v>41341</v>
      </c>
      <c r="B634" s="67">
        <v>1714</v>
      </c>
      <c r="C634" s="68" t="s">
        <v>45</v>
      </c>
      <c r="D634" s="68" t="s">
        <v>54</v>
      </c>
      <c r="E634" s="68" t="s">
        <v>47</v>
      </c>
      <c r="F634" s="68">
        <v>10</v>
      </c>
      <c r="G634" s="76">
        <v>11280</v>
      </c>
      <c r="H634" s="68">
        <v>5097.1500000000005</v>
      </c>
    </row>
    <row r="635" spans="1:8">
      <c r="A635" s="69">
        <v>41342</v>
      </c>
      <c r="B635" s="67">
        <v>2079</v>
      </c>
      <c r="C635" s="68" t="s">
        <v>49</v>
      </c>
      <c r="D635" s="68" t="s">
        <v>54</v>
      </c>
      <c r="E635" s="68" t="s">
        <v>51</v>
      </c>
      <c r="F635" s="68">
        <v>10</v>
      </c>
      <c r="G635" s="76">
        <v>5220</v>
      </c>
      <c r="H635" s="68">
        <v>2862.6480000000001</v>
      </c>
    </row>
    <row r="636" spans="1:8">
      <c r="A636" s="69">
        <v>41343</v>
      </c>
      <c r="B636" s="67">
        <v>1715</v>
      </c>
      <c r="C636" s="68" t="s">
        <v>48</v>
      </c>
      <c r="D636" s="68" t="s">
        <v>54</v>
      </c>
      <c r="E636" s="68" t="s">
        <v>47</v>
      </c>
      <c r="F636" s="68">
        <v>9</v>
      </c>
      <c r="G636" s="76">
        <v>9108</v>
      </c>
      <c r="H636" s="68">
        <v>4848.8715000000002</v>
      </c>
    </row>
    <row r="637" spans="1:8">
      <c r="A637" s="69">
        <v>41344</v>
      </c>
      <c r="B637" s="67">
        <v>2080</v>
      </c>
      <c r="C637" s="68" t="s">
        <v>45</v>
      </c>
      <c r="D637" s="68" t="s">
        <v>54</v>
      </c>
      <c r="E637" s="68" t="s">
        <v>51</v>
      </c>
      <c r="F637" s="68">
        <v>8</v>
      </c>
      <c r="G637" s="76">
        <v>7176</v>
      </c>
      <c r="H637" s="68">
        <v>834.80799999999999</v>
      </c>
    </row>
    <row r="638" spans="1:8">
      <c r="A638" s="69">
        <v>41345</v>
      </c>
      <c r="B638" s="67">
        <v>1716</v>
      </c>
      <c r="C638" s="68" t="s">
        <v>49</v>
      </c>
      <c r="D638" s="68" t="s">
        <v>54</v>
      </c>
      <c r="E638" s="68" t="s">
        <v>50</v>
      </c>
      <c r="F638" s="68">
        <v>9</v>
      </c>
      <c r="G638" s="76">
        <v>2605.5</v>
      </c>
      <c r="H638" s="68">
        <v>794.93804999999998</v>
      </c>
    </row>
    <row r="639" spans="1:8">
      <c r="A639" s="69">
        <v>41346</v>
      </c>
      <c r="B639" s="67">
        <v>2081</v>
      </c>
      <c r="C639" s="68" t="s">
        <v>48</v>
      </c>
      <c r="D639" s="68" t="s">
        <v>54</v>
      </c>
      <c r="E639" s="68" t="s">
        <v>51</v>
      </c>
      <c r="F639" s="68">
        <v>10</v>
      </c>
      <c r="G639" s="76">
        <v>10600</v>
      </c>
      <c r="H639" s="68">
        <v>4454.12</v>
      </c>
    </row>
    <row r="640" spans="1:8">
      <c r="A640" s="69">
        <v>41347</v>
      </c>
      <c r="B640" s="67">
        <v>1717</v>
      </c>
      <c r="C640" s="68" t="s">
        <v>45</v>
      </c>
      <c r="D640" s="68" t="s">
        <v>54</v>
      </c>
      <c r="E640" s="68" t="s">
        <v>50</v>
      </c>
      <c r="F640" s="68">
        <v>7</v>
      </c>
      <c r="G640" s="76">
        <v>2415</v>
      </c>
      <c r="H640" s="68">
        <v>724.74149999999986</v>
      </c>
    </row>
    <row r="641" spans="1:8">
      <c r="A641" s="69">
        <v>41348</v>
      </c>
      <c r="B641" s="67">
        <v>1718</v>
      </c>
      <c r="C641" s="68" t="s">
        <v>48</v>
      </c>
      <c r="D641" s="68" t="s">
        <v>54</v>
      </c>
      <c r="E641" s="68" t="s">
        <v>50</v>
      </c>
      <c r="F641" s="68">
        <v>9</v>
      </c>
      <c r="G641" s="76">
        <v>6588</v>
      </c>
      <c r="H641" s="68">
        <v>2554.8263999999999</v>
      </c>
    </row>
    <row r="642" spans="1:8">
      <c r="A642" s="69">
        <v>41349</v>
      </c>
      <c r="B642" s="67">
        <v>1719</v>
      </c>
      <c r="C642" s="68" t="s">
        <v>49</v>
      </c>
      <c r="D642" s="68" t="s">
        <v>54</v>
      </c>
      <c r="E642" s="68" t="s">
        <v>51</v>
      </c>
      <c r="F642" s="68">
        <v>7</v>
      </c>
      <c r="G642" s="76">
        <v>4063.5</v>
      </c>
      <c r="H642" s="68">
        <v>1466.1108000000002</v>
      </c>
    </row>
    <row r="643" spans="1:8">
      <c r="A643" s="69">
        <v>41350</v>
      </c>
      <c r="B643" s="67">
        <v>1720</v>
      </c>
      <c r="C643" s="68" t="s">
        <v>45</v>
      </c>
      <c r="D643" s="68" t="s">
        <v>54</v>
      </c>
      <c r="E643" s="68" t="s">
        <v>51</v>
      </c>
      <c r="F643" s="68">
        <v>10</v>
      </c>
      <c r="G643" s="76">
        <v>14850</v>
      </c>
      <c r="H643" s="68">
        <v>5103.9450000000006</v>
      </c>
    </row>
    <row r="644" spans="1:8">
      <c r="A644" s="69">
        <v>41351</v>
      </c>
      <c r="B644" s="67">
        <v>1721</v>
      </c>
      <c r="C644" s="68" t="s">
        <v>48</v>
      </c>
      <c r="D644" s="68" t="s">
        <v>54</v>
      </c>
      <c r="E644" s="68" t="s">
        <v>51</v>
      </c>
      <c r="F644" s="68">
        <v>10</v>
      </c>
      <c r="G644" s="76">
        <v>4560</v>
      </c>
      <c r="H644" s="68">
        <v>2971.2960000000003</v>
      </c>
    </row>
    <row r="645" spans="1:8">
      <c r="A645" s="69">
        <v>41352</v>
      </c>
      <c r="B645" s="67">
        <v>2091</v>
      </c>
      <c r="C645" s="68" t="s">
        <v>49</v>
      </c>
      <c r="D645" s="68" t="s">
        <v>54</v>
      </c>
      <c r="E645" s="68" t="s">
        <v>47</v>
      </c>
      <c r="F645" s="68">
        <v>6</v>
      </c>
      <c r="G645" s="76">
        <v>6642</v>
      </c>
      <c r="H645" s="68">
        <v>3599.9639999999995</v>
      </c>
    </row>
    <row r="646" spans="1:8">
      <c r="A646" s="69">
        <v>41353</v>
      </c>
      <c r="B646" s="67">
        <v>2092</v>
      </c>
      <c r="C646" s="68" t="s">
        <v>45</v>
      </c>
      <c r="D646" s="68" t="s">
        <v>54</v>
      </c>
      <c r="E646" s="68" t="s">
        <v>47</v>
      </c>
      <c r="F646" s="68">
        <v>6</v>
      </c>
      <c r="G646" s="76">
        <v>4428</v>
      </c>
      <c r="H646" s="68">
        <v>973.93860000000006</v>
      </c>
    </row>
    <row r="647" spans="1:8">
      <c r="A647" s="69">
        <v>41354</v>
      </c>
      <c r="B647" s="67">
        <v>2093</v>
      </c>
      <c r="C647" s="68" t="s">
        <v>48</v>
      </c>
      <c r="D647" s="68" t="s">
        <v>54</v>
      </c>
      <c r="E647" s="68" t="s">
        <v>47</v>
      </c>
      <c r="F647" s="68">
        <v>8</v>
      </c>
      <c r="G647" s="76">
        <v>1812</v>
      </c>
      <c r="H647" s="68">
        <v>578.75280000000009</v>
      </c>
    </row>
    <row r="648" spans="1:8">
      <c r="A648" s="69">
        <v>41355</v>
      </c>
      <c r="B648" s="67">
        <v>2094</v>
      </c>
      <c r="C648" s="68" t="s">
        <v>49</v>
      </c>
      <c r="D648" s="68" t="s">
        <v>54</v>
      </c>
      <c r="E648" s="68" t="s">
        <v>50</v>
      </c>
      <c r="F648" s="68">
        <v>7</v>
      </c>
      <c r="G648" s="76">
        <v>5544</v>
      </c>
      <c r="H648" s="68">
        <v>1490.2271999999998</v>
      </c>
    </row>
    <row r="649" spans="1:8">
      <c r="A649" s="69">
        <v>41356</v>
      </c>
      <c r="B649" s="67">
        <v>2095</v>
      </c>
      <c r="C649" s="68" t="s">
        <v>45</v>
      </c>
      <c r="D649" s="68" t="s">
        <v>54</v>
      </c>
      <c r="E649" s="68" t="s">
        <v>50</v>
      </c>
      <c r="F649" s="68">
        <v>8</v>
      </c>
      <c r="G649" s="76">
        <v>4688</v>
      </c>
      <c r="H649" s="68">
        <v>2016.7776000000001</v>
      </c>
    </row>
    <row r="650" spans="1:8">
      <c r="A650" s="69">
        <v>41357</v>
      </c>
      <c r="B650" s="67">
        <v>1731</v>
      </c>
      <c r="C650" s="68" t="s">
        <v>49</v>
      </c>
      <c r="D650" s="68" t="s">
        <v>54</v>
      </c>
      <c r="E650" s="68" t="s">
        <v>47</v>
      </c>
      <c r="F650" s="68">
        <v>9</v>
      </c>
      <c r="G650" s="76">
        <v>7128</v>
      </c>
      <c r="H650" s="68">
        <v>1762.5168000000001</v>
      </c>
    </row>
    <row r="651" spans="1:8">
      <c r="A651" s="69">
        <v>41358</v>
      </c>
      <c r="B651" s="67">
        <v>2096</v>
      </c>
      <c r="C651" s="68" t="s">
        <v>48</v>
      </c>
      <c r="D651" s="68" t="s">
        <v>54</v>
      </c>
      <c r="E651" s="68" t="s">
        <v>50</v>
      </c>
      <c r="F651" s="68">
        <v>6</v>
      </c>
      <c r="G651" s="76">
        <v>7344</v>
      </c>
      <c r="H651" s="68">
        <v>2931.174</v>
      </c>
    </row>
    <row r="652" spans="1:8">
      <c r="A652" s="69">
        <v>41359</v>
      </c>
      <c r="B652" s="67">
        <v>1732</v>
      </c>
      <c r="C652" s="68" t="s">
        <v>45</v>
      </c>
      <c r="D652" s="68" t="s">
        <v>54</v>
      </c>
      <c r="E652" s="68" t="s">
        <v>47</v>
      </c>
      <c r="F652" s="68">
        <v>6</v>
      </c>
      <c r="G652" s="76">
        <v>4698</v>
      </c>
      <c r="H652" s="68">
        <v>676.19880000000012</v>
      </c>
    </row>
    <row r="653" spans="1:8">
      <c r="A653" s="69">
        <v>41360</v>
      </c>
      <c r="B653" s="67">
        <v>2097</v>
      </c>
      <c r="C653" s="68" t="s">
        <v>49</v>
      </c>
      <c r="D653" s="68" t="s">
        <v>54</v>
      </c>
      <c r="E653" s="68" t="s">
        <v>51</v>
      </c>
      <c r="F653" s="68">
        <v>9</v>
      </c>
      <c r="G653" s="76">
        <v>3294</v>
      </c>
      <c r="H653" s="68">
        <v>3128.4764999999998</v>
      </c>
    </row>
    <row r="654" spans="1:8">
      <c r="A654" s="69">
        <v>41361</v>
      </c>
      <c r="B654" s="67">
        <v>1733</v>
      </c>
      <c r="C654" s="68" t="s">
        <v>48</v>
      </c>
      <c r="D654" s="68" t="s">
        <v>54</v>
      </c>
      <c r="E654" s="68" t="s">
        <v>47</v>
      </c>
      <c r="F654" s="68">
        <v>9</v>
      </c>
      <c r="G654" s="76">
        <v>5832</v>
      </c>
      <c r="H654" s="68">
        <v>3346.7903999999999</v>
      </c>
    </row>
    <row r="655" spans="1:8">
      <c r="A655" s="69">
        <v>41362</v>
      </c>
      <c r="B655" s="67">
        <v>2098</v>
      </c>
      <c r="C655" s="68" t="s">
        <v>45</v>
      </c>
      <c r="D655" s="68" t="s">
        <v>54</v>
      </c>
      <c r="E655" s="68" t="s">
        <v>51</v>
      </c>
      <c r="F655" s="68">
        <v>8</v>
      </c>
      <c r="G655" s="76">
        <v>2508</v>
      </c>
      <c r="H655" s="68">
        <v>3452.0111999999999</v>
      </c>
    </row>
    <row r="656" spans="1:8">
      <c r="A656" s="69">
        <v>41363</v>
      </c>
      <c r="B656" s="67">
        <v>1734</v>
      </c>
      <c r="C656" s="68" t="s">
        <v>49</v>
      </c>
      <c r="D656" s="68" t="s">
        <v>54</v>
      </c>
      <c r="E656" s="68" t="s">
        <v>50</v>
      </c>
      <c r="F656" s="68">
        <v>6</v>
      </c>
      <c r="G656" s="76">
        <v>5265</v>
      </c>
      <c r="H656" s="68">
        <v>544.92750000000001</v>
      </c>
    </row>
    <row r="657" spans="1:8">
      <c r="A657" s="69">
        <v>41364</v>
      </c>
      <c r="B657" s="67">
        <v>2099</v>
      </c>
      <c r="C657" s="68" t="s">
        <v>48</v>
      </c>
      <c r="D657" s="68" t="s">
        <v>54</v>
      </c>
      <c r="E657" s="68" t="s">
        <v>51</v>
      </c>
      <c r="F657" s="68">
        <v>7</v>
      </c>
      <c r="G657" s="76">
        <v>1533</v>
      </c>
      <c r="H657" s="68">
        <v>673.75350000000003</v>
      </c>
    </row>
    <row r="658" spans="1:8">
      <c r="A658" s="69">
        <v>41365</v>
      </c>
      <c r="B658" s="67">
        <v>1735</v>
      </c>
      <c r="C658" s="68" t="s">
        <v>45</v>
      </c>
      <c r="D658" s="68" t="s">
        <v>54</v>
      </c>
      <c r="E658" s="68" t="s">
        <v>50</v>
      </c>
      <c r="F658" s="68">
        <v>7</v>
      </c>
      <c r="G658" s="76">
        <v>7770</v>
      </c>
      <c r="H658" s="68">
        <v>2367.1305000000002</v>
      </c>
    </row>
    <row r="659" spans="1:8">
      <c r="A659" s="69">
        <v>41366</v>
      </c>
      <c r="B659" s="67">
        <v>2100</v>
      </c>
      <c r="C659" s="68" t="s">
        <v>49</v>
      </c>
      <c r="D659" s="68" t="s">
        <v>54</v>
      </c>
      <c r="E659" s="68" t="s">
        <v>47</v>
      </c>
      <c r="F659" s="68">
        <v>6</v>
      </c>
      <c r="G659" s="76">
        <v>1719</v>
      </c>
      <c r="H659" s="68">
        <v>1526.8158000000001</v>
      </c>
    </row>
    <row r="660" spans="1:8">
      <c r="A660" s="69">
        <v>41367</v>
      </c>
      <c r="B660" s="67">
        <v>1736</v>
      </c>
      <c r="C660" s="68" t="s">
        <v>48</v>
      </c>
      <c r="D660" s="68" t="s">
        <v>54</v>
      </c>
      <c r="E660" s="68" t="s">
        <v>50</v>
      </c>
      <c r="F660" s="68">
        <v>7</v>
      </c>
      <c r="G660" s="76">
        <v>4018</v>
      </c>
      <c r="H660" s="68">
        <v>772.8623</v>
      </c>
    </row>
    <row r="661" spans="1:8">
      <c r="A661" s="69">
        <v>41368</v>
      </c>
      <c r="B661" s="67">
        <v>2101</v>
      </c>
      <c r="C661" s="68" t="s">
        <v>45</v>
      </c>
      <c r="D661" s="68" t="s">
        <v>54</v>
      </c>
      <c r="E661" s="68" t="s">
        <v>47</v>
      </c>
      <c r="F661" s="68">
        <v>9</v>
      </c>
      <c r="G661" s="76">
        <v>10395</v>
      </c>
      <c r="H661" s="68">
        <v>922.66019999999992</v>
      </c>
    </row>
    <row r="662" spans="1:8">
      <c r="A662" s="69">
        <v>41369</v>
      </c>
      <c r="B662" s="67">
        <v>1737</v>
      </c>
      <c r="C662" s="68" t="s">
        <v>49</v>
      </c>
      <c r="D662" s="68" t="s">
        <v>54</v>
      </c>
      <c r="E662" s="68" t="s">
        <v>51</v>
      </c>
      <c r="F662" s="68">
        <v>10</v>
      </c>
      <c r="G662" s="76">
        <v>11100</v>
      </c>
      <c r="H662" s="68">
        <v>4928.3999999999996</v>
      </c>
    </row>
    <row r="663" spans="1:8">
      <c r="A663" s="69">
        <v>41370</v>
      </c>
      <c r="B663" s="67">
        <v>2102</v>
      </c>
      <c r="C663" s="68" t="s">
        <v>48</v>
      </c>
      <c r="D663" s="68" t="s">
        <v>54</v>
      </c>
      <c r="E663" s="68" t="s">
        <v>47</v>
      </c>
      <c r="F663" s="68">
        <v>9</v>
      </c>
      <c r="G663" s="76">
        <v>5940</v>
      </c>
      <c r="H663" s="68">
        <v>1273.8330000000001</v>
      </c>
    </row>
    <row r="664" spans="1:8">
      <c r="A664" s="69">
        <v>41371</v>
      </c>
      <c r="B664" s="67">
        <v>1738</v>
      </c>
      <c r="C664" s="68" t="s">
        <v>45</v>
      </c>
      <c r="D664" s="68" t="s">
        <v>54</v>
      </c>
      <c r="E664" s="68" t="s">
        <v>51</v>
      </c>
      <c r="F664" s="68">
        <v>7</v>
      </c>
      <c r="G664" s="76">
        <v>12442.5</v>
      </c>
      <c r="H664" s="68">
        <v>4404.6449999999995</v>
      </c>
    </row>
    <row r="665" spans="1:8">
      <c r="A665" s="69">
        <v>41372</v>
      </c>
      <c r="B665" s="67">
        <v>2103</v>
      </c>
      <c r="C665" s="68" t="s">
        <v>49</v>
      </c>
      <c r="D665" s="68" t="s">
        <v>54</v>
      </c>
      <c r="E665" s="68" t="s">
        <v>50</v>
      </c>
      <c r="F665" s="68">
        <v>7</v>
      </c>
      <c r="G665" s="76">
        <v>6132</v>
      </c>
      <c r="H665" s="68">
        <v>3357.2700000000004</v>
      </c>
    </row>
    <row r="666" spans="1:8">
      <c r="A666" s="69">
        <v>41373</v>
      </c>
      <c r="B666" s="67">
        <v>1739</v>
      </c>
      <c r="C666" s="68" t="s">
        <v>48</v>
      </c>
      <c r="D666" s="68" t="s">
        <v>54</v>
      </c>
      <c r="E666" s="68" t="s">
        <v>51</v>
      </c>
      <c r="F666" s="68">
        <v>7</v>
      </c>
      <c r="G666" s="76">
        <v>10500</v>
      </c>
      <c r="H666" s="68">
        <v>1850.1</v>
      </c>
    </row>
    <row r="667" spans="1:8">
      <c r="A667" s="69">
        <v>41374</v>
      </c>
      <c r="B667" s="67">
        <v>2104</v>
      </c>
      <c r="C667" s="68" t="s">
        <v>45</v>
      </c>
      <c r="D667" s="68" t="s">
        <v>54</v>
      </c>
      <c r="E667" s="68" t="s">
        <v>50</v>
      </c>
      <c r="F667" s="68">
        <v>10</v>
      </c>
      <c r="G667" s="76">
        <v>14650</v>
      </c>
      <c r="H667" s="68">
        <v>5070.3650000000007</v>
      </c>
    </row>
    <row r="668" spans="1:8">
      <c r="A668" s="69">
        <v>41375</v>
      </c>
      <c r="B668" s="67">
        <v>1740</v>
      </c>
      <c r="C668" s="68" t="s">
        <v>49</v>
      </c>
      <c r="D668" s="68" t="s">
        <v>54</v>
      </c>
      <c r="E668" s="68" t="s">
        <v>47</v>
      </c>
      <c r="F668" s="68">
        <v>9</v>
      </c>
      <c r="G668" s="76">
        <v>14985</v>
      </c>
      <c r="H668" s="68">
        <v>4501.4940000000006</v>
      </c>
    </row>
    <row r="669" spans="1:8">
      <c r="A669" s="69">
        <v>41376</v>
      </c>
      <c r="B669" s="67">
        <v>2105</v>
      </c>
      <c r="C669" s="68" t="s">
        <v>48</v>
      </c>
      <c r="D669" s="68" t="s">
        <v>54</v>
      </c>
      <c r="E669" s="68" t="s">
        <v>50</v>
      </c>
      <c r="F669" s="68">
        <v>8</v>
      </c>
      <c r="G669" s="76">
        <v>2214</v>
      </c>
      <c r="H669" s="68">
        <v>4702.5359999999991</v>
      </c>
    </row>
    <row r="670" spans="1:8">
      <c r="A670" s="69">
        <v>41377</v>
      </c>
      <c r="B670" s="67">
        <v>1741</v>
      </c>
      <c r="C670" s="68" t="s">
        <v>45</v>
      </c>
      <c r="D670" s="68" t="s">
        <v>54</v>
      </c>
      <c r="E670" s="68" t="s">
        <v>47</v>
      </c>
      <c r="F670" s="68">
        <v>10</v>
      </c>
      <c r="G670" s="76">
        <v>8370</v>
      </c>
      <c r="H670" s="68">
        <v>1086.9839999999999</v>
      </c>
    </row>
    <row r="671" spans="1:8">
      <c r="A671" s="69">
        <v>41378</v>
      </c>
      <c r="B671" s="67">
        <v>2106</v>
      </c>
      <c r="C671" s="68" t="s">
        <v>49</v>
      </c>
      <c r="D671" s="68" t="s">
        <v>54</v>
      </c>
      <c r="E671" s="68" t="s">
        <v>51</v>
      </c>
      <c r="F671" s="68">
        <v>6</v>
      </c>
      <c r="G671" s="76">
        <v>7560</v>
      </c>
      <c r="H671" s="68">
        <v>4897.619999999999</v>
      </c>
    </row>
    <row r="672" spans="1:8">
      <c r="A672" s="69">
        <v>41379</v>
      </c>
      <c r="B672" s="67">
        <v>1742</v>
      </c>
      <c r="C672" s="68" t="s">
        <v>48</v>
      </c>
      <c r="D672" s="68" t="s">
        <v>54</v>
      </c>
      <c r="E672" s="68" t="s">
        <v>47</v>
      </c>
      <c r="F672" s="68">
        <v>6</v>
      </c>
      <c r="G672" s="76">
        <v>1512</v>
      </c>
      <c r="H672" s="68">
        <v>1825.2864</v>
      </c>
    </row>
    <row r="673" spans="1:8">
      <c r="A673" s="69">
        <v>41380</v>
      </c>
      <c r="B673" s="67">
        <v>2107</v>
      </c>
      <c r="C673" s="68" t="s">
        <v>45</v>
      </c>
      <c r="D673" s="68" t="s">
        <v>54</v>
      </c>
      <c r="E673" s="68" t="s">
        <v>51</v>
      </c>
      <c r="F673" s="68">
        <v>8</v>
      </c>
      <c r="G673" s="76">
        <v>1812</v>
      </c>
      <c r="H673" s="68">
        <v>2564.3424</v>
      </c>
    </row>
    <row r="674" spans="1:8">
      <c r="A674" s="69">
        <v>41381</v>
      </c>
      <c r="B674" s="67">
        <v>1743</v>
      </c>
      <c r="C674" s="68" t="s">
        <v>49</v>
      </c>
      <c r="D674" s="68" t="s">
        <v>54</v>
      </c>
      <c r="E674" s="68" t="s">
        <v>50</v>
      </c>
      <c r="F674" s="68">
        <v>10</v>
      </c>
      <c r="G674" s="76">
        <v>11220</v>
      </c>
      <c r="H674" s="68">
        <v>924.24750000000017</v>
      </c>
    </row>
    <row r="675" spans="1:8">
      <c r="A675" s="69">
        <v>41382</v>
      </c>
      <c r="B675" s="67">
        <v>2108</v>
      </c>
      <c r="C675" s="68" t="s">
        <v>48</v>
      </c>
      <c r="D675" s="68" t="s">
        <v>54</v>
      </c>
      <c r="E675" s="68" t="s">
        <v>51</v>
      </c>
      <c r="F675" s="68">
        <v>8</v>
      </c>
      <c r="G675" s="76">
        <v>6768</v>
      </c>
      <c r="H675" s="68">
        <v>983.61599999999999</v>
      </c>
    </row>
    <row r="676" spans="1:8">
      <c r="A676" s="69">
        <v>41383</v>
      </c>
      <c r="B676" s="67">
        <v>1744</v>
      </c>
      <c r="C676" s="68" t="s">
        <v>45</v>
      </c>
      <c r="D676" s="68" t="s">
        <v>54</v>
      </c>
      <c r="E676" s="68" t="s">
        <v>50</v>
      </c>
      <c r="F676" s="68">
        <v>6</v>
      </c>
      <c r="G676" s="76">
        <v>11002.5</v>
      </c>
      <c r="H676" s="68">
        <v>1825.0947000000001</v>
      </c>
    </row>
    <row r="677" spans="1:8">
      <c r="A677" s="69">
        <v>41384</v>
      </c>
      <c r="B677" s="67">
        <v>2109</v>
      </c>
      <c r="C677" s="68" t="s">
        <v>49</v>
      </c>
      <c r="D677" s="68" t="s">
        <v>54</v>
      </c>
      <c r="E677" s="68" t="s">
        <v>47</v>
      </c>
      <c r="F677" s="68">
        <v>10</v>
      </c>
      <c r="G677" s="76">
        <v>4120</v>
      </c>
      <c r="H677" s="68">
        <v>1626.9879999999998</v>
      </c>
    </row>
    <row r="678" spans="1:8">
      <c r="A678" s="69">
        <v>41385</v>
      </c>
      <c r="B678" s="67">
        <v>1745</v>
      </c>
      <c r="C678" s="68" t="s">
        <v>48</v>
      </c>
      <c r="D678" s="68" t="s">
        <v>54</v>
      </c>
      <c r="E678" s="68" t="s">
        <v>50</v>
      </c>
      <c r="F678" s="68">
        <v>8</v>
      </c>
      <c r="G678" s="76">
        <v>14580</v>
      </c>
      <c r="H678" s="68">
        <v>6256.2780000000002</v>
      </c>
    </row>
    <row r="679" spans="1:8">
      <c r="A679" s="69">
        <v>41386</v>
      </c>
      <c r="B679" s="67">
        <v>2110</v>
      </c>
      <c r="C679" s="68" t="s">
        <v>45</v>
      </c>
      <c r="D679" s="68" t="s">
        <v>54</v>
      </c>
      <c r="E679" s="68" t="s">
        <v>47</v>
      </c>
      <c r="F679" s="68">
        <v>7</v>
      </c>
      <c r="G679" s="76">
        <v>10867.5</v>
      </c>
      <c r="H679" s="68">
        <v>4205.7224999999999</v>
      </c>
    </row>
    <row r="680" spans="1:8">
      <c r="A680" s="69">
        <v>41387</v>
      </c>
      <c r="B680" s="67">
        <v>1746</v>
      </c>
      <c r="C680" s="68" t="s">
        <v>49</v>
      </c>
      <c r="D680" s="68" t="s">
        <v>54</v>
      </c>
      <c r="E680" s="68" t="s">
        <v>51</v>
      </c>
      <c r="F680" s="68">
        <v>6</v>
      </c>
      <c r="G680" s="76">
        <v>7092</v>
      </c>
      <c r="H680" s="68">
        <v>2235.5757000000003</v>
      </c>
    </row>
    <row r="681" spans="1:8">
      <c r="A681" s="69">
        <v>41388</v>
      </c>
      <c r="B681" s="67">
        <v>2111</v>
      </c>
      <c r="C681" s="68" t="s">
        <v>48</v>
      </c>
      <c r="D681" s="68" t="s">
        <v>54</v>
      </c>
      <c r="E681" s="68" t="s">
        <v>47</v>
      </c>
      <c r="F681" s="68">
        <v>6</v>
      </c>
      <c r="G681" s="76">
        <v>10732.5</v>
      </c>
      <c r="H681" s="68">
        <v>3605.2613999999999</v>
      </c>
    </row>
    <row r="682" spans="1:8">
      <c r="A682" s="69">
        <v>41389</v>
      </c>
      <c r="B682" s="67">
        <v>1747</v>
      </c>
      <c r="C682" s="68" t="s">
        <v>45</v>
      </c>
      <c r="D682" s="68" t="s">
        <v>54</v>
      </c>
      <c r="E682" s="68" t="s">
        <v>51</v>
      </c>
      <c r="F682" s="68">
        <v>10</v>
      </c>
      <c r="G682" s="76">
        <v>8580</v>
      </c>
      <c r="H682" s="68">
        <v>1138.8520000000001</v>
      </c>
    </row>
    <row r="683" spans="1:8">
      <c r="A683" s="69">
        <v>41390</v>
      </c>
      <c r="B683" s="67">
        <v>2112</v>
      </c>
      <c r="C683" s="68" t="s">
        <v>49</v>
      </c>
      <c r="D683" s="68" t="s">
        <v>54</v>
      </c>
      <c r="E683" s="68" t="s">
        <v>50</v>
      </c>
      <c r="F683" s="68">
        <v>8</v>
      </c>
      <c r="G683" s="76">
        <v>4824</v>
      </c>
      <c r="H683" s="68">
        <v>2411.0352000000003</v>
      </c>
    </row>
    <row r="684" spans="1:8">
      <c r="A684" s="69">
        <v>41391</v>
      </c>
      <c r="B684" s="67">
        <v>1748</v>
      </c>
      <c r="C684" s="68" t="s">
        <v>48</v>
      </c>
      <c r="D684" s="68" t="s">
        <v>54</v>
      </c>
      <c r="E684" s="68" t="s">
        <v>51</v>
      </c>
      <c r="F684" s="68">
        <v>9</v>
      </c>
      <c r="G684" s="76">
        <v>8208</v>
      </c>
      <c r="H684" s="68">
        <v>1264.4423999999999</v>
      </c>
    </row>
    <row r="685" spans="1:8">
      <c r="A685" s="69">
        <v>41392</v>
      </c>
      <c r="B685" s="67">
        <v>2113</v>
      </c>
      <c r="C685" s="68" t="s">
        <v>45</v>
      </c>
      <c r="D685" s="68" t="s">
        <v>54</v>
      </c>
      <c r="E685" s="68" t="s">
        <v>50</v>
      </c>
      <c r="F685" s="68">
        <v>8</v>
      </c>
      <c r="G685" s="76">
        <v>4256</v>
      </c>
      <c r="H685" s="68">
        <v>2694.0480000000002</v>
      </c>
    </row>
    <row r="686" spans="1:8">
      <c r="A686" s="69">
        <v>41393</v>
      </c>
      <c r="B686" s="67">
        <v>1749</v>
      </c>
      <c r="C686" s="68" t="s">
        <v>49</v>
      </c>
      <c r="D686" s="68" t="s">
        <v>54</v>
      </c>
      <c r="E686" s="68" t="s">
        <v>47</v>
      </c>
      <c r="F686" s="68">
        <v>6</v>
      </c>
      <c r="G686" s="76">
        <v>7308</v>
      </c>
      <c r="H686" s="68">
        <v>1987.4105999999999</v>
      </c>
    </row>
    <row r="687" spans="1:8">
      <c r="A687" s="69">
        <v>41394</v>
      </c>
      <c r="B687" s="67">
        <v>2114</v>
      </c>
      <c r="C687" s="68" t="s">
        <v>48</v>
      </c>
      <c r="D687" s="68" t="s">
        <v>54</v>
      </c>
      <c r="E687" s="68" t="s">
        <v>50</v>
      </c>
      <c r="F687" s="68">
        <v>8</v>
      </c>
      <c r="G687" s="76">
        <v>9300</v>
      </c>
      <c r="H687" s="68">
        <v>2842.08</v>
      </c>
    </row>
    <row r="688" spans="1:8">
      <c r="A688" s="69">
        <v>41395</v>
      </c>
      <c r="B688" s="67">
        <v>1750</v>
      </c>
      <c r="C688" s="68" t="s">
        <v>45</v>
      </c>
      <c r="D688" s="68" t="s">
        <v>54</v>
      </c>
      <c r="E688" s="68" t="s">
        <v>47</v>
      </c>
      <c r="F688" s="68">
        <v>10</v>
      </c>
      <c r="G688" s="76">
        <v>9840</v>
      </c>
      <c r="H688" s="68">
        <v>1549.8</v>
      </c>
    </row>
    <row r="689" spans="1:8">
      <c r="A689" s="69">
        <v>41396</v>
      </c>
      <c r="B689" s="67">
        <v>2115</v>
      </c>
      <c r="C689" s="68" t="s">
        <v>49</v>
      </c>
      <c r="D689" s="68" t="s">
        <v>54</v>
      </c>
      <c r="E689" s="68" t="s">
        <v>51</v>
      </c>
      <c r="F689" s="68">
        <v>6</v>
      </c>
      <c r="G689" s="76">
        <v>5346</v>
      </c>
      <c r="H689" s="68">
        <v>2876.8608000000004</v>
      </c>
    </row>
    <row r="690" spans="1:8">
      <c r="A690" s="69">
        <v>41397</v>
      </c>
      <c r="B690" s="67">
        <v>1751</v>
      </c>
      <c r="C690" s="68" t="s">
        <v>48</v>
      </c>
      <c r="D690" s="68" t="s">
        <v>54</v>
      </c>
      <c r="E690" s="68" t="s">
        <v>47</v>
      </c>
      <c r="F690" s="68">
        <v>9</v>
      </c>
      <c r="G690" s="76">
        <v>10440</v>
      </c>
      <c r="H690" s="68">
        <v>1611.4139999999998</v>
      </c>
    </row>
    <row r="691" spans="1:8">
      <c r="A691" s="69">
        <v>41398</v>
      </c>
      <c r="B691" s="67">
        <v>2116</v>
      </c>
      <c r="C691" s="68" t="s">
        <v>45</v>
      </c>
      <c r="D691" s="68" t="s">
        <v>54</v>
      </c>
      <c r="E691" s="68" t="s">
        <v>51</v>
      </c>
      <c r="F691" s="68">
        <v>6</v>
      </c>
      <c r="G691" s="76">
        <v>12060</v>
      </c>
      <c r="H691" s="68">
        <v>3905.5104000000001</v>
      </c>
    </row>
    <row r="692" spans="1:8">
      <c r="A692" s="69">
        <v>41399</v>
      </c>
      <c r="B692" s="67">
        <v>1752</v>
      </c>
      <c r="C692" s="68" t="s">
        <v>49</v>
      </c>
      <c r="D692" s="68" t="s">
        <v>54</v>
      </c>
      <c r="E692" s="68" t="s">
        <v>50</v>
      </c>
      <c r="F692" s="68">
        <v>9</v>
      </c>
      <c r="G692" s="76">
        <v>8383.5</v>
      </c>
      <c r="H692" s="68">
        <v>3595.6831499999998</v>
      </c>
    </row>
    <row r="693" spans="1:8">
      <c r="A693" s="69">
        <v>41400</v>
      </c>
      <c r="B693" s="67">
        <v>2117</v>
      </c>
      <c r="C693" s="68" t="s">
        <v>48</v>
      </c>
      <c r="D693" s="68" t="s">
        <v>54</v>
      </c>
      <c r="E693" s="68" t="s">
        <v>51</v>
      </c>
      <c r="F693" s="68">
        <v>8</v>
      </c>
      <c r="G693" s="76">
        <v>2988</v>
      </c>
      <c r="H693" s="68">
        <v>5837.0579999999991</v>
      </c>
    </row>
    <row r="694" spans="1:8">
      <c r="A694" s="69">
        <v>41401</v>
      </c>
      <c r="B694" s="67">
        <v>1753</v>
      </c>
      <c r="C694" s="68" t="s">
        <v>45</v>
      </c>
      <c r="D694" s="68" t="s">
        <v>54</v>
      </c>
      <c r="E694" s="68" t="s">
        <v>50</v>
      </c>
      <c r="F694" s="68">
        <v>7</v>
      </c>
      <c r="G694" s="76">
        <v>12075</v>
      </c>
      <c r="H694" s="68">
        <v>1492.47</v>
      </c>
    </row>
    <row r="695" spans="1:8">
      <c r="A695" s="69">
        <v>41767</v>
      </c>
      <c r="B695" s="67">
        <v>1754</v>
      </c>
      <c r="C695" s="68" t="s">
        <v>48</v>
      </c>
      <c r="D695" s="68" t="s">
        <v>54</v>
      </c>
      <c r="E695" s="68" t="s">
        <v>50</v>
      </c>
      <c r="F695" s="68">
        <v>6</v>
      </c>
      <c r="G695" s="76">
        <v>6885</v>
      </c>
      <c r="H695" s="68">
        <v>2666.5604999999996</v>
      </c>
    </row>
    <row r="696" spans="1:8">
      <c r="A696" s="69">
        <v>41768</v>
      </c>
      <c r="B696" s="67">
        <v>1755</v>
      </c>
      <c r="C696" s="68" t="s">
        <v>49</v>
      </c>
      <c r="D696" s="68" t="s">
        <v>54</v>
      </c>
      <c r="E696" s="68" t="s">
        <v>51</v>
      </c>
      <c r="F696" s="68">
        <v>7</v>
      </c>
      <c r="G696" s="76">
        <v>12075</v>
      </c>
      <c r="H696" s="68">
        <v>3560.6760000000004</v>
      </c>
    </row>
    <row r="697" spans="1:8">
      <c r="A697" s="69">
        <v>41769</v>
      </c>
      <c r="B697" s="67">
        <v>1756</v>
      </c>
      <c r="C697" s="68" t="s">
        <v>45</v>
      </c>
      <c r="D697" s="68" t="s">
        <v>54</v>
      </c>
      <c r="E697" s="68" t="s">
        <v>51</v>
      </c>
      <c r="F697" s="68">
        <v>8</v>
      </c>
      <c r="G697" s="76">
        <v>9312</v>
      </c>
      <c r="H697" s="68">
        <v>2769.1560000000004</v>
      </c>
    </row>
    <row r="698" spans="1:8">
      <c r="A698" s="69">
        <v>41770</v>
      </c>
      <c r="B698" s="67">
        <v>1757</v>
      </c>
      <c r="C698" s="68" t="s">
        <v>48</v>
      </c>
      <c r="D698" s="68" t="s">
        <v>54</v>
      </c>
      <c r="E698" s="68" t="s">
        <v>51</v>
      </c>
      <c r="F698" s="68">
        <v>10</v>
      </c>
      <c r="G698" s="76">
        <v>1515</v>
      </c>
      <c r="H698" s="68">
        <v>1805.2740000000001</v>
      </c>
    </row>
    <row r="699" spans="1:8">
      <c r="A699" s="69">
        <v>41771</v>
      </c>
      <c r="B699" s="67">
        <v>2127</v>
      </c>
      <c r="C699" s="68" t="s">
        <v>49</v>
      </c>
      <c r="D699" s="68" t="s">
        <v>54</v>
      </c>
      <c r="E699" s="68" t="s">
        <v>47</v>
      </c>
      <c r="F699" s="68">
        <v>9</v>
      </c>
      <c r="G699" s="76">
        <v>9247.5</v>
      </c>
      <c r="H699" s="68">
        <v>3758.1840000000002</v>
      </c>
    </row>
    <row r="700" spans="1:8">
      <c r="A700" s="69">
        <v>41772</v>
      </c>
      <c r="B700" s="67">
        <v>2128</v>
      </c>
      <c r="C700" s="68" t="s">
        <v>45</v>
      </c>
      <c r="D700" s="68" t="s">
        <v>54</v>
      </c>
      <c r="E700" s="68" t="s">
        <v>47</v>
      </c>
      <c r="F700" s="68">
        <v>7</v>
      </c>
      <c r="G700" s="76">
        <v>6237</v>
      </c>
      <c r="H700" s="68">
        <v>2046.9834000000001</v>
      </c>
    </row>
    <row r="701" spans="1:8">
      <c r="A701" s="69">
        <v>41773</v>
      </c>
      <c r="B701" s="67">
        <v>2129</v>
      </c>
      <c r="C701" s="68" t="s">
        <v>48</v>
      </c>
      <c r="D701" s="68" t="s">
        <v>54</v>
      </c>
      <c r="E701" s="68" t="s">
        <v>47</v>
      </c>
      <c r="F701" s="68">
        <v>8</v>
      </c>
      <c r="G701" s="76">
        <v>7056</v>
      </c>
      <c r="H701" s="68">
        <v>617.57640000000004</v>
      </c>
    </row>
    <row r="702" spans="1:8">
      <c r="A702" s="69">
        <v>41774</v>
      </c>
      <c r="B702" s="67">
        <v>2130</v>
      </c>
      <c r="C702" s="68" t="s">
        <v>49</v>
      </c>
      <c r="D702" s="68" t="s">
        <v>54</v>
      </c>
      <c r="E702" s="68" t="s">
        <v>50</v>
      </c>
      <c r="F702" s="68">
        <v>8</v>
      </c>
      <c r="G702" s="76">
        <v>7152</v>
      </c>
      <c r="H702" s="68">
        <v>3874.5960000000005</v>
      </c>
    </row>
    <row r="703" spans="1:8">
      <c r="A703" s="69">
        <v>41775</v>
      </c>
      <c r="B703" s="67">
        <v>2131</v>
      </c>
      <c r="C703" s="68" t="s">
        <v>45</v>
      </c>
      <c r="D703" s="68" t="s">
        <v>54</v>
      </c>
      <c r="E703" s="68" t="s">
        <v>50</v>
      </c>
      <c r="F703" s="68">
        <v>8</v>
      </c>
      <c r="G703" s="76">
        <v>2844</v>
      </c>
      <c r="H703" s="68">
        <v>2884.6691999999998</v>
      </c>
    </row>
    <row r="704" spans="1:8">
      <c r="A704" s="69">
        <v>41776</v>
      </c>
      <c r="B704" s="67">
        <v>1767</v>
      </c>
      <c r="C704" s="68" t="s">
        <v>49</v>
      </c>
      <c r="D704" s="68" t="s">
        <v>54</v>
      </c>
      <c r="E704" s="68" t="s">
        <v>47</v>
      </c>
      <c r="F704" s="68">
        <v>9</v>
      </c>
      <c r="G704" s="76">
        <v>4347</v>
      </c>
      <c r="H704" s="68">
        <v>4315.4842500000004</v>
      </c>
    </row>
    <row r="705" spans="1:8">
      <c r="A705" s="69">
        <v>41777</v>
      </c>
      <c r="B705" s="67">
        <v>2132</v>
      </c>
      <c r="C705" s="68" t="s">
        <v>48</v>
      </c>
      <c r="D705" s="68" t="s">
        <v>54</v>
      </c>
      <c r="E705" s="68" t="s">
        <v>50</v>
      </c>
      <c r="F705" s="68">
        <v>9</v>
      </c>
      <c r="G705" s="76">
        <v>10764</v>
      </c>
      <c r="H705" s="68">
        <v>3164.616</v>
      </c>
    </row>
    <row r="706" spans="1:8">
      <c r="A706" s="69">
        <v>41778</v>
      </c>
      <c r="B706" s="67">
        <v>1768</v>
      </c>
      <c r="C706" s="68" t="s">
        <v>45</v>
      </c>
      <c r="D706" s="68" t="s">
        <v>54</v>
      </c>
      <c r="E706" s="68" t="s">
        <v>47</v>
      </c>
      <c r="F706" s="68">
        <v>9</v>
      </c>
      <c r="G706" s="76">
        <v>1755</v>
      </c>
      <c r="H706" s="68">
        <v>1889.0819999999999</v>
      </c>
    </row>
    <row r="707" spans="1:8">
      <c r="A707" s="69">
        <v>41779</v>
      </c>
      <c r="B707" s="67">
        <v>2133</v>
      </c>
      <c r="C707" s="68" t="s">
        <v>49</v>
      </c>
      <c r="D707" s="68" t="s">
        <v>54</v>
      </c>
      <c r="E707" s="68" t="s">
        <v>51</v>
      </c>
      <c r="F707" s="68">
        <v>7</v>
      </c>
      <c r="G707" s="76">
        <v>1701</v>
      </c>
      <c r="H707" s="68">
        <v>1430.8811999999998</v>
      </c>
    </row>
    <row r="708" spans="1:8">
      <c r="A708" s="69">
        <v>41780</v>
      </c>
      <c r="B708" s="67">
        <v>1769</v>
      </c>
      <c r="C708" s="68" t="s">
        <v>48</v>
      </c>
      <c r="D708" s="68" t="s">
        <v>54</v>
      </c>
      <c r="E708" s="68" t="s">
        <v>47</v>
      </c>
      <c r="F708" s="68">
        <v>8</v>
      </c>
      <c r="G708" s="76">
        <v>6240</v>
      </c>
      <c r="H708" s="68">
        <v>1462.5</v>
      </c>
    </row>
    <row r="709" spans="1:8">
      <c r="A709" s="69">
        <v>41781</v>
      </c>
      <c r="B709" s="67">
        <v>2134</v>
      </c>
      <c r="C709" s="68" t="s">
        <v>45</v>
      </c>
      <c r="D709" s="68" t="s">
        <v>54</v>
      </c>
      <c r="E709" s="68" t="s">
        <v>51</v>
      </c>
      <c r="F709" s="68">
        <v>9</v>
      </c>
      <c r="G709" s="76">
        <v>7533</v>
      </c>
      <c r="H709" s="68">
        <v>3037.3056000000001</v>
      </c>
    </row>
    <row r="710" spans="1:8">
      <c r="A710" s="69">
        <v>41782</v>
      </c>
      <c r="B710" s="67">
        <v>1770</v>
      </c>
      <c r="C710" s="68" t="s">
        <v>49</v>
      </c>
      <c r="D710" s="68" t="s">
        <v>54</v>
      </c>
      <c r="E710" s="68" t="s">
        <v>50</v>
      </c>
      <c r="F710" s="68">
        <v>8</v>
      </c>
      <c r="G710" s="76">
        <v>2604</v>
      </c>
      <c r="H710" s="68">
        <v>1796.7599999999998</v>
      </c>
    </row>
    <row r="711" spans="1:8">
      <c r="A711" s="69">
        <v>41783</v>
      </c>
      <c r="B711" s="67">
        <v>2135</v>
      </c>
      <c r="C711" s="68" t="s">
        <v>48</v>
      </c>
      <c r="D711" s="68" t="s">
        <v>54</v>
      </c>
      <c r="E711" s="68" t="s">
        <v>51</v>
      </c>
      <c r="F711" s="68">
        <v>6</v>
      </c>
      <c r="G711" s="76">
        <v>9216</v>
      </c>
      <c r="H711" s="68">
        <v>3578.5727999999995</v>
      </c>
    </row>
    <row r="712" spans="1:8">
      <c r="A712" s="69">
        <v>41784</v>
      </c>
      <c r="B712" s="67">
        <v>1771</v>
      </c>
      <c r="C712" s="68" t="s">
        <v>45</v>
      </c>
      <c r="D712" s="68" t="s">
        <v>54</v>
      </c>
      <c r="E712" s="68" t="s">
        <v>50</v>
      </c>
      <c r="F712" s="68">
        <v>7</v>
      </c>
      <c r="G712" s="76">
        <v>8400</v>
      </c>
      <c r="H712" s="68">
        <v>1267.98</v>
      </c>
    </row>
    <row r="713" spans="1:8">
      <c r="A713" s="69">
        <v>41785</v>
      </c>
      <c r="B713" s="67">
        <v>2136</v>
      </c>
      <c r="C713" s="68" t="s">
        <v>49</v>
      </c>
      <c r="D713" s="68" t="s">
        <v>54</v>
      </c>
      <c r="E713" s="68" t="s">
        <v>47</v>
      </c>
      <c r="F713" s="68">
        <v>8</v>
      </c>
      <c r="G713" s="76">
        <v>9900</v>
      </c>
      <c r="H713" s="68">
        <v>2138.9940000000001</v>
      </c>
    </row>
    <row r="714" spans="1:8">
      <c r="A714" s="69">
        <v>41786</v>
      </c>
      <c r="B714" s="67">
        <v>1772</v>
      </c>
      <c r="C714" s="68" t="s">
        <v>48</v>
      </c>
      <c r="D714" s="68" t="s">
        <v>54</v>
      </c>
      <c r="E714" s="68" t="s">
        <v>50</v>
      </c>
      <c r="F714" s="68">
        <v>10</v>
      </c>
      <c r="G714" s="76">
        <v>7980</v>
      </c>
      <c r="H714" s="68">
        <v>2863.2240000000002</v>
      </c>
    </row>
    <row r="715" spans="1:8">
      <c r="A715" s="69">
        <v>41787</v>
      </c>
      <c r="B715" s="67">
        <v>2137</v>
      </c>
      <c r="C715" s="68" t="s">
        <v>45</v>
      </c>
      <c r="D715" s="68" t="s">
        <v>54</v>
      </c>
      <c r="E715" s="68" t="s">
        <v>47</v>
      </c>
      <c r="F715" s="68">
        <v>6</v>
      </c>
      <c r="G715" s="76">
        <v>5292</v>
      </c>
      <c r="H715" s="68">
        <v>1144.1303999999998</v>
      </c>
    </row>
    <row r="716" spans="1:8">
      <c r="A716" s="69">
        <v>41788</v>
      </c>
      <c r="B716" s="67">
        <v>1773</v>
      </c>
      <c r="C716" s="68" t="s">
        <v>49</v>
      </c>
      <c r="D716" s="68" t="s">
        <v>54</v>
      </c>
      <c r="E716" s="68" t="s">
        <v>51</v>
      </c>
      <c r="F716" s="68">
        <v>6</v>
      </c>
      <c r="G716" s="76">
        <v>8280</v>
      </c>
      <c r="H716" s="68">
        <v>2036.88</v>
      </c>
    </row>
    <row r="717" spans="1:8">
      <c r="A717" s="69">
        <v>41789</v>
      </c>
      <c r="B717" s="67">
        <v>2138</v>
      </c>
      <c r="C717" s="68" t="s">
        <v>48</v>
      </c>
      <c r="D717" s="68" t="s">
        <v>54</v>
      </c>
      <c r="E717" s="68" t="s">
        <v>47</v>
      </c>
      <c r="F717" s="68">
        <v>6</v>
      </c>
      <c r="G717" s="76">
        <v>2583</v>
      </c>
      <c r="H717" s="68">
        <v>4184.4600000000009</v>
      </c>
    </row>
    <row r="718" spans="1:8">
      <c r="A718" s="69">
        <v>41790</v>
      </c>
      <c r="B718" s="67">
        <v>1774</v>
      </c>
      <c r="C718" s="68" t="s">
        <v>45</v>
      </c>
      <c r="D718" s="68" t="s">
        <v>54</v>
      </c>
      <c r="E718" s="68" t="s">
        <v>51</v>
      </c>
      <c r="F718" s="68">
        <v>9</v>
      </c>
      <c r="G718" s="76">
        <v>11790</v>
      </c>
      <c r="H718" s="68">
        <v>2415.0635999999995</v>
      </c>
    </row>
    <row r="719" spans="1:8">
      <c r="A719" s="69">
        <v>41791</v>
      </c>
      <c r="B719" s="67">
        <v>2139</v>
      </c>
      <c r="C719" s="68" t="s">
        <v>49</v>
      </c>
      <c r="D719" s="68" t="s">
        <v>54</v>
      </c>
      <c r="E719" s="68" t="s">
        <v>50</v>
      </c>
      <c r="F719" s="68">
        <v>8</v>
      </c>
      <c r="G719" s="76">
        <v>7632</v>
      </c>
      <c r="H719" s="68">
        <v>1537.5936000000002</v>
      </c>
    </row>
    <row r="720" spans="1:8">
      <c r="A720" s="69">
        <v>41792</v>
      </c>
      <c r="B720" s="67">
        <v>1775</v>
      </c>
      <c r="C720" s="68" t="s">
        <v>48</v>
      </c>
      <c r="D720" s="68" t="s">
        <v>54</v>
      </c>
      <c r="E720" s="68" t="s">
        <v>51</v>
      </c>
      <c r="F720" s="68">
        <v>6</v>
      </c>
      <c r="G720" s="76">
        <v>9585</v>
      </c>
      <c r="H720" s="68">
        <v>3308.7420000000002</v>
      </c>
    </row>
    <row r="721" spans="1:8">
      <c r="A721" s="69">
        <v>41793</v>
      </c>
      <c r="B721" s="67">
        <v>2140</v>
      </c>
      <c r="C721" s="68" t="s">
        <v>45</v>
      </c>
      <c r="D721" s="68" t="s">
        <v>54</v>
      </c>
      <c r="E721" s="68" t="s">
        <v>50</v>
      </c>
      <c r="F721" s="68">
        <v>8</v>
      </c>
      <c r="G721" s="76">
        <v>8340</v>
      </c>
      <c r="H721" s="68">
        <v>3338.5019999999995</v>
      </c>
    </row>
    <row r="722" spans="1:8">
      <c r="A722" s="69">
        <v>41794</v>
      </c>
      <c r="B722" s="67">
        <v>1776</v>
      </c>
      <c r="C722" s="68" t="s">
        <v>49</v>
      </c>
      <c r="D722" s="68" t="s">
        <v>54</v>
      </c>
      <c r="E722" s="68" t="s">
        <v>47</v>
      </c>
      <c r="F722" s="68">
        <v>9</v>
      </c>
      <c r="G722" s="76">
        <v>7398</v>
      </c>
      <c r="H722" s="68">
        <v>2918.511</v>
      </c>
    </row>
    <row r="723" spans="1:8">
      <c r="A723" s="69">
        <v>41795</v>
      </c>
      <c r="B723" s="67">
        <v>2141</v>
      </c>
      <c r="C723" s="68" t="s">
        <v>48</v>
      </c>
      <c r="D723" s="68" t="s">
        <v>54</v>
      </c>
      <c r="E723" s="68" t="s">
        <v>50</v>
      </c>
      <c r="F723" s="68">
        <v>8</v>
      </c>
      <c r="G723" s="76">
        <v>5232</v>
      </c>
      <c r="H723" s="68">
        <v>4387.5551999999998</v>
      </c>
    </row>
    <row r="724" spans="1:8">
      <c r="A724" s="69">
        <v>41796</v>
      </c>
      <c r="B724" s="67">
        <v>1777</v>
      </c>
      <c r="C724" s="68" t="s">
        <v>45</v>
      </c>
      <c r="D724" s="68" t="s">
        <v>54</v>
      </c>
      <c r="E724" s="68" t="s">
        <v>47</v>
      </c>
      <c r="F724" s="68">
        <v>7</v>
      </c>
      <c r="G724" s="76">
        <v>2063.25</v>
      </c>
      <c r="H724" s="68">
        <v>2027.7620999999997</v>
      </c>
    </row>
    <row r="725" spans="1:8">
      <c r="A725" s="69">
        <v>41797</v>
      </c>
      <c r="B725" s="67">
        <v>2142</v>
      </c>
      <c r="C725" s="68" t="s">
        <v>49</v>
      </c>
      <c r="D725" s="68" t="s">
        <v>54</v>
      </c>
      <c r="E725" s="68" t="s">
        <v>51</v>
      </c>
      <c r="F725" s="68">
        <v>8</v>
      </c>
      <c r="G725" s="76">
        <v>4096</v>
      </c>
      <c r="H725" s="68">
        <v>846.4384</v>
      </c>
    </row>
    <row r="726" spans="1:8">
      <c r="A726" s="69">
        <v>41798</v>
      </c>
      <c r="B726" s="67">
        <v>1778</v>
      </c>
      <c r="C726" s="68" t="s">
        <v>48</v>
      </c>
      <c r="D726" s="68" t="s">
        <v>54</v>
      </c>
      <c r="E726" s="68" t="s">
        <v>47</v>
      </c>
      <c r="F726" s="68">
        <v>6</v>
      </c>
      <c r="G726" s="76">
        <v>1764</v>
      </c>
      <c r="H726" s="68">
        <v>2071.2888000000003</v>
      </c>
    </row>
    <row r="727" spans="1:8">
      <c r="A727" s="69">
        <v>41799</v>
      </c>
      <c r="B727" s="67">
        <v>2143</v>
      </c>
      <c r="C727" s="68" t="s">
        <v>45</v>
      </c>
      <c r="D727" s="68" t="s">
        <v>54</v>
      </c>
      <c r="E727" s="68" t="s">
        <v>51</v>
      </c>
      <c r="F727" s="68">
        <v>8</v>
      </c>
      <c r="G727" s="76">
        <v>4224</v>
      </c>
      <c r="H727" s="68">
        <v>1311.9744000000001</v>
      </c>
    </row>
    <row r="728" spans="1:8">
      <c r="A728" s="69">
        <v>41800</v>
      </c>
      <c r="B728" s="67">
        <v>1779</v>
      </c>
      <c r="C728" s="68" t="s">
        <v>49</v>
      </c>
      <c r="D728" s="68" t="s">
        <v>54</v>
      </c>
      <c r="E728" s="68" t="s">
        <v>50</v>
      </c>
      <c r="F728" s="68">
        <v>8</v>
      </c>
      <c r="G728" s="76">
        <v>9720</v>
      </c>
      <c r="H728" s="68">
        <v>1168.7327999999998</v>
      </c>
    </row>
    <row r="729" spans="1:8">
      <c r="A729" s="69">
        <v>41801</v>
      </c>
      <c r="B729" s="67">
        <v>2144</v>
      </c>
      <c r="C729" s="68" t="s">
        <v>48</v>
      </c>
      <c r="D729" s="68" t="s">
        <v>54</v>
      </c>
      <c r="E729" s="68" t="s">
        <v>51</v>
      </c>
      <c r="F729" s="68">
        <v>7</v>
      </c>
      <c r="G729" s="76">
        <v>1984.5</v>
      </c>
      <c r="H729" s="68">
        <v>887.26994999999988</v>
      </c>
    </row>
    <row r="730" spans="1:8">
      <c r="A730" s="69">
        <v>41802</v>
      </c>
      <c r="B730" s="67">
        <v>1780</v>
      </c>
      <c r="C730" s="68" t="s">
        <v>45</v>
      </c>
      <c r="D730" s="68" t="s">
        <v>54</v>
      </c>
      <c r="E730" s="68" t="s">
        <v>50</v>
      </c>
      <c r="F730" s="68">
        <v>8</v>
      </c>
      <c r="G730" s="76">
        <v>1848</v>
      </c>
      <c r="H730" s="68">
        <v>2184.3360000000002</v>
      </c>
    </row>
    <row r="731" spans="1:8">
      <c r="A731" s="69">
        <v>41803</v>
      </c>
      <c r="B731" s="67">
        <v>2145</v>
      </c>
      <c r="C731" s="68" t="s">
        <v>49</v>
      </c>
      <c r="D731" s="68" t="s">
        <v>54</v>
      </c>
      <c r="E731" s="68" t="s">
        <v>47</v>
      </c>
      <c r="F731" s="68">
        <v>9</v>
      </c>
      <c r="G731" s="76">
        <v>12330</v>
      </c>
      <c r="H731" s="68">
        <v>2632.9481999999998</v>
      </c>
    </row>
    <row r="732" spans="1:8">
      <c r="A732" s="69">
        <v>41804</v>
      </c>
      <c r="B732" s="67">
        <v>1781</v>
      </c>
      <c r="C732" s="68" t="s">
        <v>48</v>
      </c>
      <c r="D732" s="68" t="s">
        <v>54</v>
      </c>
      <c r="E732" s="68" t="s">
        <v>50</v>
      </c>
      <c r="F732" s="68">
        <v>9</v>
      </c>
      <c r="G732" s="76">
        <v>5751</v>
      </c>
      <c r="H732" s="68">
        <v>3659.9363999999996</v>
      </c>
    </row>
    <row r="733" spans="1:8">
      <c r="A733" s="69">
        <v>41805</v>
      </c>
      <c r="B733" s="67">
        <v>2146</v>
      </c>
      <c r="C733" s="68" t="s">
        <v>45</v>
      </c>
      <c r="D733" s="68" t="s">
        <v>54</v>
      </c>
      <c r="E733" s="68" t="s">
        <v>47</v>
      </c>
      <c r="F733" s="68">
        <v>9</v>
      </c>
      <c r="G733" s="76">
        <v>4770</v>
      </c>
      <c r="H733" s="68">
        <v>3885.1649999999995</v>
      </c>
    </row>
    <row r="734" spans="1:8">
      <c r="A734" s="69">
        <v>41806</v>
      </c>
      <c r="B734" s="67">
        <v>1782</v>
      </c>
      <c r="C734" s="68" t="s">
        <v>49</v>
      </c>
      <c r="D734" s="68" t="s">
        <v>54</v>
      </c>
      <c r="E734" s="68" t="s">
        <v>51</v>
      </c>
      <c r="F734" s="68">
        <v>10</v>
      </c>
      <c r="G734" s="76">
        <v>2280</v>
      </c>
      <c r="H734" s="68">
        <v>2545.1639999999998</v>
      </c>
    </row>
    <row r="735" spans="1:8">
      <c r="A735" s="69">
        <v>41807</v>
      </c>
      <c r="B735" s="67">
        <v>2147</v>
      </c>
      <c r="C735" s="68" t="s">
        <v>48</v>
      </c>
      <c r="D735" s="68" t="s">
        <v>54</v>
      </c>
      <c r="E735" s="68" t="s">
        <v>47</v>
      </c>
      <c r="F735" s="68">
        <v>7</v>
      </c>
      <c r="G735" s="76">
        <v>13702.5</v>
      </c>
      <c r="H735" s="68">
        <v>2810.1086999999998</v>
      </c>
    </row>
    <row r="736" spans="1:8">
      <c r="A736" s="69">
        <v>41808</v>
      </c>
      <c r="B736" s="67">
        <v>1783</v>
      </c>
      <c r="C736" s="68" t="s">
        <v>45</v>
      </c>
      <c r="D736" s="68" t="s">
        <v>54</v>
      </c>
      <c r="E736" s="68" t="s">
        <v>51</v>
      </c>
      <c r="F736" s="68">
        <v>10</v>
      </c>
      <c r="G736" s="76">
        <v>7740</v>
      </c>
      <c r="H736" s="68">
        <v>819.279</v>
      </c>
    </row>
    <row r="737" spans="1:8">
      <c r="A737" s="69">
        <v>41809</v>
      </c>
      <c r="B737" s="67">
        <v>2148</v>
      </c>
      <c r="C737" s="68" t="s">
        <v>49</v>
      </c>
      <c r="D737" s="68" t="s">
        <v>54</v>
      </c>
      <c r="E737" s="68" t="s">
        <v>50</v>
      </c>
      <c r="F737" s="68">
        <v>6</v>
      </c>
      <c r="G737" s="76">
        <v>5040</v>
      </c>
      <c r="H737" s="68">
        <v>2804.7599999999998</v>
      </c>
    </row>
    <row r="738" spans="1:8">
      <c r="A738" s="69">
        <v>41810</v>
      </c>
      <c r="B738" s="67">
        <v>1784</v>
      </c>
      <c r="C738" s="68" t="s">
        <v>48</v>
      </c>
      <c r="D738" s="68" t="s">
        <v>54</v>
      </c>
      <c r="E738" s="68" t="s">
        <v>51</v>
      </c>
      <c r="F738" s="68">
        <v>8</v>
      </c>
      <c r="G738" s="76">
        <v>6372</v>
      </c>
      <c r="H738" s="68">
        <v>3767.9759999999997</v>
      </c>
    </row>
    <row r="739" spans="1:8">
      <c r="A739" s="69">
        <v>41811</v>
      </c>
      <c r="B739" s="67">
        <v>2149</v>
      </c>
      <c r="C739" s="68" t="s">
        <v>45</v>
      </c>
      <c r="D739" s="68" t="s">
        <v>54</v>
      </c>
      <c r="E739" s="68" t="s">
        <v>50</v>
      </c>
      <c r="F739" s="68">
        <v>9</v>
      </c>
      <c r="G739" s="76">
        <v>2160</v>
      </c>
      <c r="H739" s="68">
        <v>4688.28</v>
      </c>
    </row>
    <row r="740" spans="1:8">
      <c r="A740" s="69">
        <v>41812</v>
      </c>
      <c r="B740" s="67">
        <v>1785</v>
      </c>
      <c r="C740" s="68" t="s">
        <v>49</v>
      </c>
      <c r="D740" s="68" t="s">
        <v>54</v>
      </c>
      <c r="E740" s="68" t="s">
        <v>47</v>
      </c>
      <c r="F740" s="68">
        <v>10</v>
      </c>
      <c r="G740" s="76">
        <v>7680</v>
      </c>
      <c r="H740" s="68">
        <v>3141.6320000000001</v>
      </c>
    </row>
    <row r="741" spans="1:8">
      <c r="A741" s="69">
        <v>41813</v>
      </c>
      <c r="B741" s="67">
        <v>2150</v>
      </c>
      <c r="C741" s="68" t="s">
        <v>48</v>
      </c>
      <c r="D741" s="68" t="s">
        <v>54</v>
      </c>
      <c r="E741" s="68" t="s">
        <v>50</v>
      </c>
      <c r="F741" s="68">
        <v>10</v>
      </c>
      <c r="G741" s="76">
        <v>4320</v>
      </c>
      <c r="H741" s="68">
        <v>3841.3440000000001</v>
      </c>
    </row>
    <row r="742" spans="1:8">
      <c r="A742" s="69">
        <v>41814</v>
      </c>
      <c r="B742" s="67">
        <v>1786</v>
      </c>
      <c r="C742" s="68" t="s">
        <v>45</v>
      </c>
      <c r="D742" s="68" t="s">
        <v>54</v>
      </c>
      <c r="E742" s="68" t="s">
        <v>47</v>
      </c>
      <c r="F742" s="68">
        <v>10</v>
      </c>
      <c r="G742" s="76">
        <v>11700</v>
      </c>
      <c r="H742" s="68">
        <v>2947.4639999999999</v>
      </c>
    </row>
    <row r="743" spans="1:8">
      <c r="A743" s="69">
        <v>41815</v>
      </c>
      <c r="B743" s="67">
        <v>2151</v>
      </c>
      <c r="C743" s="68" t="s">
        <v>49</v>
      </c>
      <c r="D743" s="68" t="s">
        <v>54</v>
      </c>
      <c r="E743" s="68" t="s">
        <v>51</v>
      </c>
      <c r="F743" s="68">
        <v>6</v>
      </c>
      <c r="G743" s="76">
        <v>4428</v>
      </c>
      <c r="H743" s="68">
        <v>1409.8752000000002</v>
      </c>
    </row>
    <row r="744" spans="1:8">
      <c r="A744" s="69">
        <v>41816</v>
      </c>
      <c r="B744" s="67">
        <v>1787</v>
      </c>
      <c r="C744" s="68" t="s">
        <v>48</v>
      </c>
      <c r="D744" s="68" t="s">
        <v>54</v>
      </c>
      <c r="E744" s="68" t="s">
        <v>47</v>
      </c>
      <c r="F744" s="68">
        <v>8</v>
      </c>
      <c r="G744" s="76">
        <v>11280</v>
      </c>
      <c r="H744" s="68">
        <v>819.37920000000008</v>
      </c>
    </row>
    <row r="745" spans="1:8">
      <c r="A745" s="69">
        <v>41817</v>
      </c>
      <c r="B745" s="67">
        <v>2152</v>
      </c>
      <c r="C745" s="68" t="s">
        <v>45</v>
      </c>
      <c r="D745" s="68" t="s">
        <v>54</v>
      </c>
      <c r="E745" s="68" t="s">
        <v>51</v>
      </c>
      <c r="F745" s="68">
        <v>6</v>
      </c>
      <c r="G745" s="76">
        <v>4333.5</v>
      </c>
      <c r="H745" s="68">
        <v>2646.3240000000001</v>
      </c>
    </row>
    <row r="746" spans="1:8">
      <c r="A746" s="69">
        <v>41818</v>
      </c>
      <c r="B746" s="67">
        <v>1788</v>
      </c>
      <c r="C746" s="68" t="s">
        <v>49</v>
      </c>
      <c r="D746" s="68" t="s">
        <v>54</v>
      </c>
      <c r="E746" s="68" t="s">
        <v>50</v>
      </c>
      <c r="F746" s="68">
        <v>10</v>
      </c>
      <c r="G746" s="76">
        <v>6360</v>
      </c>
      <c r="H746" s="68">
        <v>937.88800000000003</v>
      </c>
    </row>
    <row r="747" spans="1:8">
      <c r="A747" s="69">
        <v>41819</v>
      </c>
      <c r="B747" s="67">
        <v>2153</v>
      </c>
      <c r="C747" s="68" t="s">
        <v>48</v>
      </c>
      <c r="D747" s="68" t="s">
        <v>54</v>
      </c>
      <c r="E747" s="68" t="s">
        <v>51</v>
      </c>
      <c r="F747" s="68">
        <v>6</v>
      </c>
      <c r="G747" s="76">
        <v>4932</v>
      </c>
      <c r="H747" s="68">
        <v>2954.0214000000001</v>
      </c>
    </row>
    <row r="748" spans="1:8">
      <c r="A748" s="69">
        <v>41820</v>
      </c>
      <c r="B748" s="67">
        <v>1789</v>
      </c>
      <c r="C748" s="68" t="s">
        <v>45</v>
      </c>
      <c r="D748" s="68" t="s">
        <v>54</v>
      </c>
      <c r="E748" s="68" t="s">
        <v>50</v>
      </c>
      <c r="F748" s="68">
        <v>10</v>
      </c>
      <c r="G748" s="76">
        <v>5220</v>
      </c>
      <c r="H748" s="68">
        <v>1821.258</v>
      </c>
    </row>
    <row r="749" spans="1:8">
      <c r="A749" s="69">
        <v>41821</v>
      </c>
      <c r="B749" s="67">
        <v>1790</v>
      </c>
      <c r="C749" s="68" t="s">
        <v>48</v>
      </c>
      <c r="D749" s="68" t="s">
        <v>54</v>
      </c>
      <c r="E749" s="68" t="s">
        <v>50</v>
      </c>
      <c r="F749" s="68">
        <v>7</v>
      </c>
      <c r="G749" s="76">
        <v>6709.5</v>
      </c>
      <c r="H749" s="68">
        <v>3329.7012</v>
      </c>
    </row>
    <row r="750" spans="1:8">
      <c r="A750" s="69">
        <v>41822</v>
      </c>
      <c r="B750" s="67">
        <v>1791</v>
      </c>
      <c r="C750" s="68" t="s">
        <v>49</v>
      </c>
      <c r="D750" s="68" t="s">
        <v>54</v>
      </c>
      <c r="E750" s="68" t="s">
        <v>51</v>
      </c>
      <c r="F750" s="68">
        <v>9</v>
      </c>
      <c r="G750" s="76">
        <v>10170</v>
      </c>
      <c r="H750" s="68">
        <v>2013.0498000000002</v>
      </c>
    </row>
    <row r="751" spans="1:8">
      <c r="A751" s="69">
        <v>41823</v>
      </c>
      <c r="B751" s="67">
        <v>1792</v>
      </c>
      <c r="C751" s="68" t="s">
        <v>45</v>
      </c>
      <c r="D751" s="68" t="s">
        <v>54</v>
      </c>
      <c r="E751" s="68" t="s">
        <v>51</v>
      </c>
      <c r="F751" s="68">
        <v>6</v>
      </c>
      <c r="G751" s="76">
        <v>5004</v>
      </c>
      <c r="H751" s="68">
        <v>3896.1143999999999</v>
      </c>
    </row>
    <row r="752" spans="1:8">
      <c r="A752" s="69">
        <v>41824</v>
      </c>
      <c r="B752" s="67">
        <v>1793</v>
      </c>
      <c r="C752" s="68" t="s">
        <v>48</v>
      </c>
      <c r="D752" s="68" t="s">
        <v>54</v>
      </c>
      <c r="E752" s="68" t="s">
        <v>51</v>
      </c>
      <c r="F752" s="68">
        <v>6</v>
      </c>
      <c r="G752" s="76">
        <v>8955</v>
      </c>
      <c r="H752" s="68">
        <v>543.74760000000003</v>
      </c>
    </row>
    <row r="753" spans="1:8">
      <c r="A753" s="69">
        <v>41825</v>
      </c>
      <c r="B753" s="67">
        <v>1794</v>
      </c>
      <c r="C753" s="68" t="s">
        <v>49</v>
      </c>
      <c r="D753" s="68" t="s">
        <v>54</v>
      </c>
      <c r="E753" s="68" t="s">
        <v>47</v>
      </c>
      <c r="F753" s="68">
        <v>8</v>
      </c>
      <c r="G753" s="76">
        <v>6840</v>
      </c>
      <c r="H753" s="68">
        <v>957.82799999999986</v>
      </c>
    </row>
    <row r="754" spans="1:8">
      <c r="A754" s="69">
        <v>41826</v>
      </c>
      <c r="B754" s="67">
        <v>2159</v>
      </c>
      <c r="C754" s="68" t="s">
        <v>48</v>
      </c>
      <c r="D754" s="68" t="s">
        <v>54</v>
      </c>
      <c r="E754" s="68" t="s">
        <v>50</v>
      </c>
      <c r="F754" s="68">
        <v>6</v>
      </c>
      <c r="G754" s="76">
        <v>1530</v>
      </c>
      <c r="H754" s="68">
        <v>2558.7720000000004</v>
      </c>
    </row>
    <row r="755" spans="1:8">
      <c r="A755" s="69">
        <v>41827</v>
      </c>
      <c r="B755" s="67">
        <v>1795</v>
      </c>
      <c r="C755" s="68" t="s">
        <v>45</v>
      </c>
      <c r="D755" s="68" t="s">
        <v>54</v>
      </c>
      <c r="E755" s="68" t="s">
        <v>47</v>
      </c>
      <c r="F755" s="68">
        <v>8</v>
      </c>
      <c r="G755" s="76">
        <v>10080</v>
      </c>
      <c r="H755" s="68">
        <v>1384.992</v>
      </c>
    </row>
    <row r="756" spans="1:8">
      <c r="A756" s="69">
        <v>41828</v>
      </c>
      <c r="B756" s="67">
        <v>2160</v>
      </c>
      <c r="C756" s="68" t="s">
        <v>49</v>
      </c>
      <c r="D756" s="68" t="s">
        <v>54</v>
      </c>
      <c r="E756" s="68" t="s">
        <v>51</v>
      </c>
      <c r="F756" s="68">
        <v>6</v>
      </c>
      <c r="G756" s="76">
        <v>10755</v>
      </c>
      <c r="H756" s="68">
        <v>1669.1760000000002</v>
      </c>
    </row>
    <row r="757" spans="1:8">
      <c r="A757" s="69">
        <v>41829</v>
      </c>
      <c r="B757" s="67">
        <v>1796</v>
      </c>
      <c r="C757" s="68" t="s">
        <v>48</v>
      </c>
      <c r="D757" s="68" t="s">
        <v>54</v>
      </c>
      <c r="E757" s="68" t="s">
        <v>47</v>
      </c>
      <c r="F757" s="68">
        <v>10</v>
      </c>
      <c r="G757" s="76">
        <v>14025</v>
      </c>
      <c r="H757" s="68">
        <v>2904.0164999999997</v>
      </c>
    </row>
    <row r="758" spans="1:8">
      <c r="A758" s="69">
        <v>40909</v>
      </c>
      <c r="B758" s="67">
        <v>2161</v>
      </c>
      <c r="C758" s="68" t="s">
        <v>45</v>
      </c>
      <c r="D758" s="68" t="s">
        <v>55</v>
      </c>
      <c r="E758" s="68" t="s">
        <v>51</v>
      </c>
      <c r="F758" s="68">
        <v>7</v>
      </c>
      <c r="G758" s="76">
        <v>9870</v>
      </c>
      <c r="H758" s="68">
        <v>1342.7148</v>
      </c>
    </row>
    <row r="759" spans="1:8">
      <c r="A759" s="69">
        <v>40910</v>
      </c>
      <c r="B759" s="67">
        <v>1797</v>
      </c>
      <c r="C759" s="68" t="s">
        <v>49</v>
      </c>
      <c r="D759" s="68" t="s">
        <v>55</v>
      </c>
      <c r="E759" s="68" t="s">
        <v>50</v>
      </c>
      <c r="F759" s="68">
        <v>9</v>
      </c>
      <c r="G759" s="76">
        <v>2092.5</v>
      </c>
      <c r="H759" s="68">
        <v>1782.81</v>
      </c>
    </row>
    <row r="760" spans="1:8">
      <c r="A760" s="69">
        <v>40911</v>
      </c>
      <c r="B760" s="67">
        <v>2162</v>
      </c>
      <c r="C760" s="68" t="s">
        <v>48</v>
      </c>
      <c r="D760" s="68" t="s">
        <v>55</v>
      </c>
      <c r="E760" s="68" t="s">
        <v>51</v>
      </c>
      <c r="F760" s="68">
        <v>7</v>
      </c>
      <c r="G760" s="76">
        <v>4158</v>
      </c>
      <c r="H760" s="68">
        <v>816.83910000000003</v>
      </c>
    </row>
    <row r="761" spans="1:8">
      <c r="A761" s="69">
        <v>40913</v>
      </c>
      <c r="B761" s="67">
        <v>1798</v>
      </c>
      <c r="C761" s="68" t="s">
        <v>45</v>
      </c>
      <c r="D761" s="68" t="s">
        <v>55</v>
      </c>
      <c r="E761" s="68" t="s">
        <v>50</v>
      </c>
      <c r="F761" s="68">
        <v>6</v>
      </c>
      <c r="G761" s="76">
        <v>7506</v>
      </c>
      <c r="H761" s="68">
        <v>2502.5003999999999</v>
      </c>
    </row>
    <row r="762" spans="1:8">
      <c r="A762" s="69">
        <v>40914</v>
      </c>
      <c r="B762" s="67">
        <v>2163</v>
      </c>
      <c r="C762" s="68" t="s">
        <v>49</v>
      </c>
      <c r="D762" s="68" t="s">
        <v>55</v>
      </c>
      <c r="E762" s="68" t="s">
        <v>47</v>
      </c>
      <c r="F762" s="68">
        <v>10</v>
      </c>
      <c r="G762" s="76">
        <v>4470</v>
      </c>
      <c r="H762" s="68">
        <v>841.25400000000002</v>
      </c>
    </row>
    <row r="763" spans="1:8">
      <c r="A763" s="69">
        <v>40915</v>
      </c>
      <c r="B763" s="67">
        <v>1799</v>
      </c>
      <c r="C763" s="68" t="s">
        <v>48</v>
      </c>
      <c r="D763" s="68" t="s">
        <v>55</v>
      </c>
      <c r="E763" s="68" t="s">
        <v>50</v>
      </c>
      <c r="F763" s="68">
        <v>8</v>
      </c>
      <c r="G763" s="76">
        <v>8496</v>
      </c>
      <c r="H763" s="68">
        <v>1601.0712000000003</v>
      </c>
    </row>
    <row r="764" spans="1:8">
      <c r="A764" s="69">
        <v>40916</v>
      </c>
      <c r="B764" s="67">
        <v>2164</v>
      </c>
      <c r="C764" s="68" t="s">
        <v>45</v>
      </c>
      <c r="D764" s="68" t="s">
        <v>55</v>
      </c>
      <c r="E764" s="68" t="s">
        <v>47</v>
      </c>
      <c r="F764" s="68">
        <v>10</v>
      </c>
      <c r="G764" s="76">
        <v>5860</v>
      </c>
      <c r="H764" s="68">
        <v>3559.9500000000003</v>
      </c>
    </row>
    <row r="765" spans="1:8">
      <c r="A765" s="69">
        <v>40917</v>
      </c>
      <c r="B765" s="67">
        <v>1800</v>
      </c>
      <c r="C765" s="68" t="s">
        <v>49</v>
      </c>
      <c r="D765" s="68" t="s">
        <v>55</v>
      </c>
      <c r="E765" s="68" t="s">
        <v>51</v>
      </c>
      <c r="F765" s="68">
        <v>9</v>
      </c>
      <c r="G765" s="76">
        <v>14107.5</v>
      </c>
      <c r="H765" s="68">
        <v>5919.5069999999987</v>
      </c>
    </row>
    <row r="766" spans="1:8">
      <c r="A766" s="69">
        <v>40918</v>
      </c>
      <c r="B766" s="67">
        <v>2165</v>
      </c>
      <c r="C766" s="68" t="s">
        <v>48</v>
      </c>
      <c r="D766" s="68" t="s">
        <v>55</v>
      </c>
      <c r="E766" s="68" t="s">
        <v>47</v>
      </c>
      <c r="F766" s="68">
        <v>10</v>
      </c>
      <c r="G766" s="76">
        <v>5670</v>
      </c>
      <c r="H766" s="68">
        <v>3617.46</v>
      </c>
    </row>
    <row r="767" spans="1:8">
      <c r="A767" s="69">
        <v>40919</v>
      </c>
      <c r="B767" s="67">
        <v>1801</v>
      </c>
      <c r="C767" s="68" t="s">
        <v>45</v>
      </c>
      <c r="D767" s="68" t="s">
        <v>55</v>
      </c>
      <c r="E767" s="68" t="s">
        <v>51</v>
      </c>
      <c r="F767" s="68">
        <v>9</v>
      </c>
      <c r="G767" s="76">
        <v>12555</v>
      </c>
      <c r="H767" s="68">
        <v>1511.6219999999998</v>
      </c>
    </row>
    <row r="768" spans="1:8">
      <c r="A768" s="69">
        <v>40920</v>
      </c>
      <c r="B768" s="67">
        <v>2166</v>
      </c>
      <c r="C768" s="68" t="s">
        <v>49</v>
      </c>
      <c r="D768" s="68" t="s">
        <v>55</v>
      </c>
      <c r="E768" s="68" t="s">
        <v>50</v>
      </c>
      <c r="F768" s="68">
        <v>8</v>
      </c>
      <c r="G768" s="76">
        <v>4160</v>
      </c>
      <c r="H768" s="68">
        <v>3684.72</v>
      </c>
    </row>
    <row r="769" spans="1:8">
      <c r="A769" s="69">
        <v>40921</v>
      </c>
      <c r="B769" s="67">
        <v>1802</v>
      </c>
      <c r="C769" s="68" t="s">
        <v>48</v>
      </c>
      <c r="D769" s="68" t="s">
        <v>55</v>
      </c>
      <c r="E769" s="68" t="s">
        <v>51</v>
      </c>
      <c r="F769" s="68">
        <v>7</v>
      </c>
      <c r="G769" s="76">
        <v>1974</v>
      </c>
      <c r="H769" s="68">
        <v>2703.5904</v>
      </c>
    </row>
    <row r="770" spans="1:8">
      <c r="A770" s="69">
        <v>40922</v>
      </c>
      <c r="B770" s="67">
        <v>2167</v>
      </c>
      <c r="C770" s="68" t="s">
        <v>45</v>
      </c>
      <c r="D770" s="68" t="s">
        <v>55</v>
      </c>
      <c r="E770" s="68" t="s">
        <v>50</v>
      </c>
      <c r="F770" s="68">
        <v>9</v>
      </c>
      <c r="G770" s="76">
        <v>4819.5</v>
      </c>
      <c r="H770" s="68">
        <v>1895.9913000000001</v>
      </c>
    </row>
    <row r="771" spans="1:8">
      <c r="A771" s="69">
        <v>40923</v>
      </c>
      <c r="B771" s="67">
        <v>1803</v>
      </c>
      <c r="C771" s="68" t="s">
        <v>49</v>
      </c>
      <c r="D771" s="68" t="s">
        <v>55</v>
      </c>
      <c r="E771" s="68" t="s">
        <v>47</v>
      </c>
      <c r="F771" s="68">
        <v>8</v>
      </c>
      <c r="G771" s="76">
        <v>6912</v>
      </c>
      <c r="H771" s="68">
        <v>1589.2991999999999</v>
      </c>
    </row>
    <row r="772" spans="1:8">
      <c r="A772" s="69">
        <v>40924</v>
      </c>
      <c r="B772" s="67">
        <v>2168</v>
      </c>
      <c r="C772" s="68" t="s">
        <v>48</v>
      </c>
      <c r="D772" s="68" t="s">
        <v>55</v>
      </c>
      <c r="E772" s="68" t="s">
        <v>50</v>
      </c>
      <c r="F772" s="68">
        <v>7</v>
      </c>
      <c r="G772" s="76">
        <v>5811.75</v>
      </c>
      <c r="H772" s="68">
        <v>4338.4713750000001</v>
      </c>
    </row>
    <row r="773" spans="1:8">
      <c r="A773" s="69">
        <v>40925</v>
      </c>
      <c r="B773" s="67">
        <v>1804</v>
      </c>
      <c r="C773" s="68" t="s">
        <v>45</v>
      </c>
      <c r="D773" s="68" t="s">
        <v>55</v>
      </c>
      <c r="E773" s="68" t="s">
        <v>47</v>
      </c>
      <c r="F773" s="68">
        <v>7</v>
      </c>
      <c r="G773" s="76">
        <v>9502.5</v>
      </c>
      <c r="H773" s="68">
        <v>634.5769499999999</v>
      </c>
    </row>
    <row r="774" spans="1:8">
      <c r="A774" s="69">
        <v>40926</v>
      </c>
      <c r="B774" s="67">
        <v>2169</v>
      </c>
      <c r="C774" s="68" t="s">
        <v>49</v>
      </c>
      <c r="D774" s="68" t="s">
        <v>55</v>
      </c>
      <c r="E774" s="68" t="s">
        <v>51</v>
      </c>
      <c r="F774" s="68">
        <v>8</v>
      </c>
      <c r="G774" s="76">
        <v>9720</v>
      </c>
      <c r="H774" s="68">
        <v>1332.0288</v>
      </c>
    </row>
    <row r="775" spans="1:8">
      <c r="A775" s="69">
        <v>40927</v>
      </c>
      <c r="B775" s="67">
        <v>1805</v>
      </c>
      <c r="C775" s="68" t="s">
        <v>48</v>
      </c>
      <c r="D775" s="68" t="s">
        <v>55</v>
      </c>
      <c r="E775" s="68" t="s">
        <v>47</v>
      </c>
      <c r="F775" s="68">
        <v>10</v>
      </c>
      <c r="G775" s="76">
        <v>5400</v>
      </c>
      <c r="H775" s="68">
        <v>3489.3</v>
      </c>
    </row>
    <row r="776" spans="1:8">
      <c r="A776" s="69">
        <v>40928</v>
      </c>
      <c r="B776" s="67">
        <v>2170</v>
      </c>
      <c r="C776" s="68" t="s">
        <v>45</v>
      </c>
      <c r="D776" s="68" t="s">
        <v>55</v>
      </c>
      <c r="E776" s="68" t="s">
        <v>51</v>
      </c>
      <c r="F776" s="68">
        <v>6</v>
      </c>
      <c r="G776" s="76">
        <v>8032.5</v>
      </c>
      <c r="H776" s="68">
        <v>2061.4607999999998</v>
      </c>
    </row>
    <row r="777" spans="1:8">
      <c r="A777" s="69">
        <v>40929</v>
      </c>
      <c r="B777" s="67">
        <v>1806</v>
      </c>
      <c r="C777" s="68" t="s">
        <v>49</v>
      </c>
      <c r="D777" s="68" t="s">
        <v>55</v>
      </c>
      <c r="E777" s="68" t="s">
        <v>50</v>
      </c>
      <c r="F777" s="68">
        <v>6</v>
      </c>
      <c r="G777" s="76">
        <v>2133</v>
      </c>
      <c r="H777" s="68">
        <v>4209.4754999999996</v>
      </c>
    </row>
    <row r="778" spans="1:8">
      <c r="A778" s="69">
        <v>40930</v>
      </c>
      <c r="B778" s="67">
        <v>2171</v>
      </c>
      <c r="C778" s="68" t="s">
        <v>48</v>
      </c>
      <c r="D778" s="68" t="s">
        <v>55</v>
      </c>
      <c r="E778" s="68" t="s">
        <v>51</v>
      </c>
      <c r="F778" s="68">
        <v>10</v>
      </c>
      <c r="G778" s="76">
        <v>4980</v>
      </c>
      <c r="H778" s="68">
        <v>1633.44</v>
      </c>
    </row>
    <row r="779" spans="1:8">
      <c r="A779" s="69">
        <v>40931</v>
      </c>
      <c r="B779" s="67">
        <v>1807</v>
      </c>
      <c r="C779" s="68" t="s">
        <v>45</v>
      </c>
      <c r="D779" s="68" t="s">
        <v>55</v>
      </c>
      <c r="E779" s="68" t="s">
        <v>50</v>
      </c>
      <c r="F779" s="68">
        <v>6</v>
      </c>
      <c r="G779" s="76">
        <v>3582</v>
      </c>
      <c r="H779" s="68">
        <v>765.65250000000003</v>
      </c>
    </row>
    <row r="780" spans="1:8">
      <c r="A780" s="69">
        <v>40932</v>
      </c>
      <c r="B780" s="67">
        <v>2172</v>
      </c>
      <c r="C780" s="68" t="s">
        <v>49</v>
      </c>
      <c r="D780" s="68" t="s">
        <v>55</v>
      </c>
      <c r="E780" s="68" t="s">
        <v>47</v>
      </c>
      <c r="F780" s="68">
        <v>8</v>
      </c>
      <c r="G780" s="76">
        <v>12540</v>
      </c>
      <c r="H780" s="68">
        <v>1075.6812</v>
      </c>
    </row>
    <row r="781" spans="1:8">
      <c r="A781" s="69">
        <v>40933</v>
      </c>
      <c r="B781" s="67">
        <v>1808</v>
      </c>
      <c r="C781" s="68" t="s">
        <v>48</v>
      </c>
      <c r="D781" s="68" t="s">
        <v>55</v>
      </c>
      <c r="E781" s="68" t="s">
        <v>50</v>
      </c>
      <c r="F781" s="68">
        <v>10</v>
      </c>
      <c r="G781" s="76">
        <v>7335</v>
      </c>
      <c r="H781" s="68">
        <v>2410.2810000000004</v>
      </c>
    </row>
    <row r="782" spans="1:8">
      <c r="A782" s="69">
        <v>40934</v>
      </c>
      <c r="B782" s="67">
        <v>2173</v>
      </c>
      <c r="C782" s="68" t="s">
        <v>45</v>
      </c>
      <c r="D782" s="68" t="s">
        <v>55</v>
      </c>
      <c r="E782" s="68" t="s">
        <v>47</v>
      </c>
      <c r="F782" s="68">
        <v>10</v>
      </c>
      <c r="G782" s="76">
        <v>2265</v>
      </c>
      <c r="H782" s="68">
        <v>4442.7974999999988</v>
      </c>
    </row>
    <row r="783" spans="1:8">
      <c r="A783" s="69">
        <v>40935</v>
      </c>
      <c r="B783" s="67">
        <v>1809</v>
      </c>
      <c r="C783" s="68" t="s">
        <v>49</v>
      </c>
      <c r="D783" s="68" t="s">
        <v>55</v>
      </c>
      <c r="E783" s="68" t="s">
        <v>51</v>
      </c>
      <c r="F783" s="68">
        <v>7</v>
      </c>
      <c r="G783" s="76">
        <v>7812</v>
      </c>
      <c r="H783" s="68">
        <v>2996.6831999999999</v>
      </c>
    </row>
    <row r="784" spans="1:8">
      <c r="A784" s="69">
        <v>40936</v>
      </c>
      <c r="B784" s="67">
        <v>2174</v>
      </c>
      <c r="C784" s="68" t="s">
        <v>48</v>
      </c>
      <c r="D784" s="68" t="s">
        <v>55</v>
      </c>
      <c r="E784" s="68" t="s">
        <v>47</v>
      </c>
      <c r="F784" s="68">
        <v>8</v>
      </c>
      <c r="G784" s="76">
        <v>2484</v>
      </c>
      <c r="H784" s="68">
        <v>874.11959999999999</v>
      </c>
    </row>
    <row r="785" spans="1:8">
      <c r="A785" s="69">
        <v>40937</v>
      </c>
      <c r="B785" s="67">
        <v>1810</v>
      </c>
      <c r="C785" s="68" t="s">
        <v>45</v>
      </c>
      <c r="D785" s="68" t="s">
        <v>55</v>
      </c>
      <c r="E785" s="68" t="s">
        <v>51</v>
      </c>
      <c r="F785" s="68">
        <v>6</v>
      </c>
      <c r="G785" s="76">
        <v>6156</v>
      </c>
      <c r="H785" s="68">
        <v>757.39319999999998</v>
      </c>
    </row>
    <row r="786" spans="1:8">
      <c r="A786" s="69">
        <v>40938</v>
      </c>
      <c r="B786" s="67">
        <v>2175</v>
      </c>
      <c r="C786" s="68" t="s">
        <v>49</v>
      </c>
      <c r="D786" s="68" t="s">
        <v>55</v>
      </c>
      <c r="E786" s="68" t="s">
        <v>50</v>
      </c>
      <c r="F786" s="68">
        <v>8</v>
      </c>
      <c r="G786" s="76">
        <v>9936</v>
      </c>
      <c r="H786" s="68">
        <v>910.13760000000002</v>
      </c>
    </row>
    <row r="787" spans="1:8">
      <c r="A787" s="69">
        <v>40939</v>
      </c>
      <c r="B787" s="67">
        <v>1811</v>
      </c>
      <c r="C787" s="68" t="s">
        <v>48</v>
      </c>
      <c r="D787" s="68" t="s">
        <v>55</v>
      </c>
      <c r="E787" s="68" t="s">
        <v>51</v>
      </c>
      <c r="F787" s="68">
        <v>6</v>
      </c>
      <c r="G787" s="76">
        <v>1620</v>
      </c>
      <c r="H787" s="68">
        <v>2450.7359999999999</v>
      </c>
    </row>
    <row r="788" spans="1:8">
      <c r="A788" s="69">
        <v>40940</v>
      </c>
      <c r="B788" s="67">
        <v>2176</v>
      </c>
      <c r="C788" s="68" t="s">
        <v>45</v>
      </c>
      <c r="D788" s="68" t="s">
        <v>55</v>
      </c>
      <c r="E788" s="68" t="s">
        <v>50</v>
      </c>
      <c r="F788" s="68">
        <v>8</v>
      </c>
      <c r="G788" s="76">
        <v>4176</v>
      </c>
      <c r="H788" s="68">
        <v>4690.692</v>
      </c>
    </row>
    <row r="789" spans="1:8">
      <c r="A789" s="69">
        <v>40941</v>
      </c>
      <c r="B789" s="67">
        <v>1812</v>
      </c>
      <c r="C789" s="68" t="s">
        <v>49</v>
      </c>
      <c r="D789" s="68" t="s">
        <v>55</v>
      </c>
      <c r="E789" s="68" t="s">
        <v>47</v>
      </c>
      <c r="F789" s="68">
        <v>6</v>
      </c>
      <c r="G789" s="76">
        <v>5548.5</v>
      </c>
      <c r="H789" s="68">
        <v>2380.3065000000001</v>
      </c>
    </row>
    <row r="790" spans="1:8">
      <c r="A790" s="69">
        <v>40942</v>
      </c>
      <c r="B790" s="67">
        <v>2177</v>
      </c>
      <c r="C790" s="68" t="s">
        <v>48</v>
      </c>
      <c r="D790" s="68" t="s">
        <v>55</v>
      </c>
      <c r="E790" s="68" t="s">
        <v>50</v>
      </c>
      <c r="F790" s="68">
        <v>6</v>
      </c>
      <c r="G790" s="76">
        <v>7641</v>
      </c>
      <c r="H790" s="68">
        <v>1739.6010000000001</v>
      </c>
    </row>
    <row r="791" spans="1:8">
      <c r="A791" s="69">
        <v>40943</v>
      </c>
      <c r="B791" s="67">
        <v>1813</v>
      </c>
      <c r="C791" s="68" t="s">
        <v>45</v>
      </c>
      <c r="D791" s="68" t="s">
        <v>55</v>
      </c>
      <c r="E791" s="68" t="s">
        <v>47</v>
      </c>
      <c r="F791" s="68">
        <v>8</v>
      </c>
      <c r="G791" s="76">
        <v>9696</v>
      </c>
      <c r="H791" s="68">
        <v>3047.4528</v>
      </c>
    </row>
    <row r="792" spans="1:8">
      <c r="A792" s="69">
        <v>40944</v>
      </c>
      <c r="B792" s="67">
        <v>2178</v>
      </c>
      <c r="C792" s="68" t="s">
        <v>49</v>
      </c>
      <c r="D792" s="68" t="s">
        <v>55</v>
      </c>
      <c r="E792" s="68" t="s">
        <v>51</v>
      </c>
      <c r="F792" s="68">
        <v>7</v>
      </c>
      <c r="G792" s="76">
        <v>7087.5</v>
      </c>
      <c r="H792" s="68">
        <v>2957.8500000000004</v>
      </c>
    </row>
    <row r="793" spans="1:8">
      <c r="A793" s="69">
        <v>40945</v>
      </c>
      <c r="B793" s="67">
        <v>1814</v>
      </c>
      <c r="C793" s="68" t="s">
        <v>48</v>
      </c>
      <c r="D793" s="68" t="s">
        <v>55</v>
      </c>
      <c r="E793" s="68" t="s">
        <v>47</v>
      </c>
      <c r="F793" s="68">
        <v>6</v>
      </c>
      <c r="G793" s="76">
        <v>1539</v>
      </c>
      <c r="H793" s="68">
        <v>1813.5575999999999</v>
      </c>
    </row>
    <row r="794" spans="1:8">
      <c r="A794" s="69">
        <v>40946</v>
      </c>
      <c r="B794" s="67">
        <v>2179</v>
      </c>
      <c r="C794" s="68" t="s">
        <v>45</v>
      </c>
      <c r="D794" s="68" t="s">
        <v>55</v>
      </c>
      <c r="E794" s="68" t="s">
        <v>51</v>
      </c>
      <c r="F794" s="68">
        <v>7</v>
      </c>
      <c r="G794" s="76">
        <v>4998</v>
      </c>
      <c r="H794" s="68">
        <v>2040.1835999999998</v>
      </c>
    </row>
    <row r="795" spans="1:8">
      <c r="A795" s="69">
        <v>40947</v>
      </c>
      <c r="B795" s="67">
        <v>1815</v>
      </c>
      <c r="C795" s="68" t="s">
        <v>49</v>
      </c>
      <c r="D795" s="68" t="s">
        <v>55</v>
      </c>
      <c r="E795" s="68" t="s">
        <v>50</v>
      </c>
      <c r="F795" s="68">
        <v>7</v>
      </c>
      <c r="G795" s="76">
        <v>4410</v>
      </c>
      <c r="H795" s="68">
        <v>3461.8500000000004</v>
      </c>
    </row>
    <row r="796" spans="1:8">
      <c r="A796" s="69">
        <v>40948</v>
      </c>
      <c r="B796" s="67">
        <v>2180</v>
      </c>
      <c r="C796" s="68" t="s">
        <v>48</v>
      </c>
      <c r="D796" s="68" t="s">
        <v>55</v>
      </c>
      <c r="E796" s="68" t="s">
        <v>51</v>
      </c>
      <c r="F796" s="68">
        <v>9</v>
      </c>
      <c r="G796" s="76">
        <v>7249.5</v>
      </c>
      <c r="H796" s="68">
        <v>3633.2077500000005</v>
      </c>
    </row>
    <row r="797" spans="1:8">
      <c r="A797" s="69">
        <v>40949</v>
      </c>
      <c r="B797" s="67">
        <v>1816</v>
      </c>
      <c r="C797" s="68" t="s">
        <v>45</v>
      </c>
      <c r="D797" s="68" t="s">
        <v>55</v>
      </c>
      <c r="E797" s="68" t="s">
        <v>50</v>
      </c>
      <c r="F797" s="68">
        <v>10</v>
      </c>
      <c r="G797" s="76">
        <v>1635</v>
      </c>
      <c r="H797" s="68">
        <v>3072.165</v>
      </c>
    </row>
    <row r="798" spans="1:8">
      <c r="A798" s="69">
        <v>40950</v>
      </c>
      <c r="B798" s="67">
        <v>2181</v>
      </c>
      <c r="C798" s="68" t="s">
        <v>49</v>
      </c>
      <c r="D798" s="68" t="s">
        <v>55</v>
      </c>
      <c r="E798" s="68" t="s">
        <v>47</v>
      </c>
      <c r="F798" s="68">
        <v>8</v>
      </c>
      <c r="G798" s="76">
        <v>2376</v>
      </c>
      <c r="H798" s="68">
        <v>1641.3407999999999</v>
      </c>
    </row>
    <row r="799" spans="1:8">
      <c r="A799" s="69">
        <v>40951</v>
      </c>
      <c r="B799" s="67">
        <v>1817</v>
      </c>
      <c r="C799" s="68" t="s">
        <v>48</v>
      </c>
      <c r="D799" s="68" t="s">
        <v>55</v>
      </c>
      <c r="E799" s="68" t="s">
        <v>50</v>
      </c>
      <c r="F799" s="68">
        <v>10</v>
      </c>
      <c r="G799" s="76">
        <v>8175</v>
      </c>
      <c r="H799" s="68">
        <v>1896.2730000000001</v>
      </c>
    </row>
    <row r="800" spans="1:8">
      <c r="A800" s="69">
        <v>40952</v>
      </c>
      <c r="B800" s="67">
        <v>2182</v>
      </c>
      <c r="C800" s="68" t="s">
        <v>45</v>
      </c>
      <c r="D800" s="68" t="s">
        <v>55</v>
      </c>
      <c r="E800" s="68" t="s">
        <v>47</v>
      </c>
      <c r="F800" s="68">
        <v>9</v>
      </c>
      <c r="G800" s="76">
        <v>13140</v>
      </c>
      <c r="H800" s="68">
        <v>4216.3631999999998</v>
      </c>
    </row>
    <row r="801" spans="1:8">
      <c r="A801" s="69">
        <v>40953</v>
      </c>
      <c r="B801" s="67">
        <v>1818</v>
      </c>
      <c r="C801" s="68" t="s">
        <v>49</v>
      </c>
      <c r="D801" s="68" t="s">
        <v>55</v>
      </c>
      <c r="E801" s="68" t="s">
        <v>51</v>
      </c>
      <c r="F801" s="68">
        <v>7</v>
      </c>
      <c r="G801" s="76">
        <v>5811.75</v>
      </c>
      <c r="H801" s="68">
        <v>3467.6774999999998</v>
      </c>
    </row>
    <row r="802" spans="1:8">
      <c r="A802" s="69">
        <v>40954</v>
      </c>
      <c r="B802" s="67">
        <v>2183</v>
      </c>
      <c r="C802" s="68" t="s">
        <v>48</v>
      </c>
      <c r="D802" s="68" t="s">
        <v>55</v>
      </c>
      <c r="E802" s="68" t="s">
        <v>47</v>
      </c>
      <c r="F802" s="68">
        <v>8</v>
      </c>
      <c r="G802" s="76">
        <v>2400</v>
      </c>
      <c r="H802" s="68">
        <v>976.8</v>
      </c>
    </row>
    <row r="803" spans="1:8">
      <c r="A803" s="69">
        <v>40955</v>
      </c>
      <c r="B803" s="67">
        <v>1819</v>
      </c>
      <c r="C803" s="68" t="s">
        <v>45</v>
      </c>
      <c r="D803" s="68" t="s">
        <v>55</v>
      </c>
      <c r="E803" s="68" t="s">
        <v>51</v>
      </c>
      <c r="F803" s="68">
        <v>9</v>
      </c>
      <c r="G803" s="76">
        <v>6237</v>
      </c>
      <c r="H803" s="68">
        <v>919.1259</v>
      </c>
    </row>
    <row r="804" spans="1:8">
      <c r="A804" s="69">
        <v>40956</v>
      </c>
      <c r="B804" s="67">
        <v>2184</v>
      </c>
      <c r="C804" s="68" t="s">
        <v>49</v>
      </c>
      <c r="D804" s="68" t="s">
        <v>55</v>
      </c>
      <c r="E804" s="68" t="s">
        <v>50</v>
      </c>
      <c r="F804" s="68">
        <v>7</v>
      </c>
      <c r="G804" s="76">
        <v>2268</v>
      </c>
      <c r="H804" s="68">
        <v>827.81999999999994</v>
      </c>
    </row>
    <row r="805" spans="1:8">
      <c r="A805" s="69">
        <v>40957</v>
      </c>
      <c r="B805" s="67">
        <v>1820</v>
      </c>
      <c r="C805" s="68" t="s">
        <v>48</v>
      </c>
      <c r="D805" s="68" t="s">
        <v>55</v>
      </c>
      <c r="E805" s="68" t="s">
        <v>51</v>
      </c>
      <c r="F805" s="68">
        <v>10</v>
      </c>
      <c r="G805" s="76">
        <v>8880</v>
      </c>
      <c r="H805" s="68">
        <v>4449.99</v>
      </c>
    </row>
    <row r="806" spans="1:8">
      <c r="A806" s="69">
        <v>40958</v>
      </c>
      <c r="B806" s="67">
        <v>2185</v>
      </c>
      <c r="C806" s="68" t="s">
        <v>45</v>
      </c>
      <c r="D806" s="68" t="s">
        <v>55</v>
      </c>
      <c r="E806" s="68" t="s">
        <v>50</v>
      </c>
      <c r="F806" s="68">
        <v>6</v>
      </c>
      <c r="G806" s="76">
        <v>4770</v>
      </c>
      <c r="H806" s="68">
        <v>976.4190000000001</v>
      </c>
    </row>
    <row r="807" spans="1:8">
      <c r="A807" s="69">
        <v>40959</v>
      </c>
      <c r="B807" s="67">
        <v>2190</v>
      </c>
      <c r="C807" s="68" t="s">
        <v>45</v>
      </c>
      <c r="D807" s="68" t="s">
        <v>55</v>
      </c>
      <c r="E807" s="68" t="s">
        <v>50</v>
      </c>
      <c r="F807" s="68">
        <v>6</v>
      </c>
      <c r="G807" s="76">
        <v>11925</v>
      </c>
      <c r="H807" s="68">
        <v>3905.6760000000004</v>
      </c>
    </row>
    <row r="808" spans="1:8">
      <c r="A808" s="69">
        <v>40960</v>
      </c>
      <c r="B808" s="67">
        <v>1821</v>
      </c>
      <c r="C808" s="68" t="s">
        <v>49</v>
      </c>
      <c r="D808" s="68" t="s">
        <v>55</v>
      </c>
      <c r="E808" s="68" t="s">
        <v>47</v>
      </c>
      <c r="F808" s="68">
        <v>8</v>
      </c>
      <c r="G808" s="76">
        <v>3072</v>
      </c>
      <c r="H808" s="68">
        <v>2750.6687999999999</v>
      </c>
    </row>
    <row r="809" spans="1:8">
      <c r="A809" s="69">
        <v>40961</v>
      </c>
      <c r="B809" s="67">
        <v>2186</v>
      </c>
      <c r="C809" s="68" t="s">
        <v>48</v>
      </c>
      <c r="D809" s="68" t="s">
        <v>55</v>
      </c>
      <c r="E809" s="68" t="s">
        <v>50</v>
      </c>
      <c r="F809" s="68">
        <v>10</v>
      </c>
      <c r="G809" s="76">
        <v>2660</v>
      </c>
      <c r="H809" s="68">
        <v>5040.7</v>
      </c>
    </row>
    <row r="810" spans="1:8">
      <c r="A810" s="69">
        <v>40962</v>
      </c>
      <c r="B810" s="67">
        <v>2191</v>
      </c>
      <c r="C810" s="68" t="s">
        <v>48</v>
      </c>
      <c r="D810" s="68" t="s">
        <v>55</v>
      </c>
      <c r="E810" s="68" t="s">
        <v>50</v>
      </c>
      <c r="F810" s="68">
        <v>10</v>
      </c>
      <c r="G810" s="76">
        <v>2660</v>
      </c>
      <c r="H810" s="68">
        <v>4032.56</v>
      </c>
    </row>
    <row r="811" spans="1:8">
      <c r="A811" s="69">
        <v>40963</v>
      </c>
      <c r="B811" s="67">
        <v>1822</v>
      </c>
      <c r="C811" s="68" t="s">
        <v>45</v>
      </c>
      <c r="D811" s="68" t="s">
        <v>55</v>
      </c>
      <c r="E811" s="68" t="s">
        <v>47</v>
      </c>
      <c r="F811" s="68">
        <v>10</v>
      </c>
      <c r="G811" s="76">
        <v>2475</v>
      </c>
      <c r="H811" s="68">
        <v>1058.8050000000001</v>
      </c>
    </row>
    <row r="812" spans="1:8">
      <c r="A812" s="69">
        <v>40964</v>
      </c>
      <c r="B812" s="67">
        <v>2187</v>
      </c>
      <c r="C812" s="68" t="s">
        <v>49</v>
      </c>
      <c r="D812" s="68" t="s">
        <v>55</v>
      </c>
      <c r="E812" s="68" t="s">
        <v>51</v>
      </c>
      <c r="F812" s="68">
        <v>9</v>
      </c>
      <c r="G812" s="76">
        <v>2097</v>
      </c>
      <c r="H812" s="68">
        <v>867.94830000000002</v>
      </c>
    </row>
    <row r="813" spans="1:8">
      <c r="A813" s="69">
        <v>40965</v>
      </c>
      <c r="B813" s="67">
        <v>2192</v>
      </c>
      <c r="C813" s="68" t="s">
        <v>49</v>
      </c>
      <c r="D813" s="68" t="s">
        <v>55</v>
      </c>
      <c r="E813" s="68" t="s">
        <v>51</v>
      </c>
      <c r="F813" s="68">
        <v>9</v>
      </c>
      <c r="G813" s="76">
        <v>2097</v>
      </c>
      <c r="H813" s="68">
        <v>3471.7932000000001</v>
      </c>
    </row>
    <row r="814" spans="1:8">
      <c r="A814" s="69">
        <v>40966</v>
      </c>
      <c r="B814" s="67">
        <v>1823</v>
      </c>
      <c r="C814" s="68" t="s">
        <v>48</v>
      </c>
      <c r="D814" s="68" t="s">
        <v>55</v>
      </c>
      <c r="E814" s="68" t="s">
        <v>47</v>
      </c>
      <c r="F814" s="68">
        <v>6</v>
      </c>
      <c r="G814" s="76">
        <v>7627.5</v>
      </c>
      <c r="H814" s="68">
        <v>1443.8857499999999</v>
      </c>
    </row>
    <row r="815" spans="1:8">
      <c r="A815" s="69">
        <v>40967</v>
      </c>
      <c r="B815" s="67">
        <v>2188</v>
      </c>
      <c r="C815" s="68" t="s">
        <v>45</v>
      </c>
      <c r="D815" s="68" t="s">
        <v>55</v>
      </c>
      <c r="E815" s="68" t="s">
        <v>51</v>
      </c>
      <c r="F815" s="68">
        <v>7</v>
      </c>
      <c r="G815" s="76">
        <v>3045</v>
      </c>
      <c r="H815" s="68">
        <v>2037.7140000000002</v>
      </c>
    </row>
    <row r="816" spans="1:8">
      <c r="A816" s="69">
        <v>40969</v>
      </c>
      <c r="B816" s="67">
        <v>2193</v>
      </c>
      <c r="C816" s="68" t="s">
        <v>45</v>
      </c>
      <c r="D816" s="68" t="s">
        <v>55</v>
      </c>
      <c r="E816" s="68" t="s">
        <v>51</v>
      </c>
      <c r="F816" s="68">
        <v>7</v>
      </c>
      <c r="G816" s="76">
        <v>1522.5</v>
      </c>
      <c r="H816" s="68">
        <v>509.42850000000004</v>
      </c>
    </row>
    <row r="817" spans="1:8">
      <c r="A817" s="69">
        <v>40970</v>
      </c>
      <c r="B817" s="67">
        <v>1824</v>
      </c>
      <c r="C817" s="68" t="s">
        <v>49</v>
      </c>
      <c r="D817" s="68" t="s">
        <v>55</v>
      </c>
      <c r="E817" s="68" t="s">
        <v>50</v>
      </c>
      <c r="F817" s="68">
        <v>6</v>
      </c>
      <c r="G817" s="76">
        <v>13230</v>
      </c>
      <c r="H817" s="68">
        <v>5757.6959999999999</v>
      </c>
    </row>
    <row r="818" spans="1:8">
      <c r="A818" s="69">
        <v>40971</v>
      </c>
      <c r="B818" s="67">
        <v>2189</v>
      </c>
      <c r="C818" s="68" t="s">
        <v>48</v>
      </c>
      <c r="D818" s="68" t="s">
        <v>55</v>
      </c>
      <c r="E818" s="68" t="s">
        <v>51</v>
      </c>
      <c r="F818" s="68">
        <v>9</v>
      </c>
      <c r="G818" s="76">
        <v>6378.75</v>
      </c>
      <c r="H818" s="68">
        <v>2721.6000000000004</v>
      </c>
    </row>
    <row r="819" spans="1:8">
      <c r="A819" s="69">
        <v>40972</v>
      </c>
      <c r="B819" s="67">
        <v>2194</v>
      </c>
      <c r="C819" s="68" t="s">
        <v>48</v>
      </c>
      <c r="D819" s="68" t="s">
        <v>55</v>
      </c>
      <c r="E819" s="68" t="s">
        <v>51</v>
      </c>
      <c r="F819" s="68">
        <v>9</v>
      </c>
      <c r="G819" s="76">
        <v>4252.5</v>
      </c>
      <c r="H819" s="68">
        <v>3402.0000000000005</v>
      </c>
    </row>
    <row r="820" spans="1:8">
      <c r="A820" s="69">
        <v>40973</v>
      </c>
      <c r="B820" s="67">
        <v>2195</v>
      </c>
      <c r="C820" s="68" t="s">
        <v>45</v>
      </c>
      <c r="D820" s="68" t="s">
        <v>55</v>
      </c>
      <c r="E820" s="68" t="s">
        <v>47</v>
      </c>
      <c r="F820" s="68">
        <v>8</v>
      </c>
      <c r="G820" s="76">
        <v>4776</v>
      </c>
      <c r="H820" s="68">
        <v>2532.4739999999997</v>
      </c>
    </row>
    <row r="821" spans="1:8">
      <c r="A821" s="69">
        <v>41339</v>
      </c>
      <c r="B821" s="67">
        <v>1825</v>
      </c>
      <c r="C821" s="68" t="s">
        <v>45</v>
      </c>
      <c r="D821" s="68" t="s">
        <v>55</v>
      </c>
      <c r="E821" s="68" t="s">
        <v>50</v>
      </c>
      <c r="F821" s="68">
        <v>9</v>
      </c>
      <c r="G821" s="76">
        <v>11295</v>
      </c>
      <c r="H821" s="68">
        <v>3438.1979999999999</v>
      </c>
    </row>
    <row r="822" spans="1:8">
      <c r="A822" s="69">
        <v>41340</v>
      </c>
      <c r="B822" s="67">
        <v>1826</v>
      </c>
      <c r="C822" s="68" t="s">
        <v>48</v>
      </c>
      <c r="D822" s="68" t="s">
        <v>55</v>
      </c>
      <c r="E822" s="68" t="s">
        <v>50</v>
      </c>
      <c r="F822" s="68">
        <v>9</v>
      </c>
      <c r="G822" s="76">
        <v>5697</v>
      </c>
      <c r="H822" s="68">
        <v>4106.3976000000002</v>
      </c>
    </row>
    <row r="823" spans="1:8">
      <c r="A823" s="69">
        <v>41341</v>
      </c>
      <c r="B823" s="67">
        <v>1827</v>
      </c>
      <c r="C823" s="68" t="s">
        <v>49</v>
      </c>
      <c r="D823" s="68" t="s">
        <v>55</v>
      </c>
      <c r="E823" s="68" t="s">
        <v>51</v>
      </c>
      <c r="F823" s="68">
        <v>7</v>
      </c>
      <c r="G823" s="76">
        <v>10001.25</v>
      </c>
      <c r="H823" s="68">
        <v>2616.3270000000002</v>
      </c>
    </row>
    <row r="824" spans="1:8">
      <c r="A824" s="69">
        <v>41342</v>
      </c>
      <c r="B824" s="67">
        <v>1828</v>
      </c>
      <c r="C824" s="68" t="s">
        <v>45</v>
      </c>
      <c r="D824" s="68" t="s">
        <v>55</v>
      </c>
      <c r="E824" s="68" t="s">
        <v>51</v>
      </c>
      <c r="F824" s="68">
        <v>6</v>
      </c>
      <c r="G824" s="76">
        <v>9045</v>
      </c>
      <c r="H824" s="68">
        <v>2658.5064000000002</v>
      </c>
    </row>
    <row r="825" spans="1:8">
      <c r="A825" s="69">
        <v>41343</v>
      </c>
      <c r="B825" s="67">
        <v>1829</v>
      </c>
      <c r="C825" s="68" t="s">
        <v>48</v>
      </c>
      <c r="D825" s="68" t="s">
        <v>55</v>
      </c>
      <c r="E825" s="68" t="s">
        <v>51</v>
      </c>
      <c r="F825" s="68">
        <v>7</v>
      </c>
      <c r="G825" s="76">
        <v>7980</v>
      </c>
      <c r="H825" s="68">
        <v>1240.4112</v>
      </c>
    </row>
    <row r="826" spans="1:8">
      <c r="A826" s="69">
        <v>41344</v>
      </c>
      <c r="B826" s="67">
        <v>1830</v>
      </c>
      <c r="C826" s="68" t="s">
        <v>49</v>
      </c>
      <c r="D826" s="68" t="s">
        <v>55</v>
      </c>
      <c r="E826" s="68" t="s">
        <v>47</v>
      </c>
      <c r="F826" s="68">
        <v>10</v>
      </c>
      <c r="G826" s="76">
        <v>1725</v>
      </c>
      <c r="H826" s="68">
        <v>1082.6100000000001</v>
      </c>
    </row>
    <row r="827" spans="1:8">
      <c r="A827" s="69">
        <v>41345</v>
      </c>
      <c r="B827" s="67">
        <v>1831</v>
      </c>
      <c r="C827" s="68" t="s">
        <v>45</v>
      </c>
      <c r="D827" s="68" t="s">
        <v>55</v>
      </c>
      <c r="E827" s="68" t="s">
        <v>47</v>
      </c>
      <c r="F827" s="68">
        <v>10</v>
      </c>
      <c r="G827" s="76">
        <v>4080</v>
      </c>
      <c r="H827" s="68">
        <v>3821.9399999999996</v>
      </c>
    </row>
    <row r="828" spans="1:8">
      <c r="A828" s="69">
        <v>41346</v>
      </c>
      <c r="B828" s="67">
        <v>1832</v>
      </c>
      <c r="C828" s="68" t="s">
        <v>48</v>
      </c>
      <c r="D828" s="68" t="s">
        <v>55</v>
      </c>
      <c r="E828" s="68" t="s">
        <v>47</v>
      </c>
      <c r="F828" s="68">
        <v>8</v>
      </c>
      <c r="G828" s="76">
        <v>14880</v>
      </c>
      <c r="H828" s="68">
        <v>1169.8656000000001</v>
      </c>
    </row>
    <row r="829" spans="1:8">
      <c r="A829" s="69">
        <v>41347</v>
      </c>
      <c r="B829" s="67">
        <v>1833</v>
      </c>
      <c r="C829" s="68" t="s">
        <v>49</v>
      </c>
      <c r="D829" s="68" t="s">
        <v>55</v>
      </c>
      <c r="E829" s="68" t="s">
        <v>50</v>
      </c>
      <c r="F829" s="68">
        <v>9</v>
      </c>
      <c r="G829" s="76">
        <v>6925.5</v>
      </c>
      <c r="H829" s="68">
        <v>2930.8716000000004</v>
      </c>
    </row>
    <row r="830" spans="1:8">
      <c r="A830" s="69">
        <v>41348</v>
      </c>
      <c r="B830" s="67">
        <v>1834</v>
      </c>
      <c r="C830" s="68" t="s">
        <v>45</v>
      </c>
      <c r="D830" s="68" t="s">
        <v>55</v>
      </c>
      <c r="E830" s="68" t="s">
        <v>50</v>
      </c>
      <c r="F830" s="68">
        <v>9</v>
      </c>
      <c r="G830" s="76">
        <v>6831</v>
      </c>
      <c r="H830" s="68">
        <v>4097.6891999999998</v>
      </c>
    </row>
    <row r="831" spans="1:8">
      <c r="A831" s="69">
        <v>41349</v>
      </c>
      <c r="B831" s="67">
        <v>1835</v>
      </c>
      <c r="C831" s="68" t="s">
        <v>48</v>
      </c>
      <c r="D831" s="68" t="s">
        <v>55</v>
      </c>
      <c r="E831" s="68" t="s">
        <v>50</v>
      </c>
      <c r="F831" s="68">
        <v>9</v>
      </c>
      <c r="G831" s="76">
        <v>1957.5</v>
      </c>
      <c r="H831" s="68">
        <v>1549.9485</v>
      </c>
    </row>
    <row r="832" spans="1:8">
      <c r="A832" s="69">
        <v>41350</v>
      </c>
      <c r="B832" s="67">
        <v>1836</v>
      </c>
      <c r="C832" s="68" t="s">
        <v>49</v>
      </c>
      <c r="D832" s="68" t="s">
        <v>55</v>
      </c>
      <c r="E832" s="68" t="s">
        <v>51</v>
      </c>
      <c r="F832" s="68">
        <v>9</v>
      </c>
      <c r="G832" s="76">
        <v>10260</v>
      </c>
      <c r="H832" s="68">
        <v>3351.942</v>
      </c>
    </row>
    <row r="833" spans="1:8">
      <c r="A833" s="69">
        <v>41351</v>
      </c>
      <c r="B833" s="67">
        <v>1837</v>
      </c>
      <c r="C833" s="68" t="s">
        <v>45</v>
      </c>
      <c r="D833" s="68" t="s">
        <v>55</v>
      </c>
      <c r="E833" s="68" t="s">
        <v>51</v>
      </c>
      <c r="F833" s="68">
        <v>6</v>
      </c>
      <c r="G833" s="76">
        <v>7668</v>
      </c>
      <c r="H833" s="68">
        <v>1401.7103999999999</v>
      </c>
    </row>
    <row r="834" spans="1:8">
      <c r="A834" s="69">
        <v>41352</v>
      </c>
      <c r="B834" s="67">
        <v>1838</v>
      </c>
      <c r="C834" s="68" t="s">
        <v>48</v>
      </c>
      <c r="D834" s="68" t="s">
        <v>55</v>
      </c>
      <c r="E834" s="68" t="s">
        <v>51</v>
      </c>
      <c r="F834" s="68">
        <v>6</v>
      </c>
      <c r="G834" s="76">
        <v>4482</v>
      </c>
      <c r="H834" s="68">
        <v>1760.9778000000001</v>
      </c>
    </row>
    <row r="835" spans="1:8">
      <c r="A835" s="69">
        <v>41353</v>
      </c>
      <c r="B835" s="67">
        <v>1839</v>
      </c>
      <c r="C835" s="68" t="s">
        <v>49</v>
      </c>
      <c r="D835" s="68" t="s">
        <v>55</v>
      </c>
      <c r="E835" s="68" t="s">
        <v>47</v>
      </c>
      <c r="F835" s="68">
        <v>7</v>
      </c>
      <c r="G835" s="76">
        <v>6048</v>
      </c>
      <c r="H835" s="68">
        <v>503.79839999999996</v>
      </c>
    </row>
    <row r="836" spans="1:8">
      <c r="A836" s="69">
        <v>41354</v>
      </c>
      <c r="B836" s="67">
        <v>1840</v>
      </c>
      <c r="C836" s="68" t="s">
        <v>45</v>
      </c>
      <c r="D836" s="68" t="s">
        <v>55</v>
      </c>
      <c r="E836" s="68" t="s">
        <v>47</v>
      </c>
      <c r="F836" s="68">
        <v>6</v>
      </c>
      <c r="G836" s="76">
        <v>1791</v>
      </c>
      <c r="H836" s="68">
        <v>3220.9344000000001</v>
      </c>
    </row>
    <row r="837" spans="1:8">
      <c r="A837" s="69">
        <v>41355</v>
      </c>
      <c r="B837" s="67">
        <v>1841</v>
      </c>
      <c r="C837" s="68" t="s">
        <v>48</v>
      </c>
      <c r="D837" s="68" t="s">
        <v>55</v>
      </c>
      <c r="E837" s="68" t="s">
        <v>47</v>
      </c>
      <c r="F837" s="68">
        <v>8</v>
      </c>
      <c r="G837" s="76">
        <v>2604</v>
      </c>
      <c r="H837" s="68">
        <v>4309.0992000000006</v>
      </c>
    </row>
    <row r="838" spans="1:8">
      <c r="A838" s="69">
        <v>41356</v>
      </c>
      <c r="B838" s="67">
        <v>2196</v>
      </c>
      <c r="C838" s="68" t="s">
        <v>49</v>
      </c>
      <c r="D838" s="68" t="s">
        <v>55</v>
      </c>
      <c r="E838" s="68" t="s">
        <v>51</v>
      </c>
      <c r="F838" s="68">
        <v>6</v>
      </c>
      <c r="G838" s="76">
        <v>8172</v>
      </c>
      <c r="H838" s="68">
        <v>2018.2797</v>
      </c>
    </row>
    <row r="839" spans="1:8">
      <c r="A839" s="69">
        <v>41357</v>
      </c>
      <c r="B839" s="67">
        <v>2562</v>
      </c>
      <c r="C839" s="68" t="s">
        <v>49</v>
      </c>
      <c r="D839" s="68" t="s">
        <v>55</v>
      </c>
      <c r="E839" s="68" t="s">
        <v>50</v>
      </c>
      <c r="F839" s="68">
        <v>6</v>
      </c>
      <c r="G839" s="76">
        <v>7020</v>
      </c>
      <c r="H839" s="68">
        <v>2369.25</v>
      </c>
    </row>
    <row r="840" spans="1:8">
      <c r="A840" s="69">
        <v>41358</v>
      </c>
      <c r="B840" s="67">
        <v>2197</v>
      </c>
      <c r="C840" s="68" t="s">
        <v>45</v>
      </c>
      <c r="D840" s="68" t="s">
        <v>55</v>
      </c>
      <c r="E840" s="68" t="s">
        <v>51</v>
      </c>
      <c r="F840" s="68">
        <v>6</v>
      </c>
      <c r="G840" s="76">
        <v>3978</v>
      </c>
      <c r="H840" s="68">
        <v>735.53219999999999</v>
      </c>
    </row>
    <row r="841" spans="1:8">
      <c r="A841" s="69">
        <v>41359</v>
      </c>
      <c r="B841" s="67">
        <v>2563</v>
      </c>
      <c r="C841" s="68" t="s">
        <v>45</v>
      </c>
      <c r="D841" s="68" t="s">
        <v>55</v>
      </c>
      <c r="E841" s="68" t="s">
        <v>50</v>
      </c>
      <c r="F841" s="68">
        <v>8</v>
      </c>
      <c r="G841" s="76">
        <v>7920</v>
      </c>
      <c r="H841" s="68">
        <v>3519.45</v>
      </c>
    </row>
    <row r="842" spans="1:8">
      <c r="A842" s="69">
        <v>41360</v>
      </c>
      <c r="B842" s="67">
        <v>2198</v>
      </c>
      <c r="C842" s="68" t="s">
        <v>48</v>
      </c>
      <c r="D842" s="68" t="s">
        <v>55</v>
      </c>
      <c r="E842" s="68" t="s">
        <v>51</v>
      </c>
      <c r="F842" s="68">
        <v>9</v>
      </c>
      <c r="G842" s="76">
        <v>11178</v>
      </c>
      <c r="H842" s="68">
        <v>4783.0661999999993</v>
      </c>
    </row>
    <row r="843" spans="1:8">
      <c r="A843" s="69">
        <v>41361</v>
      </c>
      <c r="B843" s="67">
        <v>2564</v>
      </c>
      <c r="C843" s="68" t="s">
        <v>48</v>
      </c>
      <c r="D843" s="68" t="s">
        <v>55</v>
      </c>
      <c r="E843" s="68" t="s">
        <v>50</v>
      </c>
      <c r="F843" s="68">
        <v>6</v>
      </c>
      <c r="G843" s="76">
        <v>3150</v>
      </c>
      <c r="H843" s="68">
        <v>2264.85</v>
      </c>
    </row>
    <row r="844" spans="1:8">
      <c r="A844" s="69">
        <v>41362</v>
      </c>
      <c r="B844" s="67">
        <v>2199</v>
      </c>
      <c r="C844" s="68" t="s">
        <v>49</v>
      </c>
      <c r="D844" s="68" t="s">
        <v>55</v>
      </c>
      <c r="E844" s="68" t="s">
        <v>47</v>
      </c>
      <c r="F844" s="68">
        <v>8</v>
      </c>
      <c r="G844" s="76">
        <v>6096</v>
      </c>
      <c r="H844" s="68">
        <v>1445.9712</v>
      </c>
    </row>
    <row r="845" spans="1:8">
      <c r="A845" s="69">
        <v>41363</v>
      </c>
      <c r="B845" s="67">
        <v>2565</v>
      </c>
      <c r="C845" s="68" t="s">
        <v>49</v>
      </c>
      <c r="D845" s="68" t="s">
        <v>55</v>
      </c>
      <c r="E845" s="68" t="s">
        <v>51</v>
      </c>
      <c r="F845" s="68">
        <v>9</v>
      </c>
      <c r="G845" s="76">
        <v>6135.75</v>
      </c>
      <c r="H845" s="68">
        <v>1783.8670499999998</v>
      </c>
    </row>
    <row r="846" spans="1:8">
      <c r="A846" s="69">
        <v>41364</v>
      </c>
      <c r="B846" s="67">
        <v>2200</v>
      </c>
      <c r="C846" s="68" t="s">
        <v>45</v>
      </c>
      <c r="D846" s="68" t="s">
        <v>55</v>
      </c>
      <c r="E846" s="68" t="s">
        <v>47</v>
      </c>
      <c r="F846" s="68">
        <v>8</v>
      </c>
      <c r="G846" s="76">
        <v>7248</v>
      </c>
      <c r="H846" s="68">
        <v>3665.6759999999995</v>
      </c>
    </row>
    <row r="847" spans="1:8">
      <c r="A847" s="69">
        <v>41365</v>
      </c>
      <c r="B847" s="67">
        <v>2566</v>
      </c>
      <c r="C847" s="68" t="s">
        <v>45</v>
      </c>
      <c r="D847" s="68" t="s">
        <v>55</v>
      </c>
      <c r="E847" s="68" t="s">
        <v>51</v>
      </c>
      <c r="F847" s="68">
        <v>7</v>
      </c>
      <c r="G847" s="76">
        <v>3108</v>
      </c>
      <c r="H847" s="68">
        <v>605.90460000000007</v>
      </c>
    </row>
    <row r="848" spans="1:8">
      <c r="A848" s="69">
        <v>41366</v>
      </c>
      <c r="B848" s="67">
        <v>2201</v>
      </c>
      <c r="C848" s="68" t="s">
        <v>48</v>
      </c>
      <c r="D848" s="68" t="s">
        <v>55</v>
      </c>
      <c r="E848" s="68" t="s">
        <v>47</v>
      </c>
      <c r="F848" s="68">
        <v>6</v>
      </c>
      <c r="G848" s="76">
        <v>1935</v>
      </c>
      <c r="H848" s="68">
        <v>637.77600000000007</v>
      </c>
    </row>
    <row r="849" spans="1:8">
      <c r="A849" s="69">
        <v>41367</v>
      </c>
      <c r="B849" s="67">
        <v>2567</v>
      </c>
      <c r="C849" s="68" t="s">
        <v>48</v>
      </c>
      <c r="D849" s="68" t="s">
        <v>55</v>
      </c>
      <c r="E849" s="68" t="s">
        <v>51</v>
      </c>
      <c r="F849" s="68">
        <v>9</v>
      </c>
      <c r="G849" s="76">
        <v>7411.5</v>
      </c>
      <c r="H849" s="68">
        <v>4191.9444000000003</v>
      </c>
    </row>
    <row r="850" spans="1:8">
      <c r="A850" s="69">
        <v>41368</v>
      </c>
      <c r="B850" s="67">
        <v>2202</v>
      </c>
      <c r="C850" s="68" t="s">
        <v>49</v>
      </c>
      <c r="D850" s="68" t="s">
        <v>55</v>
      </c>
      <c r="E850" s="68" t="s">
        <v>50</v>
      </c>
      <c r="F850" s="68">
        <v>7</v>
      </c>
      <c r="G850" s="76">
        <v>8568</v>
      </c>
      <c r="H850" s="68">
        <v>5873.3639999999996</v>
      </c>
    </row>
    <row r="851" spans="1:8">
      <c r="A851" s="69">
        <v>41369</v>
      </c>
      <c r="B851" s="67">
        <v>2568</v>
      </c>
      <c r="C851" s="68" t="s">
        <v>49</v>
      </c>
      <c r="D851" s="68" t="s">
        <v>55</v>
      </c>
      <c r="E851" s="68" t="s">
        <v>47</v>
      </c>
      <c r="F851" s="68">
        <v>10</v>
      </c>
      <c r="G851" s="76">
        <v>8880</v>
      </c>
      <c r="H851" s="68">
        <v>4962.8100000000004</v>
      </c>
    </row>
    <row r="852" spans="1:8">
      <c r="A852" s="69">
        <v>41370</v>
      </c>
      <c r="B852" s="67">
        <v>2203</v>
      </c>
      <c r="C852" s="68" t="s">
        <v>45</v>
      </c>
      <c r="D852" s="68" t="s">
        <v>55</v>
      </c>
      <c r="E852" s="68" t="s">
        <v>50</v>
      </c>
      <c r="F852" s="68">
        <v>10</v>
      </c>
      <c r="G852" s="76">
        <v>6255</v>
      </c>
      <c r="H852" s="68">
        <v>3148.35</v>
      </c>
    </row>
    <row r="853" spans="1:8">
      <c r="A853" s="69">
        <v>41371</v>
      </c>
      <c r="B853" s="67">
        <v>2569</v>
      </c>
      <c r="C853" s="68" t="s">
        <v>45</v>
      </c>
      <c r="D853" s="68" t="s">
        <v>55</v>
      </c>
      <c r="E853" s="68" t="s">
        <v>47</v>
      </c>
      <c r="F853" s="68">
        <v>6</v>
      </c>
      <c r="G853" s="76">
        <v>7992</v>
      </c>
      <c r="H853" s="68">
        <v>3956.5727999999999</v>
      </c>
    </row>
    <row r="854" spans="1:8">
      <c r="A854" s="69">
        <v>41372</v>
      </c>
      <c r="B854" s="67">
        <v>2204</v>
      </c>
      <c r="C854" s="68" t="s">
        <v>48</v>
      </c>
      <c r="D854" s="68" t="s">
        <v>55</v>
      </c>
      <c r="E854" s="68" t="s">
        <v>50</v>
      </c>
      <c r="F854" s="68">
        <v>10</v>
      </c>
      <c r="G854" s="76">
        <v>6660</v>
      </c>
      <c r="H854" s="68">
        <v>1922.9639999999999</v>
      </c>
    </row>
    <row r="855" spans="1:8">
      <c r="A855" s="69">
        <v>41373</v>
      </c>
      <c r="B855" s="67">
        <v>2570</v>
      </c>
      <c r="C855" s="68" t="s">
        <v>48</v>
      </c>
      <c r="D855" s="68" t="s">
        <v>55</v>
      </c>
      <c r="E855" s="68" t="s">
        <v>47</v>
      </c>
      <c r="F855" s="68">
        <v>7</v>
      </c>
      <c r="G855" s="76">
        <v>5607</v>
      </c>
      <c r="H855" s="68">
        <v>591.35159999999996</v>
      </c>
    </row>
    <row r="856" spans="1:8">
      <c r="A856" s="69">
        <v>41374</v>
      </c>
      <c r="B856" s="67">
        <v>2205</v>
      </c>
      <c r="C856" s="68" t="s">
        <v>49</v>
      </c>
      <c r="D856" s="68" t="s">
        <v>55</v>
      </c>
      <c r="E856" s="68" t="s">
        <v>51</v>
      </c>
      <c r="F856" s="68">
        <v>9</v>
      </c>
      <c r="G856" s="76">
        <v>13410</v>
      </c>
      <c r="H856" s="68">
        <v>2911.0428000000002</v>
      </c>
    </row>
    <row r="857" spans="1:8">
      <c r="A857" s="69">
        <v>41375</v>
      </c>
      <c r="B857" s="67">
        <v>2571</v>
      </c>
      <c r="C857" s="68" t="s">
        <v>49</v>
      </c>
      <c r="D857" s="68" t="s">
        <v>55</v>
      </c>
      <c r="E857" s="68" t="s">
        <v>50</v>
      </c>
      <c r="F857" s="68">
        <v>10</v>
      </c>
      <c r="G857" s="76">
        <v>4770</v>
      </c>
      <c r="H857" s="68">
        <v>2509.9740000000002</v>
      </c>
    </row>
    <row r="858" spans="1:8">
      <c r="A858" s="69">
        <v>41376</v>
      </c>
      <c r="B858" s="67">
        <v>2206</v>
      </c>
      <c r="C858" s="68" t="s">
        <v>45</v>
      </c>
      <c r="D858" s="68" t="s">
        <v>55</v>
      </c>
      <c r="E858" s="68" t="s">
        <v>51</v>
      </c>
      <c r="F858" s="68">
        <v>6</v>
      </c>
      <c r="G858" s="76">
        <v>2673</v>
      </c>
      <c r="H858" s="68">
        <v>2986.2755999999999</v>
      </c>
    </row>
    <row r="859" spans="1:8">
      <c r="A859" s="69">
        <v>41377</v>
      </c>
      <c r="B859" s="67">
        <v>2572</v>
      </c>
      <c r="C859" s="68" t="s">
        <v>45</v>
      </c>
      <c r="D859" s="68" t="s">
        <v>55</v>
      </c>
      <c r="E859" s="68" t="s">
        <v>50</v>
      </c>
      <c r="F859" s="68">
        <v>9</v>
      </c>
      <c r="G859" s="76">
        <v>6378.75</v>
      </c>
      <c r="H859" s="68">
        <v>702.08774999999991</v>
      </c>
    </row>
    <row r="860" spans="1:8">
      <c r="A860" s="69">
        <v>41378</v>
      </c>
      <c r="B860" s="67">
        <v>2207</v>
      </c>
      <c r="C860" s="68" t="s">
        <v>48</v>
      </c>
      <c r="D860" s="68" t="s">
        <v>55</v>
      </c>
      <c r="E860" s="68" t="s">
        <v>51</v>
      </c>
      <c r="F860" s="68">
        <v>7</v>
      </c>
      <c r="G860" s="76">
        <v>4882.5</v>
      </c>
      <c r="H860" s="68">
        <v>687.94425000000001</v>
      </c>
    </row>
    <row r="861" spans="1:8">
      <c r="A861" s="69">
        <v>41379</v>
      </c>
      <c r="B861" s="67">
        <v>2573</v>
      </c>
      <c r="C861" s="68" t="s">
        <v>48</v>
      </c>
      <c r="D861" s="68" t="s">
        <v>55</v>
      </c>
      <c r="E861" s="68" t="s">
        <v>50</v>
      </c>
      <c r="F861" s="68">
        <v>6</v>
      </c>
      <c r="G861" s="76">
        <v>4401</v>
      </c>
      <c r="H861" s="68">
        <v>2591.7489000000005</v>
      </c>
    </row>
    <row r="862" spans="1:8">
      <c r="A862" s="69">
        <v>41380</v>
      </c>
      <c r="B862" s="67">
        <v>2208</v>
      </c>
      <c r="C862" s="68" t="s">
        <v>49</v>
      </c>
      <c r="D862" s="68" t="s">
        <v>55</v>
      </c>
      <c r="E862" s="68" t="s">
        <v>47</v>
      </c>
      <c r="F862" s="68">
        <v>6</v>
      </c>
      <c r="G862" s="76">
        <v>9720</v>
      </c>
      <c r="H862" s="68">
        <v>3403.5551999999998</v>
      </c>
    </row>
    <row r="863" spans="1:8">
      <c r="A863" s="69">
        <v>41381</v>
      </c>
      <c r="B863" s="67">
        <v>2574</v>
      </c>
      <c r="C863" s="68" t="s">
        <v>49</v>
      </c>
      <c r="D863" s="68" t="s">
        <v>55</v>
      </c>
      <c r="E863" s="68" t="s">
        <v>51</v>
      </c>
      <c r="F863" s="68">
        <v>7</v>
      </c>
      <c r="G863" s="76">
        <v>3990</v>
      </c>
      <c r="H863" s="68">
        <v>1372.9590000000001</v>
      </c>
    </row>
    <row r="864" spans="1:8">
      <c r="A864" s="69">
        <v>41382</v>
      </c>
      <c r="B864" s="67">
        <v>2209</v>
      </c>
      <c r="C864" s="68" t="s">
        <v>45</v>
      </c>
      <c r="D864" s="68" t="s">
        <v>55</v>
      </c>
      <c r="E864" s="68" t="s">
        <v>47</v>
      </c>
      <c r="F864" s="68">
        <v>9</v>
      </c>
      <c r="G864" s="76">
        <v>2349</v>
      </c>
      <c r="H864" s="68">
        <v>3937.8635999999997</v>
      </c>
    </row>
    <row r="865" spans="1:8">
      <c r="A865" s="69">
        <v>41383</v>
      </c>
      <c r="B865" s="67">
        <v>2575</v>
      </c>
      <c r="C865" s="68" t="s">
        <v>45</v>
      </c>
      <c r="D865" s="68" t="s">
        <v>55</v>
      </c>
      <c r="E865" s="68" t="s">
        <v>51</v>
      </c>
      <c r="F865" s="68">
        <v>7</v>
      </c>
      <c r="G865" s="76">
        <v>9292.5</v>
      </c>
      <c r="H865" s="68">
        <v>737.63864999999987</v>
      </c>
    </row>
    <row r="866" spans="1:8">
      <c r="A866" s="69">
        <v>41384</v>
      </c>
      <c r="B866" s="67">
        <v>2210</v>
      </c>
      <c r="C866" s="68" t="s">
        <v>48</v>
      </c>
      <c r="D866" s="68" t="s">
        <v>55</v>
      </c>
      <c r="E866" s="68" t="s">
        <v>47</v>
      </c>
      <c r="F866" s="68">
        <v>9</v>
      </c>
      <c r="G866" s="76">
        <v>13702.5</v>
      </c>
      <c r="H866" s="68">
        <v>919.98585000000003</v>
      </c>
    </row>
    <row r="867" spans="1:8">
      <c r="A867" s="69">
        <v>41385</v>
      </c>
      <c r="B867" s="67">
        <v>2576</v>
      </c>
      <c r="C867" s="68" t="s">
        <v>48</v>
      </c>
      <c r="D867" s="68" t="s">
        <v>55</v>
      </c>
      <c r="E867" s="68" t="s">
        <v>51</v>
      </c>
      <c r="F867" s="68">
        <v>7</v>
      </c>
      <c r="G867" s="76">
        <v>6762</v>
      </c>
      <c r="H867" s="68">
        <v>1316.8995</v>
      </c>
    </row>
    <row r="868" spans="1:8">
      <c r="A868" s="69">
        <v>41386</v>
      </c>
      <c r="B868" s="67">
        <v>2211</v>
      </c>
      <c r="C868" s="68" t="s">
        <v>49</v>
      </c>
      <c r="D868" s="68" t="s">
        <v>55</v>
      </c>
      <c r="E868" s="68" t="s">
        <v>50</v>
      </c>
      <c r="F868" s="68">
        <v>10</v>
      </c>
      <c r="G868" s="76">
        <v>5400</v>
      </c>
      <c r="H868" s="68">
        <v>2108.7000000000003</v>
      </c>
    </row>
    <row r="869" spans="1:8">
      <c r="A869" s="69">
        <v>41387</v>
      </c>
      <c r="B869" s="67">
        <v>2577</v>
      </c>
      <c r="C869" s="68" t="s">
        <v>49</v>
      </c>
      <c r="D869" s="68" t="s">
        <v>55</v>
      </c>
      <c r="E869" s="68" t="s">
        <v>47</v>
      </c>
      <c r="F869" s="68">
        <v>6</v>
      </c>
      <c r="G869" s="76">
        <v>9432</v>
      </c>
      <c r="H869" s="68">
        <v>3295.5407999999998</v>
      </c>
    </row>
    <row r="870" spans="1:8">
      <c r="A870" s="69">
        <v>41388</v>
      </c>
      <c r="B870" s="67">
        <v>2212</v>
      </c>
      <c r="C870" s="68" t="s">
        <v>45</v>
      </c>
      <c r="D870" s="68" t="s">
        <v>55</v>
      </c>
      <c r="E870" s="68" t="s">
        <v>50</v>
      </c>
      <c r="F870" s="68">
        <v>9</v>
      </c>
      <c r="G870" s="76">
        <v>2610</v>
      </c>
      <c r="H870" s="68">
        <v>3854.4479999999999</v>
      </c>
    </row>
    <row r="871" spans="1:8">
      <c r="A871" s="69">
        <v>41389</v>
      </c>
      <c r="B871" s="67">
        <v>2578</v>
      </c>
      <c r="C871" s="68" t="s">
        <v>45</v>
      </c>
      <c r="D871" s="68" t="s">
        <v>55</v>
      </c>
      <c r="E871" s="68" t="s">
        <v>47</v>
      </c>
      <c r="F871" s="68">
        <v>9</v>
      </c>
      <c r="G871" s="76">
        <v>5220</v>
      </c>
      <c r="H871" s="68">
        <v>1099.0709999999999</v>
      </c>
    </row>
    <row r="872" spans="1:8">
      <c r="A872" s="69">
        <v>41390</v>
      </c>
      <c r="B872" s="67">
        <v>2213</v>
      </c>
      <c r="C872" s="68" t="s">
        <v>48</v>
      </c>
      <c r="D872" s="68" t="s">
        <v>55</v>
      </c>
      <c r="E872" s="68" t="s">
        <v>50</v>
      </c>
      <c r="F872" s="68">
        <v>8</v>
      </c>
      <c r="G872" s="76">
        <v>8388</v>
      </c>
      <c r="H872" s="68">
        <v>1038.4344000000001</v>
      </c>
    </row>
    <row r="873" spans="1:8">
      <c r="A873" s="69">
        <v>41391</v>
      </c>
      <c r="B873" s="67">
        <v>2579</v>
      </c>
      <c r="C873" s="68" t="s">
        <v>48</v>
      </c>
      <c r="D873" s="68" t="s">
        <v>55</v>
      </c>
      <c r="E873" s="68" t="s">
        <v>47</v>
      </c>
      <c r="F873" s="68">
        <v>7</v>
      </c>
      <c r="G873" s="76">
        <v>11550</v>
      </c>
      <c r="H873" s="68">
        <v>1974.5880000000002</v>
      </c>
    </row>
    <row r="874" spans="1:8">
      <c r="A874" s="69">
        <v>41392</v>
      </c>
      <c r="B874" s="67">
        <v>2214</v>
      </c>
      <c r="C874" s="68" t="s">
        <v>49</v>
      </c>
      <c r="D874" s="68" t="s">
        <v>55</v>
      </c>
      <c r="E874" s="68" t="s">
        <v>51</v>
      </c>
      <c r="F874" s="68">
        <v>6</v>
      </c>
      <c r="G874" s="76">
        <v>5967</v>
      </c>
      <c r="H874" s="68">
        <v>3592.1340000000005</v>
      </c>
    </row>
    <row r="875" spans="1:8">
      <c r="A875" s="69">
        <v>41393</v>
      </c>
      <c r="B875" s="67">
        <v>2580</v>
      </c>
      <c r="C875" s="68" t="s">
        <v>49</v>
      </c>
      <c r="D875" s="68" t="s">
        <v>55</v>
      </c>
      <c r="E875" s="68" t="s">
        <v>50</v>
      </c>
      <c r="F875" s="68">
        <v>8</v>
      </c>
      <c r="G875" s="76">
        <v>7308</v>
      </c>
      <c r="H875" s="68">
        <v>2817.2339999999999</v>
      </c>
    </row>
    <row r="876" spans="1:8">
      <c r="A876" s="69">
        <v>41394</v>
      </c>
      <c r="B876" s="67">
        <v>2215</v>
      </c>
      <c r="C876" s="68" t="s">
        <v>45</v>
      </c>
      <c r="D876" s="68" t="s">
        <v>55</v>
      </c>
      <c r="E876" s="68" t="s">
        <v>51</v>
      </c>
      <c r="F876" s="68">
        <v>9</v>
      </c>
      <c r="G876" s="76">
        <v>5481</v>
      </c>
      <c r="H876" s="68">
        <v>1679.9265</v>
      </c>
    </row>
    <row r="877" spans="1:8">
      <c r="A877" s="69">
        <v>41395</v>
      </c>
      <c r="B877" s="67">
        <v>2581</v>
      </c>
      <c r="C877" s="68" t="s">
        <v>45</v>
      </c>
      <c r="D877" s="68" t="s">
        <v>55</v>
      </c>
      <c r="E877" s="68" t="s">
        <v>50</v>
      </c>
      <c r="F877" s="68">
        <v>8</v>
      </c>
      <c r="G877" s="76">
        <v>3024</v>
      </c>
      <c r="H877" s="68">
        <v>1639.3103999999998</v>
      </c>
    </row>
    <row r="878" spans="1:8">
      <c r="A878" s="69">
        <v>41396</v>
      </c>
      <c r="B878" s="67">
        <v>2216</v>
      </c>
      <c r="C878" s="68" t="s">
        <v>48</v>
      </c>
      <c r="D878" s="68" t="s">
        <v>55</v>
      </c>
      <c r="E878" s="68" t="s">
        <v>51</v>
      </c>
      <c r="F878" s="68">
        <v>7</v>
      </c>
      <c r="G878" s="76">
        <v>4074</v>
      </c>
      <c r="H878" s="68">
        <v>3602.2308000000003</v>
      </c>
    </row>
    <row r="879" spans="1:8">
      <c r="A879" s="69">
        <v>41397</v>
      </c>
      <c r="B879" s="67">
        <v>2582</v>
      </c>
      <c r="C879" s="68" t="s">
        <v>48</v>
      </c>
      <c r="D879" s="68" t="s">
        <v>55</v>
      </c>
      <c r="E879" s="68" t="s">
        <v>50</v>
      </c>
      <c r="F879" s="68">
        <v>7</v>
      </c>
      <c r="G879" s="76">
        <v>7182</v>
      </c>
      <c r="H879" s="68">
        <v>3080.5991999999997</v>
      </c>
    </row>
    <row r="880" spans="1:8">
      <c r="A880" s="69">
        <v>41398</v>
      </c>
      <c r="B880" s="67">
        <v>2217</v>
      </c>
      <c r="C880" s="68" t="s">
        <v>49</v>
      </c>
      <c r="D880" s="68" t="s">
        <v>55</v>
      </c>
      <c r="E880" s="68" t="s">
        <v>47</v>
      </c>
      <c r="F880" s="68">
        <v>9</v>
      </c>
      <c r="G880" s="76">
        <v>12555</v>
      </c>
      <c r="H880" s="68">
        <v>2253.3714</v>
      </c>
    </row>
    <row r="881" spans="1:8">
      <c r="A881" s="69">
        <v>41399</v>
      </c>
      <c r="B881" s="67">
        <v>2583</v>
      </c>
      <c r="C881" s="68" t="s">
        <v>49</v>
      </c>
      <c r="D881" s="68" t="s">
        <v>55</v>
      </c>
      <c r="E881" s="68" t="s">
        <v>51</v>
      </c>
      <c r="F881" s="68">
        <v>7</v>
      </c>
      <c r="G881" s="76">
        <v>5229</v>
      </c>
      <c r="H881" s="68">
        <v>1091.8152</v>
      </c>
    </row>
    <row r="882" spans="1:8">
      <c r="A882" s="69">
        <v>41400</v>
      </c>
      <c r="B882" s="67">
        <v>2218</v>
      </c>
      <c r="C882" s="68" t="s">
        <v>45</v>
      </c>
      <c r="D882" s="68" t="s">
        <v>55</v>
      </c>
      <c r="E882" s="68" t="s">
        <v>47</v>
      </c>
      <c r="F882" s="68">
        <v>6</v>
      </c>
      <c r="G882" s="76">
        <v>8437.5</v>
      </c>
      <c r="H882" s="68">
        <v>2847.6562500000005</v>
      </c>
    </row>
    <row r="883" spans="1:8">
      <c r="A883" s="69">
        <v>41401</v>
      </c>
      <c r="B883" s="67">
        <v>2584</v>
      </c>
      <c r="C883" s="68" t="s">
        <v>45</v>
      </c>
      <c r="D883" s="68" t="s">
        <v>55</v>
      </c>
      <c r="E883" s="68" t="s">
        <v>51</v>
      </c>
      <c r="F883" s="68">
        <v>8</v>
      </c>
      <c r="G883" s="76">
        <v>10260</v>
      </c>
      <c r="H883" s="68">
        <v>649.0476000000001</v>
      </c>
    </row>
    <row r="884" spans="1:8">
      <c r="A884" s="69">
        <v>41767</v>
      </c>
      <c r="B884" s="67">
        <v>2219</v>
      </c>
      <c r="C884" s="68" t="s">
        <v>48</v>
      </c>
      <c r="D884" s="68" t="s">
        <v>55</v>
      </c>
      <c r="E884" s="68" t="s">
        <v>47</v>
      </c>
      <c r="F884" s="68">
        <v>10</v>
      </c>
      <c r="G884" s="76">
        <v>1755</v>
      </c>
      <c r="H884" s="68">
        <v>682.69499999999994</v>
      </c>
    </row>
    <row r="885" spans="1:8">
      <c r="A885" s="69">
        <v>41768</v>
      </c>
      <c r="B885" s="67">
        <v>2585</v>
      </c>
      <c r="C885" s="68" t="s">
        <v>48</v>
      </c>
      <c r="D885" s="68" t="s">
        <v>55</v>
      </c>
      <c r="E885" s="68" t="s">
        <v>51</v>
      </c>
      <c r="F885" s="68">
        <v>8</v>
      </c>
      <c r="G885" s="76">
        <v>2248</v>
      </c>
      <c r="H885" s="68">
        <v>2456.8392000000003</v>
      </c>
    </row>
    <row r="886" spans="1:8">
      <c r="A886" s="69">
        <v>41769</v>
      </c>
      <c r="B886" s="67">
        <v>2220</v>
      </c>
      <c r="C886" s="68" t="s">
        <v>49</v>
      </c>
      <c r="D886" s="68" t="s">
        <v>55</v>
      </c>
      <c r="E886" s="68" t="s">
        <v>50</v>
      </c>
      <c r="F886" s="68">
        <v>9</v>
      </c>
      <c r="G886" s="76">
        <v>2929.5</v>
      </c>
      <c r="H886" s="68">
        <v>2312.5473000000002</v>
      </c>
    </row>
    <row r="887" spans="1:8">
      <c r="A887" s="69">
        <v>41770</v>
      </c>
      <c r="B887" s="67">
        <v>2586</v>
      </c>
      <c r="C887" s="68" t="s">
        <v>49</v>
      </c>
      <c r="D887" s="68" t="s">
        <v>55</v>
      </c>
      <c r="E887" s="68" t="s">
        <v>47</v>
      </c>
      <c r="F887" s="68">
        <v>10</v>
      </c>
      <c r="G887" s="76">
        <v>2910</v>
      </c>
      <c r="H887" s="68">
        <v>1042.653</v>
      </c>
    </row>
    <row r="888" spans="1:8">
      <c r="A888" s="69">
        <v>41771</v>
      </c>
      <c r="B888" s="67">
        <v>2221</v>
      </c>
      <c r="C888" s="68" t="s">
        <v>45</v>
      </c>
      <c r="D888" s="68" t="s">
        <v>55</v>
      </c>
      <c r="E888" s="68" t="s">
        <v>50</v>
      </c>
      <c r="F888" s="68">
        <v>7</v>
      </c>
      <c r="G888" s="76">
        <v>10395</v>
      </c>
      <c r="H888" s="68">
        <v>861.9534000000001</v>
      </c>
    </row>
    <row r="889" spans="1:8">
      <c r="A889" s="69">
        <v>41772</v>
      </c>
      <c r="B889" s="67">
        <v>2587</v>
      </c>
      <c r="C889" s="68" t="s">
        <v>45</v>
      </c>
      <c r="D889" s="68" t="s">
        <v>55</v>
      </c>
      <c r="E889" s="68" t="s">
        <v>47</v>
      </c>
      <c r="F889" s="68">
        <v>8</v>
      </c>
      <c r="G889" s="76">
        <v>10440</v>
      </c>
      <c r="H889" s="68">
        <v>2196.1584000000003</v>
      </c>
    </row>
    <row r="890" spans="1:8">
      <c r="A890" s="69">
        <v>41773</v>
      </c>
      <c r="B890" s="67">
        <v>2222</v>
      </c>
      <c r="C890" s="68" t="s">
        <v>48</v>
      </c>
      <c r="D890" s="68" t="s">
        <v>55</v>
      </c>
      <c r="E890" s="68" t="s">
        <v>50</v>
      </c>
      <c r="F890" s="68">
        <v>6</v>
      </c>
      <c r="G890" s="76">
        <v>4374</v>
      </c>
      <c r="H890" s="68">
        <v>2795.8608000000004</v>
      </c>
    </row>
    <row r="891" spans="1:8">
      <c r="A891" s="69">
        <v>41774</v>
      </c>
      <c r="B891" s="67">
        <v>2588</v>
      </c>
      <c r="C891" s="68" t="s">
        <v>48</v>
      </c>
      <c r="D891" s="68" t="s">
        <v>55</v>
      </c>
      <c r="E891" s="68" t="s">
        <v>47</v>
      </c>
      <c r="F891" s="68">
        <v>8</v>
      </c>
      <c r="G891" s="76">
        <v>2124</v>
      </c>
      <c r="H891" s="68">
        <v>2627.1755999999996</v>
      </c>
    </row>
    <row r="892" spans="1:8">
      <c r="A892" s="69">
        <v>41775</v>
      </c>
      <c r="B892" s="67">
        <v>2223</v>
      </c>
      <c r="C892" s="68" t="s">
        <v>49</v>
      </c>
      <c r="D892" s="68" t="s">
        <v>55</v>
      </c>
      <c r="E892" s="68" t="s">
        <v>51</v>
      </c>
      <c r="F892" s="68">
        <v>7</v>
      </c>
      <c r="G892" s="76">
        <v>4515</v>
      </c>
      <c r="H892" s="68">
        <v>3930.3074999999999</v>
      </c>
    </row>
    <row r="893" spans="1:8">
      <c r="A893" s="69">
        <v>41776</v>
      </c>
      <c r="B893" s="67">
        <v>2589</v>
      </c>
      <c r="C893" s="68" t="s">
        <v>49</v>
      </c>
      <c r="D893" s="68" t="s">
        <v>55</v>
      </c>
      <c r="E893" s="68" t="s">
        <v>50</v>
      </c>
      <c r="F893" s="68">
        <v>9</v>
      </c>
      <c r="G893" s="76">
        <v>1714.5</v>
      </c>
      <c r="H893" s="68">
        <v>3669.03</v>
      </c>
    </row>
    <row r="894" spans="1:8">
      <c r="A894" s="69">
        <v>41777</v>
      </c>
      <c r="B894" s="67">
        <v>2224</v>
      </c>
      <c r="C894" s="68" t="s">
        <v>45</v>
      </c>
      <c r="D894" s="68" t="s">
        <v>55</v>
      </c>
      <c r="E894" s="68" t="s">
        <v>51</v>
      </c>
      <c r="F894" s="68">
        <v>9</v>
      </c>
      <c r="G894" s="76">
        <v>2439</v>
      </c>
      <c r="H894" s="68">
        <v>5413.3604999999998</v>
      </c>
    </row>
    <row r="895" spans="1:8">
      <c r="A895" s="69">
        <v>41778</v>
      </c>
      <c r="B895" s="67">
        <v>2590</v>
      </c>
      <c r="C895" s="68" t="s">
        <v>45</v>
      </c>
      <c r="D895" s="68" t="s">
        <v>55</v>
      </c>
      <c r="E895" s="68" t="s">
        <v>50</v>
      </c>
      <c r="F895" s="68">
        <v>10</v>
      </c>
      <c r="G895" s="76">
        <v>5280</v>
      </c>
      <c r="H895" s="68">
        <v>1017.9839999999999</v>
      </c>
    </row>
    <row r="896" spans="1:8">
      <c r="A896" s="69">
        <v>41779</v>
      </c>
      <c r="B896" s="67">
        <v>2225</v>
      </c>
      <c r="C896" s="68" t="s">
        <v>48</v>
      </c>
      <c r="D896" s="68" t="s">
        <v>55</v>
      </c>
      <c r="E896" s="68" t="s">
        <v>51</v>
      </c>
      <c r="F896" s="68">
        <v>9</v>
      </c>
      <c r="G896" s="76">
        <v>11475</v>
      </c>
      <c r="H896" s="68">
        <v>1964.0609999999999</v>
      </c>
    </row>
    <row r="897" spans="1:8">
      <c r="A897" s="69">
        <v>41780</v>
      </c>
      <c r="B897" s="67">
        <v>2591</v>
      </c>
      <c r="C897" s="68" t="s">
        <v>48</v>
      </c>
      <c r="D897" s="68" t="s">
        <v>55</v>
      </c>
      <c r="E897" s="68" t="s">
        <v>50</v>
      </c>
      <c r="F897" s="68">
        <v>9</v>
      </c>
      <c r="G897" s="76">
        <v>2146.5</v>
      </c>
      <c r="H897" s="68">
        <v>2891.9794499999998</v>
      </c>
    </row>
    <row r="898" spans="1:8">
      <c r="A898" s="69">
        <v>41781</v>
      </c>
      <c r="B898" s="67">
        <v>2226</v>
      </c>
      <c r="C898" s="68" t="s">
        <v>49</v>
      </c>
      <c r="D898" s="68" t="s">
        <v>55</v>
      </c>
      <c r="E898" s="68" t="s">
        <v>47</v>
      </c>
      <c r="F898" s="68">
        <v>7</v>
      </c>
      <c r="G898" s="76">
        <v>3507</v>
      </c>
      <c r="H898" s="68">
        <v>1728.6003000000001</v>
      </c>
    </row>
    <row r="899" spans="1:8">
      <c r="A899" s="69">
        <v>41782</v>
      </c>
      <c r="B899" s="67">
        <v>2592</v>
      </c>
      <c r="C899" s="68" t="s">
        <v>49</v>
      </c>
      <c r="D899" s="68" t="s">
        <v>55</v>
      </c>
      <c r="E899" s="68" t="s">
        <v>51</v>
      </c>
      <c r="F899" s="68">
        <v>7</v>
      </c>
      <c r="G899" s="76">
        <v>5386.5</v>
      </c>
      <c r="H899" s="68">
        <v>4035.3862500000005</v>
      </c>
    </row>
    <row r="900" spans="1:8">
      <c r="A900" s="69">
        <v>41783</v>
      </c>
      <c r="B900" s="67">
        <v>2227</v>
      </c>
      <c r="C900" s="68" t="s">
        <v>45</v>
      </c>
      <c r="D900" s="68" t="s">
        <v>55</v>
      </c>
      <c r="E900" s="68" t="s">
        <v>47</v>
      </c>
      <c r="F900" s="68">
        <v>9</v>
      </c>
      <c r="G900" s="76">
        <v>1809</v>
      </c>
      <c r="H900" s="68">
        <v>672.22439999999995</v>
      </c>
    </row>
    <row r="901" spans="1:8">
      <c r="A901" s="69">
        <v>41784</v>
      </c>
      <c r="B901" s="67">
        <v>2593</v>
      </c>
      <c r="C901" s="68" t="s">
        <v>45</v>
      </c>
      <c r="D901" s="68" t="s">
        <v>55</v>
      </c>
      <c r="E901" s="68" t="s">
        <v>51</v>
      </c>
      <c r="F901" s="68">
        <v>6</v>
      </c>
      <c r="G901" s="76">
        <v>9792</v>
      </c>
      <c r="H901" s="68">
        <v>2450.6927999999998</v>
      </c>
    </row>
    <row r="902" spans="1:8">
      <c r="A902" s="69">
        <v>41785</v>
      </c>
      <c r="B902" s="67">
        <v>2228</v>
      </c>
      <c r="C902" s="68" t="s">
        <v>48</v>
      </c>
      <c r="D902" s="68" t="s">
        <v>55</v>
      </c>
      <c r="E902" s="68" t="s">
        <v>47</v>
      </c>
      <c r="F902" s="68">
        <v>7</v>
      </c>
      <c r="G902" s="76">
        <v>5055.75</v>
      </c>
      <c r="H902" s="68">
        <v>2312.1630000000005</v>
      </c>
    </row>
    <row r="903" spans="1:8">
      <c r="A903" s="69">
        <v>41786</v>
      </c>
      <c r="B903" s="67">
        <v>2594</v>
      </c>
      <c r="C903" s="68" t="s">
        <v>48</v>
      </c>
      <c r="D903" s="68" t="s">
        <v>55</v>
      </c>
      <c r="E903" s="68" t="s">
        <v>51</v>
      </c>
      <c r="F903" s="68">
        <v>6</v>
      </c>
      <c r="G903" s="76">
        <v>10044</v>
      </c>
      <c r="H903" s="68">
        <v>2625.2505000000001</v>
      </c>
    </row>
    <row r="904" spans="1:8">
      <c r="A904" s="69">
        <v>41787</v>
      </c>
      <c r="B904" s="67">
        <v>2229</v>
      </c>
      <c r="C904" s="68" t="s">
        <v>49</v>
      </c>
      <c r="D904" s="68" t="s">
        <v>55</v>
      </c>
      <c r="E904" s="68" t="s">
        <v>50</v>
      </c>
      <c r="F904" s="68">
        <v>9</v>
      </c>
      <c r="G904" s="76">
        <v>10260</v>
      </c>
      <c r="H904" s="68">
        <v>1579.0140000000001</v>
      </c>
    </row>
    <row r="905" spans="1:8">
      <c r="A905" s="69">
        <v>41788</v>
      </c>
      <c r="B905" s="67">
        <v>2595</v>
      </c>
      <c r="C905" s="68" t="s">
        <v>49</v>
      </c>
      <c r="D905" s="68" t="s">
        <v>55</v>
      </c>
      <c r="E905" s="68" t="s">
        <v>47</v>
      </c>
      <c r="F905" s="68">
        <v>6</v>
      </c>
      <c r="G905" s="76">
        <v>7236</v>
      </c>
      <c r="H905" s="68">
        <v>1536.9264000000001</v>
      </c>
    </row>
    <row r="906" spans="1:8">
      <c r="A906" s="69">
        <v>41789</v>
      </c>
      <c r="B906" s="67">
        <v>2230</v>
      </c>
      <c r="C906" s="68" t="s">
        <v>45</v>
      </c>
      <c r="D906" s="68" t="s">
        <v>55</v>
      </c>
      <c r="E906" s="68" t="s">
        <v>50</v>
      </c>
      <c r="F906" s="68">
        <v>9</v>
      </c>
      <c r="G906" s="76">
        <v>2943</v>
      </c>
      <c r="H906" s="68">
        <v>2674.3041000000003</v>
      </c>
    </row>
    <row r="907" spans="1:8">
      <c r="A907" s="69">
        <v>41790</v>
      </c>
      <c r="B907" s="67">
        <v>2596</v>
      </c>
      <c r="C907" s="68" t="s">
        <v>45</v>
      </c>
      <c r="D907" s="68" t="s">
        <v>55</v>
      </c>
      <c r="E907" s="68" t="s">
        <v>47</v>
      </c>
      <c r="F907" s="68">
        <v>9</v>
      </c>
      <c r="G907" s="76">
        <v>5643</v>
      </c>
      <c r="H907" s="68">
        <v>5301.5985000000001</v>
      </c>
    </row>
    <row r="908" spans="1:8">
      <c r="A908" s="69">
        <v>41791</v>
      </c>
      <c r="B908" s="67">
        <v>2231</v>
      </c>
      <c r="C908" s="68" t="s">
        <v>48</v>
      </c>
      <c r="D908" s="68" t="s">
        <v>55</v>
      </c>
      <c r="E908" s="68" t="s">
        <v>50</v>
      </c>
      <c r="F908" s="68">
        <v>7</v>
      </c>
      <c r="G908" s="76">
        <v>1869</v>
      </c>
      <c r="H908" s="68">
        <v>1558.3722</v>
      </c>
    </row>
    <row r="909" spans="1:8">
      <c r="A909" s="69">
        <v>41792</v>
      </c>
      <c r="B909" s="67">
        <v>2597</v>
      </c>
      <c r="C909" s="68" t="s">
        <v>48</v>
      </c>
      <c r="D909" s="68" t="s">
        <v>55</v>
      </c>
      <c r="E909" s="68" t="s">
        <v>47</v>
      </c>
      <c r="F909" s="68">
        <v>6</v>
      </c>
      <c r="G909" s="76">
        <v>3474</v>
      </c>
      <c r="H909" s="68">
        <v>1250.2926</v>
      </c>
    </row>
    <row r="910" spans="1:8">
      <c r="A910" s="69">
        <v>41793</v>
      </c>
      <c r="B910" s="67">
        <v>2232</v>
      </c>
      <c r="C910" s="68" t="s">
        <v>49</v>
      </c>
      <c r="D910" s="68" t="s">
        <v>55</v>
      </c>
      <c r="E910" s="68" t="s">
        <v>51</v>
      </c>
      <c r="F910" s="68">
        <v>8</v>
      </c>
      <c r="G910" s="76">
        <v>2064</v>
      </c>
      <c r="H910" s="68">
        <v>1355.6352000000002</v>
      </c>
    </row>
    <row r="911" spans="1:8">
      <c r="A911" s="69">
        <v>41794</v>
      </c>
      <c r="B911" s="67">
        <v>2598</v>
      </c>
      <c r="C911" s="68" t="s">
        <v>49</v>
      </c>
      <c r="D911" s="68" t="s">
        <v>55</v>
      </c>
      <c r="E911" s="68" t="s">
        <v>50</v>
      </c>
      <c r="F911" s="68">
        <v>7</v>
      </c>
      <c r="G911" s="76">
        <v>2068.5</v>
      </c>
      <c r="H911" s="68">
        <v>907.86464999999998</v>
      </c>
    </row>
    <row r="912" spans="1:8">
      <c r="A912" s="69">
        <v>41795</v>
      </c>
      <c r="B912" s="67">
        <v>2233</v>
      </c>
      <c r="C912" s="68" t="s">
        <v>45</v>
      </c>
      <c r="D912" s="68" t="s">
        <v>55</v>
      </c>
      <c r="E912" s="68" t="s">
        <v>51</v>
      </c>
      <c r="F912" s="68">
        <v>8</v>
      </c>
      <c r="G912" s="76">
        <v>4356</v>
      </c>
      <c r="H912" s="68">
        <v>1457.9531999999999</v>
      </c>
    </row>
    <row r="913" spans="1:8">
      <c r="A913" s="69">
        <v>41796</v>
      </c>
      <c r="B913" s="67">
        <v>2599</v>
      </c>
      <c r="C913" s="68" t="s">
        <v>45</v>
      </c>
      <c r="D913" s="68" t="s">
        <v>55</v>
      </c>
      <c r="E913" s="68" t="s">
        <v>50</v>
      </c>
      <c r="F913" s="68">
        <v>6</v>
      </c>
      <c r="G913" s="76">
        <v>9900</v>
      </c>
      <c r="H913" s="68">
        <v>2066.13</v>
      </c>
    </row>
    <row r="914" spans="1:8">
      <c r="A914" s="69">
        <v>41797</v>
      </c>
      <c r="B914" s="67">
        <v>2234</v>
      </c>
      <c r="C914" s="68" t="s">
        <v>48</v>
      </c>
      <c r="D914" s="68" t="s">
        <v>55</v>
      </c>
      <c r="E914" s="68" t="s">
        <v>51</v>
      </c>
      <c r="F914" s="68">
        <v>8</v>
      </c>
      <c r="G914" s="76">
        <v>11904</v>
      </c>
      <c r="H914" s="68">
        <v>4160.4479999999994</v>
      </c>
    </row>
    <row r="915" spans="1:8">
      <c r="A915" s="69">
        <v>41798</v>
      </c>
      <c r="B915" s="67">
        <v>2600</v>
      </c>
      <c r="C915" s="68" t="s">
        <v>48</v>
      </c>
      <c r="D915" s="68" t="s">
        <v>55</v>
      </c>
      <c r="E915" s="68" t="s">
        <v>50</v>
      </c>
      <c r="F915" s="68">
        <v>6</v>
      </c>
      <c r="G915" s="76">
        <v>7357.5</v>
      </c>
      <c r="H915" s="68">
        <v>914.6844000000001</v>
      </c>
    </row>
    <row r="916" spans="1:8">
      <c r="A916" s="69">
        <v>41799</v>
      </c>
      <c r="B916" s="67">
        <v>2235</v>
      </c>
      <c r="C916" s="68" t="s">
        <v>49</v>
      </c>
      <c r="D916" s="68" t="s">
        <v>55</v>
      </c>
      <c r="E916" s="68" t="s">
        <v>47</v>
      </c>
      <c r="F916" s="68">
        <v>8</v>
      </c>
      <c r="G916" s="76">
        <v>4728</v>
      </c>
      <c r="H916" s="68">
        <v>4931.3040000000001</v>
      </c>
    </row>
    <row r="917" spans="1:8">
      <c r="A917" s="69">
        <v>41800</v>
      </c>
      <c r="B917" s="67">
        <v>2601</v>
      </c>
      <c r="C917" s="68" t="s">
        <v>49</v>
      </c>
      <c r="D917" s="68" t="s">
        <v>55</v>
      </c>
      <c r="E917" s="68" t="s">
        <v>51</v>
      </c>
      <c r="F917" s="68">
        <v>9</v>
      </c>
      <c r="G917" s="76">
        <v>8869.5</v>
      </c>
      <c r="H917" s="68">
        <v>1227.24315</v>
      </c>
    </row>
    <row r="918" spans="1:8">
      <c r="A918" s="69">
        <v>41801</v>
      </c>
      <c r="B918" s="67">
        <v>2236</v>
      </c>
      <c r="C918" s="68" t="s">
        <v>45</v>
      </c>
      <c r="D918" s="68" t="s">
        <v>55</v>
      </c>
      <c r="E918" s="68" t="s">
        <v>47</v>
      </c>
      <c r="F918" s="68">
        <v>9</v>
      </c>
      <c r="G918" s="76">
        <v>9864</v>
      </c>
      <c r="H918" s="68">
        <v>3500.7336</v>
      </c>
    </row>
    <row r="919" spans="1:8">
      <c r="A919" s="69">
        <v>41802</v>
      </c>
      <c r="B919" s="67">
        <v>2602</v>
      </c>
      <c r="C919" s="68" t="s">
        <v>45</v>
      </c>
      <c r="D919" s="68" t="s">
        <v>55</v>
      </c>
      <c r="E919" s="68" t="s">
        <v>51</v>
      </c>
      <c r="F919" s="68">
        <v>9</v>
      </c>
      <c r="G919" s="76">
        <v>10548</v>
      </c>
      <c r="H919" s="68">
        <v>4387.9679999999998</v>
      </c>
    </row>
    <row r="920" spans="1:8">
      <c r="A920" s="69">
        <v>41803</v>
      </c>
      <c r="B920" s="67">
        <v>2237</v>
      </c>
      <c r="C920" s="68" t="s">
        <v>48</v>
      </c>
      <c r="D920" s="68" t="s">
        <v>55</v>
      </c>
      <c r="E920" s="68" t="s">
        <v>47</v>
      </c>
      <c r="F920" s="68">
        <v>10</v>
      </c>
      <c r="G920" s="76">
        <v>6120</v>
      </c>
      <c r="H920" s="68">
        <v>710.12400000000002</v>
      </c>
    </row>
    <row r="921" spans="1:8">
      <c r="A921" s="69">
        <v>41804</v>
      </c>
      <c r="B921" s="67">
        <v>2603</v>
      </c>
      <c r="C921" s="68" t="s">
        <v>48</v>
      </c>
      <c r="D921" s="68" t="s">
        <v>55</v>
      </c>
      <c r="E921" s="68" t="s">
        <v>51</v>
      </c>
      <c r="F921" s="68">
        <v>6</v>
      </c>
      <c r="G921" s="76">
        <v>1737</v>
      </c>
      <c r="H921" s="68">
        <v>1066.1705999999999</v>
      </c>
    </row>
    <row r="922" spans="1:8">
      <c r="A922" s="69">
        <v>41805</v>
      </c>
      <c r="B922" s="67">
        <v>2238</v>
      </c>
      <c r="C922" s="68" t="s">
        <v>49</v>
      </c>
      <c r="D922" s="68" t="s">
        <v>55</v>
      </c>
      <c r="E922" s="68" t="s">
        <v>50</v>
      </c>
      <c r="F922" s="68">
        <v>6</v>
      </c>
      <c r="G922" s="76">
        <v>2011.5</v>
      </c>
      <c r="H922" s="68">
        <v>1330.0038</v>
      </c>
    </row>
    <row r="923" spans="1:8">
      <c r="A923" s="69">
        <v>41806</v>
      </c>
      <c r="B923" s="67">
        <v>2604</v>
      </c>
      <c r="C923" s="68" t="s">
        <v>49</v>
      </c>
      <c r="D923" s="68" t="s">
        <v>55</v>
      </c>
      <c r="E923" s="68" t="s">
        <v>47</v>
      </c>
      <c r="F923" s="68">
        <v>6</v>
      </c>
      <c r="G923" s="76">
        <v>5022</v>
      </c>
      <c r="H923" s="68">
        <v>1730.5812000000001</v>
      </c>
    </row>
    <row r="924" spans="1:8">
      <c r="A924" s="69">
        <v>41807</v>
      </c>
      <c r="B924" s="67">
        <v>2239</v>
      </c>
      <c r="C924" s="68" t="s">
        <v>45</v>
      </c>
      <c r="D924" s="68" t="s">
        <v>55</v>
      </c>
      <c r="E924" s="68" t="s">
        <v>50</v>
      </c>
      <c r="F924" s="68">
        <v>9</v>
      </c>
      <c r="G924" s="76">
        <v>7627.5</v>
      </c>
      <c r="H924" s="68">
        <v>1917.0958500000002</v>
      </c>
    </row>
    <row r="925" spans="1:8">
      <c r="A925" s="69">
        <v>41808</v>
      </c>
      <c r="B925" s="67">
        <v>2605</v>
      </c>
      <c r="C925" s="68" t="s">
        <v>45</v>
      </c>
      <c r="D925" s="68" t="s">
        <v>55</v>
      </c>
      <c r="E925" s="68" t="s">
        <v>47</v>
      </c>
      <c r="F925" s="68">
        <v>10</v>
      </c>
      <c r="G925" s="76">
        <v>13050</v>
      </c>
      <c r="H925" s="68">
        <v>4386.1049999999996</v>
      </c>
    </row>
    <row r="926" spans="1:8">
      <c r="A926" s="69">
        <v>41809</v>
      </c>
      <c r="B926" s="67">
        <v>2240</v>
      </c>
      <c r="C926" s="68" t="s">
        <v>48</v>
      </c>
      <c r="D926" s="68" t="s">
        <v>55</v>
      </c>
      <c r="E926" s="68" t="s">
        <v>50</v>
      </c>
      <c r="F926" s="68">
        <v>10</v>
      </c>
      <c r="G926" s="76">
        <v>10450</v>
      </c>
      <c r="H926" s="68">
        <v>4504.9949999999999</v>
      </c>
    </row>
    <row r="927" spans="1:8">
      <c r="A927" s="69">
        <v>41810</v>
      </c>
      <c r="B927" s="67">
        <v>2606</v>
      </c>
      <c r="C927" s="68" t="s">
        <v>48</v>
      </c>
      <c r="D927" s="68" t="s">
        <v>55</v>
      </c>
      <c r="E927" s="68" t="s">
        <v>47</v>
      </c>
      <c r="F927" s="68">
        <v>7</v>
      </c>
      <c r="G927" s="76">
        <v>5607</v>
      </c>
      <c r="H927" s="68">
        <v>2206.9152000000004</v>
      </c>
    </row>
    <row r="928" spans="1:8">
      <c r="A928" s="69">
        <v>41811</v>
      </c>
      <c r="B928" s="67">
        <v>2241</v>
      </c>
      <c r="C928" s="68" t="s">
        <v>49</v>
      </c>
      <c r="D928" s="68" t="s">
        <v>55</v>
      </c>
      <c r="E928" s="68" t="s">
        <v>51</v>
      </c>
      <c r="F928" s="68">
        <v>8</v>
      </c>
      <c r="G928" s="76">
        <v>5256</v>
      </c>
      <c r="H928" s="68">
        <v>2346.2784000000001</v>
      </c>
    </row>
    <row r="929" spans="1:8">
      <c r="A929" s="69">
        <v>41812</v>
      </c>
      <c r="B929" s="67">
        <v>2607</v>
      </c>
      <c r="C929" s="68" t="s">
        <v>49</v>
      </c>
      <c r="D929" s="68" t="s">
        <v>55</v>
      </c>
      <c r="E929" s="68" t="s">
        <v>50</v>
      </c>
      <c r="F929" s="68">
        <v>8</v>
      </c>
      <c r="G929" s="76">
        <v>1584</v>
      </c>
      <c r="H929" s="68">
        <v>3345.4079999999999</v>
      </c>
    </row>
    <row r="930" spans="1:8">
      <c r="A930" s="69">
        <v>41813</v>
      </c>
      <c r="B930" s="67">
        <v>2242</v>
      </c>
      <c r="C930" s="68" t="s">
        <v>45</v>
      </c>
      <c r="D930" s="68" t="s">
        <v>55</v>
      </c>
      <c r="E930" s="68" t="s">
        <v>51</v>
      </c>
      <c r="F930" s="68">
        <v>8</v>
      </c>
      <c r="G930" s="76">
        <v>6426</v>
      </c>
      <c r="H930" s="68">
        <v>1597.0751999999998</v>
      </c>
    </row>
    <row r="931" spans="1:8">
      <c r="A931" s="69">
        <v>41814</v>
      </c>
      <c r="B931" s="67">
        <v>2608</v>
      </c>
      <c r="C931" s="68" t="s">
        <v>45</v>
      </c>
      <c r="D931" s="68" t="s">
        <v>55</v>
      </c>
      <c r="E931" s="68" t="s">
        <v>50</v>
      </c>
      <c r="F931" s="68">
        <v>7</v>
      </c>
      <c r="G931" s="76">
        <v>5544</v>
      </c>
      <c r="H931" s="68">
        <v>872.34840000000008</v>
      </c>
    </row>
    <row r="932" spans="1:8">
      <c r="A932" s="69">
        <v>41815</v>
      </c>
      <c r="B932" s="67">
        <v>2243</v>
      </c>
      <c r="C932" s="68" t="s">
        <v>48</v>
      </c>
      <c r="D932" s="68" t="s">
        <v>55</v>
      </c>
      <c r="E932" s="68" t="s">
        <v>51</v>
      </c>
      <c r="F932" s="68">
        <v>8</v>
      </c>
      <c r="G932" s="76">
        <v>9312</v>
      </c>
      <c r="H932" s="68">
        <v>1458.7248000000002</v>
      </c>
    </row>
    <row r="933" spans="1:8">
      <c r="A933" s="69">
        <v>41816</v>
      </c>
      <c r="B933" s="67">
        <v>2609</v>
      </c>
      <c r="C933" s="68" t="s">
        <v>48</v>
      </c>
      <c r="D933" s="68" t="s">
        <v>55</v>
      </c>
      <c r="E933" s="68" t="s">
        <v>50</v>
      </c>
      <c r="F933" s="68">
        <v>6</v>
      </c>
      <c r="G933" s="76">
        <v>6912</v>
      </c>
      <c r="H933" s="68">
        <v>2849.1264000000001</v>
      </c>
    </row>
    <row r="934" spans="1:8">
      <c r="A934" s="69">
        <v>41817</v>
      </c>
      <c r="B934" s="67">
        <v>2244</v>
      </c>
      <c r="C934" s="68" t="s">
        <v>49</v>
      </c>
      <c r="D934" s="68" t="s">
        <v>55</v>
      </c>
      <c r="E934" s="68" t="s">
        <v>47</v>
      </c>
      <c r="F934" s="68">
        <v>6</v>
      </c>
      <c r="G934" s="76">
        <v>8676</v>
      </c>
      <c r="H934" s="68">
        <v>4146.0434999999998</v>
      </c>
    </row>
    <row r="935" spans="1:8">
      <c r="A935" s="69">
        <v>41818</v>
      </c>
      <c r="B935" s="67">
        <v>2610</v>
      </c>
      <c r="C935" s="68" t="s">
        <v>49</v>
      </c>
      <c r="D935" s="68" t="s">
        <v>55</v>
      </c>
      <c r="E935" s="68" t="s">
        <v>51</v>
      </c>
      <c r="F935" s="68">
        <v>10</v>
      </c>
      <c r="G935" s="76">
        <v>10020</v>
      </c>
      <c r="H935" s="68">
        <v>919.58550000000002</v>
      </c>
    </row>
    <row r="936" spans="1:8">
      <c r="A936" s="69">
        <v>41819</v>
      </c>
      <c r="B936" s="67">
        <v>2245</v>
      </c>
      <c r="C936" s="68" t="s">
        <v>45</v>
      </c>
      <c r="D936" s="68" t="s">
        <v>55</v>
      </c>
      <c r="E936" s="68" t="s">
        <v>47</v>
      </c>
      <c r="F936" s="68">
        <v>10</v>
      </c>
      <c r="G936" s="76">
        <v>9360</v>
      </c>
      <c r="H936" s="68">
        <v>2694.2759999999998</v>
      </c>
    </row>
    <row r="937" spans="1:8">
      <c r="A937" s="69">
        <v>41820</v>
      </c>
      <c r="B937" s="67">
        <v>2611</v>
      </c>
      <c r="C937" s="68" t="s">
        <v>45</v>
      </c>
      <c r="D937" s="68" t="s">
        <v>55</v>
      </c>
      <c r="E937" s="68" t="s">
        <v>51</v>
      </c>
      <c r="F937" s="68">
        <v>6</v>
      </c>
      <c r="G937" s="76">
        <v>4284</v>
      </c>
      <c r="H937" s="68">
        <v>3193.2936</v>
      </c>
    </row>
    <row r="938" spans="1:8">
      <c r="A938" s="69">
        <v>41821</v>
      </c>
      <c r="B938" s="67">
        <v>2246</v>
      </c>
      <c r="C938" s="68" t="s">
        <v>48</v>
      </c>
      <c r="D938" s="68" t="s">
        <v>55</v>
      </c>
      <c r="E938" s="68" t="s">
        <v>47</v>
      </c>
      <c r="F938" s="68">
        <v>6</v>
      </c>
      <c r="G938" s="76">
        <v>7290</v>
      </c>
      <c r="H938" s="68">
        <v>645.01920000000007</v>
      </c>
    </row>
    <row r="939" spans="1:8">
      <c r="A939" s="69">
        <v>41822</v>
      </c>
      <c r="B939" s="67">
        <v>2612</v>
      </c>
      <c r="C939" s="68" t="s">
        <v>48</v>
      </c>
      <c r="D939" s="68" t="s">
        <v>55</v>
      </c>
      <c r="E939" s="68" t="s">
        <v>51</v>
      </c>
      <c r="F939" s="68">
        <v>9</v>
      </c>
      <c r="G939" s="76">
        <v>4171.5</v>
      </c>
      <c r="H939" s="68">
        <v>4196.5289999999995</v>
      </c>
    </row>
    <row r="940" spans="1:8">
      <c r="A940" s="69">
        <v>41823</v>
      </c>
      <c r="B940" s="67">
        <v>2247</v>
      </c>
      <c r="C940" s="68" t="s">
        <v>49</v>
      </c>
      <c r="D940" s="68" t="s">
        <v>55</v>
      </c>
      <c r="E940" s="68" t="s">
        <v>50</v>
      </c>
      <c r="F940" s="68">
        <v>9</v>
      </c>
      <c r="G940" s="76">
        <v>9432</v>
      </c>
      <c r="H940" s="68">
        <v>3880.3247999999999</v>
      </c>
    </row>
    <row r="941" spans="1:8">
      <c r="A941" s="69">
        <v>41824</v>
      </c>
      <c r="B941" s="67">
        <v>2613</v>
      </c>
      <c r="C941" s="68" t="s">
        <v>49</v>
      </c>
      <c r="D941" s="68" t="s">
        <v>55</v>
      </c>
      <c r="E941" s="68" t="s">
        <v>47</v>
      </c>
      <c r="F941" s="68">
        <v>9</v>
      </c>
      <c r="G941" s="76">
        <v>2207.25</v>
      </c>
      <c r="H941" s="68">
        <v>1667.7981000000002</v>
      </c>
    </row>
    <row r="942" spans="1:8">
      <c r="A942" s="69">
        <v>41825</v>
      </c>
      <c r="B942" s="67">
        <v>2248</v>
      </c>
      <c r="C942" s="68" t="s">
        <v>45</v>
      </c>
      <c r="D942" s="68" t="s">
        <v>55</v>
      </c>
      <c r="E942" s="68" t="s">
        <v>50</v>
      </c>
      <c r="F942" s="68">
        <v>8</v>
      </c>
      <c r="G942" s="76">
        <v>2144</v>
      </c>
      <c r="H942" s="68">
        <v>868.10559999999998</v>
      </c>
    </row>
    <row r="943" spans="1:8">
      <c r="A943" s="69">
        <v>41826</v>
      </c>
      <c r="B943" s="67">
        <v>2614</v>
      </c>
      <c r="C943" s="68" t="s">
        <v>45</v>
      </c>
      <c r="D943" s="68" t="s">
        <v>55</v>
      </c>
      <c r="E943" s="68" t="s">
        <v>47</v>
      </c>
      <c r="F943" s="68">
        <v>6</v>
      </c>
      <c r="G943" s="76">
        <v>5157</v>
      </c>
      <c r="H943" s="68">
        <v>2928.3165000000004</v>
      </c>
    </row>
    <row r="944" spans="1:8">
      <c r="A944" s="69">
        <v>41827</v>
      </c>
      <c r="B944" s="67">
        <v>2249</v>
      </c>
      <c r="C944" s="68" t="s">
        <v>48</v>
      </c>
      <c r="D944" s="68" t="s">
        <v>55</v>
      </c>
      <c r="E944" s="68" t="s">
        <v>50</v>
      </c>
      <c r="F944" s="68">
        <v>9</v>
      </c>
      <c r="G944" s="76">
        <v>11178</v>
      </c>
      <c r="H944" s="68">
        <v>3189.0834000000004</v>
      </c>
    </row>
    <row r="945" spans="1:8">
      <c r="A945" s="69">
        <v>41828</v>
      </c>
      <c r="B945" s="67">
        <v>2615</v>
      </c>
      <c r="C945" s="68" t="s">
        <v>48</v>
      </c>
      <c r="D945" s="68" t="s">
        <v>55</v>
      </c>
      <c r="E945" s="68" t="s">
        <v>47</v>
      </c>
      <c r="F945" s="68">
        <v>8</v>
      </c>
      <c r="G945" s="76">
        <v>5568</v>
      </c>
      <c r="H945" s="68">
        <v>4292.9279999999999</v>
      </c>
    </row>
    <row r="946" spans="1:8">
      <c r="A946" s="69">
        <v>41829</v>
      </c>
      <c r="B946" s="67">
        <v>2250</v>
      </c>
      <c r="C946" s="68" t="s">
        <v>49</v>
      </c>
      <c r="D946" s="68" t="s">
        <v>55</v>
      </c>
      <c r="E946" s="68" t="s">
        <v>51</v>
      </c>
      <c r="F946" s="68">
        <v>7</v>
      </c>
      <c r="G946" s="76">
        <v>9324</v>
      </c>
      <c r="H946" s="68">
        <v>834.73109999999997</v>
      </c>
    </row>
    <row r="947" spans="1:8">
      <c r="A947" s="69">
        <v>40909</v>
      </c>
      <c r="B947" s="67">
        <v>2461</v>
      </c>
      <c r="C947" s="68" t="s">
        <v>45</v>
      </c>
      <c r="D947" s="68" t="s">
        <v>56</v>
      </c>
      <c r="E947" s="68" t="s">
        <v>47</v>
      </c>
      <c r="F947" s="68">
        <v>10</v>
      </c>
      <c r="G947" s="76">
        <v>8370</v>
      </c>
      <c r="H947" s="68">
        <v>3260.9519999999998</v>
      </c>
    </row>
    <row r="948" spans="1:8">
      <c r="A948" s="69">
        <v>40910</v>
      </c>
      <c r="B948" s="67">
        <v>2826</v>
      </c>
      <c r="C948" s="68" t="s">
        <v>49</v>
      </c>
      <c r="D948" s="68" t="s">
        <v>56</v>
      </c>
      <c r="E948" s="68" t="s">
        <v>51</v>
      </c>
      <c r="F948" s="68">
        <v>6</v>
      </c>
      <c r="G948" s="76">
        <v>10080</v>
      </c>
      <c r="H948" s="68">
        <v>2938.5719999999997</v>
      </c>
    </row>
    <row r="949" spans="1:8">
      <c r="A949" s="69">
        <v>40911</v>
      </c>
      <c r="B949" s="67">
        <v>2462</v>
      </c>
      <c r="C949" s="68" t="s">
        <v>48</v>
      </c>
      <c r="D949" s="68" t="s">
        <v>56</v>
      </c>
      <c r="E949" s="68" t="s">
        <v>47</v>
      </c>
      <c r="F949" s="68">
        <v>6</v>
      </c>
      <c r="G949" s="76">
        <v>7560</v>
      </c>
      <c r="H949" s="68">
        <v>2281.6080000000002</v>
      </c>
    </row>
    <row r="950" spans="1:8">
      <c r="A950" s="69">
        <v>40913</v>
      </c>
      <c r="B950" s="67">
        <v>2827</v>
      </c>
      <c r="C950" s="68" t="s">
        <v>45</v>
      </c>
      <c r="D950" s="68" t="s">
        <v>56</v>
      </c>
      <c r="E950" s="68" t="s">
        <v>51</v>
      </c>
      <c r="F950" s="68">
        <v>8</v>
      </c>
      <c r="G950" s="76">
        <v>7248</v>
      </c>
      <c r="H950" s="68">
        <v>1923.2568000000001</v>
      </c>
    </row>
    <row r="951" spans="1:8">
      <c r="A951" s="69">
        <v>40914</v>
      </c>
      <c r="B951" s="67">
        <v>2463</v>
      </c>
      <c r="C951" s="68" t="s">
        <v>49</v>
      </c>
      <c r="D951" s="68" t="s">
        <v>56</v>
      </c>
      <c r="E951" s="68" t="s">
        <v>50</v>
      </c>
      <c r="F951" s="68">
        <v>10</v>
      </c>
      <c r="G951" s="76">
        <v>14025</v>
      </c>
      <c r="H951" s="68">
        <v>1848.4950000000003</v>
      </c>
    </row>
    <row r="952" spans="1:8">
      <c r="A952" s="69">
        <v>40915</v>
      </c>
      <c r="B952" s="67">
        <v>2828</v>
      </c>
      <c r="C952" s="68" t="s">
        <v>48</v>
      </c>
      <c r="D952" s="68" t="s">
        <v>56</v>
      </c>
      <c r="E952" s="68" t="s">
        <v>51</v>
      </c>
      <c r="F952" s="68">
        <v>8</v>
      </c>
      <c r="G952" s="76">
        <v>2256</v>
      </c>
      <c r="H952" s="68">
        <v>1967.232</v>
      </c>
    </row>
    <row r="953" spans="1:8">
      <c r="A953" s="69">
        <v>40916</v>
      </c>
      <c r="B953" s="67">
        <v>2464</v>
      </c>
      <c r="C953" s="68" t="s">
        <v>45</v>
      </c>
      <c r="D953" s="68" t="s">
        <v>56</v>
      </c>
      <c r="E953" s="68" t="s">
        <v>50</v>
      </c>
      <c r="F953" s="68">
        <v>6</v>
      </c>
      <c r="G953" s="76">
        <v>11002.5</v>
      </c>
      <c r="H953" s="68">
        <v>4562.73675</v>
      </c>
    </row>
    <row r="954" spans="1:8">
      <c r="A954" s="69">
        <v>40917</v>
      </c>
      <c r="B954" s="67">
        <v>2829</v>
      </c>
      <c r="C954" s="68" t="s">
        <v>49</v>
      </c>
      <c r="D954" s="68" t="s">
        <v>56</v>
      </c>
      <c r="E954" s="68" t="s">
        <v>47</v>
      </c>
      <c r="F954" s="68">
        <v>10</v>
      </c>
      <c r="G954" s="76">
        <v>10300</v>
      </c>
      <c r="H954" s="68">
        <v>2440.482</v>
      </c>
    </row>
    <row r="955" spans="1:8">
      <c r="A955" s="69">
        <v>40918</v>
      </c>
      <c r="B955" s="67">
        <v>2465</v>
      </c>
      <c r="C955" s="68" t="s">
        <v>48</v>
      </c>
      <c r="D955" s="68" t="s">
        <v>56</v>
      </c>
      <c r="E955" s="68" t="s">
        <v>50</v>
      </c>
      <c r="F955" s="68">
        <v>8</v>
      </c>
      <c r="G955" s="76">
        <v>5832</v>
      </c>
      <c r="H955" s="68">
        <v>1251.2556</v>
      </c>
    </row>
    <row r="956" spans="1:8">
      <c r="A956" s="69">
        <v>40919</v>
      </c>
      <c r="B956" s="67">
        <v>2830</v>
      </c>
      <c r="C956" s="68" t="s">
        <v>45</v>
      </c>
      <c r="D956" s="68" t="s">
        <v>56</v>
      </c>
      <c r="E956" s="68" t="s">
        <v>47</v>
      </c>
      <c r="F956" s="68">
        <v>7</v>
      </c>
      <c r="G956" s="76">
        <v>2173.5</v>
      </c>
      <c r="H956" s="68">
        <v>3364.5779999999995</v>
      </c>
    </row>
    <row r="957" spans="1:8">
      <c r="A957" s="69">
        <v>40920</v>
      </c>
      <c r="B957" s="67">
        <v>2466</v>
      </c>
      <c r="C957" s="68" t="s">
        <v>49</v>
      </c>
      <c r="D957" s="68" t="s">
        <v>56</v>
      </c>
      <c r="E957" s="68" t="s">
        <v>51</v>
      </c>
      <c r="F957" s="68">
        <v>6</v>
      </c>
      <c r="G957" s="76">
        <v>3546</v>
      </c>
      <c r="H957" s="68">
        <v>2980.7676000000001</v>
      </c>
    </row>
    <row r="958" spans="1:8">
      <c r="A958" s="69">
        <v>40921</v>
      </c>
      <c r="B958" s="67">
        <v>2831</v>
      </c>
      <c r="C958" s="68" t="s">
        <v>48</v>
      </c>
      <c r="D958" s="68" t="s">
        <v>56</v>
      </c>
      <c r="E958" s="68" t="s">
        <v>47</v>
      </c>
      <c r="F958" s="68">
        <v>6</v>
      </c>
      <c r="G958" s="76">
        <v>6439.5</v>
      </c>
      <c r="H958" s="68">
        <v>901.31534999999997</v>
      </c>
    </row>
    <row r="959" spans="1:8">
      <c r="A959" s="69">
        <v>40922</v>
      </c>
      <c r="B959" s="67">
        <v>2467</v>
      </c>
      <c r="C959" s="68" t="s">
        <v>45</v>
      </c>
      <c r="D959" s="68" t="s">
        <v>56</v>
      </c>
      <c r="E959" s="68" t="s">
        <v>51</v>
      </c>
      <c r="F959" s="68">
        <v>10</v>
      </c>
      <c r="G959" s="76">
        <v>14300</v>
      </c>
      <c r="H959" s="68">
        <v>5694.26</v>
      </c>
    </row>
    <row r="960" spans="1:8">
      <c r="A960" s="69">
        <v>40923</v>
      </c>
      <c r="B960" s="67">
        <v>2832</v>
      </c>
      <c r="C960" s="68" t="s">
        <v>49</v>
      </c>
      <c r="D960" s="68" t="s">
        <v>56</v>
      </c>
      <c r="E960" s="68" t="s">
        <v>50</v>
      </c>
      <c r="F960" s="68">
        <v>8</v>
      </c>
      <c r="G960" s="76">
        <v>12060</v>
      </c>
      <c r="H960" s="68">
        <v>2411.0352000000003</v>
      </c>
    </row>
    <row r="961" spans="1:8">
      <c r="A961" s="69">
        <v>40924</v>
      </c>
      <c r="B961" s="67">
        <v>2468</v>
      </c>
      <c r="C961" s="68" t="s">
        <v>48</v>
      </c>
      <c r="D961" s="68" t="s">
        <v>56</v>
      </c>
      <c r="E961" s="68" t="s">
        <v>51</v>
      </c>
      <c r="F961" s="68">
        <v>9</v>
      </c>
      <c r="G961" s="76">
        <v>4104</v>
      </c>
      <c r="H961" s="68">
        <v>632.22119999999995</v>
      </c>
    </row>
    <row r="962" spans="1:8">
      <c r="A962" s="69">
        <v>40925</v>
      </c>
      <c r="B962" s="67">
        <v>2833</v>
      </c>
      <c r="C962" s="68" t="s">
        <v>45</v>
      </c>
      <c r="D962" s="68" t="s">
        <v>56</v>
      </c>
      <c r="E962" s="68" t="s">
        <v>50</v>
      </c>
      <c r="F962" s="68">
        <v>8</v>
      </c>
      <c r="G962" s="76">
        <v>10640</v>
      </c>
      <c r="H962" s="68">
        <v>2694.0480000000002</v>
      </c>
    </row>
    <row r="963" spans="1:8">
      <c r="A963" s="69">
        <v>40926</v>
      </c>
      <c r="B963" s="67">
        <v>2469</v>
      </c>
      <c r="C963" s="68" t="s">
        <v>49</v>
      </c>
      <c r="D963" s="68" t="s">
        <v>56</v>
      </c>
      <c r="E963" s="68" t="s">
        <v>47</v>
      </c>
      <c r="F963" s="68">
        <v>6</v>
      </c>
      <c r="G963" s="76">
        <v>3654</v>
      </c>
      <c r="H963" s="68">
        <v>2649.8807999999999</v>
      </c>
    </row>
    <row r="964" spans="1:8">
      <c r="A964" s="69">
        <v>40927</v>
      </c>
      <c r="B964" s="67">
        <v>2834</v>
      </c>
      <c r="C964" s="68" t="s">
        <v>48</v>
      </c>
      <c r="D964" s="68" t="s">
        <v>56</v>
      </c>
      <c r="E964" s="68" t="s">
        <v>50</v>
      </c>
      <c r="F964" s="68">
        <v>8</v>
      </c>
      <c r="G964" s="76">
        <v>7440</v>
      </c>
      <c r="H964" s="68">
        <v>1705.2479999999998</v>
      </c>
    </row>
    <row r="965" spans="1:8">
      <c r="A965" s="69">
        <v>40928</v>
      </c>
      <c r="B965" s="67">
        <v>2470</v>
      </c>
      <c r="C965" s="68" t="s">
        <v>45</v>
      </c>
      <c r="D965" s="68" t="s">
        <v>56</v>
      </c>
      <c r="E965" s="68" t="s">
        <v>47</v>
      </c>
      <c r="F965" s="68">
        <v>10</v>
      </c>
      <c r="G965" s="76">
        <v>9840</v>
      </c>
      <c r="H965" s="68">
        <v>3874.5</v>
      </c>
    </row>
    <row r="966" spans="1:8">
      <c r="A966" s="69">
        <v>40929</v>
      </c>
      <c r="B966" s="67">
        <v>2835</v>
      </c>
      <c r="C966" s="68" t="s">
        <v>49</v>
      </c>
      <c r="D966" s="68" t="s">
        <v>56</v>
      </c>
      <c r="E966" s="68" t="s">
        <v>51</v>
      </c>
      <c r="F966" s="68">
        <v>6</v>
      </c>
      <c r="G966" s="76">
        <v>7128</v>
      </c>
      <c r="H966" s="68">
        <v>2157.6456000000003</v>
      </c>
    </row>
    <row r="967" spans="1:8">
      <c r="A967" s="69">
        <v>40930</v>
      </c>
      <c r="B967" s="67">
        <v>2471</v>
      </c>
      <c r="C967" s="68" t="s">
        <v>48</v>
      </c>
      <c r="D967" s="68" t="s">
        <v>56</v>
      </c>
      <c r="E967" s="68" t="s">
        <v>47</v>
      </c>
      <c r="F967" s="68">
        <v>9</v>
      </c>
      <c r="G967" s="76">
        <v>10440</v>
      </c>
      <c r="H967" s="68">
        <v>3222.8279999999995</v>
      </c>
    </row>
    <row r="968" spans="1:8">
      <c r="A968" s="69">
        <v>40931</v>
      </c>
      <c r="B968" s="67">
        <v>2836</v>
      </c>
      <c r="C968" s="68" t="s">
        <v>45</v>
      </c>
      <c r="D968" s="68" t="s">
        <v>56</v>
      </c>
      <c r="E968" s="68" t="s">
        <v>51</v>
      </c>
      <c r="F968" s="68">
        <v>6</v>
      </c>
      <c r="G968" s="76">
        <v>2412</v>
      </c>
      <c r="H968" s="68">
        <v>2929.1328000000003</v>
      </c>
    </row>
    <row r="969" spans="1:8">
      <c r="A969" s="69">
        <v>40932</v>
      </c>
      <c r="B969" s="67">
        <v>2472</v>
      </c>
      <c r="C969" s="68" t="s">
        <v>49</v>
      </c>
      <c r="D969" s="68" t="s">
        <v>56</v>
      </c>
      <c r="E969" s="68" t="s">
        <v>50</v>
      </c>
      <c r="F969" s="68">
        <v>9</v>
      </c>
      <c r="G969" s="76">
        <v>2794.5</v>
      </c>
      <c r="H969" s="68">
        <v>5992.8052500000003</v>
      </c>
    </row>
    <row r="970" spans="1:8">
      <c r="A970" s="69">
        <v>40933</v>
      </c>
      <c r="B970" s="67">
        <v>2837</v>
      </c>
      <c r="C970" s="68" t="s">
        <v>48</v>
      </c>
      <c r="D970" s="68" t="s">
        <v>56</v>
      </c>
      <c r="E970" s="68" t="s">
        <v>51</v>
      </c>
      <c r="F970" s="68">
        <v>8</v>
      </c>
      <c r="G970" s="76">
        <v>2988</v>
      </c>
      <c r="H970" s="68">
        <v>1167.4115999999999</v>
      </c>
    </row>
    <row r="971" spans="1:8">
      <c r="A971" s="69">
        <v>40934</v>
      </c>
      <c r="B971" s="67">
        <v>2473</v>
      </c>
      <c r="C971" s="68" t="s">
        <v>45</v>
      </c>
      <c r="D971" s="68" t="s">
        <v>56</v>
      </c>
      <c r="E971" s="68" t="s">
        <v>50</v>
      </c>
      <c r="F971" s="68">
        <v>7</v>
      </c>
      <c r="G971" s="76">
        <v>4830</v>
      </c>
      <c r="H971" s="68">
        <v>3731.1750000000002</v>
      </c>
    </row>
    <row r="972" spans="1:8">
      <c r="A972" s="69">
        <v>40935</v>
      </c>
      <c r="B972" s="67">
        <v>2838</v>
      </c>
      <c r="C972" s="68" t="s">
        <v>49</v>
      </c>
      <c r="D972" s="68" t="s">
        <v>56</v>
      </c>
      <c r="E972" s="68" t="s">
        <v>47</v>
      </c>
      <c r="F972" s="68">
        <v>8</v>
      </c>
      <c r="G972" s="76">
        <v>8760</v>
      </c>
      <c r="H972" s="68">
        <v>1515.8303999999998</v>
      </c>
    </row>
    <row r="973" spans="1:8">
      <c r="A973" s="69">
        <v>40936</v>
      </c>
      <c r="B973" s="67">
        <v>2474</v>
      </c>
      <c r="C973" s="68" t="s">
        <v>48</v>
      </c>
      <c r="D973" s="68" t="s">
        <v>56</v>
      </c>
      <c r="E973" s="68" t="s">
        <v>50</v>
      </c>
      <c r="F973" s="68">
        <v>6</v>
      </c>
      <c r="G973" s="76">
        <v>1377</v>
      </c>
      <c r="H973" s="68">
        <v>533.31209999999987</v>
      </c>
    </row>
    <row r="974" spans="1:8">
      <c r="A974" s="69">
        <v>40937</v>
      </c>
      <c r="B974" s="67">
        <v>2839</v>
      </c>
      <c r="C974" s="68" t="s">
        <v>45</v>
      </c>
      <c r="D974" s="68" t="s">
        <v>56</v>
      </c>
      <c r="E974" s="68" t="s">
        <v>47</v>
      </c>
      <c r="F974" s="68">
        <v>8</v>
      </c>
      <c r="G974" s="76">
        <v>10704</v>
      </c>
      <c r="H974" s="68">
        <v>1048.1891999999998</v>
      </c>
    </row>
    <row r="975" spans="1:8">
      <c r="A975" s="69">
        <v>40938</v>
      </c>
      <c r="B975" s="67">
        <v>2475</v>
      </c>
      <c r="C975" s="68" t="s">
        <v>49</v>
      </c>
      <c r="D975" s="68" t="s">
        <v>56</v>
      </c>
      <c r="E975" s="68" t="s">
        <v>51</v>
      </c>
      <c r="F975" s="68">
        <v>7</v>
      </c>
      <c r="G975" s="76">
        <v>4830</v>
      </c>
      <c r="H975" s="68">
        <v>3560.6760000000004</v>
      </c>
    </row>
    <row r="976" spans="1:8">
      <c r="A976" s="69">
        <v>40939</v>
      </c>
      <c r="B976" s="67">
        <v>2840</v>
      </c>
      <c r="C976" s="68" t="s">
        <v>48</v>
      </c>
      <c r="D976" s="68" t="s">
        <v>56</v>
      </c>
      <c r="E976" s="68" t="s">
        <v>47</v>
      </c>
      <c r="F976" s="68">
        <v>9</v>
      </c>
      <c r="G976" s="76">
        <v>2268</v>
      </c>
      <c r="H976" s="68">
        <v>990.20879999999988</v>
      </c>
    </row>
    <row r="977" spans="1:8">
      <c r="A977" s="69">
        <v>40940</v>
      </c>
      <c r="B977" s="67">
        <v>2476</v>
      </c>
      <c r="C977" s="68" t="s">
        <v>45</v>
      </c>
      <c r="D977" s="68" t="s">
        <v>56</v>
      </c>
      <c r="E977" s="68" t="s">
        <v>51</v>
      </c>
      <c r="F977" s="68">
        <v>8</v>
      </c>
      <c r="G977" s="76">
        <v>4656</v>
      </c>
      <c r="H977" s="68">
        <v>4615.26</v>
      </c>
    </row>
    <row r="978" spans="1:8">
      <c r="A978" s="69">
        <v>40941</v>
      </c>
      <c r="B978" s="67">
        <v>2841</v>
      </c>
      <c r="C978" s="68" t="s">
        <v>49</v>
      </c>
      <c r="D978" s="68" t="s">
        <v>56</v>
      </c>
      <c r="E978" s="68" t="s">
        <v>50</v>
      </c>
      <c r="F978" s="68">
        <v>6</v>
      </c>
      <c r="G978" s="76">
        <v>3510</v>
      </c>
      <c r="H978" s="68">
        <v>591.2595</v>
      </c>
    </row>
    <row r="979" spans="1:8">
      <c r="A979" s="69">
        <v>40942</v>
      </c>
      <c r="B979" s="67">
        <v>2477</v>
      </c>
      <c r="C979" s="68" t="s">
        <v>48</v>
      </c>
      <c r="D979" s="68" t="s">
        <v>56</v>
      </c>
      <c r="E979" s="68" t="s">
        <v>51</v>
      </c>
      <c r="F979" s="68">
        <v>10</v>
      </c>
      <c r="G979" s="76">
        <v>6060</v>
      </c>
      <c r="H979" s="68">
        <v>601.75800000000004</v>
      </c>
    </row>
    <row r="980" spans="1:8">
      <c r="A980" s="69">
        <v>40943</v>
      </c>
      <c r="B980" s="67">
        <v>2842</v>
      </c>
      <c r="C980" s="68" t="s">
        <v>45</v>
      </c>
      <c r="D980" s="68" t="s">
        <v>56</v>
      </c>
      <c r="E980" s="68" t="s">
        <v>50</v>
      </c>
      <c r="F980" s="68">
        <v>10</v>
      </c>
      <c r="G980" s="76">
        <v>2100</v>
      </c>
      <c r="H980" s="68">
        <v>2436.84</v>
      </c>
    </row>
    <row r="981" spans="1:8">
      <c r="A981" s="69">
        <v>40944</v>
      </c>
      <c r="B981" s="67">
        <v>2478</v>
      </c>
      <c r="C981" s="68" t="s">
        <v>49</v>
      </c>
      <c r="D981" s="68" t="s">
        <v>56</v>
      </c>
      <c r="E981" s="68" t="s">
        <v>47</v>
      </c>
      <c r="F981" s="68">
        <v>6</v>
      </c>
      <c r="G981" s="76">
        <v>4302</v>
      </c>
      <c r="H981" s="68">
        <v>921.27329999999995</v>
      </c>
    </row>
    <row r="982" spans="1:8">
      <c r="A982" s="69">
        <v>40945</v>
      </c>
      <c r="B982" s="67">
        <v>2843</v>
      </c>
      <c r="C982" s="68" t="s">
        <v>48</v>
      </c>
      <c r="D982" s="68" t="s">
        <v>56</v>
      </c>
      <c r="E982" s="68" t="s">
        <v>50</v>
      </c>
      <c r="F982" s="68">
        <v>6</v>
      </c>
      <c r="G982" s="76">
        <v>4950</v>
      </c>
      <c r="H982" s="68">
        <v>3771.9</v>
      </c>
    </row>
    <row r="983" spans="1:8">
      <c r="A983" s="69">
        <v>40946</v>
      </c>
      <c r="B983" s="67">
        <v>2479</v>
      </c>
      <c r="C983" s="68" t="s">
        <v>45</v>
      </c>
      <c r="D983" s="68" t="s">
        <v>56</v>
      </c>
      <c r="E983" s="68" t="s">
        <v>47</v>
      </c>
      <c r="F983" s="68">
        <v>9</v>
      </c>
      <c r="G983" s="76">
        <v>8586</v>
      </c>
      <c r="H983" s="68">
        <v>6004.4759999999997</v>
      </c>
    </row>
    <row r="984" spans="1:8">
      <c r="A984" s="69">
        <v>40947</v>
      </c>
      <c r="B984" s="67">
        <v>2844</v>
      </c>
      <c r="C984" s="68" t="s">
        <v>49</v>
      </c>
      <c r="D984" s="68" t="s">
        <v>56</v>
      </c>
      <c r="E984" s="68" t="s">
        <v>51</v>
      </c>
      <c r="F984" s="68">
        <v>8</v>
      </c>
      <c r="G984" s="76">
        <v>4176</v>
      </c>
      <c r="H984" s="68">
        <v>2659.6943999999994</v>
      </c>
    </row>
    <row r="985" spans="1:8">
      <c r="A985" s="69">
        <v>40948</v>
      </c>
      <c r="B985" s="67">
        <v>2480</v>
      </c>
      <c r="C985" s="68" t="s">
        <v>48</v>
      </c>
      <c r="D985" s="68" t="s">
        <v>56</v>
      </c>
      <c r="E985" s="68" t="s">
        <v>47</v>
      </c>
      <c r="F985" s="68">
        <v>7</v>
      </c>
      <c r="G985" s="76">
        <v>6615</v>
      </c>
      <c r="H985" s="68">
        <v>1713.1196250000003</v>
      </c>
    </row>
    <row r="986" spans="1:8">
      <c r="A986" s="69">
        <v>40949</v>
      </c>
      <c r="B986" s="67">
        <v>2845</v>
      </c>
      <c r="C986" s="68" t="s">
        <v>45</v>
      </c>
      <c r="D986" s="68" t="s">
        <v>56</v>
      </c>
      <c r="E986" s="68" t="s">
        <v>51</v>
      </c>
      <c r="F986" s="68">
        <v>8</v>
      </c>
      <c r="G986" s="76">
        <v>7668</v>
      </c>
      <c r="H986" s="68">
        <v>3251.9987999999994</v>
      </c>
    </row>
    <row r="987" spans="1:8">
      <c r="A987" s="69">
        <v>40950</v>
      </c>
      <c r="B987" s="67">
        <v>2481</v>
      </c>
      <c r="C987" s="68" t="s">
        <v>49</v>
      </c>
      <c r="D987" s="68" t="s">
        <v>56</v>
      </c>
      <c r="E987" s="68" t="s">
        <v>50</v>
      </c>
      <c r="F987" s="68">
        <v>9</v>
      </c>
      <c r="G987" s="76">
        <v>4887</v>
      </c>
      <c r="H987" s="68">
        <v>3844.8472500000003</v>
      </c>
    </row>
    <row r="988" spans="1:8">
      <c r="A988" s="69">
        <v>40951</v>
      </c>
      <c r="B988" s="67">
        <v>2846</v>
      </c>
      <c r="C988" s="68" t="s">
        <v>48</v>
      </c>
      <c r="D988" s="68" t="s">
        <v>56</v>
      </c>
      <c r="E988" s="68" t="s">
        <v>51</v>
      </c>
      <c r="F988" s="68">
        <v>9</v>
      </c>
      <c r="G988" s="76">
        <v>3753</v>
      </c>
      <c r="H988" s="68">
        <v>780.24869999999999</v>
      </c>
    </row>
    <row r="989" spans="1:8">
      <c r="A989" s="69">
        <v>40952</v>
      </c>
      <c r="B989" s="67">
        <v>2482</v>
      </c>
      <c r="C989" s="68" t="s">
        <v>45</v>
      </c>
      <c r="D989" s="68" t="s">
        <v>56</v>
      </c>
      <c r="E989" s="68" t="s">
        <v>50</v>
      </c>
      <c r="F989" s="68">
        <v>9</v>
      </c>
      <c r="G989" s="76">
        <v>3861</v>
      </c>
      <c r="H989" s="68">
        <v>3315.6337500000009</v>
      </c>
    </row>
    <row r="990" spans="1:8">
      <c r="A990" s="69">
        <v>40953</v>
      </c>
      <c r="B990" s="67">
        <v>2847</v>
      </c>
      <c r="C990" s="68" t="s">
        <v>49</v>
      </c>
      <c r="D990" s="68" t="s">
        <v>56</v>
      </c>
      <c r="E990" s="68" t="s">
        <v>47</v>
      </c>
      <c r="F990" s="68">
        <v>9</v>
      </c>
      <c r="G990" s="76">
        <v>9247.5</v>
      </c>
      <c r="H990" s="68">
        <v>751.63679999999999</v>
      </c>
    </row>
    <row r="991" spans="1:8">
      <c r="A991" s="69">
        <v>40954</v>
      </c>
      <c r="B991" s="67">
        <v>2483</v>
      </c>
      <c r="C991" s="68" t="s">
        <v>48</v>
      </c>
      <c r="D991" s="68" t="s">
        <v>56</v>
      </c>
      <c r="E991" s="68" t="s">
        <v>50</v>
      </c>
      <c r="F991" s="68">
        <v>8</v>
      </c>
      <c r="G991" s="76">
        <v>8424</v>
      </c>
      <c r="H991" s="68">
        <v>1465.7759999999998</v>
      </c>
    </row>
    <row r="992" spans="1:8">
      <c r="A992" s="69">
        <v>40955</v>
      </c>
      <c r="B992" s="67">
        <v>2848</v>
      </c>
      <c r="C992" s="68" t="s">
        <v>45</v>
      </c>
      <c r="D992" s="68" t="s">
        <v>56</v>
      </c>
      <c r="E992" s="68" t="s">
        <v>47</v>
      </c>
      <c r="F992" s="68">
        <v>7</v>
      </c>
      <c r="G992" s="76">
        <v>4158</v>
      </c>
      <c r="H992" s="68">
        <v>3411.6390000000001</v>
      </c>
    </row>
    <row r="993" spans="1:8">
      <c r="A993" s="69">
        <v>40956</v>
      </c>
      <c r="B993" s="67">
        <v>2484</v>
      </c>
      <c r="C993" s="68" t="s">
        <v>49</v>
      </c>
      <c r="D993" s="68" t="s">
        <v>56</v>
      </c>
      <c r="E993" s="68" t="s">
        <v>51</v>
      </c>
      <c r="F993" s="68">
        <v>9</v>
      </c>
      <c r="G993" s="76">
        <v>4212</v>
      </c>
      <c r="H993" s="68">
        <v>2482.9740000000002</v>
      </c>
    </row>
    <row r="994" spans="1:8">
      <c r="A994" s="69">
        <v>40957</v>
      </c>
      <c r="B994" s="67">
        <v>2849</v>
      </c>
      <c r="C994" s="68" t="s">
        <v>48</v>
      </c>
      <c r="D994" s="68" t="s">
        <v>56</v>
      </c>
      <c r="E994" s="68" t="s">
        <v>47</v>
      </c>
      <c r="F994" s="68">
        <v>8</v>
      </c>
      <c r="G994" s="76">
        <v>8820</v>
      </c>
      <c r="H994" s="68">
        <v>1235.1528000000001</v>
      </c>
    </row>
    <row r="995" spans="1:8">
      <c r="A995" s="69">
        <v>40958</v>
      </c>
      <c r="B995" s="67">
        <v>2485</v>
      </c>
      <c r="C995" s="68" t="s">
        <v>45</v>
      </c>
      <c r="D995" s="68" t="s">
        <v>56</v>
      </c>
      <c r="E995" s="68" t="s">
        <v>51</v>
      </c>
      <c r="F995" s="68">
        <v>8</v>
      </c>
      <c r="G995" s="76">
        <v>2040</v>
      </c>
      <c r="H995" s="68">
        <v>793.35599999999999</v>
      </c>
    </row>
    <row r="996" spans="1:8">
      <c r="A996" s="69">
        <v>40959</v>
      </c>
      <c r="B996" s="67">
        <v>2850</v>
      </c>
      <c r="C996" s="68" t="s">
        <v>49</v>
      </c>
      <c r="D996" s="68" t="s">
        <v>56</v>
      </c>
      <c r="E996" s="68" t="s">
        <v>50</v>
      </c>
      <c r="F996" s="68">
        <v>8</v>
      </c>
      <c r="G996" s="76">
        <v>7152</v>
      </c>
      <c r="H996" s="68">
        <v>774.91920000000005</v>
      </c>
    </row>
    <row r="997" spans="1:8">
      <c r="A997" s="69">
        <v>40960</v>
      </c>
      <c r="B997" s="67">
        <v>2486</v>
      </c>
      <c r="C997" s="68" t="s">
        <v>48</v>
      </c>
      <c r="D997" s="68" t="s">
        <v>56</v>
      </c>
      <c r="E997" s="68" t="s">
        <v>51</v>
      </c>
      <c r="F997" s="68">
        <v>6</v>
      </c>
      <c r="G997" s="76">
        <v>4734</v>
      </c>
      <c r="H997" s="68">
        <v>3942.4751999999999</v>
      </c>
    </row>
    <row r="998" spans="1:8">
      <c r="A998" s="69">
        <v>40961</v>
      </c>
      <c r="B998" s="67">
        <v>2851</v>
      </c>
      <c r="C998" s="68" t="s">
        <v>45</v>
      </c>
      <c r="D998" s="68" t="s">
        <v>56</v>
      </c>
      <c r="E998" s="68" t="s">
        <v>50</v>
      </c>
      <c r="F998" s="68">
        <v>8</v>
      </c>
      <c r="G998" s="76">
        <v>11376</v>
      </c>
      <c r="H998" s="68">
        <v>3846.2255999999998</v>
      </c>
    </row>
    <row r="999" spans="1:8">
      <c r="A999" s="69">
        <v>40962</v>
      </c>
      <c r="B999" s="67">
        <v>2487</v>
      </c>
      <c r="C999" s="68" t="s">
        <v>49</v>
      </c>
      <c r="D999" s="68" t="s">
        <v>56</v>
      </c>
      <c r="E999" s="68" t="s">
        <v>47</v>
      </c>
      <c r="F999" s="68">
        <v>9</v>
      </c>
      <c r="G999" s="76">
        <v>2173.5</v>
      </c>
      <c r="H999" s="68">
        <v>1726.1937000000003</v>
      </c>
    </row>
    <row r="1000" spans="1:8">
      <c r="A1000" s="69">
        <v>40963</v>
      </c>
      <c r="B1000" s="67">
        <v>2852</v>
      </c>
      <c r="C1000" s="68" t="s">
        <v>48</v>
      </c>
      <c r="D1000" s="68" t="s">
        <v>56</v>
      </c>
      <c r="E1000" s="68" t="s">
        <v>50</v>
      </c>
      <c r="F1000" s="68">
        <v>9</v>
      </c>
      <c r="G1000" s="76">
        <v>8073</v>
      </c>
      <c r="H1000" s="68">
        <v>2109.7440000000001</v>
      </c>
    </row>
    <row r="1001" spans="1:8">
      <c r="A1001" s="69">
        <v>40964</v>
      </c>
      <c r="B1001" s="67">
        <v>2488</v>
      </c>
      <c r="C1001" s="68" t="s">
        <v>45</v>
      </c>
      <c r="D1001" s="68" t="s">
        <v>56</v>
      </c>
      <c r="E1001" s="68" t="s">
        <v>47</v>
      </c>
      <c r="F1001" s="68">
        <v>9</v>
      </c>
      <c r="G1001" s="76">
        <v>7020</v>
      </c>
      <c r="H1001" s="68">
        <v>3148.47</v>
      </c>
    </row>
    <row r="1002" spans="1:8">
      <c r="A1002" s="69">
        <v>40965</v>
      </c>
      <c r="B1002" s="67">
        <v>2853</v>
      </c>
      <c r="C1002" s="68" t="s">
        <v>49</v>
      </c>
      <c r="D1002" s="68" t="s">
        <v>56</v>
      </c>
      <c r="E1002" s="68" t="s">
        <v>51</v>
      </c>
      <c r="F1002" s="68">
        <v>7</v>
      </c>
      <c r="G1002" s="76">
        <v>5103</v>
      </c>
      <c r="H1002" s="68">
        <v>715.4405999999999</v>
      </c>
    </row>
    <row r="1003" spans="1:8">
      <c r="A1003" s="69">
        <v>40966</v>
      </c>
      <c r="B1003" s="67">
        <v>2489</v>
      </c>
      <c r="C1003" s="68" t="s">
        <v>48</v>
      </c>
      <c r="D1003" s="68" t="s">
        <v>56</v>
      </c>
      <c r="E1003" s="68" t="s">
        <v>47</v>
      </c>
      <c r="F1003" s="68">
        <v>8</v>
      </c>
      <c r="G1003" s="76">
        <v>7800</v>
      </c>
      <c r="H1003" s="68">
        <v>487.5</v>
      </c>
    </row>
    <row r="1004" spans="1:8">
      <c r="A1004" s="69">
        <v>40967</v>
      </c>
      <c r="B1004" s="67">
        <v>2854</v>
      </c>
      <c r="C1004" s="68" t="s">
        <v>45</v>
      </c>
      <c r="D1004" s="68" t="s">
        <v>56</v>
      </c>
      <c r="E1004" s="68" t="s">
        <v>51</v>
      </c>
      <c r="F1004" s="68">
        <v>9</v>
      </c>
      <c r="G1004" s="76">
        <v>7533</v>
      </c>
      <c r="H1004" s="68">
        <v>1518.6528000000001</v>
      </c>
    </row>
    <row r="1005" spans="1:8">
      <c r="A1005" s="69">
        <v>40969</v>
      </c>
      <c r="B1005" s="67">
        <v>2490</v>
      </c>
      <c r="C1005" s="68" t="s">
        <v>49</v>
      </c>
      <c r="D1005" s="68" t="s">
        <v>56</v>
      </c>
      <c r="E1005" s="68" t="s">
        <v>50</v>
      </c>
      <c r="F1005" s="68">
        <v>8</v>
      </c>
      <c r="G1005" s="76">
        <v>13020</v>
      </c>
      <c r="H1005" s="68">
        <v>898.37999999999988</v>
      </c>
    </row>
    <row r="1006" spans="1:8">
      <c r="A1006" s="69">
        <v>40970</v>
      </c>
      <c r="B1006" s="67">
        <v>2855</v>
      </c>
      <c r="C1006" s="68" t="s">
        <v>48</v>
      </c>
      <c r="D1006" s="68" t="s">
        <v>56</v>
      </c>
      <c r="E1006" s="68" t="s">
        <v>51</v>
      </c>
      <c r="F1006" s="68">
        <v>6</v>
      </c>
      <c r="G1006" s="76">
        <v>11520</v>
      </c>
      <c r="H1006" s="68">
        <v>3578.5727999999995</v>
      </c>
    </row>
    <row r="1007" spans="1:8">
      <c r="A1007" s="69">
        <v>40971</v>
      </c>
      <c r="B1007" s="67">
        <v>2491</v>
      </c>
      <c r="C1007" s="68" t="s">
        <v>45</v>
      </c>
      <c r="D1007" s="68" t="s">
        <v>56</v>
      </c>
      <c r="E1007" s="68" t="s">
        <v>50</v>
      </c>
      <c r="F1007" s="68">
        <v>7</v>
      </c>
      <c r="G1007" s="76">
        <v>8400</v>
      </c>
      <c r="H1007" s="68">
        <v>2535.96</v>
      </c>
    </row>
    <row r="1008" spans="1:8">
      <c r="A1008" s="69">
        <v>40972</v>
      </c>
      <c r="B1008" s="67">
        <v>2856</v>
      </c>
      <c r="C1008" s="68" t="s">
        <v>49</v>
      </c>
      <c r="D1008" s="68" t="s">
        <v>56</v>
      </c>
      <c r="E1008" s="68" t="s">
        <v>47</v>
      </c>
      <c r="F1008" s="68">
        <v>8</v>
      </c>
      <c r="G1008" s="76">
        <v>3960</v>
      </c>
      <c r="H1008" s="68">
        <v>712.99800000000005</v>
      </c>
    </row>
    <row r="1009" spans="1:8">
      <c r="A1009" s="69">
        <v>40973</v>
      </c>
      <c r="B1009" s="67">
        <v>2492</v>
      </c>
      <c r="C1009" s="68" t="s">
        <v>48</v>
      </c>
      <c r="D1009" s="68" t="s">
        <v>56</v>
      </c>
      <c r="E1009" s="68" t="s">
        <v>50</v>
      </c>
      <c r="F1009" s="68">
        <v>10</v>
      </c>
      <c r="G1009" s="76">
        <v>13300</v>
      </c>
      <c r="H1009" s="68">
        <v>1908.816</v>
      </c>
    </row>
    <row r="1010" spans="1:8">
      <c r="A1010" s="69">
        <v>41339</v>
      </c>
      <c r="B1010" s="67">
        <v>2857</v>
      </c>
      <c r="C1010" s="68" t="s">
        <v>45</v>
      </c>
      <c r="D1010" s="68" t="s">
        <v>56</v>
      </c>
      <c r="E1010" s="68" t="s">
        <v>47</v>
      </c>
      <c r="F1010" s="68">
        <v>6</v>
      </c>
      <c r="G1010" s="76">
        <v>8820</v>
      </c>
      <c r="H1010" s="68">
        <v>2288.2607999999996</v>
      </c>
    </row>
    <row r="1011" spans="1:8">
      <c r="A1011" s="69">
        <v>41340</v>
      </c>
      <c r="B1011" s="67">
        <v>2493</v>
      </c>
      <c r="C1011" s="68" t="s">
        <v>49</v>
      </c>
      <c r="D1011" s="68" t="s">
        <v>56</v>
      </c>
      <c r="E1011" s="68" t="s">
        <v>51</v>
      </c>
      <c r="F1011" s="68">
        <v>6</v>
      </c>
      <c r="G1011" s="76">
        <v>6624</v>
      </c>
      <c r="H1011" s="68">
        <v>2715.84</v>
      </c>
    </row>
    <row r="1012" spans="1:8">
      <c r="A1012" s="69">
        <v>41341</v>
      </c>
      <c r="B1012" s="67">
        <v>2858</v>
      </c>
      <c r="C1012" s="68" t="s">
        <v>48</v>
      </c>
      <c r="D1012" s="68" t="s">
        <v>56</v>
      </c>
      <c r="E1012" s="68" t="s">
        <v>47</v>
      </c>
      <c r="F1012" s="68">
        <v>6</v>
      </c>
      <c r="G1012" s="76">
        <v>12915</v>
      </c>
      <c r="H1012" s="68">
        <v>1046.1150000000002</v>
      </c>
    </row>
    <row r="1013" spans="1:8">
      <c r="A1013" s="69">
        <v>41342</v>
      </c>
      <c r="B1013" s="67">
        <v>2494</v>
      </c>
      <c r="C1013" s="68" t="s">
        <v>45</v>
      </c>
      <c r="D1013" s="68" t="s">
        <v>56</v>
      </c>
      <c r="E1013" s="68" t="s">
        <v>51</v>
      </c>
      <c r="F1013" s="68">
        <v>9</v>
      </c>
      <c r="G1013" s="76">
        <v>2358</v>
      </c>
      <c r="H1013" s="68">
        <v>3220.0847999999996</v>
      </c>
    </row>
    <row r="1014" spans="1:8">
      <c r="A1014" s="69">
        <v>41343</v>
      </c>
      <c r="B1014" s="67">
        <v>2859</v>
      </c>
      <c r="C1014" s="68" t="s">
        <v>49</v>
      </c>
      <c r="D1014" s="68" t="s">
        <v>56</v>
      </c>
      <c r="E1014" s="68" t="s">
        <v>50</v>
      </c>
      <c r="F1014" s="68">
        <v>8</v>
      </c>
      <c r="G1014" s="76">
        <v>2544</v>
      </c>
      <c r="H1014" s="68">
        <v>3075.1872000000003</v>
      </c>
    </row>
    <row r="1015" spans="1:8">
      <c r="A1015" s="69">
        <v>41344</v>
      </c>
      <c r="B1015" s="67">
        <v>2495</v>
      </c>
      <c r="C1015" s="68" t="s">
        <v>48</v>
      </c>
      <c r="D1015" s="68" t="s">
        <v>56</v>
      </c>
      <c r="E1015" s="68" t="s">
        <v>51</v>
      </c>
      <c r="F1015" s="68">
        <v>6</v>
      </c>
      <c r="G1015" s="76">
        <v>9585</v>
      </c>
      <c r="H1015" s="68">
        <v>827.18550000000005</v>
      </c>
    </row>
    <row r="1016" spans="1:8">
      <c r="A1016" s="69">
        <v>41345</v>
      </c>
      <c r="B1016" s="67">
        <v>2860</v>
      </c>
      <c r="C1016" s="68" t="s">
        <v>45</v>
      </c>
      <c r="D1016" s="68" t="s">
        <v>56</v>
      </c>
      <c r="E1016" s="68" t="s">
        <v>50</v>
      </c>
      <c r="F1016" s="68">
        <v>8</v>
      </c>
      <c r="G1016" s="76">
        <v>1668</v>
      </c>
      <c r="H1016" s="68">
        <v>3338.5019999999995</v>
      </c>
    </row>
    <row r="1017" spans="1:8">
      <c r="A1017" s="69">
        <v>41346</v>
      </c>
      <c r="B1017" s="67">
        <v>2496</v>
      </c>
      <c r="C1017" s="68" t="s">
        <v>49</v>
      </c>
      <c r="D1017" s="68" t="s">
        <v>56</v>
      </c>
      <c r="E1017" s="68" t="s">
        <v>47</v>
      </c>
      <c r="F1017" s="68">
        <v>9</v>
      </c>
      <c r="G1017" s="76">
        <v>7398</v>
      </c>
      <c r="H1017" s="68">
        <v>729.62774999999999</v>
      </c>
    </row>
    <row r="1018" spans="1:8">
      <c r="A1018" s="69">
        <v>41347</v>
      </c>
      <c r="B1018" s="67">
        <v>2861</v>
      </c>
      <c r="C1018" s="68" t="s">
        <v>48</v>
      </c>
      <c r="D1018" s="68" t="s">
        <v>56</v>
      </c>
      <c r="E1018" s="68" t="s">
        <v>50</v>
      </c>
      <c r="F1018" s="68">
        <v>8</v>
      </c>
      <c r="G1018" s="76">
        <v>7848</v>
      </c>
      <c r="H1018" s="68">
        <v>3290.6664000000001</v>
      </c>
    </row>
    <row r="1019" spans="1:8">
      <c r="A1019" s="69">
        <v>41348</v>
      </c>
      <c r="B1019" s="67">
        <v>2497</v>
      </c>
      <c r="C1019" s="68" t="s">
        <v>45</v>
      </c>
      <c r="D1019" s="68" t="s">
        <v>56</v>
      </c>
      <c r="E1019" s="68" t="s">
        <v>47</v>
      </c>
      <c r="F1019" s="68">
        <v>7</v>
      </c>
      <c r="G1019" s="76">
        <v>2063.25</v>
      </c>
      <c r="H1019" s="68">
        <v>1351.8413999999998</v>
      </c>
    </row>
    <row r="1020" spans="1:8">
      <c r="A1020" s="69">
        <v>41349</v>
      </c>
      <c r="B1020" s="67">
        <v>2862</v>
      </c>
      <c r="C1020" s="68" t="s">
        <v>49</v>
      </c>
      <c r="D1020" s="68" t="s">
        <v>56</v>
      </c>
      <c r="E1020" s="68" t="s">
        <v>51</v>
      </c>
      <c r="F1020" s="68">
        <v>8</v>
      </c>
      <c r="G1020" s="76">
        <v>8192</v>
      </c>
      <c r="H1020" s="68">
        <v>3385.7536</v>
      </c>
    </row>
    <row r="1021" spans="1:8">
      <c r="A1021" s="69">
        <v>41350</v>
      </c>
      <c r="B1021" s="67">
        <v>2498</v>
      </c>
      <c r="C1021" s="68" t="s">
        <v>48</v>
      </c>
      <c r="D1021" s="68" t="s">
        <v>56</v>
      </c>
      <c r="E1021" s="68" t="s">
        <v>47</v>
      </c>
      <c r="F1021" s="68">
        <v>6</v>
      </c>
      <c r="G1021" s="76">
        <v>1764</v>
      </c>
      <c r="H1021" s="68">
        <v>2071.2888000000003</v>
      </c>
    </row>
    <row r="1022" spans="1:8">
      <c r="A1022" s="69">
        <v>41351</v>
      </c>
      <c r="B1022" s="67">
        <v>2863</v>
      </c>
      <c r="C1022" s="68" t="s">
        <v>45</v>
      </c>
      <c r="D1022" s="68" t="s">
        <v>56</v>
      </c>
      <c r="E1022" s="68" t="s">
        <v>51</v>
      </c>
      <c r="F1022" s="68">
        <v>8</v>
      </c>
      <c r="G1022" s="76">
        <v>4224</v>
      </c>
      <c r="H1022" s="68">
        <v>3279.9360000000001</v>
      </c>
    </row>
    <row r="1023" spans="1:8">
      <c r="A1023" s="69">
        <v>41352</v>
      </c>
      <c r="B1023" s="67">
        <v>2499</v>
      </c>
      <c r="C1023" s="68" t="s">
        <v>49</v>
      </c>
      <c r="D1023" s="68" t="s">
        <v>56</v>
      </c>
      <c r="E1023" s="68" t="s">
        <v>50</v>
      </c>
      <c r="F1023" s="68">
        <v>8</v>
      </c>
      <c r="G1023" s="76">
        <v>7776</v>
      </c>
      <c r="H1023" s="68">
        <v>1168.7327999999998</v>
      </c>
    </row>
    <row r="1024" spans="1:8">
      <c r="A1024" s="69">
        <v>41353</v>
      </c>
      <c r="B1024" s="67">
        <v>2864</v>
      </c>
      <c r="C1024" s="68" t="s">
        <v>48</v>
      </c>
      <c r="D1024" s="68" t="s">
        <v>56</v>
      </c>
      <c r="E1024" s="68" t="s">
        <v>51</v>
      </c>
      <c r="F1024" s="68">
        <v>7</v>
      </c>
      <c r="G1024" s="76">
        <v>7938</v>
      </c>
      <c r="H1024" s="68">
        <v>887.26994999999988</v>
      </c>
    </row>
    <row r="1025" spans="1:8">
      <c r="A1025" s="69">
        <v>41354</v>
      </c>
      <c r="B1025" s="67">
        <v>2500</v>
      </c>
      <c r="C1025" s="68" t="s">
        <v>45</v>
      </c>
      <c r="D1025" s="68" t="s">
        <v>56</v>
      </c>
      <c r="E1025" s="68" t="s">
        <v>50</v>
      </c>
      <c r="F1025" s="68">
        <v>8</v>
      </c>
      <c r="G1025" s="76">
        <v>3696</v>
      </c>
      <c r="H1025" s="68">
        <v>1456.2240000000002</v>
      </c>
    </row>
    <row r="1026" spans="1:8">
      <c r="A1026" s="69">
        <v>41355</v>
      </c>
      <c r="B1026" s="67">
        <v>2865</v>
      </c>
      <c r="C1026" s="68" t="s">
        <v>49</v>
      </c>
      <c r="D1026" s="68" t="s">
        <v>56</v>
      </c>
      <c r="E1026" s="68" t="s">
        <v>47</v>
      </c>
      <c r="F1026" s="68">
        <v>9</v>
      </c>
      <c r="G1026" s="76">
        <v>7398</v>
      </c>
      <c r="H1026" s="68">
        <v>3510.5976000000001</v>
      </c>
    </row>
    <row r="1027" spans="1:8">
      <c r="A1027" s="69">
        <v>41356</v>
      </c>
      <c r="B1027" s="67">
        <v>2501</v>
      </c>
      <c r="C1027" s="68" t="s">
        <v>48</v>
      </c>
      <c r="D1027" s="68" t="s">
        <v>56</v>
      </c>
      <c r="E1027" s="68" t="s">
        <v>50</v>
      </c>
      <c r="F1027" s="68">
        <v>9</v>
      </c>
      <c r="G1027" s="76">
        <v>14377.5</v>
      </c>
      <c r="H1027" s="68">
        <v>4574.9204999999993</v>
      </c>
    </row>
    <row r="1028" spans="1:8">
      <c r="A1028" s="69">
        <v>41357</v>
      </c>
      <c r="B1028" s="67">
        <v>2866</v>
      </c>
      <c r="C1028" s="68" t="s">
        <v>45</v>
      </c>
      <c r="D1028" s="68" t="s">
        <v>56</v>
      </c>
      <c r="E1028" s="68" t="s">
        <v>47</v>
      </c>
      <c r="F1028" s="68">
        <v>9</v>
      </c>
      <c r="G1028" s="76">
        <v>4770</v>
      </c>
      <c r="H1028" s="68">
        <v>1554.0659999999998</v>
      </c>
    </row>
    <row r="1029" spans="1:8">
      <c r="A1029" s="69">
        <v>41358</v>
      </c>
      <c r="B1029" s="67">
        <v>2502</v>
      </c>
      <c r="C1029" s="68" t="s">
        <v>49</v>
      </c>
      <c r="D1029" s="68" t="s">
        <v>56</v>
      </c>
      <c r="E1029" s="68" t="s">
        <v>51</v>
      </c>
      <c r="F1029" s="68">
        <v>10</v>
      </c>
      <c r="G1029" s="76">
        <v>11400</v>
      </c>
      <c r="H1029" s="68">
        <v>3393.5519999999997</v>
      </c>
    </row>
    <row r="1030" spans="1:8">
      <c r="A1030" s="69">
        <v>41359</v>
      </c>
      <c r="B1030" s="67">
        <v>2867</v>
      </c>
      <c r="C1030" s="68" t="s">
        <v>48</v>
      </c>
      <c r="D1030" s="68" t="s">
        <v>56</v>
      </c>
      <c r="E1030" s="68" t="s">
        <v>47</v>
      </c>
      <c r="F1030" s="68">
        <v>7</v>
      </c>
      <c r="G1030" s="76">
        <v>10962</v>
      </c>
      <c r="H1030" s="68">
        <v>936.7029</v>
      </c>
    </row>
    <row r="1031" spans="1:8">
      <c r="A1031" s="69">
        <v>41360</v>
      </c>
      <c r="B1031" s="67">
        <v>2503</v>
      </c>
      <c r="C1031" s="68" t="s">
        <v>45</v>
      </c>
      <c r="D1031" s="68" t="s">
        <v>56</v>
      </c>
      <c r="E1031" s="68" t="s">
        <v>51</v>
      </c>
      <c r="F1031" s="68">
        <v>10</v>
      </c>
      <c r="G1031" s="76">
        <v>3870</v>
      </c>
      <c r="H1031" s="68">
        <v>3277.116</v>
      </c>
    </row>
    <row r="1032" spans="1:8">
      <c r="A1032" s="69">
        <v>41361</v>
      </c>
      <c r="B1032" s="67">
        <v>2868</v>
      </c>
      <c r="C1032" s="68" t="s">
        <v>49</v>
      </c>
      <c r="D1032" s="68" t="s">
        <v>56</v>
      </c>
      <c r="E1032" s="68" t="s">
        <v>50</v>
      </c>
      <c r="F1032" s="68">
        <v>6</v>
      </c>
      <c r="G1032" s="76">
        <v>2520</v>
      </c>
      <c r="H1032" s="68">
        <v>2804.7599999999998</v>
      </c>
    </row>
    <row r="1033" spans="1:8">
      <c r="A1033" s="69">
        <v>41362</v>
      </c>
      <c r="B1033" s="67">
        <v>2504</v>
      </c>
      <c r="C1033" s="68" t="s">
        <v>48</v>
      </c>
      <c r="D1033" s="68" t="s">
        <v>56</v>
      </c>
      <c r="E1033" s="68" t="s">
        <v>51</v>
      </c>
      <c r="F1033" s="68">
        <v>8</v>
      </c>
      <c r="G1033" s="76">
        <v>4248</v>
      </c>
      <c r="H1033" s="68">
        <v>4709.9699999999993</v>
      </c>
    </row>
    <row r="1034" spans="1:8">
      <c r="A1034" s="69">
        <v>41363</v>
      </c>
      <c r="B1034" s="67">
        <v>2869</v>
      </c>
      <c r="C1034" s="68" t="s">
        <v>45</v>
      </c>
      <c r="D1034" s="68" t="s">
        <v>56</v>
      </c>
      <c r="E1034" s="68" t="s">
        <v>50</v>
      </c>
      <c r="F1034" s="68">
        <v>9</v>
      </c>
      <c r="G1034" s="76">
        <v>8640</v>
      </c>
      <c r="H1034" s="68">
        <v>1875.3119999999999</v>
      </c>
    </row>
    <row r="1035" spans="1:8">
      <c r="A1035" s="69">
        <v>41364</v>
      </c>
      <c r="B1035" s="67">
        <v>2505</v>
      </c>
      <c r="C1035" s="68" t="s">
        <v>49</v>
      </c>
      <c r="D1035" s="68" t="s">
        <v>56</v>
      </c>
      <c r="E1035" s="68" t="s">
        <v>47</v>
      </c>
      <c r="F1035" s="68">
        <v>10</v>
      </c>
      <c r="G1035" s="76">
        <v>10240</v>
      </c>
      <c r="H1035" s="68">
        <v>3927.04</v>
      </c>
    </row>
    <row r="1036" spans="1:8">
      <c r="A1036" s="69">
        <v>41365</v>
      </c>
      <c r="B1036" s="67">
        <v>2870</v>
      </c>
      <c r="C1036" s="68" t="s">
        <v>48</v>
      </c>
      <c r="D1036" s="68" t="s">
        <v>56</v>
      </c>
      <c r="E1036" s="68" t="s">
        <v>50</v>
      </c>
      <c r="F1036" s="68">
        <v>10</v>
      </c>
      <c r="G1036" s="76">
        <v>8640</v>
      </c>
      <c r="H1036" s="68">
        <v>2881.0079999999998</v>
      </c>
    </row>
    <row r="1037" spans="1:8">
      <c r="A1037" s="69">
        <v>41366</v>
      </c>
      <c r="B1037" s="67">
        <v>2506</v>
      </c>
      <c r="C1037" s="68" t="s">
        <v>45</v>
      </c>
      <c r="D1037" s="68" t="s">
        <v>56</v>
      </c>
      <c r="E1037" s="68" t="s">
        <v>47</v>
      </c>
      <c r="F1037" s="68">
        <v>10</v>
      </c>
      <c r="G1037" s="76">
        <v>2340</v>
      </c>
      <c r="H1037" s="68">
        <v>3684.33</v>
      </c>
    </row>
    <row r="1038" spans="1:8">
      <c r="A1038" s="69">
        <v>41367</v>
      </c>
      <c r="B1038" s="67">
        <v>2871</v>
      </c>
      <c r="C1038" s="68" t="s">
        <v>49</v>
      </c>
      <c r="D1038" s="68" t="s">
        <v>56</v>
      </c>
      <c r="E1038" s="68" t="s">
        <v>51</v>
      </c>
      <c r="F1038" s="68">
        <v>6</v>
      </c>
      <c r="G1038" s="76">
        <v>11070</v>
      </c>
      <c r="H1038" s="68">
        <v>2114.8128000000002</v>
      </c>
    </row>
    <row r="1039" spans="1:8">
      <c r="A1039" s="69">
        <v>41368</v>
      </c>
      <c r="B1039" s="67">
        <v>2507</v>
      </c>
      <c r="C1039" s="68" t="s">
        <v>48</v>
      </c>
      <c r="D1039" s="68" t="s">
        <v>56</v>
      </c>
      <c r="E1039" s="68" t="s">
        <v>47</v>
      </c>
      <c r="F1039" s="68">
        <v>8</v>
      </c>
      <c r="G1039" s="76">
        <v>6768</v>
      </c>
      <c r="H1039" s="68">
        <v>3277.5168000000003</v>
      </c>
    </row>
    <row r="1040" spans="1:8">
      <c r="A1040" s="69">
        <v>41369</v>
      </c>
      <c r="B1040" s="67">
        <v>2872</v>
      </c>
      <c r="C1040" s="68" t="s">
        <v>45</v>
      </c>
      <c r="D1040" s="68" t="s">
        <v>56</v>
      </c>
      <c r="E1040" s="68" t="s">
        <v>51</v>
      </c>
      <c r="F1040" s="68">
        <v>6</v>
      </c>
      <c r="G1040" s="76">
        <v>7222.5</v>
      </c>
      <c r="H1040" s="68">
        <v>529.26480000000004</v>
      </c>
    </row>
    <row r="1041" spans="1:8">
      <c r="A1041" s="69">
        <v>41370</v>
      </c>
      <c r="B1041" s="67">
        <v>2508</v>
      </c>
      <c r="C1041" s="68" t="s">
        <v>49</v>
      </c>
      <c r="D1041" s="68" t="s">
        <v>56</v>
      </c>
      <c r="E1041" s="68" t="s">
        <v>50</v>
      </c>
      <c r="F1041" s="68">
        <v>10</v>
      </c>
      <c r="G1041" s="76">
        <v>4240</v>
      </c>
      <c r="H1041" s="68">
        <v>3751.5520000000001</v>
      </c>
    </row>
    <row r="1042" spans="1:8">
      <c r="A1042" s="69">
        <v>41371</v>
      </c>
      <c r="B1042" s="67">
        <v>2873</v>
      </c>
      <c r="C1042" s="68" t="s">
        <v>48</v>
      </c>
      <c r="D1042" s="68" t="s">
        <v>56</v>
      </c>
      <c r="E1042" s="68" t="s">
        <v>51</v>
      </c>
      <c r="F1042" s="68">
        <v>6</v>
      </c>
      <c r="G1042" s="76">
        <v>12330</v>
      </c>
      <c r="H1042" s="68">
        <v>3938.6952000000001</v>
      </c>
    </row>
    <row r="1043" spans="1:8">
      <c r="A1043" s="69">
        <v>41372</v>
      </c>
      <c r="B1043" s="67">
        <v>2509</v>
      </c>
      <c r="C1043" s="68" t="s">
        <v>45</v>
      </c>
      <c r="D1043" s="68" t="s">
        <v>56</v>
      </c>
      <c r="E1043" s="68" t="s">
        <v>50</v>
      </c>
      <c r="F1043" s="68">
        <v>10</v>
      </c>
      <c r="G1043" s="76">
        <v>6960</v>
      </c>
      <c r="H1043" s="68">
        <v>3035.4300000000003</v>
      </c>
    </row>
    <row r="1044" spans="1:8">
      <c r="A1044" s="69">
        <v>41373</v>
      </c>
      <c r="B1044" s="67">
        <v>2874</v>
      </c>
      <c r="C1044" s="68" t="s">
        <v>49</v>
      </c>
      <c r="D1044" s="68" t="s">
        <v>56</v>
      </c>
      <c r="E1044" s="68" t="s">
        <v>47</v>
      </c>
      <c r="F1044" s="68">
        <v>8</v>
      </c>
      <c r="G1044" s="76">
        <v>2952</v>
      </c>
      <c r="H1044" s="68">
        <v>3958.6320000000005</v>
      </c>
    </row>
    <row r="1045" spans="1:8">
      <c r="A1045" s="69">
        <v>41374</v>
      </c>
      <c r="B1045" s="67">
        <v>2510</v>
      </c>
      <c r="C1045" s="68" t="s">
        <v>48</v>
      </c>
      <c r="D1045" s="68" t="s">
        <v>56</v>
      </c>
      <c r="E1045" s="68" t="s">
        <v>50</v>
      </c>
      <c r="F1045" s="68">
        <v>7</v>
      </c>
      <c r="G1045" s="76">
        <v>2236.5</v>
      </c>
      <c r="H1045" s="68">
        <v>2497.2759000000001</v>
      </c>
    </row>
    <row r="1046" spans="1:8">
      <c r="A1046" s="69">
        <v>41375</v>
      </c>
      <c r="B1046" s="67">
        <v>2875</v>
      </c>
      <c r="C1046" s="68" t="s">
        <v>45</v>
      </c>
      <c r="D1046" s="68" t="s">
        <v>56</v>
      </c>
      <c r="E1046" s="68" t="s">
        <v>47</v>
      </c>
      <c r="F1046" s="68">
        <v>6</v>
      </c>
      <c r="G1046" s="76">
        <v>2160</v>
      </c>
      <c r="H1046" s="68">
        <v>3587.7599999999993</v>
      </c>
    </row>
    <row r="1047" spans="1:8">
      <c r="A1047" s="69">
        <v>41376</v>
      </c>
      <c r="B1047" s="67">
        <v>2511</v>
      </c>
      <c r="C1047" s="68" t="s">
        <v>49</v>
      </c>
      <c r="D1047" s="68" t="s">
        <v>56</v>
      </c>
      <c r="E1047" s="68" t="s">
        <v>51</v>
      </c>
      <c r="F1047" s="68">
        <v>9</v>
      </c>
      <c r="G1047" s="76">
        <v>2034</v>
      </c>
      <c r="H1047" s="68">
        <v>1342.0332000000001</v>
      </c>
    </row>
    <row r="1048" spans="1:8">
      <c r="A1048" s="69">
        <v>41377</v>
      </c>
      <c r="B1048" s="67">
        <v>2876</v>
      </c>
      <c r="C1048" s="68" t="s">
        <v>48</v>
      </c>
      <c r="D1048" s="68" t="s">
        <v>56</v>
      </c>
      <c r="E1048" s="68" t="s">
        <v>47</v>
      </c>
      <c r="F1048" s="68">
        <v>9</v>
      </c>
      <c r="G1048" s="76">
        <v>8437.5</v>
      </c>
      <c r="H1048" s="68">
        <v>3468.65625</v>
      </c>
    </row>
    <row r="1049" spans="1:8">
      <c r="A1049" s="69">
        <v>41378</v>
      </c>
      <c r="B1049" s="67">
        <v>2512</v>
      </c>
      <c r="C1049" s="68" t="s">
        <v>45</v>
      </c>
      <c r="D1049" s="68" t="s">
        <v>56</v>
      </c>
      <c r="E1049" s="68" t="s">
        <v>51</v>
      </c>
      <c r="F1049" s="68">
        <v>6</v>
      </c>
      <c r="G1049" s="76">
        <v>12510</v>
      </c>
      <c r="H1049" s="68">
        <v>4870.143</v>
      </c>
    </row>
    <row r="1050" spans="1:8">
      <c r="A1050" s="69">
        <v>41379</v>
      </c>
      <c r="B1050" s="67">
        <v>2877</v>
      </c>
      <c r="C1050" s="68" t="s">
        <v>49</v>
      </c>
      <c r="D1050" s="68" t="s">
        <v>56</v>
      </c>
      <c r="E1050" s="68" t="s">
        <v>50</v>
      </c>
      <c r="F1050" s="68">
        <v>6</v>
      </c>
      <c r="G1050" s="76">
        <v>7209</v>
      </c>
      <c r="H1050" s="68">
        <v>3840.9552000000003</v>
      </c>
    </row>
    <row r="1051" spans="1:8">
      <c r="A1051" s="69">
        <v>41380</v>
      </c>
      <c r="B1051" s="67">
        <v>2513</v>
      </c>
      <c r="C1051" s="68" t="s">
        <v>48</v>
      </c>
      <c r="D1051" s="68" t="s">
        <v>56</v>
      </c>
      <c r="E1051" s="68" t="s">
        <v>51</v>
      </c>
      <c r="F1051" s="68">
        <v>6</v>
      </c>
      <c r="G1051" s="76">
        <v>1791</v>
      </c>
      <c r="H1051" s="68">
        <v>1631.2428</v>
      </c>
    </row>
    <row r="1052" spans="1:8">
      <c r="A1052" s="69">
        <v>41381</v>
      </c>
      <c r="B1052" s="67">
        <v>2878</v>
      </c>
      <c r="C1052" s="68" t="s">
        <v>45</v>
      </c>
      <c r="D1052" s="68" t="s">
        <v>56</v>
      </c>
      <c r="E1052" s="68" t="s">
        <v>50</v>
      </c>
      <c r="F1052" s="68">
        <v>9</v>
      </c>
      <c r="G1052" s="76">
        <v>6264</v>
      </c>
      <c r="H1052" s="68">
        <v>1817.3951999999999</v>
      </c>
    </row>
    <row r="1053" spans="1:8">
      <c r="A1053" s="69">
        <v>41382</v>
      </c>
      <c r="B1053" s="67">
        <v>2514</v>
      </c>
      <c r="C1053" s="68" t="s">
        <v>49</v>
      </c>
      <c r="D1053" s="68" t="s">
        <v>56</v>
      </c>
      <c r="E1053" s="68" t="s">
        <v>47</v>
      </c>
      <c r="F1053" s="68">
        <v>8</v>
      </c>
      <c r="G1053" s="76">
        <v>2280</v>
      </c>
      <c r="H1053" s="68">
        <v>2873.4839999999995</v>
      </c>
    </row>
    <row r="1054" spans="1:8">
      <c r="A1054" s="69">
        <v>41383</v>
      </c>
      <c r="B1054" s="67">
        <v>2879</v>
      </c>
      <c r="C1054" s="68" t="s">
        <v>48</v>
      </c>
      <c r="D1054" s="68" t="s">
        <v>56</v>
      </c>
      <c r="E1054" s="68" t="s">
        <v>50</v>
      </c>
      <c r="F1054" s="68">
        <v>6</v>
      </c>
      <c r="G1054" s="76">
        <v>1530</v>
      </c>
      <c r="H1054" s="68">
        <v>1919.0790000000002</v>
      </c>
    </row>
    <row r="1055" spans="1:8">
      <c r="A1055" s="69">
        <v>41384</v>
      </c>
      <c r="B1055" s="67">
        <v>2515</v>
      </c>
      <c r="C1055" s="68" t="s">
        <v>45</v>
      </c>
      <c r="D1055" s="68" t="s">
        <v>56</v>
      </c>
      <c r="E1055" s="68" t="s">
        <v>47</v>
      </c>
      <c r="F1055" s="68">
        <v>8</v>
      </c>
      <c r="G1055" s="76">
        <v>2016</v>
      </c>
      <c r="H1055" s="68">
        <v>1384.992</v>
      </c>
    </row>
    <row r="1056" spans="1:8">
      <c r="A1056" s="69">
        <v>41385</v>
      </c>
      <c r="B1056" s="67">
        <v>2880</v>
      </c>
      <c r="C1056" s="68" t="s">
        <v>49</v>
      </c>
      <c r="D1056" s="68" t="s">
        <v>56</v>
      </c>
      <c r="E1056" s="68" t="s">
        <v>51</v>
      </c>
      <c r="F1056" s="68">
        <v>6</v>
      </c>
      <c r="G1056" s="76">
        <v>4302</v>
      </c>
      <c r="H1056" s="68">
        <v>2503.7640000000001</v>
      </c>
    </row>
    <row r="1057" spans="1:8">
      <c r="A1057" s="69">
        <v>41386</v>
      </c>
      <c r="B1057" s="67">
        <v>2516</v>
      </c>
      <c r="C1057" s="68" t="s">
        <v>48</v>
      </c>
      <c r="D1057" s="68" t="s">
        <v>56</v>
      </c>
      <c r="E1057" s="68" t="s">
        <v>47</v>
      </c>
      <c r="F1057" s="68">
        <v>10</v>
      </c>
      <c r="G1057" s="76">
        <v>11220</v>
      </c>
      <c r="H1057" s="68">
        <v>4840.0275000000001</v>
      </c>
    </row>
    <row r="1058" spans="1:8">
      <c r="A1058" s="69">
        <v>41387</v>
      </c>
      <c r="B1058" s="67">
        <v>2881</v>
      </c>
      <c r="C1058" s="68" t="s">
        <v>45</v>
      </c>
      <c r="D1058" s="68" t="s">
        <v>56</v>
      </c>
      <c r="E1058" s="68" t="s">
        <v>51</v>
      </c>
      <c r="F1058" s="68">
        <v>7</v>
      </c>
      <c r="G1058" s="76">
        <v>5922</v>
      </c>
      <c r="H1058" s="68">
        <v>2014.0722000000001</v>
      </c>
    </row>
    <row r="1059" spans="1:8">
      <c r="A1059" s="69">
        <v>41388</v>
      </c>
      <c r="B1059" s="67">
        <v>2517</v>
      </c>
      <c r="C1059" s="68" t="s">
        <v>49</v>
      </c>
      <c r="D1059" s="68" t="s">
        <v>56</v>
      </c>
      <c r="E1059" s="68" t="s">
        <v>50</v>
      </c>
      <c r="F1059" s="68">
        <v>9</v>
      </c>
      <c r="G1059" s="76">
        <v>6277.5</v>
      </c>
      <c r="H1059" s="68">
        <v>4457.0249999999996</v>
      </c>
    </row>
    <row r="1060" spans="1:8">
      <c r="A1060" s="69">
        <v>41389</v>
      </c>
      <c r="B1060" s="67">
        <v>2882</v>
      </c>
      <c r="C1060" s="68" t="s">
        <v>48</v>
      </c>
      <c r="D1060" s="68" t="s">
        <v>56</v>
      </c>
      <c r="E1060" s="68" t="s">
        <v>51</v>
      </c>
      <c r="F1060" s="68">
        <v>7</v>
      </c>
      <c r="G1060" s="76">
        <v>4158</v>
      </c>
      <c r="H1060" s="68">
        <v>1633.6782000000001</v>
      </c>
    </row>
    <row r="1061" spans="1:8">
      <c r="A1061" s="69">
        <v>41390</v>
      </c>
      <c r="B1061" s="67">
        <v>2518</v>
      </c>
      <c r="C1061" s="68" t="s">
        <v>45</v>
      </c>
      <c r="D1061" s="68" t="s">
        <v>56</v>
      </c>
      <c r="E1061" s="68" t="s">
        <v>50</v>
      </c>
      <c r="F1061" s="68">
        <v>6</v>
      </c>
      <c r="G1061" s="76">
        <v>7506</v>
      </c>
      <c r="H1061" s="68">
        <v>3336.6671999999999</v>
      </c>
    </row>
    <row r="1062" spans="1:8">
      <c r="A1062" s="69">
        <v>41391</v>
      </c>
      <c r="B1062" s="67">
        <v>2883</v>
      </c>
      <c r="C1062" s="68" t="s">
        <v>49</v>
      </c>
      <c r="D1062" s="68" t="s">
        <v>56</v>
      </c>
      <c r="E1062" s="68" t="s">
        <v>47</v>
      </c>
      <c r="F1062" s="68">
        <v>10</v>
      </c>
      <c r="G1062" s="76">
        <v>4470</v>
      </c>
      <c r="H1062" s="68">
        <v>841.25400000000002</v>
      </c>
    </row>
    <row r="1063" spans="1:8">
      <c r="A1063" s="69">
        <v>41392</v>
      </c>
      <c r="B1063" s="67">
        <v>2519</v>
      </c>
      <c r="C1063" s="68" t="s">
        <v>48</v>
      </c>
      <c r="D1063" s="68" t="s">
        <v>56</v>
      </c>
      <c r="E1063" s="68" t="s">
        <v>50</v>
      </c>
      <c r="F1063" s="68">
        <v>8</v>
      </c>
      <c r="G1063" s="76">
        <v>8496</v>
      </c>
      <c r="H1063" s="68">
        <v>3202.1424000000006</v>
      </c>
    </row>
    <row r="1064" spans="1:8">
      <c r="A1064" s="69">
        <v>41393</v>
      </c>
      <c r="B1064" s="67">
        <v>2884</v>
      </c>
      <c r="C1064" s="68" t="s">
        <v>45</v>
      </c>
      <c r="D1064" s="68" t="s">
        <v>56</v>
      </c>
      <c r="E1064" s="68" t="s">
        <v>47</v>
      </c>
      <c r="F1064" s="68">
        <v>10</v>
      </c>
      <c r="G1064" s="76">
        <v>5860</v>
      </c>
      <c r="H1064" s="68">
        <v>3559.9500000000003</v>
      </c>
    </row>
    <row r="1065" spans="1:8">
      <c r="A1065" s="69">
        <v>41394</v>
      </c>
      <c r="B1065" s="67">
        <v>2520</v>
      </c>
      <c r="C1065" s="68" t="s">
        <v>49</v>
      </c>
      <c r="D1065" s="68" t="s">
        <v>56</v>
      </c>
      <c r="E1065" s="68" t="s">
        <v>51</v>
      </c>
      <c r="F1065" s="68">
        <v>9</v>
      </c>
      <c r="G1065" s="76">
        <v>2821.5</v>
      </c>
      <c r="H1065" s="68">
        <v>4735.605599999999</v>
      </c>
    </row>
    <row r="1066" spans="1:8">
      <c r="A1066" s="69">
        <v>41395</v>
      </c>
      <c r="B1066" s="67">
        <v>2885</v>
      </c>
      <c r="C1066" s="68" t="s">
        <v>48</v>
      </c>
      <c r="D1066" s="68" t="s">
        <v>56</v>
      </c>
      <c r="E1066" s="68" t="s">
        <v>47</v>
      </c>
      <c r="F1066" s="68">
        <v>10</v>
      </c>
      <c r="G1066" s="76">
        <v>2835</v>
      </c>
      <c r="H1066" s="68">
        <v>904.36500000000001</v>
      </c>
    </row>
    <row r="1067" spans="1:8">
      <c r="A1067" s="69">
        <v>41396</v>
      </c>
      <c r="B1067" s="67">
        <v>2521</v>
      </c>
      <c r="C1067" s="68" t="s">
        <v>45</v>
      </c>
      <c r="D1067" s="68" t="s">
        <v>56</v>
      </c>
      <c r="E1067" s="68" t="s">
        <v>51</v>
      </c>
      <c r="F1067" s="68">
        <v>9</v>
      </c>
      <c r="G1067" s="76">
        <v>7533</v>
      </c>
      <c r="H1067" s="68">
        <v>2267.433</v>
      </c>
    </row>
    <row r="1068" spans="1:8">
      <c r="A1068" s="69">
        <v>41397</v>
      </c>
      <c r="B1068" s="67">
        <v>2886</v>
      </c>
      <c r="C1068" s="68" t="s">
        <v>49</v>
      </c>
      <c r="D1068" s="68" t="s">
        <v>56</v>
      </c>
      <c r="E1068" s="68" t="s">
        <v>50</v>
      </c>
      <c r="F1068" s="68">
        <v>8</v>
      </c>
      <c r="G1068" s="76">
        <v>6240</v>
      </c>
      <c r="H1068" s="68">
        <v>2210.8319999999999</v>
      </c>
    </row>
    <row r="1069" spans="1:8">
      <c r="A1069" s="69">
        <v>41398</v>
      </c>
      <c r="B1069" s="67">
        <v>2522</v>
      </c>
      <c r="C1069" s="68" t="s">
        <v>48</v>
      </c>
      <c r="D1069" s="68" t="s">
        <v>56</v>
      </c>
      <c r="E1069" s="68" t="s">
        <v>51</v>
      </c>
      <c r="F1069" s="68">
        <v>7</v>
      </c>
      <c r="G1069" s="76">
        <v>1974</v>
      </c>
      <c r="H1069" s="68">
        <v>2703.5904</v>
      </c>
    </row>
    <row r="1070" spans="1:8">
      <c r="A1070" s="69">
        <v>41399</v>
      </c>
      <c r="B1070" s="67">
        <v>2887</v>
      </c>
      <c r="C1070" s="68" t="s">
        <v>45</v>
      </c>
      <c r="D1070" s="68" t="s">
        <v>56</v>
      </c>
      <c r="E1070" s="68" t="s">
        <v>50</v>
      </c>
      <c r="F1070" s="68">
        <v>9</v>
      </c>
      <c r="G1070" s="76">
        <v>4819.5</v>
      </c>
      <c r="H1070" s="68">
        <v>3159.9855000000002</v>
      </c>
    </row>
    <row r="1071" spans="1:8">
      <c r="A1071" s="69">
        <v>41400</v>
      </c>
      <c r="B1071" s="67">
        <v>2523</v>
      </c>
      <c r="C1071" s="68" t="s">
        <v>49</v>
      </c>
      <c r="D1071" s="68" t="s">
        <v>56</v>
      </c>
      <c r="E1071" s="68" t="s">
        <v>47</v>
      </c>
      <c r="F1071" s="68">
        <v>8</v>
      </c>
      <c r="G1071" s="76">
        <v>6912</v>
      </c>
      <c r="H1071" s="68">
        <v>1589.2991999999999</v>
      </c>
    </row>
    <row r="1072" spans="1:8">
      <c r="A1072" s="69">
        <v>41401</v>
      </c>
      <c r="B1072" s="67">
        <v>2888</v>
      </c>
      <c r="C1072" s="68" t="s">
        <v>48</v>
      </c>
      <c r="D1072" s="68" t="s">
        <v>56</v>
      </c>
      <c r="E1072" s="68" t="s">
        <v>50</v>
      </c>
      <c r="F1072" s="68">
        <v>7</v>
      </c>
      <c r="G1072" s="76">
        <v>1937.25</v>
      </c>
      <c r="H1072" s="68">
        <v>1735.3885500000001</v>
      </c>
    </row>
    <row r="1073" spans="1:8">
      <c r="A1073" s="69">
        <v>41767</v>
      </c>
      <c r="B1073" s="67">
        <v>2524</v>
      </c>
      <c r="C1073" s="68" t="s">
        <v>45</v>
      </c>
      <c r="D1073" s="68" t="s">
        <v>56</v>
      </c>
      <c r="E1073" s="68" t="s">
        <v>47</v>
      </c>
      <c r="F1073" s="68">
        <v>7</v>
      </c>
      <c r="G1073" s="76">
        <v>5701.5</v>
      </c>
      <c r="H1073" s="68">
        <v>2538.3077999999996</v>
      </c>
    </row>
    <row r="1074" spans="1:8">
      <c r="A1074" s="69">
        <v>41768</v>
      </c>
      <c r="B1074" s="67">
        <v>2889</v>
      </c>
      <c r="C1074" s="68" t="s">
        <v>49</v>
      </c>
      <c r="D1074" s="68" t="s">
        <v>56</v>
      </c>
      <c r="E1074" s="68" t="s">
        <v>51</v>
      </c>
      <c r="F1074" s="68">
        <v>8</v>
      </c>
      <c r="G1074" s="76">
        <v>5832</v>
      </c>
      <c r="H1074" s="68">
        <v>666.01440000000002</v>
      </c>
    </row>
    <row r="1075" spans="1:8">
      <c r="A1075" s="69">
        <v>41769</v>
      </c>
      <c r="B1075" s="67">
        <v>2525</v>
      </c>
      <c r="C1075" s="68" t="s">
        <v>48</v>
      </c>
      <c r="D1075" s="68" t="s">
        <v>56</v>
      </c>
      <c r="E1075" s="68" t="s">
        <v>47</v>
      </c>
      <c r="F1075" s="68">
        <v>10</v>
      </c>
      <c r="G1075" s="76">
        <v>7200</v>
      </c>
      <c r="H1075" s="68">
        <v>2791.44</v>
      </c>
    </row>
    <row r="1076" spans="1:8">
      <c r="A1076" s="69">
        <v>41770</v>
      </c>
      <c r="B1076" s="67">
        <v>2890</v>
      </c>
      <c r="C1076" s="68" t="s">
        <v>45</v>
      </c>
      <c r="D1076" s="68" t="s">
        <v>56</v>
      </c>
      <c r="E1076" s="68" t="s">
        <v>51</v>
      </c>
      <c r="F1076" s="68">
        <v>6</v>
      </c>
      <c r="G1076" s="76">
        <v>4819.5</v>
      </c>
      <c r="H1076" s="68">
        <v>2576.826</v>
      </c>
    </row>
    <row r="1077" spans="1:8">
      <c r="A1077" s="69">
        <v>41771</v>
      </c>
      <c r="B1077" s="67">
        <v>2526</v>
      </c>
      <c r="C1077" s="68" t="s">
        <v>49</v>
      </c>
      <c r="D1077" s="68" t="s">
        <v>56</v>
      </c>
      <c r="E1077" s="68" t="s">
        <v>50</v>
      </c>
      <c r="F1077" s="68">
        <v>6</v>
      </c>
      <c r="G1077" s="76">
        <v>2133</v>
      </c>
      <c r="H1077" s="68">
        <v>3367.5803999999998</v>
      </c>
    </row>
    <row r="1078" spans="1:8">
      <c r="A1078" s="69">
        <v>41772</v>
      </c>
      <c r="B1078" s="67">
        <v>2891</v>
      </c>
      <c r="C1078" s="68" t="s">
        <v>48</v>
      </c>
      <c r="D1078" s="68" t="s">
        <v>56</v>
      </c>
      <c r="E1078" s="68" t="s">
        <v>51</v>
      </c>
      <c r="F1078" s="68">
        <v>10</v>
      </c>
      <c r="G1078" s="76">
        <v>4980</v>
      </c>
      <c r="H1078" s="68">
        <v>816.72</v>
      </c>
    </row>
    <row r="1079" spans="1:8">
      <c r="A1079" s="69">
        <v>41773</v>
      </c>
      <c r="B1079" s="67">
        <v>2527</v>
      </c>
      <c r="C1079" s="68" t="s">
        <v>45</v>
      </c>
      <c r="D1079" s="68" t="s">
        <v>56</v>
      </c>
      <c r="E1079" s="68" t="s">
        <v>50</v>
      </c>
      <c r="F1079" s="68">
        <v>6</v>
      </c>
      <c r="G1079" s="76">
        <v>7164</v>
      </c>
      <c r="H1079" s="68">
        <v>3062.61</v>
      </c>
    </row>
    <row r="1080" spans="1:8">
      <c r="A1080" s="69">
        <v>41774</v>
      </c>
      <c r="B1080" s="67">
        <v>2892</v>
      </c>
      <c r="C1080" s="68" t="s">
        <v>49</v>
      </c>
      <c r="D1080" s="68" t="s">
        <v>56</v>
      </c>
      <c r="E1080" s="68" t="s">
        <v>47</v>
      </c>
      <c r="F1080" s="68">
        <v>8</v>
      </c>
      <c r="G1080" s="76">
        <v>12540</v>
      </c>
      <c r="H1080" s="68">
        <v>2151.3624</v>
      </c>
    </row>
    <row r="1081" spans="1:8">
      <c r="A1081" s="69">
        <v>41775</v>
      </c>
      <c r="B1081" s="67">
        <v>2528</v>
      </c>
      <c r="C1081" s="68" t="s">
        <v>48</v>
      </c>
      <c r="D1081" s="68" t="s">
        <v>56</v>
      </c>
      <c r="E1081" s="68" t="s">
        <v>50</v>
      </c>
      <c r="F1081" s="68">
        <v>10</v>
      </c>
      <c r="G1081" s="76">
        <v>2445</v>
      </c>
      <c r="H1081" s="68">
        <v>1606.8540000000003</v>
      </c>
    </row>
    <row r="1082" spans="1:8">
      <c r="A1082" s="69">
        <v>41776</v>
      </c>
      <c r="B1082" s="67">
        <v>2893</v>
      </c>
      <c r="C1082" s="68" t="s">
        <v>45</v>
      </c>
      <c r="D1082" s="68" t="s">
        <v>56</v>
      </c>
      <c r="E1082" s="68" t="s">
        <v>47</v>
      </c>
      <c r="F1082" s="68">
        <v>10</v>
      </c>
      <c r="G1082" s="76">
        <v>4530</v>
      </c>
      <c r="H1082" s="68">
        <v>2665.6784999999995</v>
      </c>
    </row>
    <row r="1083" spans="1:8">
      <c r="A1083" s="69">
        <v>41777</v>
      </c>
      <c r="B1083" s="67">
        <v>2529</v>
      </c>
      <c r="C1083" s="68" t="s">
        <v>49</v>
      </c>
      <c r="D1083" s="68" t="s">
        <v>56</v>
      </c>
      <c r="E1083" s="68" t="s">
        <v>51</v>
      </c>
      <c r="F1083" s="68">
        <v>7</v>
      </c>
      <c r="G1083" s="76">
        <v>3906</v>
      </c>
      <c r="H1083" s="68">
        <v>2996.6831999999999</v>
      </c>
    </row>
    <row r="1084" spans="1:8">
      <c r="A1084" s="69">
        <v>41778</v>
      </c>
      <c r="B1084" s="67">
        <v>2894</v>
      </c>
      <c r="C1084" s="68" t="s">
        <v>48</v>
      </c>
      <c r="D1084" s="68" t="s">
        <v>56</v>
      </c>
      <c r="E1084" s="68" t="s">
        <v>47</v>
      </c>
      <c r="F1084" s="68">
        <v>8</v>
      </c>
      <c r="G1084" s="76">
        <v>4968</v>
      </c>
      <c r="H1084" s="68">
        <v>874.11959999999999</v>
      </c>
    </row>
    <row r="1085" spans="1:8">
      <c r="A1085" s="69">
        <v>41779</v>
      </c>
      <c r="B1085" s="67">
        <v>2530</v>
      </c>
      <c r="C1085" s="68" t="s">
        <v>45</v>
      </c>
      <c r="D1085" s="68" t="s">
        <v>56</v>
      </c>
      <c r="E1085" s="68" t="s">
        <v>51</v>
      </c>
      <c r="F1085" s="68">
        <v>6</v>
      </c>
      <c r="G1085" s="76">
        <v>4104</v>
      </c>
      <c r="H1085" s="68">
        <v>757.39319999999998</v>
      </c>
    </row>
    <row r="1086" spans="1:8">
      <c r="A1086" s="69">
        <v>41780</v>
      </c>
      <c r="B1086" s="67">
        <v>2895</v>
      </c>
      <c r="C1086" s="68" t="s">
        <v>49</v>
      </c>
      <c r="D1086" s="68" t="s">
        <v>56</v>
      </c>
      <c r="E1086" s="68" t="s">
        <v>50</v>
      </c>
      <c r="F1086" s="68">
        <v>8</v>
      </c>
      <c r="G1086" s="76">
        <v>12420</v>
      </c>
      <c r="H1086" s="68">
        <v>4550.6880000000001</v>
      </c>
    </row>
    <row r="1087" spans="1:8">
      <c r="A1087" s="69">
        <v>41781</v>
      </c>
      <c r="B1087" s="67">
        <v>2531</v>
      </c>
      <c r="C1087" s="68" t="s">
        <v>48</v>
      </c>
      <c r="D1087" s="68" t="s">
        <v>56</v>
      </c>
      <c r="E1087" s="68" t="s">
        <v>51</v>
      </c>
      <c r="F1087" s="68">
        <v>6</v>
      </c>
      <c r="G1087" s="76">
        <v>3240</v>
      </c>
      <c r="H1087" s="68">
        <v>1838.0519999999999</v>
      </c>
    </row>
    <row r="1088" spans="1:8">
      <c r="A1088" s="69">
        <v>41782</v>
      </c>
      <c r="B1088" s="67">
        <v>2896</v>
      </c>
      <c r="C1088" s="68" t="s">
        <v>45</v>
      </c>
      <c r="D1088" s="68" t="s">
        <v>56</v>
      </c>
      <c r="E1088" s="68" t="s">
        <v>50</v>
      </c>
      <c r="F1088" s="68">
        <v>8</v>
      </c>
      <c r="G1088" s="76">
        <v>6264</v>
      </c>
      <c r="H1088" s="68">
        <v>938.13840000000005</v>
      </c>
    </row>
    <row r="1089" spans="1:8">
      <c r="A1089" s="69">
        <v>41783</v>
      </c>
      <c r="B1089" s="67">
        <v>2532</v>
      </c>
      <c r="C1089" s="68" t="s">
        <v>49</v>
      </c>
      <c r="D1089" s="68" t="s">
        <v>56</v>
      </c>
      <c r="E1089" s="68" t="s">
        <v>47</v>
      </c>
      <c r="F1089" s="68">
        <v>6</v>
      </c>
      <c r="G1089" s="76">
        <v>7398</v>
      </c>
      <c r="H1089" s="68">
        <v>2380.3065000000001</v>
      </c>
    </row>
    <row r="1090" spans="1:8">
      <c r="A1090" s="69">
        <v>41784</v>
      </c>
      <c r="B1090" s="67">
        <v>2897</v>
      </c>
      <c r="C1090" s="68" t="s">
        <v>48</v>
      </c>
      <c r="D1090" s="68" t="s">
        <v>56</v>
      </c>
      <c r="E1090" s="68" t="s">
        <v>50</v>
      </c>
      <c r="F1090" s="68">
        <v>6</v>
      </c>
      <c r="G1090" s="76">
        <v>7641</v>
      </c>
      <c r="H1090" s="68">
        <v>4349.0025000000005</v>
      </c>
    </row>
    <row r="1091" spans="1:8">
      <c r="A1091" s="69">
        <v>41785</v>
      </c>
      <c r="B1091" s="67">
        <v>2533</v>
      </c>
      <c r="C1091" s="68" t="s">
        <v>45</v>
      </c>
      <c r="D1091" s="68" t="s">
        <v>56</v>
      </c>
      <c r="E1091" s="68" t="s">
        <v>47</v>
      </c>
      <c r="F1091" s="68">
        <v>8</v>
      </c>
      <c r="G1091" s="76">
        <v>7272</v>
      </c>
      <c r="H1091" s="68">
        <v>2285.5896000000002</v>
      </c>
    </row>
    <row r="1092" spans="1:8">
      <c r="A1092" s="69">
        <v>41786</v>
      </c>
      <c r="B1092" s="67">
        <v>2898</v>
      </c>
      <c r="C1092" s="68" t="s">
        <v>49</v>
      </c>
      <c r="D1092" s="68" t="s">
        <v>56</v>
      </c>
      <c r="E1092" s="68" t="s">
        <v>51</v>
      </c>
      <c r="F1092" s="68">
        <v>7</v>
      </c>
      <c r="G1092" s="76">
        <v>2362.5</v>
      </c>
      <c r="H1092" s="68">
        <v>2218.3875000000003</v>
      </c>
    </row>
    <row r="1093" spans="1:8">
      <c r="A1093" s="69">
        <v>41787</v>
      </c>
      <c r="B1093" s="67">
        <v>2534</v>
      </c>
      <c r="C1093" s="68" t="s">
        <v>48</v>
      </c>
      <c r="D1093" s="68" t="s">
        <v>56</v>
      </c>
      <c r="E1093" s="68" t="s">
        <v>47</v>
      </c>
      <c r="F1093" s="68">
        <v>6</v>
      </c>
      <c r="G1093" s="76">
        <v>1539</v>
      </c>
      <c r="H1093" s="68">
        <v>2418.0767999999998</v>
      </c>
    </row>
    <row r="1094" spans="1:8">
      <c r="A1094" s="69">
        <v>41788</v>
      </c>
      <c r="B1094" s="67">
        <v>2899</v>
      </c>
      <c r="C1094" s="68" t="s">
        <v>45</v>
      </c>
      <c r="D1094" s="68" t="s">
        <v>56</v>
      </c>
      <c r="E1094" s="68" t="s">
        <v>51</v>
      </c>
      <c r="F1094" s="68">
        <v>7</v>
      </c>
      <c r="G1094" s="76">
        <v>2499</v>
      </c>
      <c r="H1094" s="68">
        <v>3060.2753999999995</v>
      </c>
    </row>
    <row r="1095" spans="1:8">
      <c r="A1095" s="69">
        <v>41789</v>
      </c>
      <c r="B1095" s="67">
        <v>2535</v>
      </c>
      <c r="C1095" s="68" t="s">
        <v>49</v>
      </c>
      <c r="D1095" s="68" t="s">
        <v>56</v>
      </c>
      <c r="E1095" s="68" t="s">
        <v>50</v>
      </c>
      <c r="F1095" s="68">
        <v>7</v>
      </c>
      <c r="G1095" s="76">
        <v>2205</v>
      </c>
      <c r="H1095" s="68">
        <v>1384.7400000000002</v>
      </c>
    </row>
    <row r="1096" spans="1:8">
      <c r="A1096" s="69">
        <v>41790</v>
      </c>
      <c r="B1096" s="67">
        <v>2900</v>
      </c>
      <c r="C1096" s="68" t="s">
        <v>48</v>
      </c>
      <c r="D1096" s="68" t="s">
        <v>56</v>
      </c>
      <c r="E1096" s="68" t="s">
        <v>51</v>
      </c>
      <c r="F1096" s="68">
        <v>9</v>
      </c>
      <c r="G1096" s="76">
        <v>7249.5</v>
      </c>
      <c r="H1096" s="68">
        <v>3633.2077500000005</v>
      </c>
    </row>
    <row r="1097" spans="1:8">
      <c r="A1097" s="69">
        <v>41791</v>
      </c>
      <c r="B1097" s="67">
        <v>2536</v>
      </c>
      <c r="C1097" s="68" t="s">
        <v>45</v>
      </c>
      <c r="D1097" s="68" t="s">
        <v>56</v>
      </c>
      <c r="E1097" s="68" t="s">
        <v>50</v>
      </c>
      <c r="F1097" s="68">
        <v>10</v>
      </c>
      <c r="G1097" s="76">
        <v>4905</v>
      </c>
      <c r="H1097" s="68">
        <v>1843.299</v>
      </c>
    </row>
    <row r="1098" spans="1:8">
      <c r="A1098" s="69">
        <v>41792</v>
      </c>
      <c r="B1098" s="67">
        <v>2901</v>
      </c>
      <c r="C1098" s="68" t="s">
        <v>49</v>
      </c>
      <c r="D1098" s="68" t="s">
        <v>56</v>
      </c>
      <c r="E1098" s="68" t="s">
        <v>47</v>
      </c>
      <c r="F1098" s="68">
        <v>8</v>
      </c>
      <c r="G1098" s="76">
        <v>7128</v>
      </c>
      <c r="H1098" s="68">
        <v>3282.6815999999999</v>
      </c>
    </row>
    <row r="1099" spans="1:8">
      <c r="A1099" s="69">
        <v>41793</v>
      </c>
      <c r="B1099" s="67">
        <v>2537</v>
      </c>
      <c r="C1099" s="68" t="s">
        <v>48</v>
      </c>
      <c r="D1099" s="68" t="s">
        <v>56</v>
      </c>
      <c r="E1099" s="68" t="s">
        <v>50</v>
      </c>
      <c r="F1099" s="68">
        <v>10</v>
      </c>
      <c r="G1099" s="76">
        <v>3270</v>
      </c>
      <c r="H1099" s="68">
        <v>632.09100000000001</v>
      </c>
    </row>
    <row r="1100" spans="1:8">
      <c r="A1100" s="69">
        <v>41794</v>
      </c>
      <c r="B1100" s="67">
        <v>2902</v>
      </c>
      <c r="C1100" s="68" t="s">
        <v>45</v>
      </c>
      <c r="D1100" s="68" t="s">
        <v>56</v>
      </c>
      <c r="E1100" s="68" t="s">
        <v>47</v>
      </c>
      <c r="F1100" s="68">
        <v>9</v>
      </c>
      <c r="G1100" s="76">
        <v>7884</v>
      </c>
      <c r="H1100" s="68">
        <v>1054.0907999999999</v>
      </c>
    </row>
    <row r="1101" spans="1:8">
      <c r="A1101" s="69">
        <v>41795</v>
      </c>
      <c r="B1101" s="67">
        <v>2538</v>
      </c>
      <c r="C1101" s="68" t="s">
        <v>49</v>
      </c>
      <c r="D1101" s="68" t="s">
        <v>56</v>
      </c>
      <c r="E1101" s="68" t="s">
        <v>51</v>
      </c>
      <c r="F1101" s="68">
        <v>7</v>
      </c>
      <c r="G1101" s="76">
        <v>3874.5</v>
      </c>
      <c r="H1101" s="68">
        <v>4334.5968749999993</v>
      </c>
    </row>
    <row r="1102" spans="1:8">
      <c r="A1102" s="69">
        <v>41796</v>
      </c>
      <c r="B1102" s="67">
        <v>2903</v>
      </c>
      <c r="C1102" s="68" t="s">
        <v>48</v>
      </c>
      <c r="D1102" s="68" t="s">
        <v>56</v>
      </c>
      <c r="E1102" s="68" t="s">
        <v>47</v>
      </c>
      <c r="F1102" s="68">
        <v>8</v>
      </c>
      <c r="G1102" s="76">
        <v>2400</v>
      </c>
      <c r="H1102" s="68">
        <v>2930.3999999999996</v>
      </c>
    </row>
    <row r="1103" spans="1:8">
      <c r="A1103" s="69">
        <v>41797</v>
      </c>
      <c r="B1103" s="67">
        <v>2539</v>
      </c>
      <c r="C1103" s="68" t="s">
        <v>45</v>
      </c>
      <c r="D1103" s="68" t="s">
        <v>56</v>
      </c>
      <c r="E1103" s="68" t="s">
        <v>51</v>
      </c>
      <c r="F1103" s="68">
        <v>9</v>
      </c>
      <c r="G1103" s="76">
        <v>8316</v>
      </c>
      <c r="H1103" s="68">
        <v>1838.2518</v>
      </c>
    </row>
    <row r="1104" spans="1:8">
      <c r="A1104" s="69">
        <v>41798</v>
      </c>
      <c r="B1104" s="67">
        <v>2904</v>
      </c>
      <c r="C1104" s="68" t="s">
        <v>49</v>
      </c>
      <c r="D1104" s="68" t="s">
        <v>56</v>
      </c>
      <c r="E1104" s="68" t="s">
        <v>50</v>
      </c>
      <c r="F1104" s="68">
        <v>7</v>
      </c>
      <c r="G1104" s="76">
        <v>6804</v>
      </c>
      <c r="H1104" s="68">
        <v>2483.46</v>
      </c>
    </row>
    <row r="1105" spans="1:8">
      <c r="A1105" s="69">
        <v>41799</v>
      </c>
      <c r="B1105" s="67">
        <v>2540</v>
      </c>
      <c r="C1105" s="68" t="s">
        <v>48</v>
      </c>
      <c r="D1105" s="68" t="s">
        <v>56</v>
      </c>
      <c r="E1105" s="68" t="s">
        <v>51</v>
      </c>
      <c r="F1105" s="68">
        <v>10</v>
      </c>
      <c r="G1105" s="76">
        <v>4440</v>
      </c>
      <c r="H1105" s="68">
        <v>1779.9959999999999</v>
      </c>
    </row>
    <row r="1106" spans="1:8">
      <c r="A1106" s="69">
        <v>41800</v>
      </c>
      <c r="B1106" s="67">
        <v>2905</v>
      </c>
      <c r="C1106" s="68" t="s">
        <v>45</v>
      </c>
      <c r="D1106" s="68" t="s">
        <v>56</v>
      </c>
      <c r="E1106" s="68" t="s">
        <v>50</v>
      </c>
      <c r="F1106" s="68">
        <v>6</v>
      </c>
      <c r="G1106" s="76">
        <v>7155</v>
      </c>
      <c r="H1106" s="68">
        <v>1952.8380000000002</v>
      </c>
    </row>
    <row r="1107" spans="1:8">
      <c r="A1107" s="69">
        <v>41801</v>
      </c>
      <c r="B1107" s="67">
        <v>2910</v>
      </c>
      <c r="C1107" s="68" t="s">
        <v>45</v>
      </c>
      <c r="D1107" s="68" t="s">
        <v>56</v>
      </c>
      <c r="E1107" s="68" t="s">
        <v>50</v>
      </c>
      <c r="F1107" s="68">
        <v>6</v>
      </c>
      <c r="G1107" s="76">
        <v>11925</v>
      </c>
      <c r="H1107" s="68">
        <v>976.4190000000001</v>
      </c>
    </row>
    <row r="1108" spans="1:8">
      <c r="A1108" s="69">
        <v>41802</v>
      </c>
      <c r="B1108" s="67">
        <v>2541</v>
      </c>
      <c r="C1108" s="68" t="s">
        <v>49</v>
      </c>
      <c r="D1108" s="68" t="s">
        <v>56</v>
      </c>
      <c r="E1108" s="68" t="s">
        <v>47</v>
      </c>
      <c r="F1108" s="68">
        <v>8</v>
      </c>
      <c r="G1108" s="76">
        <v>6144</v>
      </c>
      <c r="H1108" s="68">
        <v>687.66719999999998</v>
      </c>
    </row>
    <row r="1109" spans="1:8">
      <c r="A1109" s="69">
        <v>41803</v>
      </c>
      <c r="B1109" s="67">
        <v>2906</v>
      </c>
      <c r="C1109" s="68" t="s">
        <v>48</v>
      </c>
      <c r="D1109" s="68" t="s">
        <v>56</v>
      </c>
      <c r="E1109" s="68" t="s">
        <v>50</v>
      </c>
      <c r="F1109" s="68">
        <v>10</v>
      </c>
      <c r="G1109" s="76">
        <v>10640</v>
      </c>
      <c r="H1109" s="68">
        <v>2016.28</v>
      </c>
    </row>
    <row r="1110" spans="1:8">
      <c r="A1110" s="69">
        <v>41804</v>
      </c>
      <c r="B1110" s="67">
        <v>2911</v>
      </c>
      <c r="C1110" s="68" t="s">
        <v>48</v>
      </c>
      <c r="D1110" s="68" t="s">
        <v>56</v>
      </c>
      <c r="E1110" s="68" t="s">
        <v>50</v>
      </c>
      <c r="F1110" s="68">
        <v>10</v>
      </c>
      <c r="G1110" s="76">
        <v>7980</v>
      </c>
      <c r="H1110" s="68">
        <v>4032.56</v>
      </c>
    </row>
    <row r="1111" spans="1:8">
      <c r="A1111" s="69">
        <v>41805</v>
      </c>
      <c r="B1111" s="67">
        <v>2542</v>
      </c>
      <c r="C1111" s="68" t="s">
        <v>45</v>
      </c>
      <c r="D1111" s="68" t="s">
        <v>56</v>
      </c>
      <c r="E1111" s="68" t="s">
        <v>47</v>
      </c>
      <c r="F1111" s="68">
        <v>10</v>
      </c>
      <c r="G1111" s="76">
        <v>9900</v>
      </c>
      <c r="H1111" s="68">
        <v>4235.22</v>
      </c>
    </row>
    <row r="1112" spans="1:8">
      <c r="A1112" s="69">
        <v>41806</v>
      </c>
      <c r="B1112" s="67">
        <v>2907</v>
      </c>
      <c r="C1112" s="68" t="s">
        <v>49</v>
      </c>
      <c r="D1112" s="68" t="s">
        <v>56</v>
      </c>
      <c r="E1112" s="68" t="s">
        <v>51</v>
      </c>
      <c r="F1112" s="68">
        <v>9</v>
      </c>
      <c r="G1112" s="76">
        <v>10485</v>
      </c>
      <c r="H1112" s="68">
        <v>2603.8449000000001</v>
      </c>
    </row>
    <row r="1113" spans="1:8">
      <c r="A1113" s="69">
        <v>41807</v>
      </c>
      <c r="B1113" s="67">
        <v>2912</v>
      </c>
      <c r="C1113" s="68" t="s">
        <v>49</v>
      </c>
      <c r="D1113" s="68" t="s">
        <v>56</v>
      </c>
      <c r="E1113" s="68" t="s">
        <v>51</v>
      </c>
      <c r="F1113" s="68">
        <v>9</v>
      </c>
      <c r="G1113" s="76">
        <v>4194</v>
      </c>
      <c r="H1113" s="68">
        <v>4339.7415000000001</v>
      </c>
    </row>
    <row r="1114" spans="1:8">
      <c r="A1114" s="69">
        <v>41808</v>
      </c>
      <c r="B1114" s="67">
        <v>2543</v>
      </c>
      <c r="C1114" s="68" t="s">
        <v>48</v>
      </c>
      <c r="D1114" s="68" t="s">
        <v>56</v>
      </c>
      <c r="E1114" s="68" t="s">
        <v>47</v>
      </c>
      <c r="F1114" s="68">
        <v>6</v>
      </c>
      <c r="G1114" s="76">
        <v>4576.5</v>
      </c>
      <c r="H1114" s="68">
        <v>2406.4762500000002</v>
      </c>
    </row>
    <row r="1115" spans="1:8">
      <c r="A1115" s="69">
        <v>41809</v>
      </c>
      <c r="B1115" s="67">
        <v>2908</v>
      </c>
      <c r="C1115" s="68" t="s">
        <v>45</v>
      </c>
      <c r="D1115" s="68" t="s">
        <v>56</v>
      </c>
      <c r="E1115" s="68" t="s">
        <v>51</v>
      </c>
      <c r="F1115" s="68">
        <v>7</v>
      </c>
      <c r="G1115" s="76">
        <v>6090</v>
      </c>
      <c r="H1115" s="68">
        <v>2547.1425000000004</v>
      </c>
    </row>
    <row r="1116" spans="1:8">
      <c r="A1116" s="69">
        <v>41810</v>
      </c>
      <c r="B1116" s="67">
        <v>2913</v>
      </c>
      <c r="C1116" s="68" t="s">
        <v>45</v>
      </c>
      <c r="D1116" s="68" t="s">
        <v>56</v>
      </c>
      <c r="E1116" s="68" t="s">
        <v>51</v>
      </c>
      <c r="F1116" s="68">
        <v>7</v>
      </c>
      <c r="G1116" s="76">
        <v>6090</v>
      </c>
      <c r="H1116" s="68">
        <v>2547.1425000000004</v>
      </c>
    </row>
    <row r="1117" spans="1:8">
      <c r="A1117" s="69">
        <v>41811</v>
      </c>
      <c r="B1117" s="67">
        <v>2544</v>
      </c>
      <c r="C1117" s="68" t="s">
        <v>49</v>
      </c>
      <c r="D1117" s="68" t="s">
        <v>56</v>
      </c>
      <c r="E1117" s="68" t="s">
        <v>50</v>
      </c>
      <c r="F1117" s="68">
        <v>6</v>
      </c>
      <c r="G1117" s="76">
        <v>5292</v>
      </c>
      <c r="H1117" s="68">
        <v>3454.6175999999996</v>
      </c>
    </row>
    <row r="1118" spans="1:8">
      <c r="A1118" s="69">
        <v>41812</v>
      </c>
      <c r="B1118" s="67">
        <v>2909</v>
      </c>
      <c r="C1118" s="68" t="s">
        <v>48</v>
      </c>
      <c r="D1118" s="68" t="s">
        <v>56</v>
      </c>
      <c r="E1118" s="68" t="s">
        <v>51</v>
      </c>
      <c r="F1118" s="68">
        <v>9</v>
      </c>
      <c r="G1118" s="76">
        <v>4252.5</v>
      </c>
      <c r="H1118" s="68">
        <v>680.40000000000009</v>
      </c>
    </row>
    <row r="1119" spans="1:8">
      <c r="A1119" s="69">
        <v>41813</v>
      </c>
      <c r="B1119" s="67">
        <v>2914</v>
      </c>
      <c r="C1119" s="68" t="s">
        <v>48</v>
      </c>
      <c r="D1119" s="68" t="s">
        <v>56</v>
      </c>
      <c r="E1119" s="68" t="s">
        <v>51</v>
      </c>
      <c r="F1119" s="68">
        <v>9</v>
      </c>
      <c r="G1119" s="76">
        <v>4252.5</v>
      </c>
      <c r="H1119" s="68">
        <v>2041.2000000000003</v>
      </c>
    </row>
    <row r="1120" spans="1:8">
      <c r="A1120" s="69">
        <v>41814</v>
      </c>
      <c r="B1120" s="67">
        <v>2915</v>
      </c>
      <c r="C1120" s="68" t="s">
        <v>45</v>
      </c>
      <c r="D1120" s="68" t="s">
        <v>56</v>
      </c>
      <c r="E1120" s="68" t="s">
        <v>47</v>
      </c>
      <c r="F1120" s="68">
        <v>8</v>
      </c>
      <c r="G1120" s="76">
        <v>4776</v>
      </c>
      <c r="H1120" s="68">
        <v>2532.4739999999997</v>
      </c>
    </row>
    <row r="1121" spans="1:8">
      <c r="A1121" s="69">
        <v>41815</v>
      </c>
      <c r="B1121" s="67">
        <v>2545</v>
      </c>
      <c r="C1121" s="68" t="s">
        <v>45</v>
      </c>
      <c r="D1121" s="68" t="s">
        <v>56</v>
      </c>
      <c r="E1121" s="68" t="s">
        <v>50</v>
      </c>
      <c r="F1121" s="68">
        <v>9</v>
      </c>
      <c r="G1121" s="76">
        <v>6777</v>
      </c>
      <c r="H1121" s="68">
        <v>2062.9187999999999</v>
      </c>
    </row>
    <row r="1122" spans="1:8">
      <c r="A1122" s="69">
        <v>41816</v>
      </c>
      <c r="B1122" s="67">
        <v>2546</v>
      </c>
      <c r="C1122" s="68" t="s">
        <v>48</v>
      </c>
      <c r="D1122" s="68" t="s">
        <v>56</v>
      </c>
      <c r="E1122" s="68" t="s">
        <v>50</v>
      </c>
      <c r="F1122" s="68">
        <v>9</v>
      </c>
      <c r="G1122" s="76">
        <v>5697</v>
      </c>
      <c r="H1122" s="68">
        <v>1026.5994000000001</v>
      </c>
    </row>
    <row r="1123" spans="1:8">
      <c r="A1123" s="69">
        <v>41817</v>
      </c>
      <c r="B1123" s="67">
        <v>2547</v>
      </c>
      <c r="C1123" s="68" t="s">
        <v>49</v>
      </c>
      <c r="D1123" s="68" t="s">
        <v>56</v>
      </c>
      <c r="E1123" s="68" t="s">
        <v>51</v>
      </c>
      <c r="F1123" s="68">
        <v>7</v>
      </c>
      <c r="G1123" s="76">
        <v>4000.5</v>
      </c>
      <c r="H1123" s="68">
        <v>2616.3270000000002</v>
      </c>
    </row>
    <row r="1124" spans="1:8">
      <c r="A1124" s="69">
        <v>41818</v>
      </c>
      <c r="B1124" s="67">
        <v>2548</v>
      </c>
      <c r="C1124" s="68" t="s">
        <v>45</v>
      </c>
      <c r="D1124" s="68" t="s">
        <v>56</v>
      </c>
      <c r="E1124" s="68" t="s">
        <v>51</v>
      </c>
      <c r="F1124" s="68">
        <v>6</v>
      </c>
      <c r="G1124" s="76">
        <v>5427</v>
      </c>
      <c r="H1124" s="68">
        <v>2658.5064000000002</v>
      </c>
    </row>
    <row r="1125" spans="1:8">
      <c r="A1125" s="69">
        <v>41819</v>
      </c>
      <c r="B1125" s="67">
        <v>2549</v>
      </c>
      <c r="C1125" s="68" t="s">
        <v>48</v>
      </c>
      <c r="D1125" s="68" t="s">
        <v>56</v>
      </c>
      <c r="E1125" s="68" t="s">
        <v>51</v>
      </c>
      <c r="F1125" s="68">
        <v>7</v>
      </c>
      <c r="G1125" s="76">
        <v>3192</v>
      </c>
      <c r="H1125" s="68">
        <v>1860.6168</v>
      </c>
    </row>
    <row r="1126" spans="1:8">
      <c r="A1126" s="69">
        <v>41820</v>
      </c>
      <c r="B1126" s="67">
        <v>2550</v>
      </c>
      <c r="C1126" s="68" t="s">
        <v>49</v>
      </c>
      <c r="D1126" s="68" t="s">
        <v>56</v>
      </c>
      <c r="E1126" s="68" t="s">
        <v>47</v>
      </c>
      <c r="F1126" s="68">
        <v>10</v>
      </c>
      <c r="G1126" s="76">
        <v>5175</v>
      </c>
      <c r="H1126" s="68">
        <v>541.30500000000006</v>
      </c>
    </row>
    <row r="1127" spans="1:8">
      <c r="A1127" s="69">
        <v>41821</v>
      </c>
      <c r="B1127" s="67">
        <v>2551</v>
      </c>
      <c r="C1127" s="68" t="s">
        <v>45</v>
      </c>
      <c r="D1127" s="68" t="s">
        <v>56</v>
      </c>
      <c r="E1127" s="68" t="s">
        <v>47</v>
      </c>
      <c r="F1127" s="68">
        <v>10</v>
      </c>
      <c r="G1127" s="76">
        <v>10200</v>
      </c>
      <c r="H1127" s="68">
        <v>3057.5519999999997</v>
      </c>
    </row>
    <row r="1128" spans="1:8">
      <c r="A1128" s="69">
        <v>41822</v>
      </c>
      <c r="B1128" s="67">
        <v>2552</v>
      </c>
      <c r="C1128" s="68" t="s">
        <v>48</v>
      </c>
      <c r="D1128" s="68" t="s">
        <v>56</v>
      </c>
      <c r="E1128" s="68" t="s">
        <v>47</v>
      </c>
      <c r="F1128" s="68">
        <v>8</v>
      </c>
      <c r="G1128" s="76">
        <v>5952</v>
      </c>
      <c r="H1128" s="68">
        <v>4679.4624000000003</v>
      </c>
    </row>
    <row r="1129" spans="1:8">
      <c r="A1129" s="69">
        <v>41823</v>
      </c>
      <c r="B1129" s="67">
        <v>2553</v>
      </c>
      <c r="C1129" s="68" t="s">
        <v>49</v>
      </c>
      <c r="D1129" s="68" t="s">
        <v>56</v>
      </c>
      <c r="E1129" s="68" t="s">
        <v>50</v>
      </c>
      <c r="F1129" s="68">
        <v>9</v>
      </c>
      <c r="G1129" s="76">
        <v>2308.5</v>
      </c>
      <c r="H1129" s="68">
        <v>4884.7860000000001</v>
      </c>
    </row>
    <row r="1130" spans="1:8">
      <c r="A1130" s="69">
        <v>41824</v>
      </c>
      <c r="B1130" s="67">
        <v>2554</v>
      </c>
      <c r="C1130" s="68" t="s">
        <v>45</v>
      </c>
      <c r="D1130" s="68" t="s">
        <v>56</v>
      </c>
      <c r="E1130" s="68" t="s">
        <v>50</v>
      </c>
      <c r="F1130" s="68">
        <v>9</v>
      </c>
      <c r="G1130" s="76">
        <v>6831</v>
      </c>
      <c r="H1130" s="68">
        <v>5122.1115</v>
      </c>
    </row>
    <row r="1131" spans="1:8">
      <c r="A1131" s="69">
        <v>41825</v>
      </c>
      <c r="B1131" s="67">
        <v>2555</v>
      </c>
      <c r="C1131" s="68" t="s">
        <v>48</v>
      </c>
      <c r="D1131" s="68" t="s">
        <v>56</v>
      </c>
      <c r="E1131" s="68" t="s">
        <v>50</v>
      </c>
      <c r="F1131" s="68">
        <v>9</v>
      </c>
      <c r="G1131" s="76">
        <v>5872.5</v>
      </c>
      <c r="H1131" s="68">
        <v>774.97424999999998</v>
      </c>
    </row>
    <row r="1132" spans="1:8">
      <c r="A1132" s="69">
        <v>41826</v>
      </c>
      <c r="B1132" s="67">
        <v>2556</v>
      </c>
      <c r="C1132" s="68" t="s">
        <v>49</v>
      </c>
      <c r="D1132" s="68" t="s">
        <v>56</v>
      </c>
      <c r="E1132" s="68" t="s">
        <v>51</v>
      </c>
      <c r="F1132" s="68">
        <v>9</v>
      </c>
      <c r="G1132" s="76">
        <v>10260</v>
      </c>
      <c r="H1132" s="68">
        <v>2513.9565000000002</v>
      </c>
    </row>
    <row r="1133" spans="1:8">
      <c r="A1133" s="69">
        <v>41827</v>
      </c>
      <c r="B1133" s="67">
        <v>2557</v>
      </c>
      <c r="C1133" s="68" t="s">
        <v>45</v>
      </c>
      <c r="D1133" s="68" t="s">
        <v>56</v>
      </c>
      <c r="E1133" s="68" t="s">
        <v>51</v>
      </c>
      <c r="F1133" s="68">
        <v>6</v>
      </c>
      <c r="G1133" s="76">
        <v>5751</v>
      </c>
      <c r="H1133" s="68">
        <v>2803.4207999999999</v>
      </c>
    </row>
    <row r="1134" spans="1:8">
      <c r="A1134" s="69">
        <v>41828</v>
      </c>
      <c r="B1134" s="67">
        <v>2558</v>
      </c>
      <c r="C1134" s="68" t="s">
        <v>48</v>
      </c>
      <c r="D1134" s="68" t="s">
        <v>56</v>
      </c>
      <c r="E1134" s="68" t="s">
        <v>51</v>
      </c>
      <c r="F1134" s="68">
        <v>6</v>
      </c>
      <c r="G1134" s="76">
        <v>8964</v>
      </c>
      <c r="H1134" s="68">
        <v>2641.4666999999999</v>
      </c>
    </row>
    <row r="1135" spans="1:8">
      <c r="A1135" s="69">
        <v>41829</v>
      </c>
      <c r="B1135" s="67">
        <v>2559</v>
      </c>
      <c r="C1135" s="68" t="s">
        <v>49</v>
      </c>
      <c r="D1135" s="68" t="s">
        <v>56</v>
      </c>
      <c r="E1135" s="68" t="s">
        <v>47</v>
      </c>
      <c r="F1135" s="68">
        <v>7</v>
      </c>
      <c r="G1135" s="76">
        <v>4536</v>
      </c>
      <c r="H1135" s="68">
        <v>503.79839999999996</v>
      </c>
    </row>
    <row r="1136" spans="1:8">
      <c r="A1136" s="69">
        <v>41828</v>
      </c>
      <c r="B1136" s="67">
        <v>2560</v>
      </c>
      <c r="C1136" s="68" t="s">
        <v>45</v>
      </c>
      <c r="D1136" s="68" t="s">
        <v>56</v>
      </c>
      <c r="E1136" s="68" t="s">
        <v>47</v>
      </c>
      <c r="F1136" s="68">
        <v>6</v>
      </c>
      <c r="G1136" s="76">
        <v>1791</v>
      </c>
      <c r="H1136" s="68">
        <v>805.23360000000002</v>
      </c>
    </row>
    <row r="1137" spans="1:8">
      <c r="A1137" s="69">
        <v>41829</v>
      </c>
      <c r="B1137" s="67">
        <v>2561</v>
      </c>
      <c r="C1137" s="68" t="s">
        <v>48</v>
      </c>
      <c r="D1137" s="68" t="s">
        <v>56</v>
      </c>
      <c r="E1137" s="68" t="s">
        <v>47</v>
      </c>
      <c r="F1137" s="68">
        <v>8</v>
      </c>
      <c r="G1137" s="76">
        <v>13020</v>
      </c>
      <c r="H1137" s="68">
        <v>4309.0992000000006</v>
      </c>
    </row>
    <row r="1138" spans="1:8">
      <c r="A1138" s="69">
        <v>40909</v>
      </c>
      <c r="B1138" s="67">
        <v>2616</v>
      </c>
      <c r="C1138" s="68" t="s">
        <v>49</v>
      </c>
      <c r="D1138" s="68" t="s">
        <v>57</v>
      </c>
      <c r="E1138" s="68" t="s">
        <v>50</v>
      </c>
      <c r="F1138" s="68">
        <v>8</v>
      </c>
      <c r="G1138" s="76">
        <v>9744</v>
      </c>
      <c r="H1138" s="68">
        <v>904.73039999999992</v>
      </c>
    </row>
    <row r="1139" spans="1:8">
      <c r="A1139" s="69">
        <v>40910</v>
      </c>
      <c r="B1139" s="67">
        <v>2251</v>
      </c>
      <c r="C1139" s="68" t="s">
        <v>45</v>
      </c>
      <c r="D1139" s="68" t="s">
        <v>57</v>
      </c>
      <c r="E1139" s="68" t="s">
        <v>51</v>
      </c>
      <c r="F1139" s="68">
        <v>8</v>
      </c>
      <c r="G1139" s="76">
        <v>9600</v>
      </c>
      <c r="H1139" s="68">
        <v>741.12</v>
      </c>
    </row>
    <row r="1140" spans="1:8">
      <c r="A1140" s="69">
        <v>40911</v>
      </c>
      <c r="B1140" s="67">
        <v>2617</v>
      </c>
      <c r="C1140" s="68" t="s">
        <v>45</v>
      </c>
      <c r="D1140" s="68" t="s">
        <v>57</v>
      </c>
      <c r="E1140" s="68" t="s">
        <v>50</v>
      </c>
      <c r="F1140" s="68">
        <v>10</v>
      </c>
      <c r="G1140" s="76">
        <v>14450</v>
      </c>
      <c r="H1140" s="68">
        <v>2875.8389999999999</v>
      </c>
    </row>
    <row r="1141" spans="1:8">
      <c r="A1141" s="69">
        <v>40913</v>
      </c>
      <c r="B1141" s="67">
        <v>2252</v>
      </c>
      <c r="C1141" s="68" t="s">
        <v>48</v>
      </c>
      <c r="D1141" s="68" t="s">
        <v>57</v>
      </c>
      <c r="E1141" s="68" t="s">
        <v>51</v>
      </c>
      <c r="F1141" s="68">
        <v>10</v>
      </c>
      <c r="G1141" s="76">
        <v>10750</v>
      </c>
      <c r="H1141" s="68">
        <v>928.58500000000004</v>
      </c>
    </row>
    <row r="1142" spans="1:8">
      <c r="A1142" s="69">
        <v>40914</v>
      </c>
      <c r="B1142" s="67">
        <v>2618</v>
      </c>
      <c r="C1142" s="68" t="s">
        <v>48</v>
      </c>
      <c r="D1142" s="68" t="s">
        <v>57</v>
      </c>
      <c r="E1142" s="68" t="s">
        <v>50</v>
      </c>
      <c r="F1142" s="68">
        <v>8</v>
      </c>
      <c r="G1142" s="76">
        <v>2520</v>
      </c>
      <c r="H1142" s="68">
        <v>2920.4279999999999</v>
      </c>
    </row>
    <row r="1143" spans="1:8">
      <c r="A1143" s="69">
        <v>40915</v>
      </c>
      <c r="B1143" s="67">
        <v>2253</v>
      </c>
      <c r="C1143" s="68" t="s">
        <v>49</v>
      </c>
      <c r="D1143" s="68" t="s">
        <v>57</v>
      </c>
      <c r="E1143" s="68" t="s">
        <v>47</v>
      </c>
      <c r="F1143" s="68">
        <v>6</v>
      </c>
      <c r="G1143" s="76">
        <v>1674</v>
      </c>
      <c r="H1143" s="68">
        <v>571.16880000000003</v>
      </c>
    </row>
    <row r="1144" spans="1:8">
      <c r="A1144" s="69">
        <v>40916</v>
      </c>
      <c r="B1144" s="67">
        <v>2619</v>
      </c>
      <c r="C1144" s="68" t="s">
        <v>49</v>
      </c>
      <c r="D1144" s="68" t="s">
        <v>57</v>
      </c>
      <c r="E1144" s="68" t="s">
        <v>51</v>
      </c>
      <c r="F1144" s="68">
        <v>8</v>
      </c>
      <c r="G1144" s="76">
        <v>6084</v>
      </c>
      <c r="H1144" s="68">
        <v>4072.2240000000002</v>
      </c>
    </row>
    <row r="1145" spans="1:8">
      <c r="A1145" s="69">
        <v>40917</v>
      </c>
      <c r="B1145" s="67">
        <v>2254</v>
      </c>
      <c r="C1145" s="68" t="s">
        <v>45</v>
      </c>
      <c r="D1145" s="68" t="s">
        <v>57</v>
      </c>
      <c r="E1145" s="68" t="s">
        <v>47</v>
      </c>
      <c r="F1145" s="68">
        <v>7</v>
      </c>
      <c r="G1145" s="76">
        <v>11466</v>
      </c>
      <c r="H1145" s="68">
        <v>5305.8914999999997</v>
      </c>
    </row>
    <row r="1146" spans="1:8">
      <c r="A1146" s="69">
        <v>40918</v>
      </c>
      <c r="B1146" s="67">
        <v>2620</v>
      </c>
      <c r="C1146" s="68" t="s">
        <v>45</v>
      </c>
      <c r="D1146" s="68" t="s">
        <v>57</v>
      </c>
      <c r="E1146" s="68" t="s">
        <v>51</v>
      </c>
      <c r="F1146" s="68">
        <v>9</v>
      </c>
      <c r="G1146" s="76">
        <v>2529</v>
      </c>
      <c r="H1146" s="68">
        <v>1095.3099</v>
      </c>
    </row>
    <row r="1147" spans="1:8">
      <c r="A1147" s="69">
        <v>40919</v>
      </c>
      <c r="B1147" s="67">
        <v>2622</v>
      </c>
      <c r="C1147" s="68" t="s">
        <v>49</v>
      </c>
      <c r="D1147" s="68" t="s">
        <v>57</v>
      </c>
      <c r="E1147" s="68" t="s">
        <v>47</v>
      </c>
      <c r="F1147" s="68">
        <v>9</v>
      </c>
      <c r="G1147" s="76">
        <v>5386.5</v>
      </c>
      <c r="H1147" s="68">
        <v>2413.6906500000005</v>
      </c>
    </row>
    <row r="1148" spans="1:8">
      <c r="A1148" s="69">
        <v>40920</v>
      </c>
      <c r="B1148" s="67">
        <v>2623</v>
      </c>
      <c r="C1148" s="68" t="s">
        <v>45</v>
      </c>
      <c r="D1148" s="68" t="s">
        <v>57</v>
      </c>
      <c r="E1148" s="68" t="s">
        <v>47</v>
      </c>
      <c r="F1148" s="68">
        <v>6</v>
      </c>
      <c r="G1148" s="76">
        <v>8928</v>
      </c>
      <c r="H1148" s="68">
        <v>3718.5120000000002</v>
      </c>
    </row>
    <row r="1149" spans="1:8">
      <c r="A1149" s="69">
        <v>40921</v>
      </c>
      <c r="B1149" s="67">
        <v>2624</v>
      </c>
      <c r="C1149" s="68" t="s">
        <v>48</v>
      </c>
      <c r="D1149" s="68" t="s">
        <v>57</v>
      </c>
      <c r="E1149" s="68" t="s">
        <v>47</v>
      </c>
      <c r="F1149" s="68">
        <v>9</v>
      </c>
      <c r="G1149" s="76">
        <v>5346</v>
      </c>
      <c r="H1149" s="68">
        <v>5565.1859999999997</v>
      </c>
    </row>
    <row r="1150" spans="1:8">
      <c r="A1150" s="69">
        <v>40922</v>
      </c>
      <c r="B1150" s="67">
        <v>2625</v>
      </c>
      <c r="C1150" s="68" t="s">
        <v>49</v>
      </c>
      <c r="D1150" s="68" t="s">
        <v>57</v>
      </c>
      <c r="E1150" s="68" t="s">
        <v>50</v>
      </c>
      <c r="F1150" s="68">
        <v>7</v>
      </c>
      <c r="G1150" s="76">
        <v>11103.75</v>
      </c>
      <c r="H1150" s="68">
        <v>2948.0456249999997</v>
      </c>
    </row>
    <row r="1151" spans="1:8">
      <c r="A1151" s="69">
        <v>40923</v>
      </c>
      <c r="B1151" s="67">
        <v>2626</v>
      </c>
      <c r="C1151" s="68" t="s">
        <v>45</v>
      </c>
      <c r="D1151" s="68" t="s">
        <v>57</v>
      </c>
      <c r="E1151" s="68" t="s">
        <v>50</v>
      </c>
      <c r="F1151" s="68">
        <v>6</v>
      </c>
      <c r="G1151" s="76">
        <v>1872</v>
      </c>
      <c r="H1151" s="68">
        <v>1645.1136000000001</v>
      </c>
    </row>
    <row r="1152" spans="1:8">
      <c r="A1152" s="69">
        <v>40924</v>
      </c>
      <c r="B1152" s="67">
        <v>2262</v>
      </c>
      <c r="C1152" s="68" t="s">
        <v>49</v>
      </c>
      <c r="D1152" s="68" t="s">
        <v>57</v>
      </c>
      <c r="E1152" s="68" t="s">
        <v>47</v>
      </c>
      <c r="F1152" s="68">
        <v>9</v>
      </c>
      <c r="G1152" s="76">
        <v>1984.5</v>
      </c>
      <c r="H1152" s="68">
        <v>1616.9705999999999</v>
      </c>
    </row>
    <row r="1153" spans="1:8">
      <c r="A1153" s="69">
        <v>40925</v>
      </c>
      <c r="B1153" s="67">
        <v>2627</v>
      </c>
      <c r="C1153" s="68" t="s">
        <v>48</v>
      </c>
      <c r="D1153" s="68" t="s">
        <v>57</v>
      </c>
      <c r="E1153" s="68" t="s">
        <v>50</v>
      </c>
      <c r="F1153" s="68">
        <v>6</v>
      </c>
      <c r="G1153" s="76">
        <v>7344</v>
      </c>
      <c r="H1153" s="68">
        <v>5129.7839999999997</v>
      </c>
    </row>
    <row r="1154" spans="1:8">
      <c r="A1154" s="69">
        <v>40926</v>
      </c>
      <c r="B1154" s="67">
        <v>2263</v>
      </c>
      <c r="C1154" s="68" t="s">
        <v>45</v>
      </c>
      <c r="D1154" s="68" t="s">
        <v>57</v>
      </c>
      <c r="E1154" s="68" t="s">
        <v>47</v>
      </c>
      <c r="F1154" s="68">
        <v>9</v>
      </c>
      <c r="G1154" s="76">
        <v>12645</v>
      </c>
      <c r="H1154" s="68">
        <v>2667.5892000000003</v>
      </c>
    </row>
    <row r="1155" spans="1:8">
      <c r="A1155" s="69">
        <v>40927</v>
      </c>
      <c r="B1155" s="67">
        <v>2628</v>
      </c>
      <c r="C1155" s="68" t="s">
        <v>49</v>
      </c>
      <c r="D1155" s="68" t="s">
        <v>57</v>
      </c>
      <c r="E1155" s="68" t="s">
        <v>51</v>
      </c>
      <c r="F1155" s="68">
        <v>6</v>
      </c>
      <c r="G1155" s="76">
        <v>5751</v>
      </c>
      <c r="H1155" s="68">
        <v>3564.6615000000002</v>
      </c>
    </row>
    <row r="1156" spans="1:8">
      <c r="A1156" s="69">
        <v>40928</v>
      </c>
      <c r="B1156" s="67">
        <v>2264</v>
      </c>
      <c r="C1156" s="68" t="s">
        <v>48</v>
      </c>
      <c r="D1156" s="68" t="s">
        <v>57</v>
      </c>
      <c r="E1156" s="68" t="s">
        <v>47</v>
      </c>
      <c r="F1156" s="68">
        <v>8</v>
      </c>
      <c r="G1156" s="76">
        <v>11952</v>
      </c>
      <c r="H1156" s="68">
        <v>2329.4447999999998</v>
      </c>
    </row>
    <row r="1157" spans="1:8">
      <c r="A1157" s="69">
        <v>40929</v>
      </c>
      <c r="B1157" s="67">
        <v>2629</v>
      </c>
      <c r="C1157" s="68" t="s">
        <v>45</v>
      </c>
      <c r="D1157" s="68" t="s">
        <v>57</v>
      </c>
      <c r="E1157" s="68" t="s">
        <v>51</v>
      </c>
      <c r="F1157" s="68">
        <v>8</v>
      </c>
      <c r="G1157" s="76">
        <v>9120</v>
      </c>
      <c r="H1157" s="68">
        <v>1475.16</v>
      </c>
    </row>
    <row r="1158" spans="1:8">
      <c r="A1158" s="69">
        <v>40930</v>
      </c>
      <c r="B1158" s="67">
        <v>2265</v>
      </c>
      <c r="C1158" s="68" t="s">
        <v>49</v>
      </c>
      <c r="D1158" s="68" t="s">
        <v>57</v>
      </c>
      <c r="E1158" s="68" t="s">
        <v>50</v>
      </c>
      <c r="F1158" s="68">
        <v>10</v>
      </c>
      <c r="G1158" s="76">
        <v>5520</v>
      </c>
      <c r="H1158" s="68">
        <v>4529.1600000000008</v>
      </c>
    </row>
    <row r="1159" spans="1:8">
      <c r="A1159" s="69">
        <v>40931</v>
      </c>
      <c r="B1159" s="67">
        <v>2630</v>
      </c>
      <c r="C1159" s="68" t="s">
        <v>48</v>
      </c>
      <c r="D1159" s="68" t="s">
        <v>57</v>
      </c>
      <c r="E1159" s="68" t="s">
        <v>51</v>
      </c>
      <c r="F1159" s="68">
        <v>8</v>
      </c>
      <c r="G1159" s="76">
        <v>4048</v>
      </c>
      <c r="H1159" s="68">
        <v>3422.1792</v>
      </c>
    </row>
    <row r="1160" spans="1:8">
      <c r="A1160" s="69">
        <v>40932</v>
      </c>
      <c r="B1160" s="67">
        <v>2266</v>
      </c>
      <c r="C1160" s="68" t="s">
        <v>45</v>
      </c>
      <c r="D1160" s="68" t="s">
        <v>57</v>
      </c>
      <c r="E1160" s="68" t="s">
        <v>50</v>
      </c>
      <c r="F1160" s="68">
        <v>8</v>
      </c>
      <c r="G1160" s="76">
        <v>2106</v>
      </c>
      <c r="H1160" s="68">
        <v>718.98839999999996</v>
      </c>
    </row>
    <row r="1161" spans="1:8">
      <c r="A1161" s="69">
        <v>40933</v>
      </c>
      <c r="B1161" s="67">
        <v>2631</v>
      </c>
      <c r="C1161" s="68" t="s">
        <v>49</v>
      </c>
      <c r="D1161" s="68" t="s">
        <v>57</v>
      </c>
      <c r="E1161" s="68" t="s">
        <v>47</v>
      </c>
      <c r="F1161" s="68">
        <v>9</v>
      </c>
      <c r="G1161" s="76">
        <v>10215</v>
      </c>
      <c r="H1161" s="68">
        <v>2739.0500999999999</v>
      </c>
    </row>
    <row r="1162" spans="1:8">
      <c r="A1162" s="69">
        <v>40934</v>
      </c>
      <c r="B1162" s="67">
        <v>2267</v>
      </c>
      <c r="C1162" s="68" t="s">
        <v>48</v>
      </c>
      <c r="D1162" s="68" t="s">
        <v>57</v>
      </c>
      <c r="E1162" s="68" t="s">
        <v>50</v>
      </c>
      <c r="F1162" s="68">
        <v>8</v>
      </c>
      <c r="G1162" s="76">
        <v>3960</v>
      </c>
      <c r="H1162" s="68">
        <v>1251.7560000000001</v>
      </c>
    </row>
    <row r="1163" spans="1:8">
      <c r="A1163" s="69">
        <v>40935</v>
      </c>
      <c r="B1163" s="67">
        <v>2632</v>
      </c>
      <c r="C1163" s="68" t="s">
        <v>45</v>
      </c>
      <c r="D1163" s="68" t="s">
        <v>57</v>
      </c>
      <c r="E1163" s="68" t="s">
        <v>47</v>
      </c>
      <c r="F1163" s="68">
        <v>10</v>
      </c>
      <c r="G1163" s="76">
        <v>10200</v>
      </c>
      <c r="H1163" s="68">
        <v>3237.4800000000005</v>
      </c>
    </row>
    <row r="1164" spans="1:8">
      <c r="A1164" s="69">
        <v>40936</v>
      </c>
      <c r="B1164" s="67">
        <v>2268</v>
      </c>
      <c r="C1164" s="68" t="s">
        <v>49</v>
      </c>
      <c r="D1164" s="68" t="s">
        <v>57</v>
      </c>
      <c r="E1164" s="68" t="s">
        <v>51</v>
      </c>
      <c r="F1164" s="68">
        <v>9</v>
      </c>
      <c r="G1164" s="76">
        <v>5022</v>
      </c>
      <c r="H1164" s="68">
        <v>1969.6284000000001</v>
      </c>
    </row>
    <row r="1165" spans="1:8">
      <c r="A1165" s="69">
        <v>40937</v>
      </c>
      <c r="B1165" s="67">
        <v>2633</v>
      </c>
      <c r="C1165" s="68" t="s">
        <v>48</v>
      </c>
      <c r="D1165" s="68" t="s">
        <v>57</v>
      </c>
      <c r="E1165" s="68" t="s">
        <v>47</v>
      </c>
      <c r="F1165" s="68">
        <v>9</v>
      </c>
      <c r="G1165" s="76">
        <v>2349</v>
      </c>
      <c r="H1165" s="68">
        <v>732.88800000000003</v>
      </c>
    </row>
    <row r="1166" spans="1:8">
      <c r="A1166" s="69">
        <v>40938</v>
      </c>
      <c r="B1166" s="67">
        <v>2269</v>
      </c>
      <c r="C1166" s="68" t="s">
        <v>45</v>
      </c>
      <c r="D1166" s="68" t="s">
        <v>57</v>
      </c>
      <c r="E1166" s="68" t="s">
        <v>51</v>
      </c>
      <c r="F1166" s="68">
        <v>8</v>
      </c>
      <c r="G1166" s="76">
        <v>4716</v>
      </c>
      <c r="H1166" s="68">
        <v>3420.6719999999996</v>
      </c>
    </row>
    <row r="1167" spans="1:8">
      <c r="A1167" s="69">
        <v>40939</v>
      </c>
      <c r="B1167" s="67">
        <v>2634</v>
      </c>
      <c r="C1167" s="68" t="s">
        <v>49</v>
      </c>
      <c r="D1167" s="68" t="s">
        <v>57</v>
      </c>
      <c r="E1167" s="68" t="s">
        <v>50</v>
      </c>
      <c r="F1167" s="68">
        <v>10</v>
      </c>
      <c r="G1167" s="76">
        <v>8460</v>
      </c>
      <c r="H1167" s="68">
        <v>4686.84</v>
      </c>
    </row>
    <row r="1168" spans="1:8">
      <c r="A1168" s="69">
        <v>40940</v>
      </c>
      <c r="B1168" s="67">
        <v>2270</v>
      </c>
      <c r="C1168" s="68" t="s">
        <v>48</v>
      </c>
      <c r="D1168" s="68" t="s">
        <v>57</v>
      </c>
      <c r="E1168" s="68" t="s">
        <v>51</v>
      </c>
      <c r="F1168" s="68">
        <v>10</v>
      </c>
      <c r="G1168" s="76">
        <v>7515</v>
      </c>
      <c r="H1168" s="68">
        <v>1917.3269999999998</v>
      </c>
    </row>
    <row r="1169" spans="1:8">
      <c r="A1169" s="69">
        <v>40941</v>
      </c>
      <c r="B1169" s="67">
        <v>2635</v>
      </c>
      <c r="C1169" s="68" t="s">
        <v>45</v>
      </c>
      <c r="D1169" s="68" t="s">
        <v>57</v>
      </c>
      <c r="E1169" s="68" t="s">
        <v>50</v>
      </c>
      <c r="F1169" s="68">
        <v>7</v>
      </c>
      <c r="G1169" s="76">
        <v>4772.25</v>
      </c>
      <c r="H1169" s="68">
        <v>2592.127125</v>
      </c>
    </row>
    <row r="1170" spans="1:8">
      <c r="A1170" s="69">
        <v>40942</v>
      </c>
      <c r="B1170" s="67">
        <v>2271</v>
      </c>
      <c r="C1170" s="68" t="s">
        <v>49</v>
      </c>
      <c r="D1170" s="68" t="s">
        <v>57</v>
      </c>
      <c r="E1170" s="68" t="s">
        <v>47</v>
      </c>
      <c r="F1170" s="68">
        <v>10</v>
      </c>
      <c r="G1170" s="76">
        <v>4140</v>
      </c>
      <c r="H1170" s="68">
        <v>706.077</v>
      </c>
    </row>
    <row r="1171" spans="1:8">
      <c r="A1171" s="69">
        <v>40943</v>
      </c>
      <c r="B1171" s="67">
        <v>2636</v>
      </c>
      <c r="C1171" s="68" t="s">
        <v>48</v>
      </c>
      <c r="D1171" s="68" t="s">
        <v>57</v>
      </c>
      <c r="E1171" s="68" t="s">
        <v>50</v>
      </c>
      <c r="F1171" s="68">
        <v>10</v>
      </c>
      <c r="G1171" s="76">
        <v>5880</v>
      </c>
      <c r="H1171" s="68">
        <v>4880.3999999999996</v>
      </c>
    </row>
    <row r="1172" spans="1:8">
      <c r="A1172" s="69">
        <v>40944</v>
      </c>
      <c r="B1172" s="67">
        <v>2272</v>
      </c>
      <c r="C1172" s="68" t="s">
        <v>45</v>
      </c>
      <c r="D1172" s="68" t="s">
        <v>57</v>
      </c>
      <c r="E1172" s="68" t="s">
        <v>47</v>
      </c>
      <c r="F1172" s="68">
        <v>9</v>
      </c>
      <c r="G1172" s="76">
        <v>8464.5</v>
      </c>
      <c r="H1172" s="68">
        <v>2866.0797000000002</v>
      </c>
    </row>
    <row r="1173" spans="1:8">
      <c r="A1173" s="69">
        <v>40945</v>
      </c>
      <c r="B1173" s="67">
        <v>2637</v>
      </c>
      <c r="C1173" s="68" t="s">
        <v>49</v>
      </c>
      <c r="D1173" s="68" t="s">
        <v>57</v>
      </c>
      <c r="E1173" s="68" t="s">
        <v>51</v>
      </c>
      <c r="F1173" s="68">
        <v>10</v>
      </c>
      <c r="G1173" s="76">
        <v>8360</v>
      </c>
      <c r="H1173" s="68">
        <v>3410.0439999999999</v>
      </c>
    </row>
    <row r="1174" spans="1:8">
      <c r="A1174" s="69">
        <v>40946</v>
      </c>
      <c r="B1174" s="67">
        <v>2273</v>
      </c>
      <c r="C1174" s="68" t="s">
        <v>48</v>
      </c>
      <c r="D1174" s="68" t="s">
        <v>57</v>
      </c>
      <c r="E1174" s="68" t="s">
        <v>47</v>
      </c>
      <c r="F1174" s="68">
        <v>10</v>
      </c>
      <c r="G1174" s="76">
        <v>12300</v>
      </c>
      <c r="H1174" s="68">
        <v>4463.67</v>
      </c>
    </row>
    <row r="1175" spans="1:8">
      <c r="A1175" s="69">
        <v>40947</v>
      </c>
      <c r="B1175" s="67">
        <v>2638</v>
      </c>
      <c r="C1175" s="68" t="s">
        <v>45</v>
      </c>
      <c r="D1175" s="68" t="s">
        <v>57</v>
      </c>
      <c r="E1175" s="68" t="s">
        <v>51</v>
      </c>
      <c r="F1175" s="68">
        <v>9</v>
      </c>
      <c r="G1175" s="76">
        <v>1741.5</v>
      </c>
      <c r="H1175" s="68">
        <v>1337.1237000000001</v>
      </c>
    </row>
    <row r="1176" spans="1:8">
      <c r="A1176" s="69">
        <v>40948</v>
      </c>
      <c r="B1176" s="67">
        <v>2274</v>
      </c>
      <c r="C1176" s="68" t="s">
        <v>49</v>
      </c>
      <c r="D1176" s="68" t="s">
        <v>57</v>
      </c>
      <c r="E1176" s="68" t="s">
        <v>50</v>
      </c>
      <c r="F1176" s="68">
        <v>7</v>
      </c>
      <c r="G1176" s="76">
        <v>1932</v>
      </c>
      <c r="H1176" s="68">
        <v>4193.4059999999999</v>
      </c>
    </row>
    <row r="1177" spans="1:8">
      <c r="A1177" s="69">
        <v>40949</v>
      </c>
      <c r="B1177" s="67">
        <v>2639</v>
      </c>
      <c r="C1177" s="68" t="s">
        <v>48</v>
      </c>
      <c r="D1177" s="68" t="s">
        <v>57</v>
      </c>
      <c r="E1177" s="68" t="s">
        <v>51</v>
      </c>
      <c r="F1177" s="68">
        <v>10</v>
      </c>
      <c r="G1177" s="76">
        <v>2085</v>
      </c>
      <c r="H1177" s="68">
        <v>822.32400000000007</v>
      </c>
    </row>
    <row r="1178" spans="1:8">
      <c r="A1178" s="69">
        <v>40950</v>
      </c>
      <c r="B1178" s="67">
        <v>2275</v>
      </c>
      <c r="C1178" s="68" t="s">
        <v>45</v>
      </c>
      <c r="D1178" s="68" t="s">
        <v>57</v>
      </c>
      <c r="E1178" s="68" t="s">
        <v>50</v>
      </c>
      <c r="F1178" s="68">
        <v>10</v>
      </c>
      <c r="G1178" s="76">
        <v>5640</v>
      </c>
      <c r="H1178" s="68">
        <v>2078.34</v>
      </c>
    </row>
    <row r="1179" spans="1:8">
      <c r="A1179" s="69">
        <v>40951</v>
      </c>
      <c r="B1179" s="67">
        <v>2658</v>
      </c>
      <c r="C1179" s="68" t="s">
        <v>49</v>
      </c>
      <c r="D1179" s="68" t="s">
        <v>57</v>
      </c>
      <c r="E1179" s="68" t="s">
        <v>47</v>
      </c>
      <c r="F1179" s="68">
        <v>7</v>
      </c>
      <c r="G1179" s="76">
        <v>2016</v>
      </c>
      <c r="H1179" s="68">
        <v>1776.096</v>
      </c>
    </row>
    <row r="1180" spans="1:8">
      <c r="A1180" s="69">
        <v>40952</v>
      </c>
      <c r="B1180" s="67">
        <v>2659</v>
      </c>
      <c r="C1180" s="68" t="s">
        <v>45</v>
      </c>
      <c r="D1180" s="68" t="s">
        <v>57</v>
      </c>
      <c r="E1180" s="68" t="s">
        <v>47</v>
      </c>
      <c r="F1180" s="68">
        <v>10</v>
      </c>
      <c r="G1180" s="76">
        <v>4890</v>
      </c>
      <c r="H1180" s="68">
        <v>926.89949999999999</v>
      </c>
    </row>
    <row r="1181" spans="1:8">
      <c r="A1181" s="69">
        <v>40953</v>
      </c>
      <c r="B1181" s="67">
        <v>2660</v>
      </c>
      <c r="C1181" s="68" t="s">
        <v>48</v>
      </c>
      <c r="D1181" s="68" t="s">
        <v>57</v>
      </c>
      <c r="E1181" s="68" t="s">
        <v>47</v>
      </c>
      <c r="F1181" s="68">
        <v>10</v>
      </c>
      <c r="G1181" s="76">
        <v>8850</v>
      </c>
      <c r="H1181" s="68">
        <v>2768.28</v>
      </c>
    </row>
    <row r="1182" spans="1:8">
      <c r="A1182" s="69">
        <v>40954</v>
      </c>
      <c r="B1182" s="67">
        <v>2661</v>
      </c>
      <c r="C1182" s="68" t="s">
        <v>49</v>
      </c>
      <c r="D1182" s="68" t="s">
        <v>57</v>
      </c>
      <c r="E1182" s="68" t="s">
        <v>50</v>
      </c>
      <c r="F1182" s="68">
        <v>6</v>
      </c>
      <c r="G1182" s="76">
        <v>5859</v>
      </c>
      <c r="H1182" s="68">
        <v>3330.8415000000005</v>
      </c>
    </row>
    <row r="1183" spans="1:8">
      <c r="A1183" s="69">
        <v>40955</v>
      </c>
      <c r="B1183" s="67">
        <v>2662</v>
      </c>
      <c r="C1183" s="68" t="s">
        <v>45</v>
      </c>
      <c r="D1183" s="68" t="s">
        <v>57</v>
      </c>
      <c r="E1183" s="68" t="s">
        <v>50</v>
      </c>
      <c r="F1183" s="68">
        <v>10</v>
      </c>
      <c r="G1183" s="76">
        <v>7785</v>
      </c>
      <c r="H1183" s="68">
        <v>1109.1030000000001</v>
      </c>
    </row>
    <row r="1184" spans="1:8">
      <c r="A1184" s="69">
        <v>40956</v>
      </c>
      <c r="B1184" s="67">
        <v>2298</v>
      </c>
      <c r="C1184" s="68" t="s">
        <v>49</v>
      </c>
      <c r="D1184" s="68" t="s">
        <v>57</v>
      </c>
      <c r="E1184" s="68" t="s">
        <v>47</v>
      </c>
      <c r="F1184" s="68">
        <v>8</v>
      </c>
      <c r="G1184" s="76">
        <v>6876</v>
      </c>
      <c r="H1184" s="68">
        <v>4302.0840000000007</v>
      </c>
    </row>
    <row r="1185" spans="1:8">
      <c r="A1185" s="69">
        <v>40957</v>
      </c>
      <c r="B1185" s="67">
        <v>2383</v>
      </c>
      <c r="C1185" s="68" t="s">
        <v>45</v>
      </c>
      <c r="D1185" s="68" t="s">
        <v>57</v>
      </c>
      <c r="E1185" s="68" t="s">
        <v>50</v>
      </c>
      <c r="F1185" s="68">
        <v>10</v>
      </c>
      <c r="G1185" s="76">
        <v>11000</v>
      </c>
      <c r="H1185" s="68">
        <v>811.58</v>
      </c>
    </row>
    <row r="1186" spans="1:8">
      <c r="A1186" s="69">
        <v>40958</v>
      </c>
      <c r="B1186" s="67">
        <v>2748</v>
      </c>
      <c r="C1186" s="68" t="s">
        <v>49</v>
      </c>
      <c r="D1186" s="68" t="s">
        <v>57</v>
      </c>
      <c r="E1186" s="68" t="s">
        <v>47</v>
      </c>
      <c r="F1186" s="68">
        <v>8</v>
      </c>
      <c r="G1186" s="76">
        <v>14160</v>
      </c>
      <c r="H1186" s="68">
        <v>1010.7407999999999</v>
      </c>
    </row>
    <row r="1187" spans="1:8">
      <c r="A1187" s="69">
        <v>40959</v>
      </c>
      <c r="B1187" s="67">
        <v>2384</v>
      </c>
      <c r="C1187" s="68" t="s">
        <v>48</v>
      </c>
      <c r="D1187" s="68" t="s">
        <v>57</v>
      </c>
      <c r="E1187" s="68" t="s">
        <v>50</v>
      </c>
      <c r="F1187" s="68">
        <v>7</v>
      </c>
      <c r="G1187" s="76">
        <v>4851</v>
      </c>
      <c r="H1187" s="68">
        <v>2858.93685</v>
      </c>
    </row>
    <row r="1188" spans="1:8">
      <c r="A1188" s="69">
        <v>40960</v>
      </c>
      <c r="B1188" s="67">
        <v>2749</v>
      </c>
      <c r="C1188" s="68" t="s">
        <v>45</v>
      </c>
      <c r="D1188" s="68" t="s">
        <v>57</v>
      </c>
      <c r="E1188" s="68" t="s">
        <v>47</v>
      </c>
      <c r="F1188" s="68">
        <v>7</v>
      </c>
      <c r="G1188" s="76">
        <v>10500</v>
      </c>
      <c r="H1188" s="68">
        <v>872.7600000000001</v>
      </c>
    </row>
    <row r="1189" spans="1:8">
      <c r="A1189" s="69">
        <v>40961</v>
      </c>
      <c r="B1189" s="67">
        <v>2385</v>
      </c>
      <c r="C1189" s="68" t="s">
        <v>49</v>
      </c>
      <c r="D1189" s="68" t="s">
        <v>57</v>
      </c>
      <c r="E1189" s="68" t="s">
        <v>51</v>
      </c>
      <c r="F1189" s="68">
        <v>10</v>
      </c>
      <c r="G1189" s="76">
        <v>13700</v>
      </c>
      <c r="H1189" s="68">
        <v>2335.0279999999998</v>
      </c>
    </row>
    <row r="1190" spans="1:8">
      <c r="A1190" s="69">
        <v>40962</v>
      </c>
      <c r="B1190" s="67">
        <v>2750</v>
      </c>
      <c r="C1190" s="68" t="s">
        <v>48</v>
      </c>
      <c r="D1190" s="68" t="s">
        <v>57</v>
      </c>
      <c r="E1190" s="68" t="s">
        <v>47</v>
      </c>
      <c r="F1190" s="68">
        <v>10</v>
      </c>
      <c r="G1190" s="76">
        <v>12450</v>
      </c>
      <c r="H1190" s="68">
        <v>4834.335</v>
      </c>
    </row>
    <row r="1191" spans="1:8">
      <c r="A1191" s="69">
        <v>40963</v>
      </c>
      <c r="B1191" s="67">
        <v>2386</v>
      </c>
      <c r="C1191" s="68" t="s">
        <v>45</v>
      </c>
      <c r="D1191" s="68" t="s">
        <v>57</v>
      </c>
      <c r="E1191" s="68" t="s">
        <v>51</v>
      </c>
      <c r="F1191" s="68">
        <v>7</v>
      </c>
      <c r="G1191" s="76">
        <v>4368</v>
      </c>
      <c r="H1191" s="68">
        <v>3318.5880000000002</v>
      </c>
    </row>
    <row r="1192" spans="1:8">
      <c r="A1192" s="69">
        <v>40964</v>
      </c>
      <c r="B1192" s="67">
        <v>2751</v>
      </c>
      <c r="C1192" s="68" t="s">
        <v>49</v>
      </c>
      <c r="D1192" s="68" t="s">
        <v>57</v>
      </c>
      <c r="E1192" s="68" t="s">
        <v>50</v>
      </c>
      <c r="F1192" s="68">
        <v>9</v>
      </c>
      <c r="G1192" s="76">
        <v>1795.5</v>
      </c>
      <c r="H1192" s="68">
        <v>1237.4585999999999</v>
      </c>
    </row>
    <row r="1193" spans="1:8">
      <c r="A1193" s="69">
        <v>40965</v>
      </c>
      <c r="B1193" s="67">
        <v>2387</v>
      </c>
      <c r="C1193" s="68" t="s">
        <v>48</v>
      </c>
      <c r="D1193" s="68" t="s">
        <v>57</v>
      </c>
      <c r="E1193" s="68" t="s">
        <v>51</v>
      </c>
      <c r="F1193" s="68">
        <v>6</v>
      </c>
      <c r="G1193" s="76">
        <v>9036</v>
      </c>
      <c r="H1193" s="68">
        <v>3571.4789999999994</v>
      </c>
    </row>
    <row r="1194" spans="1:8">
      <c r="A1194" s="69">
        <v>40966</v>
      </c>
      <c r="B1194" s="67">
        <v>2752</v>
      </c>
      <c r="C1194" s="68" t="s">
        <v>45</v>
      </c>
      <c r="D1194" s="68" t="s">
        <v>57</v>
      </c>
      <c r="E1194" s="68" t="s">
        <v>50</v>
      </c>
      <c r="F1194" s="68">
        <v>10</v>
      </c>
      <c r="G1194" s="76">
        <v>8100</v>
      </c>
      <c r="H1194" s="68">
        <v>1702.2149999999999</v>
      </c>
    </row>
    <row r="1195" spans="1:8">
      <c r="A1195" s="69">
        <v>40967</v>
      </c>
      <c r="B1195" s="67">
        <v>2388</v>
      </c>
      <c r="C1195" s="68" t="s">
        <v>49</v>
      </c>
      <c r="D1195" s="68" t="s">
        <v>57</v>
      </c>
      <c r="E1195" s="68" t="s">
        <v>47</v>
      </c>
      <c r="F1195" s="68">
        <v>7</v>
      </c>
      <c r="G1195" s="76">
        <v>1669.5</v>
      </c>
      <c r="H1195" s="68">
        <v>3289.7497500000004</v>
      </c>
    </row>
    <row r="1196" spans="1:8">
      <c r="A1196" s="69">
        <v>40969</v>
      </c>
      <c r="B1196" s="67">
        <v>2753</v>
      </c>
      <c r="C1196" s="68" t="s">
        <v>48</v>
      </c>
      <c r="D1196" s="68" t="s">
        <v>57</v>
      </c>
      <c r="E1196" s="68" t="s">
        <v>50</v>
      </c>
      <c r="F1196" s="68">
        <v>8</v>
      </c>
      <c r="G1196" s="76">
        <v>6888</v>
      </c>
      <c r="H1196" s="68">
        <v>1569.5455999999999</v>
      </c>
    </row>
    <row r="1197" spans="1:8">
      <c r="A1197" s="69">
        <v>40970</v>
      </c>
      <c r="B1197" s="67">
        <v>2389</v>
      </c>
      <c r="C1197" s="68" t="s">
        <v>45</v>
      </c>
      <c r="D1197" s="68" t="s">
        <v>57</v>
      </c>
      <c r="E1197" s="68" t="s">
        <v>47</v>
      </c>
      <c r="F1197" s="68">
        <v>8</v>
      </c>
      <c r="G1197" s="76">
        <v>3744</v>
      </c>
      <c r="H1197" s="68">
        <v>681.40800000000002</v>
      </c>
    </row>
    <row r="1198" spans="1:8">
      <c r="A1198" s="69">
        <v>40971</v>
      </c>
      <c r="B1198" s="67">
        <v>2754</v>
      </c>
      <c r="C1198" s="68" t="s">
        <v>49</v>
      </c>
      <c r="D1198" s="68" t="s">
        <v>57</v>
      </c>
      <c r="E1198" s="68" t="s">
        <v>51</v>
      </c>
      <c r="F1198" s="68">
        <v>10</v>
      </c>
      <c r="G1198" s="76">
        <v>2205</v>
      </c>
      <c r="H1198" s="68">
        <v>665.68949999999995</v>
      </c>
    </row>
    <row r="1199" spans="1:8">
      <c r="A1199" s="69">
        <v>40972</v>
      </c>
      <c r="B1199" s="67">
        <v>2390</v>
      </c>
      <c r="C1199" s="68" t="s">
        <v>48</v>
      </c>
      <c r="D1199" s="68" t="s">
        <v>57</v>
      </c>
      <c r="E1199" s="68" t="s">
        <v>47</v>
      </c>
      <c r="F1199" s="68">
        <v>8</v>
      </c>
      <c r="G1199" s="76">
        <v>11200</v>
      </c>
      <c r="H1199" s="68">
        <v>1729.28</v>
      </c>
    </row>
    <row r="1200" spans="1:8">
      <c r="A1200" s="69">
        <v>40973</v>
      </c>
      <c r="B1200" s="67">
        <v>2755</v>
      </c>
      <c r="C1200" s="68" t="s">
        <v>45</v>
      </c>
      <c r="D1200" s="68" t="s">
        <v>57</v>
      </c>
      <c r="E1200" s="68" t="s">
        <v>51</v>
      </c>
      <c r="F1200" s="68">
        <v>9</v>
      </c>
      <c r="G1200" s="76">
        <v>8676</v>
      </c>
      <c r="H1200" s="68">
        <v>2805.1677</v>
      </c>
    </row>
    <row r="1201" spans="1:8">
      <c r="A1201" s="69">
        <v>41339</v>
      </c>
      <c r="B1201" s="67">
        <v>2391</v>
      </c>
      <c r="C1201" s="68" t="s">
        <v>49</v>
      </c>
      <c r="D1201" s="68" t="s">
        <v>57</v>
      </c>
      <c r="E1201" s="68" t="s">
        <v>50</v>
      </c>
      <c r="F1201" s="68">
        <v>6</v>
      </c>
      <c r="G1201" s="76">
        <v>5292</v>
      </c>
      <c r="H1201" s="68">
        <v>3653.2439999999997</v>
      </c>
    </row>
    <row r="1202" spans="1:8">
      <c r="A1202" s="69">
        <v>41340</v>
      </c>
      <c r="B1202" s="67">
        <v>2756</v>
      </c>
      <c r="C1202" s="68" t="s">
        <v>48</v>
      </c>
      <c r="D1202" s="68" t="s">
        <v>57</v>
      </c>
      <c r="E1202" s="68" t="s">
        <v>51</v>
      </c>
      <c r="F1202" s="68">
        <v>9</v>
      </c>
      <c r="G1202" s="76">
        <v>6048</v>
      </c>
      <c r="H1202" s="68">
        <v>1563.1056000000001</v>
      </c>
    </row>
    <row r="1203" spans="1:8">
      <c r="A1203" s="69">
        <v>41341</v>
      </c>
      <c r="B1203" s="67">
        <v>2392</v>
      </c>
      <c r="C1203" s="68" t="s">
        <v>45</v>
      </c>
      <c r="D1203" s="68" t="s">
        <v>57</v>
      </c>
      <c r="E1203" s="68" t="s">
        <v>50</v>
      </c>
      <c r="F1203" s="68">
        <v>6</v>
      </c>
      <c r="G1203" s="76">
        <v>7371</v>
      </c>
      <c r="H1203" s="68">
        <v>2491.3980000000001</v>
      </c>
    </row>
    <row r="1204" spans="1:8">
      <c r="A1204" s="69">
        <v>41342</v>
      </c>
      <c r="B1204" s="67">
        <v>2757</v>
      </c>
      <c r="C1204" s="68" t="s">
        <v>49</v>
      </c>
      <c r="D1204" s="68" t="s">
        <v>57</v>
      </c>
      <c r="E1204" s="68" t="s">
        <v>47</v>
      </c>
      <c r="F1204" s="68">
        <v>7</v>
      </c>
      <c r="G1204" s="76">
        <v>4221</v>
      </c>
      <c r="H1204" s="68">
        <v>4334.9669999999996</v>
      </c>
    </row>
    <row r="1205" spans="1:8">
      <c r="A1205" s="69">
        <v>41343</v>
      </c>
      <c r="B1205" s="67">
        <v>2393</v>
      </c>
      <c r="C1205" s="68" t="s">
        <v>48</v>
      </c>
      <c r="D1205" s="68" t="s">
        <v>57</v>
      </c>
      <c r="E1205" s="68" t="s">
        <v>50</v>
      </c>
      <c r="F1205" s="68">
        <v>8</v>
      </c>
      <c r="G1205" s="76">
        <v>10880</v>
      </c>
      <c r="H1205" s="68">
        <v>2310.2592</v>
      </c>
    </row>
    <row r="1206" spans="1:8">
      <c r="A1206" s="69">
        <v>41344</v>
      </c>
      <c r="B1206" s="67">
        <v>2758</v>
      </c>
      <c r="C1206" s="68" t="s">
        <v>45</v>
      </c>
      <c r="D1206" s="68" t="s">
        <v>57</v>
      </c>
      <c r="E1206" s="68" t="s">
        <v>47</v>
      </c>
      <c r="F1206" s="68">
        <v>7</v>
      </c>
      <c r="G1206" s="76">
        <v>10710</v>
      </c>
      <c r="H1206" s="68">
        <v>5527.6987499999996</v>
      </c>
    </row>
    <row r="1207" spans="1:8">
      <c r="A1207" s="69">
        <v>41345</v>
      </c>
      <c r="B1207" s="67">
        <v>2394</v>
      </c>
      <c r="C1207" s="68" t="s">
        <v>49</v>
      </c>
      <c r="D1207" s="68" t="s">
        <v>57</v>
      </c>
      <c r="E1207" s="68" t="s">
        <v>51</v>
      </c>
      <c r="F1207" s="68">
        <v>10</v>
      </c>
      <c r="G1207" s="76">
        <v>2000</v>
      </c>
      <c r="H1207" s="68">
        <v>623.80000000000007</v>
      </c>
    </row>
    <row r="1208" spans="1:8">
      <c r="A1208" s="69">
        <v>41346</v>
      </c>
      <c r="B1208" s="67">
        <v>2759</v>
      </c>
      <c r="C1208" s="68" t="s">
        <v>48</v>
      </c>
      <c r="D1208" s="68" t="s">
        <v>57</v>
      </c>
      <c r="E1208" s="68" t="s">
        <v>47</v>
      </c>
      <c r="F1208" s="68">
        <v>9</v>
      </c>
      <c r="G1208" s="76">
        <v>9045</v>
      </c>
      <c r="H1208" s="68">
        <v>545.95619999999997</v>
      </c>
    </row>
    <row r="1209" spans="1:8">
      <c r="A1209" s="69">
        <v>41347</v>
      </c>
      <c r="B1209" s="67">
        <v>2395</v>
      </c>
      <c r="C1209" s="68" t="s">
        <v>45</v>
      </c>
      <c r="D1209" s="68" t="s">
        <v>57</v>
      </c>
      <c r="E1209" s="68" t="s">
        <v>51</v>
      </c>
      <c r="F1209" s="68">
        <v>10</v>
      </c>
      <c r="G1209" s="76">
        <v>5400</v>
      </c>
      <c r="H1209" s="68">
        <v>5366.25</v>
      </c>
    </row>
    <row r="1210" spans="1:8">
      <c r="A1210" s="69">
        <v>41348</v>
      </c>
      <c r="B1210" s="67">
        <v>2760</v>
      </c>
      <c r="C1210" s="68" t="s">
        <v>49</v>
      </c>
      <c r="D1210" s="68" t="s">
        <v>57</v>
      </c>
      <c r="E1210" s="68" t="s">
        <v>50</v>
      </c>
      <c r="F1210" s="68">
        <v>8</v>
      </c>
      <c r="G1210" s="76">
        <v>9248</v>
      </c>
      <c r="H1210" s="68">
        <v>985.14319999999998</v>
      </c>
    </row>
    <row r="1211" spans="1:8">
      <c r="A1211" s="69">
        <v>41349</v>
      </c>
      <c r="B1211" s="67">
        <v>2396</v>
      </c>
      <c r="C1211" s="68" t="s">
        <v>48</v>
      </c>
      <c r="D1211" s="68" t="s">
        <v>57</v>
      </c>
      <c r="E1211" s="68" t="s">
        <v>51</v>
      </c>
      <c r="F1211" s="68">
        <v>8</v>
      </c>
      <c r="G1211" s="76">
        <v>4496</v>
      </c>
      <c r="H1211" s="68">
        <v>842.32559999999989</v>
      </c>
    </row>
    <row r="1212" spans="1:8">
      <c r="A1212" s="69">
        <v>41350</v>
      </c>
      <c r="B1212" s="67">
        <v>2761</v>
      </c>
      <c r="C1212" s="68" t="s">
        <v>45</v>
      </c>
      <c r="D1212" s="68" t="s">
        <v>57</v>
      </c>
      <c r="E1212" s="68" t="s">
        <v>50</v>
      </c>
      <c r="F1212" s="68">
        <v>9</v>
      </c>
      <c r="G1212" s="76">
        <v>8842.5</v>
      </c>
      <c r="H1212" s="68">
        <v>1452.6459</v>
      </c>
    </row>
    <row r="1213" spans="1:8">
      <c r="A1213" s="69">
        <v>41351</v>
      </c>
      <c r="B1213" s="67">
        <v>2397</v>
      </c>
      <c r="C1213" s="68" t="s">
        <v>49</v>
      </c>
      <c r="D1213" s="68" t="s">
        <v>57</v>
      </c>
      <c r="E1213" s="68" t="s">
        <v>47</v>
      </c>
      <c r="F1213" s="68">
        <v>6</v>
      </c>
      <c r="G1213" s="76">
        <v>4446</v>
      </c>
      <c r="H1213" s="68">
        <v>2164.7574000000004</v>
      </c>
    </row>
    <row r="1214" spans="1:8">
      <c r="A1214" s="69">
        <v>41352</v>
      </c>
      <c r="B1214" s="67">
        <v>2762</v>
      </c>
      <c r="C1214" s="68" t="s">
        <v>48</v>
      </c>
      <c r="D1214" s="68" t="s">
        <v>57</v>
      </c>
      <c r="E1214" s="68" t="s">
        <v>50</v>
      </c>
      <c r="F1214" s="68">
        <v>10</v>
      </c>
      <c r="G1214" s="76">
        <v>5760</v>
      </c>
      <c r="H1214" s="68">
        <v>2762.4960000000001</v>
      </c>
    </row>
    <row r="1215" spans="1:8">
      <c r="A1215" s="69">
        <v>41353</v>
      </c>
      <c r="B1215" s="67">
        <v>2398</v>
      </c>
      <c r="C1215" s="68" t="s">
        <v>45</v>
      </c>
      <c r="D1215" s="68" t="s">
        <v>57</v>
      </c>
      <c r="E1215" s="68" t="s">
        <v>47</v>
      </c>
      <c r="F1215" s="68">
        <v>9</v>
      </c>
      <c r="G1215" s="76">
        <v>2214</v>
      </c>
      <c r="H1215" s="68">
        <v>3928.7429999999999</v>
      </c>
    </row>
    <row r="1216" spans="1:8">
      <c r="A1216" s="69">
        <v>41354</v>
      </c>
      <c r="B1216" s="67">
        <v>2763</v>
      </c>
      <c r="C1216" s="68" t="s">
        <v>49</v>
      </c>
      <c r="D1216" s="68" t="s">
        <v>57</v>
      </c>
      <c r="E1216" s="68" t="s">
        <v>51</v>
      </c>
      <c r="F1216" s="68">
        <v>9</v>
      </c>
      <c r="G1216" s="76">
        <v>9585</v>
      </c>
      <c r="H1216" s="68">
        <v>1387.1412</v>
      </c>
    </row>
    <row r="1217" spans="1:8">
      <c r="A1217" s="69">
        <v>41355</v>
      </c>
      <c r="B1217" s="67">
        <v>2399</v>
      </c>
      <c r="C1217" s="68" t="s">
        <v>48</v>
      </c>
      <c r="D1217" s="68" t="s">
        <v>57</v>
      </c>
      <c r="E1217" s="68" t="s">
        <v>47</v>
      </c>
      <c r="F1217" s="68">
        <v>8</v>
      </c>
      <c r="G1217" s="76">
        <v>1926</v>
      </c>
      <c r="H1217" s="68">
        <v>1205.6759999999999</v>
      </c>
    </row>
    <row r="1218" spans="1:8">
      <c r="A1218" s="69">
        <v>41356</v>
      </c>
      <c r="B1218" s="67">
        <v>2764</v>
      </c>
      <c r="C1218" s="68" t="s">
        <v>45</v>
      </c>
      <c r="D1218" s="68" t="s">
        <v>57</v>
      </c>
      <c r="E1218" s="68" t="s">
        <v>51</v>
      </c>
      <c r="F1218" s="68">
        <v>7</v>
      </c>
      <c r="G1218" s="76">
        <v>6384</v>
      </c>
      <c r="H1218" s="68">
        <v>3173.6459999999997</v>
      </c>
    </row>
    <row r="1219" spans="1:8">
      <c r="A1219" s="69">
        <v>41357</v>
      </c>
      <c r="B1219" s="67">
        <v>2400</v>
      </c>
      <c r="C1219" s="68" t="s">
        <v>49</v>
      </c>
      <c r="D1219" s="68" t="s">
        <v>57</v>
      </c>
      <c r="E1219" s="68" t="s">
        <v>50</v>
      </c>
      <c r="F1219" s="68">
        <v>8</v>
      </c>
      <c r="G1219" s="76">
        <v>11160</v>
      </c>
      <c r="H1219" s="68">
        <v>4388.1120000000001</v>
      </c>
    </row>
    <row r="1220" spans="1:8">
      <c r="A1220" s="69">
        <v>41358</v>
      </c>
      <c r="B1220" s="67">
        <v>2765</v>
      </c>
      <c r="C1220" s="68" t="s">
        <v>48</v>
      </c>
      <c r="D1220" s="68" t="s">
        <v>57</v>
      </c>
      <c r="E1220" s="68" t="s">
        <v>51</v>
      </c>
      <c r="F1220" s="68">
        <v>10</v>
      </c>
      <c r="G1220" s="76">
        <v>11250</v>
      </c>
      <c r="H1220" s="68">
        <v>2397.6000000000004</v>
      </c>
    </row>
    <row r="1221" spans="1:8">
      <c r="A1221" s="69">
        <v>41359</v>
      </c>
      <c r="B1221" s="67">
        <v>2401</v>
      </c>
      <c r="C1221" s="68" t="s">
        <v>45</v>
      </c>
      <c r="D1221" s="68" t="s">
        <v>57</v>
      </c>
      <c r="E1221" s="68" t="s">
        <v>50</v>
      </c>
      <c r="F1221" s="68">
        <v>8</v>
      </c>
      <c r="G1221" s="76">
        <v>5640</v>
      </c>
      <c r="H1221" s="68">
        <v>2969.46</v>
      </c>
    </row>
    <row r="1222" spans="1:8">
      <c r="A1222" s="69">
        <v>41360</v>
      </c>
      <c r="B1222" s="67">
        <v>2402</v>
      </c>
      <c r="C1222" s="68" t="s">
        <v>48</v>
      </c>
      <c r="D1222" s="68" t="s">
        <v>57</v>
      </c>
      <c r="E1222" s="68" t="s">
        <v>50</v>
      </c>
      <c r="F1222" s="68">
        <v>10</v>
      </c>
      <c r="G1222" s="76">
        <v>1635</v>
      </c>
      <c r="H1222" s="68">
        <v>612.9615</v>
      </c>
    </row>
    <row r="1223" spans="1:8">
      <c r="A1223" s="69">
        <v>41361</v>
      </c>
      <c r="B1223" s="67">
        <v>2403</v>
      </c>
      <c r="C1223" s="68" t="s">
        <v>49</v>
      </c>
      <c r="D1223" s="68" t="s">
        <v>57</v>
      </c>
      <c r="E1223" s="68" t="s">
        <v>51</v>
      </c>
      <c r="F1223" s="68">
        <v>8</v>
      </c>
      <c r="G1223" s="76">
        <v>9216</v>
      </c>
      <c r="H1223" s="68">
        <v>2406.7583999999997</v>
      </c>
    </row>
    <row r="1224" spans="1:8">
      <c r="A1224" s="69">
        <v>41362</v>
      </c>
      <c r="B1224" s="67">
        <v>2404</v>
      </c>
      <c r="C1224" s="68" t="s">
        <v>45</v>
      </c>
      <c r="D1224" s="68" t="s">
        <v>57</v>
      </c>
      <c r="E1224" s="68" t="s">
        <v>51</v>
      </c>
      <c r="F1224" s="68">
        <v>10</v>
      </c>
      <c r="G1224" s="76">
        <v>7620</v>
      </c>
      <c r="H1224" s="68">
        <v>1853.3745000000001</v>
      </c>
    </row>
    <row r="1225" spans="1:8">
      <c r="A1225" s="69">
        <v>41363</v>
      </c>
      <c r="B1225" s="67">
        <v>2405</v>
      </c>
      <c r="C1225" s="68" t="s">
        <v>48</v>
      </c>
      <c r="D1225" s="68" t="s">
        <v>57</v>
      </c>
      <c r="E1225" s="68" t="s">
        <v>51</v>
      </c>
      <c r="F1225" s="68">
        <v>10</v>
      </c>
      <c r="G1225" s="76">
        <v>5970</v>
      </c>
      <c r="H1225" s="68">
        <v>5246.1374999999998</v>
      </c>
    </row>
    <row r="1226" spans="1:8">
      <c r="A1226" s="69">
        <v>41364</v>
      </c>
      <c r="B1226" s="67">
        <v>2775</v>
      </c>
      <c r="C1226" s="68" t="s">
        <v>49</v>
      </c>
      <c r="D1226" s="68" t="s">
        <v>57</v>
      </c>
      <c r="E1226" s="68" t="s">
        <v>47</v>
      </c>
      <c r="F1226" s="68">
        <v>10</v>
      </c>
      <c r="G1226" s="76">
        <v>6060</v>
      </c>
      <c r="H1226" s="68">
        <v>1452.7839999999999</v>
      </c>
    </row>
    <row r="1227" spans="1:8">
      <c r="A1227" s="69">
        <v>41365</v>
      </c>
      <c r="B1227" s="67">
        <v>2411</v>
      </c>
      <c r="C1227" s="68" t="s">
        <v>48</v>
      </c>
      <c r="D1227" s="68" t="s">
        <v>57</v>
      </c>
      <c r="E1227" s="68" t="s">
        <v>50</v>
      </c>
      <c r="F1227" s="68">
        <v>8</v>
      </c>
      <c r="G1227" s="76">
        <v>5724</v>
      </c>
      <c r="H1227" s="68">
        <v>849.44159999999999</v>
      </c>
    </row>
    <row r="1228" spans="1:8">
      <c r="A1228" s="69">
        <v>41366</v>
      </c>
      <c r="B1228" s="67">
        <v>2776</v>
      </c>
      <c r="C1228" s="68" t="s">
        <v>45</v>
      </c>
      <c r="D1228" s="68" t="s">
        <v>57</v>
      </c>
      <c r="E1228" s="68" t="s">
        <v>47</v>
      </c>
      <c r="F1228" s="68">
        <v>10</v>
      </c>
      <c r="G1228" s="76">
        <v>10350</v>
      </c>
      <c r="H1228" s="68">
        <v>683.51400000000001</v>
      </c>
    </row>
    <row r="1229" spans="1:8">
      <c r="A1229" s="69">
        <v>41367</v>
      </c>
      <c r="B1229" s="67">
        <v>2412</v>
      </c>
      <c r="C1229" s="68" t="s">
        <v>49</v>
      </c>
      <c r="D1229" s="68" t="s">
        <v>57</v>
      </c>
      <c r="E1229" s="68" t="s">
        <v>51</v>
      </c>
      <c r="F1229" s="68">
        <v>6</v>
      </c>
      <c r="G1229" s="76">
        <v>11475</v>
      </c>
      <c r="H1229" s="68">
        <v>3490.2359999999999</v>
      </c>
    </row>
    <row r="1230" spans="1:8">
      <c r="A1230" s="69">
        <v>41368</v>
      </c>
      <c r="B1230" s="67">
        <v>2777</v>
      </c>
      <c r="C1230" s="68" t="s">
        <v>48</v>
      </c>
      <c r="D1230" s="68" t="s">
        <v>57</v>
      </c>
      <c r="E1230" s="68" t="s">
        <v>47</v>
      </c>
      <c r="F1230" s="68">
        <v>9</v>
      </c>
      <c r="G1230" s="76">
        <v>6831</v>
      </c>
      <c r="H1230" s="68">
        <v>852.96420000000001</v>
      </c>
    </row>
    <row r="1231" spans="1:8">
      <c r="A1231" s="69">
        <v>41369</v>
      </c>
      <c r="B1231" s="67">
        <v>2413</v>
      </c>
      <c r="C1231" s="68" t="s">
        <v>45</v>
      </c>
      <c r="D1231" s="68" t="s">
        <v>57</v>
      </c>
      <c r="E1231" s="68" t="s">
        <v>51</v>
      </c>
      <c r="F1231" s="68">
        <v>6</v>
      </c>
      <c r="G1231" s="76">
        <v>5062.5</v>
      </c>
      <c r="H1231" s="68">
        <v>1971.84375</v>
      </c>
    </row>
    <row r="1232" spans="1:8">
      <c r="A1232" s="69">
        <v>41370</v>
      </c>
      <c r="B1232" s="67">
        <v>2778</v>
      </c>
      <c r="C1232" s="68" t="s">
        <v>49</v>
      </c>
      <c r="D1232" s="68" t="s">
        <v>57</v>
      </c>
      <c r="E1232" s="68" t="s">
        <v>50</v>
      </c>
      <c r="F1232" s="68">
        <v>6</v>
      </c>
      <c r="G1232" s="76">
        <v>5778</v>
      </c>
      <c r="H1232" s="68">
        <v>2354.5349999999999</v>
      </c>
    </row>
    <row r="1233" spans="1:8">
      <c r="A1233" s="69">
        <v>41371</v>
      </c>
      <c r="B1233" s="67">
        <v>2414</v>
      </c>
      <c r="C1233" s="68" t="s">
        <v>48</v>
      </c>
      <c r="D1233" s="68" t="s">
        <v>57</v>
      </c>
      <c r="E1233" s="68" t="s">
        <v>51</v>
      </c>
      <c r="F1233" s="68">
        <v>9</v>
      </c>
      <c r="G1233" s="76">
        <v>13432.5</v>
      </c>
      <c r="H1233" s="68">
        <v>2267.4059999999999</v>
      </c>
    </row>
    <row r="1234" spans="1:8">
      <c r="A1234" s="69">
        <v>41372</v>
      </c>
      <c r="B1234" s="67">
        <v>2779</v>
      </c>
      <c r="C1234" s="68" t="s">
        <v>45</v>
      </c>
      <c r="D1234" s="68" t="s">
        <v>57</v>
      </c>
      <c r="E1234" s="68" t="s">
        <v>50</v>
      </c>
      <c r="F1234" s="68">
        <v>8</v>
      </c>
      <c r="G1234" s="76">
        <v>6516</v>
      </c>
      <c r="H1234" s="68">
        <v>683.31119999999999</v>
      </c>
    </row>
    <row r="1235" spans="1:8">
      <c r="A1235" s="69">
        <v>41373</v>
      </c>
      <c r="B1235" s="67">
        <v>2415</v>
      </c>
      <c r="C1235" s="68" t="s">
        <v>49</v>
      </c>
      <c r="D1235" s="68" t="s">
        <v>57</v>
      </c>
      <c r="E1235" s="68" t="s">
        <v>47</v>
      </c>
      <c r="F1235" s="68">
        <v>10</v>
      </c>
      <c r="G1235" s="76">
        <v>7575</v>
      </c>
      <c r="H1235" s="68">
        <v>578.73</v>
      </c>
    </row>
    <row r="1236" spans="1:8">
      <c r="A1236" s="69">
        <v>41374</v>
      </c>
      <c r="B1236" s="67">
        <v>2780</v>
      </c>
      <c r="C1236" s="68" t="s">
        <v>48</v>
      </c>
      <c r="D1236" s="68" t="s">
        <v>57</v>
      </c>
      <c r="E1236" s="68" t="s">
        <v>50</v>
      </c>
      <c r="F1236" s="68">
        <v>6</v>
      </c>
      <c r="G1236" s="76">
        <v>6084</v>
      </c>
      <c r="H1236" s="68">
        <v>1423.1997000000001</v>
      </c>
    </row>
    <row r="1237" spans="1:8">
      <c r="A1237" s="69">
        <v>41375</v>
      </c>
      <c r="B1237" s="67">
        <v>2416</v>
      </c>
      <c r="C1237" s="68" t="s">
        <v>45</v>
      </c>
      <c r="D1237" s="68" t="s">
        <v>57</v>
      </c>
      <c r="E1237" s="68" t="s">
        <v>47</v>
      </c>
      <c r="F1237" s="68">
        <v>9</v>
      </c>
      <c r="G1237" s="76">
        <v>12487.5</v>
      </c>
      <c r="H1237" s="68">
        <v>912.33675000000005</v>
      </c>
    </row>
    <row r="1238" spans="1:8">
      <c r="A1238" s="69">
        <v>41376</v>
      </c>
      <c r="B1238" s="67">
        <v>2781</v>
      </c>
      <c r="C1238" s="68" t="s">
        <v>49</v>
      </c>
      <c r="D1238" s="68" t="s">
        <v>57</v>
      </c>
      <c r="E1238" s="68" t="s">
        <v>51</v>
      </c>
      <c r="F1238" s="68">
        <v>9</v>
      </c>
      <c r="G1238" s="76">
        <v>7506</v>
      </c>
      <c r="H1238" s="68">
        <v>754.35299999999995</v>
      </c>
    </row>
    <row r="1239" spans="1:8">
      <c r="A1239" s="69">
        <v>41377</v>
      </c>
      <c r="B1239" s="67">
        <v>2417</v>
      </c>
      <c r="C1239" s="68" t="s">
        <v>48</v>
      </c>
      <c r="D1239" s="68" t="s">
        <v>57</v>
      </c>
      <c r="E1239" s="68" t="s">
        <v>47</v>
      </c>
      <c r="F1239" s="68">
        <v>7</v>
      </c>
      <c r="G1239" s="76">
        <v>12022.5</v>
      </c>
      <c r="H1239" s="68">
        <v>4181.9063999999998</v>
      </c>
    </row>
    <row r="1240" spans="1:8">
      <c r="A1240" s="69">
        <v>41378</v>
      </c>
      <c r="B1240" s="67">
        <v>2782</v>
      </c>
      <c r="C1240" s="68" t="s">
        <v>45</v>
      </c>
      <c r="D1240" s="68" t="s">
        <v>57</v>
      </c>
      <c r="E1240" s="68" t="s">
        <v>51</v>
      </c>
      <c r="F1240" s="68">
        <v>9</v>
      </c>
      <c r="G1240" s="76">
        <v>4266</v>
      </c>
      <c r="H1240" s="68">
        <v>1736.2619999999997</v>
      </c>
    </row>
    <row r="1241" spans="1:8">
      <c r="A1241" s="69">
        <v>41379</v>
      </c>
      <c r="B1241" s="67">
        <v>2418</v>
      </c>
      <c r="C1241" s="68" t="s">
        <v>49</v>
      </c>
      <c r="D1241" s="68" t="s">
        <v>57</v>
      </c>
      <c r="E1241" s="68" t="s">
        <v>50</v>
      </c>
      <c r="F1241" s="68">
        <v>7</v>
      </c>
      <c r="G1241" s="76">
        <v>3370.5</v>
      </c>
      <c r="H1241" s="68">
        <v>2058.7013999999999</v>
      </c>
    </row>
    <row r="1242" spans="1:8">
      <c r="A1242" s="69">
        <v>41380</v>
      </c>
      <c r="B1242" s="67">
        <v>2783</v>
      </c>
      <c r="C1242" s="68" t="s">
        <v>48</v>
      </c>
      <c r="D1242" s="68" t="s">
        <v>57</v>
      </c>
      <c r="E1242" s="68" t="s">
        <v>51</v>
      </c>
      <c r="F1242" s="68">
        <v>9</v>
      </c>
      <c r="G1242" s="76">
        <v>2673</v>
      </c>
      <c r="H1242" s="68">
        <v>4602.9059999999999</v>
      </c>
    </row>
    <row r="1243" spans="1:8">
      <c r="A1243" s="69">
        <v>41381</v>
      </c>
      <c r="B1243" s="67">
        <v>2419</v>
      </c>
      <c r="C1243" s="68" t="s">
        <v>45</v>
      </c>
      <c r="D1243" s="68" t="s">
        <v>57</v>
      </c>
      <c r="E1243" s="68" t="s">
        <v>50</v>
      </c>
      <c r="F1243" s="68">
        <v>8</v>
      </c>
      <c r="G1243" s="76">
        <v>6048</v>
      </c>
      <c r="H1243" s="68">
        <v>3281.04</v>
      </c>
    </row>
    <row r="1244" spans="1:8">
      <c r="A1244" s="69">
        <v>41382</v>
      </c>
      <c r="B1244" s="67">
        <v>2784</v>
      </c>
      <c r="C1244" s="68" t="s">
        <v>49</v>
      </c>
      <c r="D1244" s="68" t="s">
        <v>57</v>
      </c>
      <c r="E1244" s="68" t="s">
        <v>47</v>
      </c>
      <c r="F1244" s="68">
        <v>8</v>
      </c>
      <c r="G1244" s="76">
        <v>4428</v>
      </c>
      <c r="H1244" s="68">
        <v>721.09979999999996</v>
      </c>
    </row>
    <row r="1245" spans="1:8">
      <c r="A1245" s="69">
        <v>41383</v>
      </c>
      <c r="B1245" s="67">
        <v>2420</v>
      </c>
      <c r="C1245" s="68" t="s">
        <v>48</v>
      </c>
      <c r="D1245" s="68" t="s">
        <v>57</v>
      </c>
      <c r="E1245" s="68" t="s">
        <v>50</v>
      </c>
      <c r="F1245" s="68">
        <v>10</v>
      </c>
      <c r="G1245" s="76">
        <v>5160</v>
      </c>
      <c r="H1245" s="68">
        <v>2085.1559999999999</v>
      </c>
    </row>
    <row r="1246" spans="1:8">
      <c r="A1246" s="69">
        <v>41384</v>
      </c>
      <c r="B1246" s="67">
        <v>2785</v>
      </c>
      <c r="C1246" s="68" t="s">
        <v>45</v>
      </c>
      <c r="D1246" s="68" t="s">
        <v>57</v>
      </c>
      <c r="E1246" s="68" t="s">
        <v>47</v>
      </c>
      <c r="F1246" s="68">
        <v>7</v>
      </c>
      <c r="G1246" s="76">
        <v>14280</v>
      </c>
      <c r="H1246" s="68">
        <v>4382.5320000000002</v>
      </c>
    </row>
    <row r="1247" spans="1:8">
      <c r="A1247" s="69">
        <v>41385</v>
      </c>
      <c r="B1247" s="67">
        <v>2421</v>
      </c>
      <c r="C1247" s="68" t="s">
        <v>49</v>
      </c>
      <c r="D1247" s="68" t="s">
        <v>57</v>
      </c>
      <c r="E1247" s="68" t="s">
        <v>51</v>
      </c>
      <c r="F1247" s="68">
        <v>7</v>
      </c>
      <c r="G1247" s="76">
        <v>11172</v>
      </c>
      <c r="H1247" s="68">
        <v>2141.1137999999996</v>
      </c>
    </row>
    <row r="1248" spans="1:8">
      <c r="A1248" s="69">
        <v>41386</v>
      </c>
      <c r="B1248" s="67">
        <v>2786</v>
      </c>
      <c r="C1248" s="68" t="s">
        <v>48</v>
      </c>
      <c r="D1248" s="68" t="s">
        <v>57</v>
      </c>
      <c r="E1248" s="68" t="s">
        <v>47</v>
      </c>
      <c r="F1248" s="68">
        <v>7</v>
      </c>
      <c r="G1248" s="76">
        <v>11550</v>
      </c>
      <c r="H1248" s="68">
        <v>2089.395</v>
      </c>
    </row>
    <row r="1249" spans="1:8">
      <c r="A1249" s="69">
        <v>41387</v>
      </c>
      <c r="B1249" s="67">
        <v>2422</v>
      </c>
      <c r="C1249" s="68" t="s">
        <v>45</v>
      </c>
      <c r="D1249" s="68" t="s">
        <v>57</v>
      </c>
      <c r="E1249" s="68" t="s">
        <v>51</v>
      </c>
      <c r="F1249" s="68">
        <v>6</v>
      </c>
      <c r="G1249" s="76">
        <v>9828</v>
      </c>
      <c r="H1249" s="68">
        <v>4660.9290000000001</v>
      </c>
    </row>
    <row r="1250" spans="1:8">
      <c r="A1250" s="69">
        <v>41388</v>
      </c>
      <c r="B1250" s="67">
        <v>2787</v>
      </c>
      <c r="C1250" s="68" t="s">
        <v>49</v>
      </c>
      <c r="D1250" s="68" t="s">
        <v>57</v>
      </c>
      <c r="E1250" s="68" t="s">
        <v>50</v>
      </c>
      <c r="F1250" s="68">
        <v>8</v>
      </c>
      <c r="G1250" s="76">
        <v>7200</v>
      </c>
      <c r="H1250" s="68">
        <v>2219.7600000000002</v>
      </c>
    </row>
    <row r="1251" spans="1:8">
      <c r="A1251" s="69">
        <v>41389</v>
      </c>
      <c r="B1251" s="67">
        <v>2423</v>
      </c>
      <c r="C1251" s="68" t="s">
        <v>48</v>
      </c>
      <c r="D1251" s="68" t="s">
        <v>57</v>
      </c>
      <c r="E1251" s="68" t="s">
        <v>51</v>
      </c>
      <c r="F1251" s="68">
        <v>10</v>
      </c>
      <c r="G1251" s="76">
        <v>5130</v>
      </c>
      <c r="H1251" s="68">
        <v>969.31350000000009</v>
      </c>
    </row>
    <row r="1252" spans="1:8">
      <c r="A1252" s="69">
        <v>41390</v>
      </c>
      <c r="B1252" s="67">
        <v>2788</v>
      </c>
      <c r="C1252" s="68" t="s">
        <v>45</v>
      </c>
      <c r="D1252" s="68" t="s">
        <v>57</v>
      </c>
      <c r="E1252" s="68" t="s">
        <v>50</v>
      </c>
      <c r="F1252" s="68">
        <v>10</v>
      </c>
      <c r="G1252" s="76">
        <v>6780</v>
      </c>
      <c r="H1252" s="68">
        <v>1490.922</v>
      </c>
    </row>
    <row r="1253" spans="1:8">
      <c r="A1253" s="69">
        <v>41391</v>
      </c>
      <c r="B1253" s="67">
        <v>2424</v>
      </c>
      <c r="C1253" s="68" t="s">
        <v>49</v>
      </c>
      <c r="D1253" s="68" t="s">
        <v>57</v>
      </c>
      <c r="E1253" s="68" t="s">
        <v>47</v>
      </c>
      <c r="F1253" s="68">
        <v>10</v>
      </c>
      <c r="G1253" s="76">
        <v>2210</v>
      </c>
      <c r="H1253" s="68">
        <v>2978.8589999999999</v>
      </c>
    </row>
    <row r="1254" spans="1:8">
      <c r="A1254" s="69">
        <v>41392</v>
      </c>
      <c r="B1254" s="67">
        <v>2789</v>
      </c>
      <c r="C1254" s="68" t="s">
        <v>48</v>
      </c>
      <c r="D1254" s="68" t="s">
        <v>57</v>
      </c>
      <c r="E1254" s="68" t="s">
        <v>50</v>
      </c>
      <c r="F1254" s="68">
        <v>7</v>
      </c>
      <c r="G1254" s="76">
        <v>5355</v>
      </c>
      <c r="H1254" s="68">
        <v>1920.3029999999999</v>
      </c>
    </row>
    <row r="1255" spans="1:8">
      <c r="A1255" s="69">
        <v>41393</v>
      </c>
      <c r="B1255" s="67">
        <v>2425</v>
      </c>
      <c r="C1255" s="68" t="s">
        <v>45</v>
      </c>
      <c r="D1255" s="68" t="s">
        <v>57</v>
      </c>
      <c r="E1255" s="68" t="s">
        <v>47</v>
      </c>
      <c r="F1255" s="68">
        <v>6</v>
      </c>
      <c r="G1255" s="76">
        <v>3762</v>
      </c>
      <c r="H1255" s="68">
        <v>3857.9309999999996</v>
      </c>
    </row>
    <row r="1256" spans="1:8">
      <c r="A1256" s="69">
        <v>41394</v>
      </c>
      <c r="B1256" s="67">
        <v>2790</v>
      </c>
      <c r="C1256" s="68" t="s">
        <v>49</v>
      </c>
      <c r="D1256" s="68" t="s">
        <v>57</v>
      </c>
      <c r="E1256" s="68" t="s">
        <v>51</v>
      </c>
      <c r="F1256" s="68">
        <v>6</v>
      </c>
      <c r="G1256" s="76">
        <v>4698</v>
      </c>
      <c r="H1256" s="68">
        <v>587.40659999999991</v>
      </c>
    </row>
    <row r="1257" spans="1:8">
      <c r="A1257" s="69">
        <v>41395</v>
      </c>
      <c r="B1257" s="67">
        <v>2426</v>
      </c>
      <c r="C1257" s="68" t="s">
        <v>48</v>
      </c>
      <c r="D1257" s="68" t="s">
        <v>57</v>
      </c>
      <c r="E1257" s="68" t="s">
        <v>47</v>
      </c>
      <c r="F1257" s="68">
        <v>10</v>
      </c>
      <c r="G1257" s="76">
        <v>3660</v>
      </c>
      <c r="H1257" s="68">
        <v>2663.0160000000001</v>
      </c>
    </row>
    <row r="1258" spans="1:8">
      <c r="A1258" s="69">
        <v>41396</v>
      </c>
      <c r="B1258" s="67">
        <v>2791</v>
      </c>
      <c r="C1258" s="68" t="s">
        <v>45</v>
      </c>
      <c r="D1258" s="68" t="s">
        <v>57</v>
      </c>
      <c r="E1258" s="68" t="s">
        <v>51</v>
      </c>
      <c r="F1258" s="68">
        <v>8</v>
      </c>
      <c r="G1258" s="76">
        <v>1608</v>
      </c>
      <c r="H1258" s="68">
        <v>1651.2552000000001</v>
      </c>
    </row>
    <row r="1259" spans="1:8">
      <c r="A1259" s="69">
        <v>41397</v>
      </c>
      <c r="B1259" s="67">
        <v>2427</v>
      </c>
      <c r="C1259" s="68" t="s">
        <v>49</v>
      </c>
      <c r="D1259" s="68" t="s">
        <v>57</v>
      </c>
      <c r="E1259" s="68" t="s">
        <v>50</v>
      </c>
      <c r="F1259" s="68">
        <v>10</v>
      </c>
      <c r="G1259" s="76">
        <v>4160</v>
      </c>
      <c r="H1259" s="68">
        <v>3580.7200000000003</v>
      </c>
    </row>
    <row r="1260" spans="1:8">
      <c r="A1260" s="69">
        <v>41398</v>
      </c>
      <c r="B1260" s="67">
        <v>2792</v>
      </c>
      <c r="C1260" s="68" t="s">
        <v>48</v>
      </c>
      <c r="D1260" s="68" t="s">
        <v>57</v>
      </c>
      <c r="E1260" s="68" t="s">
        <v>51</v>
      </c>
      <c r="F1260" s="68">
        <v>10</v>
      </c>
      <c r="G1260" s="76">
        <v>4120</v>
      </c>
      <c r="H1260" s="68">
        <v>1837.52</v>
      </c>
    </row>
    <row r="1261" spans="1:8">
      <c r="A1261" s="69">
        <v>41399</v>
      </c>
      <c r="B1261" s="67">
        <v>2428</v>
      </c>
      <c r="C1261" s="68" t="s">
        <v>45</v>
      </c>
      <c r="D1261" s="68" t="s">
        <v>57</v>
      </c>
      <c r="E1261" s="68" t="s">
        <v>50</v>
      </c>
      <c r="F1261" s="68">
        <v>8</v>
      </c>
      <c r="G1261" s="76">
        <v>4416</v>
      </c>
      <c r="H1261" s="68">
        <v>2109.0816</v>
      </c>
    </row>
    <row r="1262" spans="1:8">
      <c r="A1262" s="69">
        <v>41400</v>
      </c>
      <c r="B1262" s="67">
        <v>2793</v>
      </c>
      <c r="C1262" s="68" t="s">
        <v>49</v>
      </c>
      <c r="D1262" s="68" t="s">
        <v>57</v>
      </c>
      <c r="E1262" s="68" t="s">
        <v>47</v>
      </c>
      <c r="F1262" s="68">
        <v>6</v>
      </c>
      <c r="G1262" s="76">
        <v>2178</v>
      </c>
      <c r="H1262" s="68">
        <v>2867.7726000000002</v>
      </c>
    </row>
    <row r="1263" spans="1:8">
      <c r="A1263" s="69">
        <v>41401</v>
      </c>
      <c r="B1263" s="67">
        <v>2429</v>
      </c>
      <c r="C1263" s="68" t="s">
        <v>48</v>
      </c>
      <c r="D1263" s="68" t="s">
        <v>57</v>
      </c>
      <c r="E1263" s="68" t="s">
        <v>50</v>
      </c>
      <c r="F1263" s="68">
        <v>8</v>
      </c>
      <c r="G1263" s="76">
        <v>2496</v>
      </c>
      <c r="H1263" s="68">
        <v>5033.1840000000002</v>
      </c>
    </row>
    <row r="1264" spans="1:8">
      <c r="A1264" s="69">
        <v>41767</v>
      </c>
      <c r="B1264" s="67">
        <v>2794</v>
      </c>
      <c r="C1264" s="68" t="s">
        <v>45</v>
      </c>
      <c r="D1264" s="68" t="s">
        <v>57</v>
      </c>
      <c r="E1264" s="68" t="s">
        <v>47</v>
      </c>
      <c r="F1264" s="68">
        <v>6</v>
      </c>
      <c r="G1264" s="76">
        <v>8784</v>
      </c>
      <c r="H1264" s="68">
        <v>2782.1124</v>
      </c>
    </row>
    <row r="1265" spans="1:8">
      <c r="A1265" s="69">
        <v>41768</v>
      </c>
      <c r="B1265" s="67">
        <v>2430</v>
      </c>
      <c r="C1265" s="68" t="s">
        <v>49</v>
      </c>
      <c r="D1265" s="68" t="s">
        <v>57</v>
      </c>
      <c r="E1265" s="68" t="s">
        <v>51</v>
      </c>
      <c r="F1265" s="68">
        <v>9</v>
      </c>
      <c r="G1265" s="76">
        <v>9324</v>
      </c>
      <c r="H1265" s="68">
        <v>1722.1428000000001</v>
      </c>
    </row>
    <row r="1266" spans="1:8">
      <c r="A1266" s="69">
        <v>41769</v>
      </c>
      <c r="B1266" s="67">
        <v>2795</v>
      </c>
      <c r="C1266" s="68" t="s">
        <v>48</v>
      </c>
      <c r="D1266" s="68" t="s">
        <v>57</v>
      </c>
      <c r="E1266" s="68" t="s">
        <v>47</v>
      </c>
      <c r="F1266" s="68">
        <v>10</v>
      </c>
      <c r="G1266" s="76">
        <v>4260</v>
      </c>
      <c r="H1266" s="68">
        <v>1370.0159999999998</v>
      </c>
    </row>
    <row r="1267" spans="1:8">
      <c r="A1267" s="69">
        <v>41770</v>
      </c>
      <c r="B1267" s="67">
        <v>2431</v>
      </c>
      <c r="C1267" s="68" t="s">
        <v>45</v>
      </c>
      <c r="D1267" s="68" t="s">
        <v>57</v>
      </c>
      <c r="E1267" s="68" t="s">
        <v>51</v>
      </c>
      <c r="F1267" s="68">
        <v>8</v>
      </c>
      <c r="G1267" s="76">
        <v>5760</v>
      </c>
      <c r="H1267" s="68">
        <v>2139.2640000000001</v>
      </c>
    </row>
    <row r="1268" spans="1:8">
      <c r="A1268" s="69">
        <v>41771</v>
      </c>
      <c r="B1268" s="67">
        <v>2796</v>
      </c>
      <c r="C1268" s="68" t="s">
        <v>49</v>
      </c>
      <c r="D1268" s="68" t="s">
        <v>57</v>
      </c>
      <c r="E1268" s="68" t="s">
        <v>50</v>
      </c>
      <c r="F1268" s="68">
        <v>9</v>
      </c>
      <c r="G1268" s="76">
        <v>10440</v>
      </c>
      <c r="H1268" s="68">
        <v>3124.17</v>
      </c>
    </row>
    <row r="1269" spans="1:8">
      <c r="A1269" s="69">
        <v>41772</v>
      </c>
      <c r="B1269" s="67">
        <v>2432</v>
      </c>
      <c r="C1269" s="68" t="s">
        <v>48</v>
      </c>
      <c r="D1269" s="68" t="s">
        <v>57</v>
      </c>
      <c r="E1269" s="68" t="s">
        <v>51</v>
      </c>
      <c r="F1269" s="68">
        <v>9</v>
      </c>
      <c r="G1269" s="76">
        <v>9396</v>
      </c>
      <c r="H1269" s="68">
        <v>3484.9763999999996</v>
      </c>
    </row>
    <row r="1270" spans="1:8">
      <c r="A1270" s="69">
        <v>41773</v>
      </c>
      <c r="B1270" s="67">
        <v>2797</v>
      </c>
      <c r="C1270" s="68" t="s">
        <v>45</v>
      </c>
      <c r="D1270" s="68" t="s">
        <v>57</v>
      </c>
      <c r="E1270" s="68" t="s">
        <v>50</v>
      </c>
      <c r="F1270" s="68">
        <v>6</v>
      </c>
      <c r="G1270" s="76">
        <v>13005</v>
      </c>
      <c r="H1270" s="68">
        <v>2521.9295999999999</v>
      </c>
    </row>
    <row r="1271" spans="1:8">
      <c r="A1271" s="69">
        <v>41774</v>
      </c>
      <c r="B1271" s="67">
        <v>2433</v>
      </c>
      <c r="C1271" s="68" t="s">
        <v>49</v>
      </c>
      <c r="D1271" s="68" t="s">
        <v>57</v>
      </c>
      <c r="E1271" s="68" t="s">
        <v>47</v>
      </c>
      <c r="F1271" s="68">
        <v>10</v>
      </c>
      <c r="G1271" s="76">
        <v>13300</v>
      </c>
      <c r="H1271" s="68">
        <v>4205.46</v>
      </c>
    </row>
    <row r="1272" spans="1:8">
      <c r="A1272" s="69">
        <v>41775</v>
      </c>
      <c r="B1272" s="67">
        <v>2798</v>
      </c>
      <c r="C1272" s="68" t="s">
        <v>48</v>
      </c>
      <c r="D1272" s="68" t="s">
        <v>57</v>
      </c>
      <c r="E1272" s="68" t="s">
        <v>50</v>
      </c>
      <c r="F1272" s="68">
        <v>9</v>
      </c>
      <c r="G1272" s="76">
        <v>2475</v>
      </c>
      <c r="H1272" s="68">
        <v>780.12</v>
      </c>
    </row>
    <row r="1273" spans="1:8">
      <c r="A1273" s="69">
        <v>41776</v>
      </c>
      <c r="B1273" s="67">
        <v>2434</v>
      </c>
      <c r="C1273" s="68" t="s">
        <v>45</v>
      </c>
      <c r="D1273" s="68" t="s">
        <v>57</v>
      </c>
      <c r="E1273" s="68" t="s">
        <v>47</v>
      </c>
      <c r="F1273" s="68">
        <v>10</v>
      </c>
      <c r="G1273" s="76">
        <v>14100</v>
      </c>
      <c r="H1273" s="68">
        <v>3058.29</v>
      </c>
    </row>
    <row r="1274" spans="1:8">
      <c r="A1274" s="69">
        <v>41777</v>
      </c>
      <c r="B1274" s="67">
        <v>2799</v>
      </c>
      <c r="C1274" s="68" t="s">
        <v>49</v>
      </c>
      <c r="D1274" s="68" t="s">
        <v>57</v>
      </c>
      <c r="E1274" s="68" t="s">
        <v>51</v>
      </c>
      <c r="F1274" s="68">
        <v>10</v>
      </c>
      <c r="G1274" s="76">
        <v>10440</v>
      </c>
      <c r="H1274" s="68">
        <v>1908.432</v>
      </c>
    </row>
    <row r="1275" spans="1:8">
      <c r="A1275" s="69">
        <v>41778</v>
      </c>
      <c r="B1275" s="67">
        <v>2435</v>
      </c>
      <c r="C1275" s="68" t="s">
        <v>48</v>
      </c>
      <c r="D1275" s="68" t="s">
        <v>57</v>
      </c>
      <c r="E1275" s="68" t="s">
        <v>47</v>
      </c>
      <c r="F1275" s="68">
        <v>9</v>
      </c>
      <c r="G1275" s="76">
        <v>9108</v>
      </c>
      <c r="H1275" s="68">
        <v>969.77430000000004</v>
      </c>
    </row>
    <row r="1276" spans="1:8">
      <c r="A1276" s="69">
        <v>41779</v>
      </c>
      <c r="B1276" s="67">
        <v>2800</v>
      </c>
      <c r="C1276" s="68" t="s">
        <v>45</v>
      </c>
      <c r="D1276" s="68" t="s">
        <v>57</v>
      </c>
      <c r="E1276" s="68" t="s">
        <v>51</v>
      </c>
      <c r="F1276" s="68">
        <v>8</v>
      </c>
      <c r="G1276" s="76">
        <v>11960</v>
      </c>
      <c r="H1276" s="68">
        <v>4174.04</v>
      </c>
    </row>
    <row r="1277" spans="1:8">
      <c r="A1277" s="69">
        <v>41780</v>
      </c>
      <c r="B1277" s="67">
        <v>2436</v>
      </c>
      <c r="C1277" s="68" t="s">
        <v>49</v>
      </c>
      <c r="D1277" s="68" t="s">
        <v>57</v>
      </c>
      <c r="E1277" s="68" t="s">
        <v>50</v>
      </c>
      <c r="F1277" s="68">
        <v>9</v>
      </c>
      <c r="G1277" s="76">
        <v>10422</v>
      </c>
      <c r="H1277" s="68">
        <v>2384.8141500000002</v>
      </c>
    </row>
    <row r="1278" spans="1:8">
      <c r="A1278" s="69">
        <v>41781</v>
      </c>
      <c r="B1278" s="67">
        <v>2801</v>
      </c>
      <c r="C1278" s="68" t="s">
        <v>48</v>
      </c>
      <c r="D1278" s="68" t="s">
        <v>57</v>
      </c>
      <c r="E1278" s="68" t="s">
        <v>51</v>
      </c>
      <c r="F1278" s="68">
        <v>10</v>
      </c>
      <c r="G1278" s="76">
        <v>2650</v>
      </c>
      <c r="H1278" s="68">
        <v>3340.59</v>
      </c>
    </row>
    <row r="1279" spans="1:8">
      <c r="A1279" s="69">
        <v>41782</v>
      </c>
      <c r="B1279" s="67">
        <v>2437</v>
      </c>
      <c r="C1279" s="68" t="s">
        <v>45</v>
      </c>
      <c r="D1279" s="68" t="s">
        <v>57</v>
      </c>
      <c r="E1279" s="68" t="s">
        <v>50</v>
      </c>
      <c r="F1279" s="68">
        <v>7</v>
      </c>
      <c r="G1279" s="76">
        <v>9660</v>
      </c>
      <c r="H1279" s="68">
        <v>2898.9659999999994</v>
      </c>
    </row>
    <row r="1280" spans="1:8">
      <c r="A1280" s="69">
        <v>41783</v>
      </c>
      <c r="B1280" s="67">
        <v>2802</v>
      </c>
      <c r="C1280" s="68" t="s">
        <v>49</v>
      </c>
      <c r="D1280" s="68" t="s">
        <v>57</v>
      </c>
      <c r="E1280" s="68" t="s">
        <v>47</v>
      </c>
      <c r="F1280" s="68">
        <v>9</v>
      </c>
      <c r="G1280" s="76">
        <v>9990</v>
      </c>
      <c r="H1280" s="68">
        <v>5395.8487500000001</v>
      </c>
    </row>
    <row r="1281" spans="1:8">
      <c r="A1281" s="69">
        <v>41784</v>
      </c>
      <c r="B1281" s="67">
        <v>2438</v>
      </c>
      <c r="C1281" s="68" t="s">
        <v>48</v>
      </c>
      <c r="D1281" s="68" t="s">
        <v>57</v>
      </c>
      <c r="E1281" s="68" t="s">
        <v>50</v>
      </c>
      <c r="F1281" s="68">
        <v>9</v>
      </c>
      <c r="G1281" s="76">
        <v>10980</v>
      </c>
      <c r="H1281" s="68">
        <v>851.60879999999997</v>
      </c>
    </row>
    <row r="1282" spans="1:8">
      <c r="A1282" s="69">
        <v>41785</v>
      </c>
      <c r="B1282" s="67">
        <v>2803</v>
      </c>
      <c r="C1282" s="68" t="s">
        <v>45</v>
      </c>
      <c r="D1282" s="68" t="s">
        <v>57</v>
      </c>
      <c r="E1282" s="68" t="s">
        <v>47</v>
      </c>
      <c r="F1282" s="68">
        <v>9</v>
      </c>
      <c r="G1282" s="76">
        <v>10935</v>
      </c>
      <c r="H1282" s="68">
        <v>3368.8548000000001</v>
      </c>
    </row>
    <row r="1283" spans="1:8">
      <c r="A1283" s="69">
        <v>41786</v>
      </c>
      <c r="B1283" s="67">
        <v>2439</v>
      </c>
      <c r="C1283" s="68" t="s">
        <v>49</v>
      </c>
      <c r="D1283" s="68" t="s">
        <v>57</v>
      </c>
      <c r="E1283" s="68" t="s">
        <v>51</v>
      </c>
      <c r="F1283" s="68">
        <v>7</v>
      </c>
      <c r="G1283" s="76">
        <v>8127</v>
      </c>
      <c r="H1283" s="68">
        <v>1466.1108000000002</v>
      </c>
    </row>
    <row r="1284" spans="1:8">
      <c r="A1284" s="69">
        <v>41787</v>
      </c>
      <c r="B1284" s="67">
        <v>2804</v>
      </c>
      <c r="C1284" s="68" t="s">
        <v>48</v>
      </c>
      <c r="D1284" s="68" t="s">
        <v>57</v>
      </c>
      <c r="E1284" s="68" t="s">
        <v>47</v>
      </c>
      <c r="F1284" s="68">
        <v>7</v>
      </c>
      <c r="G1284" s="76">
        <v>4914</v>
      </c>
      <c r="H1284" s="68">
        <v>3646.1880000000001</v>
      </c>
    </row>
    <row r="1285" spans="1:8">
      <c r="A1285" s="69">
        <v>41788</v>
      </c>
      <c r="B1285" s="67">
        <v>2440</v>
      </c>
      <c r="C1285" s="68" t="s">
        <v>45</v>
      </c>
      <c r="D1285" s="68" t="s">
        <v>57</v>
      </c>
      <c r="E1285" s="68" t="s">
        <v>51</v>
      </c>
      <c r="F1285" s="68">
        <v>10</v>
      </c>
      <c r="G1285" s="76">
        <v>8910</v>
      </c>
      <c r="H1285" s="68">
        <v>5103.9450000000006</v>
      </c>
    </row>
    <row r="1286" spans="1:8">
      <c r="A1286" s="69">
        <v>41789</v>
      </c>
      <c r="B1286" s="67">
        <v>2805</v>
      </c>
      <c r="C1286" s="68" t="s">
        <v>49</v>
      </c>
      <c r="D1286" s="68" t="s">
        <v>57</v>
      </c>
      <c r="E1286" s="68" t="s">
        <v>50</v>
      </c>
      <c r="F1286" s="68">
        <v>8</v>
      </c>
      <c r="G1286" s="76">
        <v>10560</v>
      </c>
      <c r="H1286" s="68">
        <v>915.76319999999998</v>
      </c>
    </row>
    <row r="1287" spans="1:8">
      <c r="A1287" s="69">
        <v>41790</v>
      </c>
      <c r="B1287" s="67">
        <v>2441</v>
      </c>
      <c r="C1287" s="68" t="s">
        <v>48</v>
      </c>
      <c r="D1287" s="68" t="s">
        <v>57</v>
      </c>
      <c r="E1287" s="68" t="s">
        <v>51</v>
      </c>
      <c r="F1287" s="68">
        <v>10</v>
      </c>
      <c r="G1287" s="76">
        <v>2280</v>
      </c>
      <c r="H1287" s="68">
        <v>3961.7280000000001</v>
      </c>
    </row>
    <row r="1288" spans="1:8">
      <c r="A1288" s="69">
        <v>41791</v>
      </c>
      <c r="B1288" s="67">
        <v>2806</v>
      </c>
      <c r="C1288" s="68" t="s">
        <v>45</v>
      </c>
      <c r="D1288" s="68" t="s">
        <v>57</v>
      </c>
      <c r="E1288" s="68" t="s">
        <v>50</v>
      </c>
      <c r="F1288" s="68">
        <v>7</v>
      </c>
      <c r="G1288" s="76">
        <v>2131.5</v>
      </c>
      <c r="H1288" s="68">
        <v>3615.0239999999994</v>
      </c>
    </row>
    <row r="1289" spans="1:8">
      <c r="A1289" s="69">
        <v>41792</v>
      </c>
      <c r="B1289" s="67">
        <v>2442</v>
      </c>
      <c r="C1289" s="68" t="s">
        <v>49</v>
      </c>
      <c r="D1289" s="68" t="s">
        <v>57</v>
      </c>
      <c r="E1289" s="68" t="s">
        <v>47</v>
      </c>
      <c r="F1289" s="68">
        <v>7</v>
      </c>
      <c r="G1289" s="76">
        <v>4046</v>
      </c>
      <c r="H1289" s="68">
        <v>2198.1918000000005</v>
      </c>
    </row>
    <row r="1290" spans="1:8">
      <c r="A1290" s="69">
        <v>41793</v>
      </c>
      <c r="B1290" s="67">
        <v>2807</v>
      </c>
      <c r="C1290" s="68" t="s">
        <v>48</v>
      </c>
      <c r="D1290" s="68" t="s">
        <v>57</v>
      </c>
      <c r="E1290" s="68" t="s">
        <v>50</v>
      </c>
      <c r="F1290" s="68">
        <v>7</v>
      </c>
      <c r="G1290" s="76">
        <v>7612.5</v>
      </c>
      <c r="H1290" s="68">
        <v>609.60900000000004</v>
      </c>
    </row>
    <row r="1291" spans="1:8">
      <c r="A1291" s="69">
        <v>41794</v>
      </c>
      <c r="B1291" s="67">
        <v>2443</v>
      </c>
      <c r="C1291" s="68" t="s">
        <v>45</v>
      </c>
      <c r="D1291" s="68" t="s">
        <v>57</v>
      </c>
      <c r="E1291" s="68" t="s">
        <v>47</v>
      </c>
      <c r="F1291" s="68">
        <v>10</v>
      </c>
      <c r="G1291" s="76">
        <v>9080</v>
      </c>
      <c r="H1291" s="68">
        <v>3489.444</v>
      </c>
    </row>
    <row r="1292" spans="1:8">
      <c r="A1292" s="69">
        <v>41795</v>
      </c>
      <c r="B1292" s="67">
        <v>2808</v>
      </c>
      <c r="C1292" s="68" t="s">
        <v>49</v>
      </c>
      <c r="D1292" s="68" t="s">
        <v>57</v>
      </c>
      <c r="E1292" s="68" t="s">
        <v>51</v>
      </c>
      <c r="F1292" s="68">
        <v>6</v>
      </c>
      <c r="G1292" s="76">
        <v>1458</v>
      </c>
      <c r="H1292" s="68">
        <v>653.7672</v>
      </c>
    </row>
    <row r="1293" spans="1:8">
      <c r="A1293" s="69">
        <v>41796</v>
      </c>
      <c r="B1293" s="67">
        <v>2444</v>
      </c>
      <c r="C1293" s="68" t="s">
        <v>48</v>
      </c>
      <c r="D1293" s="68" t="s">
        <v>57</v>
      </c>
      <c r="E1293" s="68" t="s">
        <v>47</v>
      </c>
      <c r="F1293" s="68">
        <v>7</v>
      </c>
      <c r="G1293" s="76">
        <v>3129</v>
      </c>
      <c r="H1293" s="68">
        <v>686.97194999999999</v>
      </c>
    </row>
    <row r="1294" spans="1:8">
      <c r="A1294" s="69">
        <v>41797</v>
      </c>
      <c r="B1294" s="67">
        <v>2809</v>
      </c>
      <c r="C1294" s="68" t="s">
        <v>45</v>
      </c>
      <c r="D1294" s="68" t="s">
        <v>57</v>
      </c>
      <c r="E1294" s="68" t="s">
        <v>51</v>
      </c>
      <c r="F1294" s="68">
        <v>7</v>
      </c>
      <c r="G1294" s="76">
        <v>1858.5</v>
      </c>
      <c r="H1294" s="68">
        <v>3535.7962500000003</v>
      </c>
    </row>
    <row r="1295" spans="1:8">
      <c r="A1295" s="69">
        <v>41798</v>
      </c>
      <c r="B1295" s="67">
        <v>2445</v>
      </c>
      <c r="C1295" s="68" t="s">
        <v>49</v>
      </c>
      <c r="D1295" s="68" t="s">
        <v>57</v>
      </c>
      <c r="E1295" s="68" t="s">
        <v>50</v>
      </c>
      <c r="F1295" s="68">
        <v>10</v>
      </c>
      <c r="G1295" s="76">
        <v>8370</v>
      </c>
      <c r="H1295" s="68">
        <v>3657.69</v>
      </c>
    </row>
    <row r="1296" spans="1:8">
      <c r="A1296" s="69">
        <v>41799</v>
      </c>
      <c r="B1296" s="67">
        <v>2810</v>
      </c>
      <c r="C1296" s="68" t="s">
        <v>48</v>
      </c>
      <c r="D1296" s="68" t="s">
        <v>57</v>
      </c>
      <c r="E1296" s="68" t="s">
        <v>51</v>
      </c>
      <c r="F1296" s="68">
        <v>8</v>
      </c>
      <c r="G1296" s="76">
        <v>10416</v>
      </c>
      <c r="H1296" s="68">
        <v>3102.9264000000003</v>
      </c>
    </row>
    <row r="1297" spans="1:8">
      <c r="A1297" s="69">
        <v>41800</v>
      </c>
      <c r="B1297" s="67">
        <v>2446</v>
      </c>
      <c r="C1297" s="68" t="s">
        <v>45</v>
      </c>
      <c r="D1297" s="68" t="s">
        <v>57</v>
      </c>
      <c r="E1297" s="68" t="s">
        <v>50</v>
      </c>
      <c r="F1297" s="68">
        <v>8</v>
      </c>
      <c r="G1297" s="76">
        <v>8064</v>
      </c>
      <c r="H1297" s="68">
        <v>2483.712</v>
      </c>
    </row>
    <row r="1298" spans="1:8">
      <c r="A1298" s="69">
        <v>41801</v>
      </c>
      <c r="B1298" s="67">
        <v>2811</v>
      </c>
      <c r="C1298" s="68" t="s">
        <v>49</v>
      </c>
      <c r="D1298" s="68" t="s">
        <v>57</v>
      </c>
      <c r="E1298" s="68" t="s">
        <v>47</v>
      </c>
      <c r="F1298" s="68">
        <v>6</v>
      </c>
      <c r="G1298" s="76">
        <v>2214</v>
      </c>
      <c r="H1298" s="68">
        <v>1799.9819999999997</v>
      </c>
    </row>
    <row r="1299" spans="1:8">
      <c r="A1299" s="69">
        <v>41802</v>
      </c>
      <c r="B1299" s="67">
        <v>2447</v>
      </c>
      <c r="C1299" s="68" t="s">
        <v>48</v>
      </c>
      <c r="D1299" s="68" t="s">
        <v>57</v>
      </c>
      <c r="E1299" s="68" t="s">
        <v>50</v>
      </c>
      <c r="F1299" s="68">
        <v>10</v>
      </c>
      <c r="G1299" s="76">
        <v>2900</v>
      </c>
      <c r="H1299" s="68">
        <v>3108.51</v>
      </c>
    </row>
    <row r="1300" spans="1:8">
      <c r="A1300" s="69">
        <v>41803</v>
      </c>
      <c r="B1300" s="67">
        <v>2812</v>
      </c>
      <c r="C1300" s="68" t="s">
        <v>45</v>
      </c>
      <c r="D1300" s="68" t="s">
        <v>57</v>
      </c>
      <c r="E1300" s="68" t="s">
        <v>47</v>
      </c>
      <c r="F1300" s="68">
        <v>6</v>
      </c>
      <c r="G1300" s="76">
        <v>2214</v>
      </c>
      <c r="H1300" s="68">
        <v>1947.8772000000001</v>
      </c>
    </row>
    <row r="1301" spans="1:8">
      <c r="A1301" s="69">
        <v>41804</v>
      </c>
      <c r="B1301" s="67">
        <v>2448</v>
      </c>
      <c r="C1301" s="68" t="s">
        <v>49</v>
      </c>
      <c r="D1301" s="68" t="s">
        <v>57</v>
      </c>
      <c r="E1301" s="68" t="s">
        <v>51</v>
      </c>
      <c r="F1301" s="68">
        <v>9</v>
      </c>
      <c r="G1301" s="76">
        <v>10044</v>
      </c>
      <c r="H1301" s="68">
        <v>2862.54</v>
      </c>
    </row>
    <row r="1302" spans="1:8">
      <c r="A1302" s="69">
        <v>41805</v>
      </c>
      <c r="B1302" s="67">
        <v>2813</v>
      </c>
      <c r="C1302" s="68" t="s">
        <v>48</v>
      </c>
      <c r="D1302" s="68" t="s">
        <v>57</v>
      </c>
      <c r="E1302" s="68" t="s">
        <v>47</v>
      </c>
      <c r="F1302" s="68">
        <v>8</v>
      </c>
      <c r="G1302" s="76">
        <v>5436</v>
      </c>
      <c r="H1302" s="68">
        <v>578.75280000000009</v>
      </c>
    </row>
    <row r="1303" spans="1:8">
      <c r="A1303" s="69">
        <v>41806</v>
      </c>
      <c r="B1303" s="67">
        <v>2449</v>
      </c>
      <c r="C1303" s="68" t="s">
        <v>45</v>
      </c>
      <c r="D1303" s="68" t="s">
        <v>57</v>
      </c>
      <c r="E1303" s="68" t="s">
        <v>51</v>
      </c>
      <c r="F1303" s="68">
        <v>10</v>
      </c>
      <c r="G1303" s="76">
        <v>13850</v>
      </c>
      <c r="H1303" s="68">
        <v>1676.404</v>
      </c>
    </row>
    <row r="1304" spans="1:8">
      <c r="A1304" s="69">
        <v>41807</v>
      </c>
      <c r="B1304" s="67">
        <v>2814</v>
      </c>
      <c r="C1304" s="68" t="s">
        <v>49</v>
      </c>
      <c r="D1304" s="68" t="s">
        <v>57</v>
      </c>
      <c r="E1304" s="68" t="s">
        <v>50</v>
      </c>
      <c r="F1304" s="68">
        <v>7</v>
      </c>
      <c r="G1304" s="76">
        <v>5544</v>
      </c>
      <c r="H1304" s="68">
        <v>1490.2271999999998</v>
      </c>
    </row>
    <row r="1305" spans="1:8">
      <c r="A1305" s="69">
        <v>41808</v>
      </c>
      <c r="B1305" s="67">
        <v>2450</v>
      </c>
      <c r="C1305" s="68" t="s">
        <v>48</v>
      </c>
      <c r="D1305" s="68" t="s">
        <v>57</v>
      </c>
      <c r="E1305" s="68" t="s">
        <v>51</v>
      </c>
      <c r="F1305" s="68">
        <v>9</v>
      </c>
      <c r="G1305" s="76">
        <v>10584</v>
      </c>
      <c r="H1305" s="68">
        <v>2676.6935999999996</v>
      </c>
    </row>
    <row r="1306" spans="1:8">
      <c r="A1306" s="69">
        <v>41809</v>
      </c>
      <c r="B1306" s="67">
        <v>2815</v>
      </c>
      <c r="C1306" s="68" t="s">
        <v>45</v>
      </c>
      <c r="D1306" s="68" t="s">
        <v>57</v>
      </c>
      <c r="E1306" s="68" t="s">
        <v>50</v>
      </c>
      <c r="F1306" s="68">
        <v>8</v>
      </c>
      <c r="G1306" s="76">
        <v>4688</v>
      </c>
      <c r="H1306" s="68">
        <v>5041.9440000000004</v>
      </c>
    </row>
    <row r="1307" spans="1:8">
      <c r="A1307" s="69">
        <v>41810</v>
      </c>
      <c r="B1307" s="67">
        <v>2451</v>
      </c>
      <c r="C1307" s="68" t="s">
        <v>49</v>
      </c>
      <c r="D1307" s="68" t="s">
        <v>57</v>
      </c>
      <c r="E1307" s="68" t="s">
        <v>47</v>
      </c>
      <c r="F1307" s="68">
        <v>9</v>
      </c>
      <c r="G1307" s="76">
        <v>2376</v>
      </c>
      <c r="H1307" s="68">
        <v>881.25840000000005</v>
      </c>
    </row>
    <row r="1308" spans="1:8">
      <c r="A1308" s="69">
        <v>41811</v>
      </c>
      <c r="B1308" s="67">
        <v>2816</v>
      </c>
      <c r="C1308" s="68" t="s">
        <v>48</v>
      </c>
      <c r="D1308" s="68" t="s">
        <v>57</v>
      </c>
      <c r="E1308" s="68" t="s">
        <v>50</v>
      </c>
      <c r="F1308" s="68">
        <v>6</v>
      </c>
      <c r="G1308" s="76">
        <v>9180</v>
      </c>
      <c r="H1308" s="68">
        <v>1172.4695999999999</v>
      </c>
    </row>
    <row r="1309" spans="1:8">
      <c r="A1309" s="69">
        <v>41812</v>
      </c>
      <c r="B1309" s="67">
        <v>2452</v>
      </c>
      <c r="C1309" s="68" t="s">
        <v>45</v>
      </c>
      <c r="D1309" s="68" t="s">
        <v>57</v>
      </c>
      <c r="E1309" s="68" t="s">
        <v>47</v>
      </c>
      <c r="F1309" s="68">
        <v>6</v>
      </c>
      <c r="G1309" s="76">
        <v>1566</v>
      </c>
      <c r="H1309" s="68">
        <v>2028.5964000000004</v>
      </c>
    </row>
    <row r="1310" spans="1:8">
      <c r="A1310" s="69">
        <v>41813</v>
      </c>
      <c r="B1310" s="67">
        <v>2817</v>
      </c>
      <c r="C1310" s="68" t="s">
        <v>49</v>
      </c>
      <c r="D1310" s="68" t="s">
        <v>57</v>
      </c>
      <c r="E1310" s="68" t="s">
        <v>51</v>
      </c>
      <c r="F1310" s="68">
        <v>9</v>
      </c>
      <c r="G1310" s="76">
        <v>3294</v>
      </c>
      <c r="H1310" s="68">
        <v>1251.3905999999999</v>
      </c>
    </row>
    <row r="1311" spans="1:8">
      <c r="A1311" s="69">
        <v>41814</v>
      </c>
      <c r="B1311" s="67">
        <v>2453</v>
      </c>
      <c r="C1311" s="68" t="s">
        <v>48</v>
      </c>
      <c r="D1311" s="68" t="s">
        <v>57</v>
      </c>
      <c r="E1311" s="68" t="s">
        <v>47</v>
      </c>
      <c r="F1311" s="68">
        <v>9</v>
      </c>
      <c r="G1311" s="76">
        <v>1944</v>
      </c>
      <c r="H1311" s="68">
        <v>1673.3951999999999</v>
      </c>
    </row>
    <row r="1312" spans="1:8">
      <c r="A1312" s="69">
        <v>41815</v>
      </c>
      <c r="B1312" s="67">
        <v>2818</v>
      </c>
      <c r="C1312" s="68" t="s">
        <v>45</v>
      </c>
      <c r="D1312" s="68" t="s">
        <v>57</v>
      </c>
      <c r="E1312" s="68" t="s">
        <v>51</v>
      </c>
      <c r="F1312" s="68">
        <v>8</v>
      </c>
      <c r="G1312" s="76">
        <v>7524</v>
      </c>
      <c r="H1312" s="68">
        <v>4315.0140000000001</v>
      </c>
    </row>
    <row r="1313" spans="1:8">
      <c r="A1313" s="69">
        <v>41816</v>
      </c>
      <c r="B1313" s="67">
        <v>2454</v>
      </c>
      <c r="C1313" s="68" t="s">
        <v>49</v>
      </c>
      <c r="D1313" s="68" t="s">
        <v>57</v>
      </c>
      <c r="E1313" s="68" t="s">
        <v>50</v>
      </c>
      <c r="F1313" s="68">
        <v>6</v>
      </c>
      <c r="G1313" s="76">
        <v>3510</v>
      </c>
      <c r="H1313" s="68">
        <v>2724.6374999999998</v>
      </c>
    </row>
    <row r="1314" spans="1:8">
      <c r="A1314" s="69">
        <v>41817</v>
      </c>
      <c r="B1314" s="67">
        <v>2819</v>
      </c>
      <c r="C1314" s="68" t="s">
        <v>48</v>
      </c>
      <c r="D1314" s="68" t="s">
        <v>57</v>
      </c>
      <c r="E1314" s="68" t="s">
        <v>51</v>
      </c>
      <c r="F1314" s="68">
        <v>7</v>
      </c>
      <c r="G1314" s="76">
        <v>4599</v>
      </c>
      <c r="H1314" s="68">
        <v>2021.2605000000001</v>
      </c>
    </row>
    <row r="1315" spans="1:8">
      <c r="A1315" s="69">
        <v>41818</v>
      </c>
      <c r="B1315" s="67">
        <v>2455</v>
      </c>
      <c r="C1315" s="68" t="s">
        <v>45</v>
      </c>
      <c r="D1315" s="68" t="s">
        <v>57</v>
      </c>
      <c r="E1315" s="68" t="s">
        <v>50</v>
      </c>
      <c r="F1315" s="68">
        <v>7</v>
      </c>
      <c r="G1315" s="76">
        <v>9712.5</v>
      </c>
      <c r="H1315" s="68">
        <v>2367.1305000000002</v>
      </c>
    </row>
    <row r="1316" spans="1:8">
      <c r="A1316" s="69">
        <v>41819</v>
      </c>
      <c r="B1316" s="67">
        <v>2820</v>
      </c>
      <c r="C1316" s="68" t="s">
        <v>49</v>
      </c>
      <c r="D1316" s="68" t="s">
        <v>57</v>
      </c>
      <c r="E1316" s="68" t="s">
        <v>47</v>
      </c>
      <c r="F1316" s="68">
        <v>6</v>
      </c>
      <c r="G1316" s="76">
        <v>6876</v>
      </c>
      <c r="H1316" s="68">
        <v>3053.6316000000002</v>
      </c>
    </row>
    <row r="1317" spans="1:8">
      <c r="A1317" s="69">
        <v>41820</v>
      </c>
      <c r="B1317" s="67">
        <v>2456</v>
      </c>
      <c r="C1317" s="68" t="s">
        <v>48</v>
      </c>
      <c r="D1317" s="68" t="s">
        <v>57</v>
      </c>
      <c r="E1317" s="68" t="s">
        <v>50</v>
      </c>
      <c r="F1317" s="68">
        <v>7</v>
      </c>
      <c r="G1317" s="76">
        <v>2009</v>
      </c>
      <c r="H1317" s="68">
        <v>3864.3114999999998</v>
      </c>
    </row>
    <row r="1318" spans="1:8">
      <c r="A1318" s="69">
        <v>41821</v>
      </c>
      <c r="B1318" s="67">
        <v>2821</v>
      </c>
      <c r="C1318" s="68" t="s">
        <v>45</v>
      </c>
      <c r="D1318" s="68" t="s">
        <v>57</v>
      </c>
      <c r="E1318" s="68" t="s">
        <v>47</v>
      </c>
      <c r="F1318" s="68">
        <v>9</v>
      </c>
      <c r="G1318" s="76">
        <v>8316</v>
      </c>
      <c r="H1318" s="68">
        <v>3690.6407999999997</v>
      </c>
    </row>
    <row r="1319" spans="1:8">
      <c r="A1319" s="69">
        <v>41822</v>
      </c>
      <c r="B1319" s="67">
        <v>2457</v>
      </c>
      <c r="C1319" s="68" t="s">
        <v>49</v>
      </c>
      <c r="D1319" s="68" t="s">
        <v>57</v>
      </c>
      <c r="E1319" s="68" t="s">
        <v>51</v>
      </c>
      <c r="F1319" s="68">
        <v>10</v>
      </c>
      <c r="G1319" s="76">
        <v>5550</v>
      </c>
      <c r="H1319" s="68">
        <v>1232.0999999999999</v>
      </c>
    </row>
    <row r="1320" spans="1:8">
      <c r="A1320" s="69">
        <v>41823</v>
      </c>
      <c r="B1320" s="67">
        <v>2822</v>
      </c>
      <c r="C1320" s="68" t="s">
        <v>48</v>
      </c>
      <c r="D1320" s="68" t="s">
        <v>57</v>
      </c>
      <c r="E1320" s="68" t="s">
        <v>47</v>
      </c>
      <c r="F1320" s="68">
        <v>9</v>
      </c>
      <c r="G1320" s="76">
        <v>11880</v>
      </c>
      <c r="H1320" s="68">
        <v>5095.3320000000003</v>
      </c>
    </row>
    <row r="1321" spans="1:8">
      <c r="A1321" s="69">
        <v>41824</v>
      </c>
      <c r="B1321" s="67">
        <v>2458</v>
      </c>
      <c r="C1321" s="68" t="s">
        <v>45</v>
      </c>
      <c r="D1321" s="68" t="s">
        <v>57</v>
      </c>
      <c r="E1321" s="68" t="s">
        <v>51</v>
      </c>
      <c r="F1321" s="68">
        <v>7</v>
      </c>
      <c r="G1321" s="76">
        <v>9954</v>
      </c>
      <c r="H1321" s="68">
        <v>1101.1612499999999</v>
      </c>
    </row>
    <row r="1322" spans="1:8">
      <c r="A1322" s="69">
        <v>41825</v>
      </c>
      <c r="B1322" s="67">
        <v>2823</v>
      </c>
      <c r="C1322" s="68" t="s">
        <v>49</v>
      </c>
      <c r="D1322" s="68" t="s">
        <v>57</v>
      </c>
      <c r="E1322" s="68" t="s">
        <v>50</v>
      </c>
      <c r="F1322" s="68">
        <v>7</v>
      </c>
      <c r="G1322" s="76">
        <v>2044</v>
      </c>
      <c r="H1322" s="68">
        <v>671.45400000000006</v>
      </c>
    </row>
    <row r="1323" spans="1:8">
      <c r="A1323" s="69">
        <v>41826</v>
      </c>
      <c r="B1323" s="67">
        <v>2459</v>
      </c>
      <c r="C1323" s="68" t="s">
        <v>48</v>
      </c>
      <c r="D1323" s="68" t="s">
        <v>57</v>
      </c>
      <c r="E1323" s="68" t="s">
        <v>51</v>
      </c>
      <c r="F1323" s="68">
        <v>7</v>
      </c>
      <c r="G1323" s="76">
        <v>2625</v>
      </c>
      <c r="H1323" s="68">
        <v>2775.1499999999996</v>
      </c>
    </row>
    <row r="1324" spans="1:8">
      <c r="A1324" s="69">
        <v>41827</v>
      </c>
      <c r="B1324" s="67">
        <v>2824</v>
      </c>
      <c r="C1324" s="68" t="s">
        <v>45</v>
      </c>
      <c r="D1324" s="68" t="s">
        <v>57</v>
      </c>
      <c r="E1324" s="68" t="s">
        <v>50</v>
      </c>
      <c r="F1324" s="68">
        <v>10</v>
      </c>
      <c r="G1324" s="76">
        <v>14650</v>
      </c>
      <c r="H1324" s="68">
        <v>3042.2190000000001</v>
      </c>
    </row>
    <row r="1325" spans="1:8">
      <c r="A1325" s="69">
        <v>41828</v>
      </c>
      <c r="B1325" s="67">
        <v>2460</v>
      </c>
      <c r="C1325" s="68" t="s">
        <v>49</v>
      </c>
      <c r="D1325" s="68" t="s">
        <v>57</v>
      </c>
      <c r="E1325" s="68" t="s">
        <v>47</v>
      </c>
      <c r="F1325" s="68">
        <v>9</v>
      </c>
      <c r="G1325" s="76">
        <v>2997</v>
      </c>
      <c r="H1325" s="68">
        <v>5626.8675000000003</v>
      </c>
    </row>
    <row r="1326" spans="1:8">
      <c r="A1326" s="69">
        <v>41829</v>
      </c>
      <c r="B1326" s="67">
        <v>2825</v>
      </c>
      <c r="C1326" s="68" t="s">
        <v>48</v>
      </c>
      <c r="D1326" s="68" t="s">
        <v>57</v>
      </c>
      <c r="E1326" s="68" t="s">
        <v>50</v>
      </c>
      <c r="F1326" s="68">
        <v>8</v>
      </c>
      <c r="G1326" s="76">
        <v>11070</v>
      </c>
      <c r="H1326" s="68">
        <v>940.5071999999999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Sort &amp; filter</vt:lpstr>
      <vt:lpstr>Grouping &amp; subtotal</vt:lpstr>
      <vt:lpstr>Text to column</vt:lpstr>
      <vt:lpstr>removing duplicates</vt:lpstr>
      <vt:lpstr>Data validation</vt:lpstr>
      <vt:lpstr>Formatting</vt:lpstr>
      <vt:lpstr>Logical functions</vt:lpstr>
      <vt:lpstr>Vlookup</vt:lpstr>
      <vt:lpstr>index,offset,match</vt:lpstr>
      <vt:lpstr>Sumifs</vt:lpstr>
      <vt:lpstr>Pivot table</vt:lpstr>
      <vt:lpstr>Charts</vt:lpstr>
      <vt:lpstr>spl charts</vt:lpstr>
      <vt:lpstr>Histogram</vt:lpstr>
      <vt:lpstr>Solver opt</vt:lpstr>
      <vt:lpstr>Goal seek</vt:lpstr>
      <vt:lpstr>Descriptive </vt:lpstr>
      <vt:lpstr>Data tables</vt:lpstr>
      <vt:lpstr>Statistics</vt:lpstr>
      <vt:lpstr>Statistic2</vt:lpstr>
      <vt:lpstr>Sheet27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RajeshS</dc:creator>
  <cp:lastModifiedBy>RajeshS</cp:lastModifiedBy>
  <dcterms:created xsi:type="dcterms:W3CDTF">2015-06-05T18:17:20Z</dcterms:created>
  <dcterms:modified xsi:type="dcterms:W3CDTF">2022-11-20T15:33:09Z</dcterms:modified>
</cp:coreProperties>
</file>