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24354E96-5DB7-41AB-B4A6-AD3D0838E14B}" xr6:coauthVersionLast="45" xr6:coauthVersionMax="45" xr10:uidLastSave="{00000000-0000-0000-0000-000000000000}"/>
  <bookViews>
    <workbookView xWindow="8190" yWindow="150" windowWidth="20520" windowHeight="10125" xr2:uid="{00000000-000D-0000-FFFF-FFFF00000000}"/>
  </bookViews>
  <sheets>
    <sheet name="Лист1" sheetId="1" r:id="rId1"/>
  </sheets>
  <definedNames>
    <definedName name="_xlnm._FilterDatabase" localSheetId="0" hidden="1">Лист1!$E$8:$E$66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5" i="1" l="1"/>
  <c r="I13" i="1"/>
  <c r="E42" i="1" l="1"/>
  <c r="E4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1" i="1"/>
  <c r="E22" i="1"/>
  <c r="E23" i="1"/>
  <c r="E24" i="1"/>
  <c r="H21" i="1"/>
  <c r="H22" i="1" s="1"/>
  <c r="H24" i="1" s="1"/>
  <c r="E9" i="1" l="1"/>
  <c r="E10" i="1" l="1"/>
  <c r="E12" i="1"/>
  <c r="E13" i="1"/>
  <c r="E14" i="1"/>
  <c r="E15" i="1"/>
  <c r="E16" i="1"/>
  <c r="E17" i="1"/>
  <c r="E18" i="1"/>
  <c r="E19" i="1"/>
  <c r="E20" i="1"/>
  <c r="E11" i="1"/>
  <c r="B66" i="1" l="1"/>
</calcChain>
</file>

<file path=xl/sharedStrings.xml><?xml version="1.0" encoding="utf-8"?>
<sst xmlns="http://schemas.openxmlformats.org/spreadsheetml/2006/main" count="82" uniqueCount="81">
  <si>
    <t>Справочные</t>
  </si>
  <si>
    <t>Входные данные</t>
  </si>
  <si>
    <t>Расчетные значения</t>
  </si>
  <si>
    <t>Объем медных жил, дм3</t>
  </si>
  <si>
    <t>Масса медных жил, кг</t>
  </si>
  <si>
    <t>плотность ПВХ, кг/дм3</t>
  </si>
  <si>
    <t>плотность меди Pm, кг/дм3</t>
  </si>
  <si>
    <t>Если нужного кабеля нет, рассчитываете по калькулятору справа и добавляете в список</t>
  </si>
  <si>
    <t>Находите в проекте наиболее нагруженный участок кабельными линиями</t>
  </si>
  <si>
    <t>Объём горючей массы, л</t>
  </si>
  <si>
    <t>Марка кабеля</t>
  </si>
  <si>
    <t>Количество в пучке, шт.</t>
  </si>
  <si>
    <t>Объём горючей массы итого, л</t>
  </si>
  <si>
    <t>Масса кабеля на 1 м, кг</t>
  </si>
  <si>
    <t>Сечение жилы, мм2-дм2</t>
  </si>
  <si>
    <t>Количество жил, шт</t>
  </si>
  <si>
    <t>Объём горючей массы на 1 м кабельной линии, л</t>
  </si>
  <si>
    <t>Суммарный объем горючей массы не превышает 1,5 л на 1 м кабельной линии, исходя из чего, согласно СП5.13130.2009, Таблица А.2 защита запотолочного пространства автоматическими пожарными извещателями не требуется.</t>
  </si>
  <si>
    <t>Суммарный объем горючей массы входит в диапазон от 1,5 до 7 л на 1 м кабельной линии, исходя из чего, согласно СП5.13130.2009, Таблица А.2 требуется защита запотолочного пространства автоматическими пожарными извещателями.</t>
  </si>
  <si>
    <t>Суммарный объем горючей массы превышает 7 л на 1 м кабельной линии, исходя из чего, согласно СП5.13130.2009, Таблица А.2 требуется защита запотолочного пространства автоматической установкой пожаротушения.</t>
  </si>
  <si>
    <t xml:space="preserve">Фильтруете ячейки по столбцу 5 и копируете получившийся список в прилагаемый пример расчёта </t>
  </si>
  <si>
    <t>Алгоритм расчёта:</t>
  </si>
  <si>
    <t>ВВГнг(А)-FRLS 3x1,5</t>
  </si>
  <si>
    <t>ВВГнг(А)-FRLS 3x2,5</t>
  </si>
  <si>
    <t>ВВГнг(А)-FRLS 3x4</t>
  </si>
  <si>
    <t>ВВГнг(А)-FRLS 3x16</t>
  </si>
  <si>
    <t>ВВГнг(А)-FRLS 3x6</t>
  </si>
  <si>
    <t>ВВГнг(А)-FRLS 3x10</t>
  </si>
  <si>
    <t>ВВГнг(А)-FRLS 4x1,5</t>
  </si>
  <si>
    <t>ВВГнг(А)-FRLS 4x2,5</t>
  </si>
  <si>
    <t>ВВГнг(А)-FRLS 4x4</t>
  </si>
  <si>
    <t>ВВГнг(А)-FRLS 4x6</t>
  </si>
  <si>
    <t>ВВГнг(А)-FRLS 4x10</t>
  </si>
  <si>
    <t>ВВГнг(А)-FRLS 4x16</t>
  </si>
  <si>
    <t>ППГнг(А)-FRHF 3x1,5</t>
  </si>
  <si>
    <t>ППГнг(А)-FRHF 3x2,5</t>
  </si>
  <si>
    <t>ППГнг(А)-FRHF 3x4</t>
  </si>
  <si>
    <t>ППГнг(А)-FRHF 3x6</t>
  </si>
  <si>
    <t>ППГнг(А)-FRHF 4x1,5</t>
  </si>
  <si>
    <t>ППГнг(А)-FRHF 4x2,5</t>
  </si>
  <si>
    <t>ППГнг(А)-FRHF 4x4</t>
  </si>
  <si>
    <t>ППГнг(А)-FRHF 4x6</t>
  </si>
  <si>
    <t>ВВГнг(А)-LSLTx 3x1,5</t>
  </si>
  <si>
    <t>ВВГнг(А)-LSLTx 3x2,5</t>
  </si>
  <si>
    <t>ВВГнг(А)-LSLTx 3x4</t>
  </si>
  <si>
    <t>ВВГнг(А)-LSLTx 3x6</t>
  </si>
  <si>
    <t>ВВГнг(А)-LSLTx 3x10</t>
  </si>
  <si>
    <t>ВВГнг(А)-LSLTx 3x16</t>
  </si>
  <si>
    <t>ВВГнг(А)-LSLTx 4x1,5</t>
  </si>
  <si>
    <t>ВВГнг(А)-LSLTx 4x2,5</t>
  </si>
  <si>
    <t>ВВГнг(А)-LSLTx 4x4</t>
  </si>
  <si>
    <t>ВВГнг(А)-LSLTx 4x6</t>
  </si>
  <si>
    <t>ВВГнг(А)-LSLTx 4x10</t>
  </si>
  <si>
    <t>ВВГнг(А)-LSLTx 4x16</t>
  </si>
  <si>
    <t>U/UTP Cat5e PVCLS нг(А)-LSLTx 4х2х0,52</t>
  </si>
  <si>
    <t>U/UTP Cat6 ZH нг(А)-HF 4х2х0,57</t>
  </si>
  <si>
    <t>U/UTP Cat6 PVCLS нг(А)-LSLTx 4х2х0,57</t>
  </si>
  <si>
    <t>U/UTP Cat5e 4х2х0,52</t>
  </si>
  <si>
    <t>U/UTP Cat5e ZH нг(А)-HF 4х2х0,52</t>
  </si>
  <si>
    <t>U/UTP Cat6 4х2х0,52</t>
  </si>
  <si>
    <t>КПСнг(А)-FRLS 1x2x0,5</t>
  </si>
  <si>
    <t>КПСнг(А)-FRLS 1x2x0,35</t>
  </si>
  <si>
    <t>КПСнг(А)-FRLS 1x2x0,75</t>
  </si>
  <si>
    <t>КПСнг(А)-FRLS 1x2x1,0</t>
  </si>
  <si>
    <t>КПСнг(А)-FRLS 1x2x1,5</t>
  </si>
  <si>
    <t>КПСнг(А)-FRLS 1x2x2,5</t>
  </si>
  <si>
    <t>КПСнг(А)-FRHF 1x2x0,35</t>
  </si>
  <si>
    <t>КПСнг(А)-FRHF 1x2x0,5</t>
  </si>
  <si>
    <t>КПСнг(А)-FRHF 1x2x0,75</t>
  </si>
  <si>
    <t>КПСнг(А)-FRHF 1x2x1,0</t>
  </si>
  <si>
    <t>КПСнг(А)-FRHF 1x2x1,5</t>
  </si>
  <si>
    <t>КПСнг(А)-FRHF 1x2x2,5</t>
  </si>
  <si>
    <t>КПСнг(А)-FRLSLTx 1x2x0,35</t>
  </si>
  <si>
    <t>КПСнг(А)-FRLSLTx 1x2x0,5</t>
  </si>
  <si>
    <t>КПСнг(А)-FRLSLTx 1x2x0,75</t>
  </si>
  <si>
    <t>КПСнг(А)-FRLSLTx 1x2x1,0</t>
  </si>
  <si>
    <t>КПСнг(А)-FRLSLTx 1x2x1,5</t>
  </si>
  <si>
    <t>КПСнг(А)-FRLSLTx 1x2x2,5</t>
  </si>
  <si>
    <t>Указываете количество кабелей по списку ниже, вывод формируется автоматически</t>
  </si>
  <si>
    <t>Калькулятор объёма горючей массы кабельной линии</t>
  </si>
  <si>
    <t>Расчёт объёма горючей массы по ГОСТ IEC 60332-3-22-2011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</si>
</sst>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ISOCPEUR"/>
      <family val="2"/>
      <charset val="204"/>
    </font>
    <font>
      <b/>
      <sz val="11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b/>
      <sz val="17"/>
      <color theme="1"/>
      <name val="ISOCPEU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/>
    </xf>
    <xf numFmtId="0" fontId="3" fillId="0" borderId="0" xfId="0" applyFont="1"/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2" fontId="3" fillId="2" borderId="1" xfId="0" applyNumberFormat="1" applyFont="1" applyFill="1" applyBorder="1"/>
    <xf numFmtId="0" fontId="3" fillId="0" borderId="3" xfId="0" applyFont="1" applyBorder="1"/>
    <xf numFmtId="0" fontId="3" fillId="0" borderId="4" xfId="0" applyFont="1" applyBorder="1"/>
    <xf numFmtId="2" fontId="3" fillId="2" borderId="6" xfId="0" applyNumberFormat="1" applyFont="1" applyFill="1" applyBorder="1"/>
    <xf numFmtId="0" fontId="3" fillId="0" borderId="5" xfId="0" applyFont="1" applyBorder="1"/>
    <xf numFmtId="0" fontId="3" fillId="0" borderId="11" xfId="0" applyFont="1" applyBorder="1"/>
    <xf numFmtId="0" fontId="3" fillId="0" borderId="0" xfId="0" applyFont="1" applyBorder="1"/>
    <xf numFmtId="0" fontId="3" fillId="0" borderId="12" xfId="0" applyFont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0" borderId="13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4" fillId="0" borderId="14" xfId="0" applyFont="1" applyFill="1" applyBorder="1" applyAlignment="1">
      <alignment horizontal="right" vertical="center" wrapText="1"/>
    </xf>
    <xf numFmtId="0" fontId="4" fillId="0" borderId="15" xfId="0" applyFont="1" applyFill="1" applyBorder="1" applyAlignment="1">
      <alignment horizontal="right" vertical="center" wrapText="1"/>
    </xf>
    <xf numFmtId="0" fontId="4" fillId="0" borderId="16" xfId="0" applyFont="1" applyFill="1" applyBorder="1" applyAlignment="1">
      <alignment horizontal="righ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19" xfId="0" applyFont="1" applyFill="1" applyBorder="1" applyAlignment="1">
      <alignment horizontal="left"/>
    </xf>
    <xf numFmtId="0" fontId="2" fillId="3" borderId="20" xfId="0" applyFont="1" applyFill="1" applyBorder="1" applyAlignment="1">
      <alignment horizontal="left"/>
    </xf>
    <xf numFmtId="0" fontId="2" fillId="3" borderId="21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60878</xdr:colOff>
      <xdr:row>0</xdr:row>
      <xdr:rowOff>2485</xdr:rowOff>
    </xdr:from>
    <xdr:to>
      <xdr:col>1</xdr:col>
      <xdr:colOff>467315</xdr:colOff>
      <xdr:row>0</xdr:row>
      <xdr:rowOff>631135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78" y="2485"/>
          <a:ext cx="654915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8"/>
  <sheetViews>
    <sheetView tabSelected="1" topLeftCell="A11" zoomScale="115" zoomScaleNormal="115" workbookViewId="0">
      <selection activeCell="H24" sqref="H24"/>
    </sheetView>
  </sheetViews>
  <sheetFormatPr defaultRowHeight="15" x14ac:dyDescent="0.25"/>
  <cols>
    <col min="1" max="1" width="3.7109375" customWidth="1"/>
    <col min="2" max="2" width="38.5703125" customWidth="1"/>
    <col min="3" max="3" width="12.42578125" style="1" customWidth="1"/>
    <col min="4" max="4" width="11.85546875" customWidth="1"/>
    <col min="5" max="5" width="11.42578125" customWidth="1"/>
    <col min="7" max="7" width="29.7109375" customWidth="1"/>
    <col min="8" max="8" width="11.28515625" customWidth="1"/>
    <col min="9" max="9" width="13.5703125" customWidth="1"/>
    <col min="10" max="10" width="26.5703125" customWidth="1"/>
    <col min="11" max="11" width="9.140625" customWidth="1"/>
    <col min="15" max="15" width="93.42578125" customWidth="1"/>
  </cols>
  <sheetData>
    <row r="1" spans="1:9" ht="51.75" customHeight="1" thickBot="1" x14ac:dyDescent="0.3">
      <c r="A1" s="35" t="s">
        <v>79</v>
      </c>
      <c r="B1" s="36"/>
      <c r="C1" s="36"/>
      <c r="D1" s="37"/>
    </row>
    <row r="2" spans="1:9" x14ac:dyDescent="0.25">
      <c r="A2" s="42" t="s">
        <v>21</v>
      </c>
      <c r="B2" s="43"/>
      <c r="C2" s="43"/>
      <c r="D2" s="44"/>
      <c r="E2" s="4"/>
      <c r="F2" s="4"/>
      <c r="G2" s="4"/>
      <c r="H2" s="4"/>
      <c r="I2" s="4"/>
    </row>
    <row r="3" spans="1:9" ht="45" customHeight="1" x14ac:dyDescent="0.25">
      <c r="A3" s="5">
        <v>1</v>
      </c>
      <c r="B3" s="40" t="s">
        <v>8</v>
      </c>
      <c r="C3" s="40"/>
      <c r="D3" s="41"/>
      <c r="E3" s="4"/>
      <c r="F3" s="4"/>
      <c r="G3" s="4"/>
      <c r="H3" s="4"/>
      <c r="I3" s="4"/>
    </row>
    <row r="4" spans="1:9" ht="30" customHeight="1" x14ac:dyDescent="0.25">
      <c r="A4" s="5">
        <v>2</v>
      </c>
      <c r="B4" s="40" t="s">
        <v>78</v>
      </c>
      <c r="C4" s="40"/>
      <c r="D4" s="41"/>
      <c r="E4" s="4"/>
      <c r="F4" s="4"/>
      <c r="G4" s="4"/>
      <c r="H4" s="4"/>
      <c r="I4" s="4"/>
    </row>
    <row r="5" spans="1:9" ht="45" customHeight="1" x14ac:dyDescent="0.25">
      <c r="A5" s="5">
        <v>3</v>
      </c>
      <c r="B5" s="40" t="s">
        <v>7</v>
      </c>
      <c r="C5" s="40"/>
      <c r="D5" s="41"/>
      <c r="E5" s="4"/>
      <c r="F5" s="4"/>
      <c r="G5" s="4"/>
      <c r="H5" s="4"/>
      <c r="I5" s="4"/>
    </row>
    <row r="6" spans="1:9" ht="45" customHeight="1" thickBot="1" x14ac:dyDescent="0.3">
      <c r="A6" s="6">
        <v>4</v>
      </c>
      <c r="B6" s="38" t="s">
        <v>20</v>
      </c>
      <c r="C6" s="38"/>
      <c r="D6" s="39"/>
      <c r="E6" s="4"/>
      <c r="F6" s="4"/>
      <c r="G6" s="4"/>
      <c r="H6" s="4"/>
      <c r="I6" s="4"/>
    </row>
    <row r="7" spans="1:9" x14ac:dyDescent="0.25">
      <c r="A7" s="4"/>
      <c r="B7" s="4"/>
      <c r="C7" s="7"/>
      <c r="D7" s="4"/>
      <c r="E7" s="4"/>
      <c r="F7" s="4"/>
      <c r="G7" s="4"/>
      <c r="H7" s="4"/>
      <c r="I7" s="4"/>
    </row>
    <row r="8" spans="1:9" ht="60" x14ac:dyDescent="0.25">
      <c r="A8" s="4"/>
      <c r="B8" s="8" t="s">
        <v>10</v>
      </c>
      <c r="C8" s="9" t="s">
        <v>9</v>
      </c>
      <c r="D8" s="10" t="s">
        <v>11</v>
      </c>
      <c r="E8" s="9" t="s">
        <v>12</v>
      </c>
      <c r="F8" s="4"/>
      <c r="G8" s="4"/>
      <c r="H8" s="4"/>
      <c r="I8" s="4"/>
    </row>
    <row r="9" spans="1:9" ht="17.25" thickBot="1" x14ac:dyDescent="0.3">
      <c r="A9" s="4"/>
      <c r="B9" s="3" t="s">
        <v>22</v>
      </c>
      <c r="C9" s="11">
        <v>0.23142699999999999</v>
      </c>
      <c r="D9" s="12">
        <v>0</v>
      </c>
      <c r="E9" s="12">
        <f>C9*D9</f>
        <v>0</v>
      </c>
      <c r="F9" s="4"/>
      <c r="G9" s="4"/>
      <c r="H9" s="4"/>
      <c r="I9" s="4"/>
    </row>
    <row r="10" spans="1:9" ht="17.25" customHeight="1" thickBot="1" x14ac:dyDescent="0.3">
      <c r="A10" s="4"/>
      <c r="B10" s="3" t="s">
        <v>23</v>
      </c>
      <c r="C10" s="11">
        <v>0.27450400000000003</v>
      </c>
      <c r="D10" s="12"/>
      <c r="E10" s="12">
        <f>C10*D10</f>
        <v>0</v>
      </c>
      <c r="F10" s="4"/>
      <c r="G10" s="28" t="s">
        <v>80</v>
      </c>
      <c r="H10" s="29"/>
      <c r="I10" s="30"/>
    </row>
    <row r="11" spans="1:9" ht="16.5" x14ac:dyDescent="0.25">
      <c r="A11" s="4"/>
      <c r="B11" s="3" t="s">
        <v>24</v>
      </c>
      <c r="C11" s="11">
        <v>0.343862</v>
      </c>
      <c r="D11" s="12"/>
      <c r="E11" s="12">
        <f>C11*D11</f>
        <v>0</v>
      </c>
      <c r="F11" s="4"/>
      <c r="G11" s="25" t="s">
        <v>1</v>
      </c>
      <c r="H11" s="26"/>
      <c r="I11" s="27"/>
    </row>
    <row r="12" spans="1:9" ht="16.5" x14ac:dyDescent="0.25">
      <c r="A12" s="4"/>
      <c r="B12" s="3" t="s">
        <v>26</v>
      </c>
      <c r="C12" s="11">
        <v>0.41536200000000001</v>
      </c>
      <c r="D12" s="12">
        <v>0</v>
      </c>
      <c r="E12" s="12">
        <f t="shared" ref="E12:E64" si="0">C12*D12</f>
        <v>0</v>
      </c>
      <c r="F12" s="4"/>
      <c r="G12" s="13" t="s">
        <v>13</v>
      </c>
      <c r="H12" s="14">
        <v>5.3199999999999997E-2</v>
      </c>
      <c r="I12" s="15"/>
    </row>
    <row r="13" spans="1:9" ht="16.5" x14ac:dyDescent="0.25">
      <c r="A13" s="4"/>
      <c r="B13" s="3" t="s">
        <v>27</v>
      </c>
      <c r="C13" s="11">
        <v>0.58163799999999999</v>
      </c>
      <c r="D13" s="12"/>
      <c r="E13" s="12">
        <f t="shared" si="0"/>
        <v>0</v>
      </c>
      <c r="F13" s="4"/>
      <c r="G13" s="13" t="s">
        <v>14</v>
      </c>
      <c r="H13" s="14">
        <v>0.56999999999999995</v>
      </c>
      <c r="I13" s="15">
        <f>H13*0.0001</f>
        <v>5.6999999999999996E-5</v>
      </c>
    </row>
    <row r="14" spans="1:9" ht="17.25" thickBot="1" x14ac:dyDescent="0.3">
      <c r="A14" s="4"/>
      <c r="B14" s="3" t="s">
        <v>25</v>
      </c>
      <c r="C14" s="11">
        <v>4.2911999999999999E-2</v>
      </c>
      <c r="D14" s="12"/>
      <c r="E14" s="12">
        <f t="shared" si="0"/>
        <v>0</v>
      </c>
      <c r="F14" s="4"/>
      <c r="G14" s="16" t="s">
        <v>15</v>
      </c>
      <c r="H14" s="17">
        <v>4</v>
      </c>
      <c r="I14" s="18"/>
    </row>
    <row r="15" spans="1:9" ht="17.25" thickBot="1" x14ac:dyDescent="0.3">
      <c r="A15" s="4"/>
      <c r="B15" s="3" t="s">
        <v>28</v>
      </c>
      <c r="C15" s="11">
        <v>0.29219000000000001</v>
      </c>
      <c r="D15" s="12">
        <v>0</v>
      </c>
      <c r="E15" s="12">
        <f t="shared" si="0"/>
        <v>0</v>
      </c>
      <c r="F15" s="4"/>
      <c r="G15" s="19"/>
      <c r="H15" s="20"/>
      <c r="I15" s="21"/>
    </row>
    <row r="16" spans="1:9" ht="16.5" x14ac:dyDescent="0.25">
      <c r="A16" s="4"/>
      <c r="B16" s="3" t="s">
        <v>29</v>
      </c>
      <c r="C16" s="11">
        <v>0.32318999999999998</v>
      </c>
      <c r="D16" s="12"/>
      <c r="E16" s="12">
        <f t="shared" si="0"/>
        <v>0</v>
      </c>
      <c r="F16" s="4"/>
      <c r="G16" s="25" t="s">
        <v>0</v>
      </c>
      <c r="H16" s="27"/>
      <c r="I16" s="21"/>
    </row>
    <row r="17" spans="1:9" ht="16.5" x14ac:dyDescent="0.25">
      <c r="A17" s="4"/>
      <c r="B17" s="3" t="s">
        <v>30</v>
      </c>
      <c r="C17" s="11">
        <v>0.40934500000000001</v>
      </c>
      <c r="D17" s="12"/>
      <c r="E17" s="12">
        <f t="shared" si="0"/>
        <v>0</v>
      </c>
      <c r="F17" s="4"/>
      <c r="G17" s="13" t="s">
        <v>6</v>
      </c>
      <c r="H17" s="15">
        <v>8.94</v>
      </c>
      <c r="I17" s="21"/>
    </row>
    <row r="18" spans="1:9" ht="17.25" thickBot="1" x14ac:dyDescent="0.3">
      <c r="A18" s="4"/>
      <c r="B18" s="3" t="s">
        <v>31</v>
      </c>
      <c r="C18" s="11">
        <v>0.49979299999999999</v>
      </c>
      <c r="D18" s="12"/>
      <c r="E18" s="12">
        <f t="shared" si="0"/>
        <v>0</v>
      </c>
      <c r="F18" s="4"/>
      <c r="G18" s="16" t="s">
        <v>5</v>
      </c>
      <c r="H18" s="18">
        <v>1.1599999999999999</v>
      </c>
      <c r="I18" s="21"/>
    </row>
    <row r="19" spans="1:9" ht="17.25" thickBot="1" x14ac:dyDescent="0.3">
      <c r="A19" s="4"/>
      <c r="B19" s="3" t="s">
        <v>32</v>
      </c>
      <c r="C19" s="11">
        <v>0.70913800000000005</v>
      </c>
      <c r="D19" s="12"/>
      <c r="E19" s="12">
        <f t="shared" si="0"/>
        <v>0</v>
      </c>
      <c r="F19" s="4"/>
      <c r="G19" s="19"/>
      <c r="H19" s="20"/>
      <c r="I19" s="21"/>
    </row>
    <row r="20" spans="1:9" ht="16.5" x14ac:dyDescent="0.25">
      <c r="A20" s="4"/>
      <c r="B20" s="3" t="s">
        <v>33</v>
      </c>
      <c r="C20" s="11">
        <v>0.94513800000000003</v>
      </c>
      <c r="D20" s="12"/>
      <c r="E20" s="12">
        <f t="shared" si="0"/>
        <v>0</v>
      </c>
      <c r="F20" s="4"/>
      <c r="G20" s="25" t="s">
        <v>2</v>
      </c>
      <c r="H20" s="27"/>
      <c r="I20" s="21"/>
    </row>
    <row r="21" spans="1:9" ht="16.5" x14ac:dyDescent="0.25">
      <c r="A21" s="4"/>
      <c r="B21" s="3" t="s">
        <v>34</v>
      </c>
      <c r="C21" s="11">
        <v>0.221082</v>
      </c>
      <c r="D21" s="12">
        <v>3</v>
      </c>
      <c r="E21" s="12">
        <f t="shared" si="0"/>
        <v>0.663246</v>
      </c>
      <c r="F21" s="4"/>
      <c r="G21" s="13" t="s">
        <v>3</v>
      </c>
      <c r="H21" s="15">
        <f>I13*H14</f>
        <v>2.2799999999999999E-4</v>
      </c>
      <c r="I21" s="21"/>
    </row>
    <row r="22" spans="1:9" ht="16.5" x14ac:dyDescent="0.25">
      <c r="A22" s="4"/>
      <c r="B22" s="3" t="s">
        <v>35</v>
      </c>
      <c r="C22" s="11">
        <v>0.26415899999999998</v>
      </c>
      <c r="D22" s="12">
        <v>2</v>
      </c>
      <c r="E22" s="12">
        <f t="shared" si="0"/>
        <v>0.52831799999999995</v>
      </c>
      <c r="F22" s="4"/>
      <c r="G22" s="13" t="s">
        <v>4</v>
      </c>
      <c r="H22" s="15">
        <f>H21*H17</f>
        <v>2.0383199999999997E-3</v>
      </c>
      <c r="I22" s="21"/>
    </row>
    <row r="23" spans="1:9" ht="16.5" x14ac:dyDescent="0.25">
      <c r="A23" s="4"/>
      <c r="B23" s="3" t="s">
        <v>36</v>
      </c>
      <c r="C23" s="11">
        <v>0.33696599999999999</v>
      </c>
      <c r="D23" s="12"/>
      <c r="E23" s="12">
        <f t="shared" si="0"/>
        <v>0</v>
      </c>
      <c r="F23" s="4"/>
      <c r="G23" s="13"/>
      <c r="H23" s="15"/>
      <c r="I23" s="21"/>
    </row>
    <row r="24" spans="1:9" ht="17.25" thickBot="1" x14ac:dyDescent="0.3">
      <c r="A24" s="4"/>
      <c r="B24" s="3" t="s">
        <v>37</v>
      </c>
      <c r="C24" s="11">
        <v>0.408466</v>
      </c>
      <c r="D24" s="12"/>
      <c r="E24" s="12">
        <f t="shared" si="0"/>
        <v>0</v>
      </c>
      <c r="F24" s="4"/>
      <c r="G24" s="22" t="s">
        <v>9</v>
      </c>
      <c r="H24" s="23">
        <f>(H12-H22)/H18-H21</f>
        <v>4.3876896551724144E-2</v>
      </c>
      <c r="I24" s="24"/>
    </row>
    <row r="25" spans="1:9" ht="16.5" x14ac:dyDescent="0.25">
      <c r="A25" s="4"/>
      <c r="B25" s="3" t="s">
        <v>38</v>
      </c>
      <c r="C25" s="11">
        <v>0.260293</v>
      </c>
      <c r="D25" s="12"/>
      <c r="E25" s="12">
        <f t="shared" si="0"/>
        <v>0</v>
      </c>
      <c r="F25" s="4"/>
      <c r="G25" s="4"/>
      <c r="H25" s="4"/>
      <c r="I25" s="4"/>
    </row>
    <row r="26" spans="1:9" ht="16.5" x14ac:dyDescent="0.25">
      <c r="A26" s="4"/>
      <c r="B26" s="3" t="s">
        <v>39</v>
      </c>
      <c r="C26" s="11">
        <v>0.31456899999999999</v>
      </c>
      <c r="D26" s="12"/>
      <c r="E26" s="12">
        <f t="shared" si="0"/>
        <v>0</v>
      </c>
      <c r="F26" s="4"/>
      <c r="G26" s="4"/>
      <c r="H26" s="4"/>
      <c r="I26" s="4"/>
    </row>
    <row r="27" spans="1:9" ht="16.5" x14ac:dyDescent="0.25">
      <c r="A27" s="4"/>
      <c r="B27" s="3" t="s">
        <v>40</v>
      </c>
      <c r="C27" s="11">
        <v>0.40589700000000001</v>
      </c>
      <c r="D27" s="12"/>
      <c r="E27" s="12">
        <f t="shared" si="0"/>
        <v>0</v>
      </c>
      <c r="F27" s="4"/>
      <c r="G27" s="4"/>
      <c r="H27" s="4"/>
      <c r="I27" s="4"/>
    </row>
    <row r="28" spans="1:9" ht="16.5" x14ac:dyDescent="0.25">
      <c r="A28" s="4"/>
      <c r="B28" s="3" t="s">
        <v>41</v>
      </c>
      <c r="C28" s="11">
        <v>0.49720700000000001</v>
      </c>
      <c r="D28" s="12"/>
      <c r="E28" s="12">
        <f t="shared" si="0"/>
        <v>0</v>
      </c>
      <c r="F28" s="4"/>
      <c r="G28" s="4"/>
      <c r="H28" s="4"/>
      <c r="I28" s="4"/>
    </row>
    <row r="29" spans="1:9" ht="16.5" x14ac:dyDescent="0.25">
      <c r="A29" s="4"/>
      <c r="B29" s="3" t="s">
        <v>42</v>
      </c>
      <c r="C29" s="11">
        <v>0.18228900000000001</v>
      </c>
      <c r="D29" s="12"/>
      <c r="E29" s="12">
        <f t="shared" si="0"/>
        <v>0</v>
      </c>
      <c r="F29" s="4"/>
      <c r="G29" s="4"/>
      <c r="H29" s="4"/>
      <c r="I29" s="4"/>
    </row>
    <row r="30" spans="1:9" ht="16.5" x14ac:dyDescent="0.25">
      <c r="A30" s="4"/>
      <c r="B30" s="3" t="s">
        <v>43</v>
      </c>
      <c r="C30" s="11">
        <v>0.22364200000000001</v>
      </c>
      <c r="D30" s="12"/>
      <c r="E30" s="12">
        <f t="shared" si="0"/>
        <v>0</v>
      </c>
      <c r="F30" s="4"/>
      <c r="G30" s="4"/>
      <c r="H30" s="4"/>
      <c r="I30" s="4"/>
    </row>
    <row r="31" spans="1:9" ht="16.5" x14ac:dyDescent="0.25">
      <c r="A31" s="4"/>
      <c r="B31" s="3" t="s">
        <v>44</v>
      </c>
      <c r="C31" s="11">
        <v>0.29472399999999999</v>
      </c>
      <c r="D31" s="12"/>
      <c r="E31" s="12">
        <f t="shared" si="0"/>
        <v>0</v>
      </c>
      <c r="F31" s="4"/>
      <c r="G31" s="4"/>
      <c r="H31" s="4"/>
      <c r="I31" s="4"/>
    </row>
    <row r="32" spans="1:9" ht="16.5" x14ac:dyDescent="0.25">
      <c r="A32" s="4"/>
      <c r="B32" s="3" t="s">
        <v>45</v>
      </c>
      <c r="C32" s="11">
        <v>0.36536200000000002</v>
      </c>
      <c r="D32" s="12"/>
      <c r="E32" s="12">
        <f t="shared" si="0"/>
        <v>0</v>
      </c>
      <c r="F32" s="4"/>
      <c r="G32" s="4"/>
      <c r="H32" s="4"/>
      <c r="I32" s="4"/>
    </row>
    <row r="33" spans="1:9" ht="16.5" x14ac:dyDescent="0.25">
      <c r="A33" s="4"/>
      <c r="B33" s="3" t="s">
        <v>46</v>
      </c>
      <c r="C33" s="11">
        <v>0.53422400000000003</v>
      </c>
      <c r="D33" s="12"/>
      <c r="E33" s="12">
        <f t="shared" si="0"/>
        <v>0</v>
      </c>
      <c r="F33" s="4"/>
      <c r="G33" s="4"/>
      <c r="H33" s="4"/>
      <c r="I33" s="4"/>
    </row>
    <row r="34" spans="1:9" ht="16.5" x14ac:dyDescent="0.25">
      <c r="A34" s="4"/>
      <c r="B34" s="3" t="s">
        <v>47</v>
      </c>
      <c r="C34" s="11">
        <v>0.72372400000000003</v>
      </c>
      <c r="D34" s="12"/>
      <c r="E34" s="12">
        <f t="shared" si="0"/>
        <v>0</v>
      </c>
      <c r="F34" s="4"/>
      <c r="G34" s="4"/>
      <c r="H34" s="4"/>
      <c r="I34" s="4"/>
    </row>
    <row r="35" spans="1:9" ht="16.5" x14ac:dyDescent="0.25">
      <c r="A35" s="4"/>
      <c r="B35" s="3" t="s">
        <v>48</v>
      </c>
      <c r="C35" s="11">
        <v>0.207707</v>
      </c>
      <c r="D35" s="12"/>
      <c r="E35" s="12">
        <f t="shared" si="0"/>
        <v>0</v>
      </c>
      <c r="F35" s="4"/>
      <c r="G35" s="4"/>
      <c r="H35" s="4"/>
      <c r="I35" s="4"/>
    </row>
    <row r="36" spans="1:9" ht="16.5" x14ac:dyDescent="0.25">
      <c r="A36" s="4"/>
      <c r="B36" s="3" t="s">
        <v>49</v>
      </c>
      <c r="C36" s="11">
        <v>0.25853399999999999</v>
      </c>
      <c r="D36" s="12"/>
      <c r="E36" s="12">
        <f t="shared" si="0"/>
        <v>0</v>
      </c>
      <c r="F36" s="4"/>
      <c r="G36" s="4"/>
      <c r="H36" s="4"/>
      <c r="I36" s="4"/>
    </row>
    <row r="37" spans="1:9" ht="16.5" x14ac:dyDescent="0.25">
      <c r="A37" s="4"/>
      <c r="B37" s="3" t="s">
        <v>50</v>
      </c>
      <c r="C37" s="11">
        <v>0.34555200000000003</v>
      </c>
      <c r="D37" s="12"/>
      <c r="E37" s="12">
        <f t="shared" si="0"/>
        <v>0</v>
      </c>
      <c r="F37" s="4"/>
      <c r="G37" s="4"/>
      <c r="H37" s="4"/>
      <c r="I37" s="4"/>
    </row>
    <row r="38" spans="1:9" ht="16.5" x14ac:dyDescent="0.25">
      <c r="A38" s="4"/>
      <c r="B38" s="3" t="s">
        <v>51</v>
      </c>
      <c r="C38" s="11">
        <v>0.43341400000000002</v>
      </c>
      <c r="D38" s="12"/>
      <c r="E38" s="12">
        <f t="shared" si="0"/>
        <v>0</v>
      </c>
      <c r="F38" s="4"/>
      <c r="G38" s="4"/>
      <c r="H38" s="4"/>
      <c r="I38" s="4"/>
    </row>
    <row r="39" spans="1:9" ht="16.5" x14ac:dyDescent="0.25">
      <c r="A39" s="4"/>
      <c r="B39" s="3" t="s">
        <v>52</v>
      </c>
      <c r="C39" s="11">
        <v>0.64103399999999999</v>
      </c>
      <c r="D39" s="12"/>
      <c r="E39" s="12">
        <f t="shared" si="0"/>
        <v>0</v>
      </c>
      <c r="F39" s="4"/>
      <c r="G39" s="4"/>
      <c r="H39" s="4"/>
      <c r="I39" s="4"/>
    </row>
    <row r="40" spans="1:9" ht="16.5" x14ac:dyDescent="0.25">
      <c r="A40" s="4"/>
      <c r="B40" s="3" t="s">
        <v>53</v>
      </c>
      <c r="C40" s="11">
        <v>0.87875899999999996</v>
      </c>
      <c r="D40" s="12"/>
      <c r="E40" s="12">
        <f t="shared" si="0"/>
        <v>0</v>
      </c>
      <c r="F40" s="4"/>
      <c r="G40" s="4"/>
      <c r="H40" s="4"/>
      <c r="I40" s="4"/>
    </row>
    <row r="41" spans="1:9" ht="16.5" x14ac:dyDescent="0.25">
      <c r="A41" s="4"/>
      <c r="B41" s="3" t="s">
        <v>57</v>
      </c>
      <c r="C41" s="11">
        <v>2.34246E-2</v>
      </c>
      <c r="D41" s="12"/>
      <c r="E41" s="12">
        <f t="shared" si="0"/>
        <v>0</v>
      </c>
      <c r="F41" s="4"/>
      <c r="G41" s="4"/>
      <c r="H41" s="4"/>
      <c r="I41" s="4"/>
    </row>
    <row r="42" spans="1:9" ht="16.5" x14ac:dyDescent="0.25">
      <c r="A42" s="4"/>
      <c r="B42" s="3" t="s">
        <v>58</v>
      </c>
      <c r="C42" s="11">
        <v>2.3762999999999999E-2</v>
      </c>
      <c r="D42" s="12"/>
      <c r="E42" s="12">
        <f t="shared" si="0"/>
        <v>0</v>
      </c>
      <c r="F42" s="4"/>
      <c r="G42" s="4"/>
      <c r="H42" s="4"/>
      <c r="I42" s="4"/>
    </row>
    <row r="43" spans="1:9" ht="16.5" x14ac:dyDescent="0.25">
      <c r="A43" s="4"/>
      <c r="B43" s="3" t="s">
        <v>54</v>
      </c>
      <c r="C43" s="11">
        <v>2.4798000000000001E-2</v>
      </c>
      <c r="D43" s="12">
        <v>1</v>
      </c>
      <c r="E43" s="12">
        <f t="shared" si="0"/>
        <v>2.4798000000000001E-2</v>
      </c>
      <c r="F43" s="4"/>
      <c r="G43" s="4"/>
      <c r="H43" s="4"/>
      <c r="I43" s="4"/>
    </row>
    <row r="44" spans="1:9" ht="16.5" x14ac:dyDescent="0.25">
      <c r="A44" s="4"/>
      <c r="B44" s="3" t="s">
        <v>59</v>
      </c>
      <c r="C44" s="11">
        <v>3.8914999999999998E-2</v>
      </c>
      <c r="D44" s="12"/>
      <c r="E44" s="12">
        <f t="shared" si="0"/>
        <v>0</v>
      </c>
      <c r="F44" s="4"/>
      <c r="G44" s="4"/>
      <c r="H44" s="4"/>
      <c r="I44" s="4"/>
    </row>
    <row r="45" spans="1:9" ht="16.5" x14ac:dyDescent="0.25">
      <c r="A45" s="4"/>
      <c r="B45" s="3" t="s">
        <v>55</v>
      </c>
      <c r="C45" s="11">
        <v>4.1783000000000001E-2</v>
      </c>
      <c r="D45" s="12"/>
      <c r="E45" s="12">
        <f t="shared" si="0"/>
        <v>0</v>
      </c>
      <c r="F45" s="4"/>
      <c r="G45" s="4"/>
      <c r="H45" s="4"/>
      <c r="I45" s="4"/>
    </row>
    <row r="46" spans="1:9" ht="16.5" x14ac:dyDescent="0.25">
      <c r="A46" s="4"/>
      <c r="B46" s="3" t="s">
        <v>56</v>
      </c>
      <c r="C46" s="11">
        <v>4.6869000000000001E-2</v>
      </c>
      <c r="D46" s="12">
        <v>2</v>
      </c>
      <c r="E46" s="12">
        <f t="shared" si="0"/>
        <v>9.3738000000000002E-2</v>
      </c>
      <c r="F46" s="4"/>
      <c r="G46" s="4"/>
      <c r="H46" s="4"/>
      <c r="I46" s="4"/>
    </row>
    <row r="47" spans="1:9" ht="16.5" x14ac:dyDescent="0.25">
      <c r="A47" s="4"/>
      <c r="B47" s="3" t="s">
        <v>61</v>
      </c>
      <c r="C47" s="11">
        <v>1.7059999999999999E-2</v>
      </c>
      <c r="D47" s="12"/>
      <c r="E47" s="12">
        <f t="shared" si="0"/>
        <v>0</v>
      </c>
      <c r="F47" s="4"/>
      <c r="G47" s="4"/>
      <c r="H47" s="4"/>
      <c r="I47" s="4"/>
    </row>
    <row r="48" spans="1:9" ht="16.5" x14ac:dyDescent="0.25">
      <c r="A48" s="4"/>
      <c r="B48" s="3" t="s">
        <v>60</v>
      </c>
      <c r="C48" s="11">
        <v>1.8460000000000001E-2</v>
      </c>
      <c r="D48" s="12"/>
      <c r="E48" s="12">
        <f t="shared" si="0"/>
        <v>0</v>
      </c>
      <c r="F48" s="4"/>
      <c r="G48" s="4"/>
      <c r="H48" s="4"/>
      <c r="I48" s="4"/>
    </row>
    <row r="49" spans="1:9" ht="16.5" x14ac:dyDescent="0.25">
      <c r="A49" s="4"/>
      <c r="B49" s="3" t="s">
        <v>62</v>
      </c>
      <c r="C49" s="11">
        <v>2.0039999999999999E-2</v>
      </c>
      <c r="D49" s="12"/>
      <c r="E49" s="12">
        <f t="shared" si="0"/>
        <v>0</v>
      </c>
      <c r="F49" s="4"/>
      <c r="G49" s="4"/>
      <c r="H49" s="4"/>
      <c r="I49" s="4"/>
    </row>
    <row r="50" spans="1:9" ht="16.5" x14ac:dyDescent="0.25">
      <c r="A50" s="4"/>
      <c r="B50" s="3" t="s">
        <v>63</v>
      </c>
      <c r="C50" s="11">
        <v>2.257E-2</v>
      </c>
      <c r="D50" s="12"/>
      <c r="E50" s="12">
        <f t="shared" si="0"/>
        <v>0</v>
      </c>
      <c r="F50" s="4"/>
      <c r="G50" s="4"/>
      <c r="H50" s="4"/>
      <c r="I50" s="4"/>
    </row>
    <row r="51" spans="1:9" ht="16.5" x14ac:dyDescent="0.25">
      <c r="A51" s="4"/>
      <c r="B51" s="3" t="s">
        <v>64</v>
      </c>
      <c r="C51" s="11">
        <v>2.6960000000000001E-2</v>
      </c>
      <c r="D51" s="12"/>
      <c r="E51" s="12">
        <f t="shared" si="0"/>
        <v>0</v>
      </c>
      <c r="F51" s="4"/>
      <c r="G51" s="4"/>
      <c r="H51" s="4"/>
      <c r="I51" s="4"/>
    </row>
    <row r="52" spans="1:9" ht="16.5" x14ac:dyDescent="0.25">
      <c r="A52" s="4"/>
      <c r="B52" s="3" t="s">
        <v>65</v>
      </c>
      <c r="C52" s="11">
        <v>3.2289999999999999E-2</v>
      </c>
      <c r="D52" s="12"/>
      <c r="E52" s="12">
        <f t="shared" si="0"/>
        <v>0</v>
      </c>
      <c r="F52" s="4"/>
      <c r="G52" s="4"/>
      <c r="H52" s="4"/>
      <c r="I52" s="4"/>
    </row>
    <row r="53" spans="1:9" ht="16.5" x14ac:dyDescent="0.25">
      <c r="A53" s="4"/>
      <c r="B53" s="3" t="s">
        <v>66</v>
      </c>
      <c r="C53" s="11">
        <v>1.7059999999999999E-2</v>
      </c>
      <c r="D53" s="12"/>
      <c r="E53" s="12">
        <f t="shared" si="0"/>
        <v>0</v>
      </c>
      <c r="F53" s="4"/>
      <c r="G53" s="4"/>
      <c r="H53" s="4"/>
      <c r="I53" s="4"/>
    </row>
    <row r="54" spans="1:9" ht="16.5" x14ac:dyDescent="0.25">
      <c r="A54" s="4"/>
      <c r="B54" s="3" t="s">
        <v>67</v>
      </c>
      <c r="C54" s="11">
        <v>1.8460000000000001E-2</v>
      </c>
      <c r="D54" s="12"/>
      <c r="E54" s="12">
        <f t="shared" si="0"/>
        <v>0</v>
      </c>
      <c r="F54" s="4"/>
      <c r="G54" s="4"/>
      <c r="H54" s="4"/>
      <c r="I54" s="4"/>
    </row>
    <row r="55" spans="1:9" ht="16.5" x14ac:dyDescent="0.25">
      <c r="A55" s="4"/>
      <c r="B55" s="3" t="s">
        <v>68</v>
      </c>
      <c r="C55" s="11">
        <v>2.0039999999999999E-2</v>
      </c>
      <c r="D55" s="12"/>
      <c r="E55" s="12">
        <f t="shared" si="0"/>
        <v>0</v>
      </c>
      <c r="F55" s="4"/>
      <c r="G55" s="4"/>
      <c r="H55" s="4"/>
      <c r="I55" s="4"/>
    </row>
    <row r="56" spans="1:9" ht="16.5" x14ac:dyDescent="0.25">
      <c r="A56" s="4"/>
      <c r="B56" s="3" t="s">
        <v>69</v>
      </c>
      <c r="C56" s="11">
        <v>2.257E-2</v>
      </c>
      <c r="D56" s="12">
        <v>1</v>
      </c>
      <c r="E56" s="12">
        <f t="shared" si="0"/>
        <v>2.257E-2</v>
      </c>
      <c r="F56" s="4"/>
      <c r="G56" s="4"/>
      <c r="H56" s="4"/>
      <c r="I56" s="4"/>
    </row>
    <row r="57" spans="1:9" ht="16.5" x14ac:dyDescent="0.25">
      <c r="A57" s="4"/>
      <c r="B57" s="3" t="s">
        <v>70</v>
      </c>
      <c r="C57" s="11">
        <v>2.6960000000000001E-2</v>
      </c>
      <c r="D57" s="12"/>
      <c r="E57" s="12">
        <f t="shared" si="0"/>
        <v>0</v>
      </c>
      <c r="F57" s="4"/>
      <c r="G57" s="4"/>
      <c r="H57" s="4"/>
      <c r="I57" s="4"/>
    </row>
    <row r="58" spans="1:9" ht="16.5" x14ac:dyDescent="0.25">
      <c r="A58" s="4"/>
      <c r="B58" s="3" t="s">
        <v>71</v>
      </c>
      <c r="C58" s="11">
        <v>3.2289999999999999E-2</v>
      </c>
      <c r="D58" s="12">
        <v>53</v>
      </c>
      <c r="E58" s="12">
        <f t="shared" si="0"/>
        <v>1.7113700000000001</v>
      </c>
      <c r="F58" s="4"/>
      <c r="G58" s="4"/>
      <c r="H58" s="4"/>
      <c r="I58" s="4"/>
    </row>
    <row r="59" spans="1:9" ht="16.5" x14ac:dyDescent="0.25">
      <c r="A59" s="4"/>
      <c r="B59" s="3" t="s">
        <v>72</v>
      </c>
      <c r="C59" s="11">
        <v>1.7059999999999999E-2</v>
      </c>
      <c r="D59" s="12"/>
      <c r="E59" s="12">
        <f t="shared" si="0"/>
        <v>0</v>
      </c>
      <c r="F59" s="4"/>
      <c r="G59" s="4"/>
      <c r="H59" s="4"/>
      <c r="I59" s="4"/>
    </row>
    <row r="60" spans="1:9" ht="16.5" x14ac:dyDescent="0.25">
      <c r="A60" s="4"/>
      <c r="B60" s="3" t="s">
        <v>73</v>
      </c>
      <c r="C60" s="11">
        <v>1.8460000000000001E-2</v>
      </c>
      <c r="D60" s="12"/>
      <c r="E60" s="12">
        <f t="shared" si="0"/>
        <v>0</v>
      </c>
      <c r="F60" s="4"/>
      <c r="G60" s="4"/>
      <c r="H60" s="4"/>
      <c r="I60" s="4"/>
    </row>
    <row r="61" spans="1:9" ht="16.5" x14ac:dyDescent="0.25">
      <c r="A61" s="4"/>
      <c r="B61" s="3" t="s">
        <v>74</v>
      </c>
      <c r="C61" s="11">
        <v>2.0039999999999999E-2</v>
      </c>
      <c r="D61" s="12"/>
      <c r="E61" s="12">
        <f t="shared" si="0"/>
        <v>0</v>
      </c>
      <c r="F61" s="4"/>
      <c r="G61" s="4"/>
      <c r="H61" s="4"/>
      <c r="I61" s="4"/>
    </row>
    <row r="62" spans="1:9" ht="16.5" x14ac:dyDescent="0.25">
      <c r="A62" s="4"/>
      <c r="B62" s="3" t="s">
        <v>75</v>
      </c>
      <c r="C62" s="11">
        <v>2.257E-2</v>
      </c>
      <c r="D62" s="12"/>
      <c r="E62" s="12">
        <f t="shared" si="0"/>
        <v>0</v>
      </c>
      <c r="F62" s="4"/>
      <c r="G62" s="4"/>
      <c r="H62" s="4"/>
      <c r="I62" s="4"/>
    </row>
    <row r="63" spans="1:9" ht="16.5" x14ac:dyDescent="0.25">
      <c r="A63" s="4"/>
      <c r="B63" s="3" t="s">
        <v>76</v>
      </c>
      <c r="C63" s="11">
        <v>2.6960000000000001E-2</v>
      </c>
      <c r="D63" s="12"/>
      <c r="E63" s="12">
        <f t="shared" si="0"/>
        <v>0</v>
      </c>
      <c r="F63" s="4"/>
      <c r="G63" s="4"/>
      <c r="H63" s="4"/>
      <c r="I63" s="4"/>
    </row>
    <row r="64" spans="1:9" ht="16.5" x14ac:dyDescent="0.25">
      <c r="A64" s="4"/>
      <c r="B64" s="3" t="s">
        <v>77</v>
      </c>
      <c r="C64" s="11">
        <v>3.2289999999999999E-2</v>
      </c>
      <c r="D64" s="12"/>
      <c r="E64" s="12">
        <f t="shared" si="0"/>
        <v>0</v>
      </c>
      <c r="F64" s="4"/>
      <c r="G64" s="4"/>
      <c r="H64" s="4"/>
      <c r="I64" s="4"/>
    </row>
    <row r="65" spans="1:15" x14ac:dyDescent="0.25">
      <c r="A65" s="4"/>
      <c r="B65" s="31" t="s">
        <v>16</v>
      </c>
      <c r="C65" s="32"/>
      <c r="D65" s="33"/>
      <c r="E65" s="12">
        <f>SUM(E9:E64)</f>
        <v>3.0440400000000003</v>
      </c>
      <c r="F65" s="4"/>
      <c r="G65" s="4"/>
      <c r="H65" s="4"/>
      <c r="I65" s="4"/>
    </row>
    <row r="66" spans="1:15" ht="69" customHeight="1" x14ac:dyDescent="0.25">
      <c r="A66" s="4"/>
      <c r="B66" s="34" t="str">
        <f>IF(E65&lt;1.5,O76,IF(E65 &lt; 7,O77,O78))</f>
        <v>Суммарный объем горючей массы входит в диапазон от 1,5 до 7 л на 1 м кабельной линии, исходя из чего, согласно СП5.13130.2009, Таблица А.2 требуется защита запотолочного пространства автоматическими пожарными извещателями.</v>
      </c>
      <c r="C66" s="34"/>
      <c r="D66" s="34"/>
      <c r="E66" s="34"/>
      <c r="F66" s="4"/>
      <c r="G66" s="4"/>
      <c r="H66" s="4"/>
      <c r="I66" s="4"/>
    </row>
    <row r="67" spans="1:15" x14ac:dyDescent="0.25">
      <c r="A67" s="4"/>
      <c r="F67" s="4"/>
      <c r="G67" s="4"/>
      <c r="H67" s="4"/>
      <c r="I67" s="4"/>
    </row>
    <row r="68" spans="1:15" x14ac:dyDescent="0.25">
      <c r="A68" s="4"/>
      <c r="F68" s="4"/>
      <c r="G68" s="4"/>
      <c r="H68" s="4"/>
      <c r="I68" s="4"/>
    </row>
    <row r="69" spans="1:15" x14ac:dyDescent="0.25">
      <c r="A69" s="4"/>
      <c r="F69" s="4"/>
      <c r="G69" s="4"/>
      <c r="H69" s="4"/>
      <c r="I69" s="4"/>
    </row>
    <row r="70" spans="1:15" ht="65.25" customHeight="1" x14ac:dyDescent="0.25">
      <c r="A70" s="4"/>
      <c r="F70" s="4"/>
      <c r="G70" s="4"/>
      <c r="H70" s="4"/>
      <c r="I70" s="4"/>
    </row>
    <row r="76" spans="1:15" ht="45" hidden="1" x14ac:dyDescent="0.25">
      <c r="O76" s="2" t="s">
        <v>17</v>
      </c>
    </row>
    <row r="77" spans="1:15" ht="45" hidden="1" x14ac:dyDescent="0.25">
      <c r="O77" s="2" t="s">
        <v>18</v>
      </c>
    </row>
    <row r="78" spans="1:15" ht="45" hidden="1" x14ac:dyDescent="0.25">
      <c r="O78" s="2" t="s">
        <v>19</v>
      </c>
    </row>
  </sheetData>
  <autoFilter ref="E8:E66" xr:uid="{00000000-0009-0000-0000-000000000000}"/>
  <mergeCells count="12">
    <mergeCell ref="B66:E66"/>
    <mergeCell ref="A1:D1"/>
    <mergeCell ref="B6:D6"/>
    <mergeCell ref="B5:D5"/>
    <mergeCell ref="B4:D4"/>
    <mergeCell ref="B3:D3"/>
    <mergeCell ref="A2:D2"/>
    <mergeCell ref="G11:I11"/>
    <mergeCell ref="G16:H16"/>
    <mergeCell ref="G20:H20"/>
    <mergeCell ref="G10:I10"/>
    <mergeCell ref="B65:D6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2022-11-19T22:31:52Z</dcterms:modified>
</cp:coreProperties>
</file>