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8" i="1" s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9" i="1"/>
  <c r="B9" i="1"/>
  <c r="A9" i="1"/>
  <c r="A10" i="1" s="1"/>
  <c r="A8" i="1"/>
  <c r="B8" i="1"/>
  <c r="C8" i="1"/>
  <c r="D8" i="1"/>
  <c r="J7" i="1"/>
  <c r="M7" i="1" s="1"/>
  <c r="J6" i="1"/>
  <c r="M6" i="1" s="1"/>
  <c r="B7" i="1"/>
  <c r="D7" i="1"/>
  <c r="C7" i="1"/>
  <c r="I6" i="1" l="1"/>
  <c r="E9" i="1"/>
  <c r="I7" i="1"/>
  <c r="J9" i="1"/>
  <c r="I9" i="1" s="1"/>
  <c r="I10" i="1" s="1"/>
  <c r="E8" i="1"/>
  <c r="M8" i="1"/>
  <c r="A11" i="1"/>
  <c r="C10" i="1"/>
  <c r="B10" i="1"/>
  <c r="E7" i="1"/>
  <c r="E10" i="1" l="1"/>
  <c r="C11" i="1"/>
  <c r="B11" i="1"/>
  <c r="E11" i="1" s="1"/>
  <c r="A12" i="1"/>
  <c r="K8" i="1"/>
  <c r="K7" i="1"/>
  <c r="K6" i="1"/>
  <c r="K9" i="1"/>
  <c r="A13" i="1" l="1"/>
  <c r="C12" i="1"/>
  <c r="B12" i="1"/>
  <c r="E12" i="1" s="1"/>
  <c r="K10" i="1"/>
  <c r="B13" i="1" l="1"/>
  <c r="A14" i="1"/>
  <c r="C13" i="1"/>
  <c r="C14" i="1" l="1"/>
  <c r="B14" i="1"/>
  <c r="E14" i="1" s="1"/>
  <c r="A15" i="1"/>
  <c r="E13" i="1"/>
  <c r="A16" i="1" l="1"/>
  <c r="C15" i="1"/>
  <c r="B15" i="1"/>
  <c r="E15" i="1" s="1"/>
  <c r="C16" i="1" l="1"/>
  <c r="B16" i="1"/>
  <c r="A17" i="1"/>
  <c r="E16" i="1" l="1"/>
  <c r="A18" i="1"/>
  <c r="C17" i="1"/>
  <c r="B17" i="1"/>
  <c r="E17" i="1" s="1"/>
  <c r="A19" i="1" l="1"/>
  <c r="C18" i="1"/>
  <c r="B18" i="1"/>
  <c r="E18" i="1" s="1"/>
  <c r="C19" i="1" l="1"/>
  <c r="B19" i="1"/>
  <c r="E19" i="1" s="1"/>
  <c r="A20" i="1"/>
  <c r="A21" i="1" l="1"/>
  <c r="C20" i="1"/>
  <c r="B20" i="1"/>
  <c r="E20" i="1" s="1"/>
  <c r="B21" i="1" l="1"/>
  <c r="A22" i="1"/>
  <c r="C21" i="1"/>
  <c r="C22" i="1" l="1"/>
  <c r="B22" i="1"/>
  <c r="E22" i="1" s="1"/>
  <c r="A23" i="1"/>
  <c r="E21" i="1"/>
  <c r="A24" i="1" l="1"/>
  <c r="C23" i="1"/>
  <c r="B23" i="1"/>
  <c r="E23" i="1" s="1"/>
  <c r="C24" i="1" l="1"/>
  <c r="B24" i="1"/>
  <c r="E24" i="1" s="1"/>
  <c r="A25" i="1"/>
  <c r="A26" i="1" l="1"/>
  <c r="C25" i="1"/>
  <c r="B25" i="1"/>
  <c r="E25" i="1" s="1"/>
  <c r="A27" i="1" l="1"/>
  <c r="C26" i="1"/>
  <c r="B26" i="1"/>
  <c r="E26" i="1" s="1"/>
  <c r="C27" i="1" l="1"/>
  <c r="B27" i="1"/>
  <c r="E27" i="1" s="1"/>
  <c r="A28" i="1"/>
  <c r="A29" i="1" l="1"/>
  <c r="C28" i="1"/>
  <c r="B28" i="1"/>
  <c r="E28" i="1" s="1"/>
  <c r="B29" i="1" l="1"/>
  <c r="A30" i="1"/>
  <c r="C29" i="1"/>
  <c r="C30" i="1" l="1"/>
  <c r="B30" i="1"/>
  <c r="E30" i="1" s="1"/>
  <c r="E29" i="1"/>
</calcChain>
</file>

<file path=xl/sharedStrings.xml><?xml version="1.0" encoding="utf-8"?>
<sst xmlns="http://schemas.openxmlformats.org/spreadsheetml/2006/main" count="14" uniqueCount="12">
  <si>
    <t>CO</t>
  </si>
  <si>
    <t>O2</t>
  </si>
  <si>
    <t>C02</t>
  </si>
  <si>
    <t>t</t>
  </si>
  <si>
    <t>CO2</t>
  </si>
  <si>
    <t>N2</t>
  </si>
  <si>
    <t>FED_TOTAL</t>
  </si>
  <si>
    <t>FED_CO2</t>
  </si>
  <si>
    <t>FED_O2</t>
  </si>
  <si>
    <t>FED_CO</t>
  </si>
  <si>
    <t>volume fraction</t>
  </si>
  <si>
    <t>mass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</si>
</sst>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K6" sqref="K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>
        <v>1000</v>
      </c>
      <c r="B2">
        <v>7</v>
      </c>
      <c r="C2">
        <v>2</v>
      </c>
    </row>
    <row r="5" spans="1:13" x14ac:dyDescent="0.25">
      <c r="A5" t="s">
        <v>3</v>
      </c>
      <c r="B5" t="s">
        <v>9</v>
      </c>
      <c r="C5" t="s">
        <v>8</v>
      </c>
      <c r="D5" t="s">
        <v>7</v>
      </c>
      <c r="E5" t="s">
        <v>6</v>
      </c>
      <c r="J5" t="s">
        <v>10</v>
      </c>
      <c r="K5" t="s">
        <v>11</v>
      </c>
    </row>
    <row r="6" spans="1:13" x14ac:dyDescent="0.25">
      <c r="A6">
        <v>0</v>
      </c>
      <c r="G6" t="s">
        <v>4</v>
      </c>
      <c r="H6">
        <v>44</v>
      </c>
      <c r="I6">
        <f>H6*J6</f>
        <v>0.88</v>
      </c>
      <c r="J6">
        <f>C2/100</f>
        <v>0.02</v>
      </c>
      <c r="K6">
        <f>I6/$I$10</f>
        <v>3.0769230769230767E-2</v>
      </c>
      <c r="M6">
        <f>J6*100</f>
        <v>2</v>
      </c>
    </row>
    <row r="7" spans="1:13" x14ac:dyDescent="0.25">
      <c r="A7">
        <v>15</v>
      </c>
      <c r="B7">
        <f>2.764*10^(-5)*($A$2)^1.036*A7/60</f>
        <v>8.860904326153109E-3</v>
      </c>
      <c r="C7">
        <f>A7/(60*EXP(8.13-0.54*(20.9-$B$2)))</f>
        <v>0.13394923941686382</v>
      </c>
      <c r="D7">
        <f>EXP(0.1903*$C$2+2.004)/7.1</f>
        <v>1.5288337899244706</v>
      </c>
      <c r="E7">
        <f>B7*D7+C7</f>
        <v>0.1474960893599746</v>
      </c>
      <c r="G7" t="s">
        <v>1</v>
      </c>
      <c r="H7">
        <v>32</v>
      </c>
      <c r="I7">
        <f t="shared" ref="I7:I9" si="0">H7*J7</f>
        <v>2.2400000000000002</v>
      </c>
      <c r="J7">
        <f>B2/100</f>
        <v>7.0000000000000007E-2</v>
      </c>
      <c r="K7">
        <f>I7/$I$10</f>
        <v>7.8321678321678329E-2</v>
      </c>
      <c r="M7">
        <f>J7*100</f>
        <v>7.0000000000000009</v>
      </c>
    </row>
    <row r="8" spans="1:13" x14ac:dyDescent="0.25">
      <c r="A8">
        <f>A7+15</f>
        <v>30</v>
      </c>
      <c r="B8">
        <f t="shared" ref="B8:B30" si="1">2.764*10^(-5)*($A$2)^1.036*A8/60</f>
        <v>1.7721808652306218E-2</v>
      </c>
      <c r="C8">
        <f>A8/(60*EXP(8.13-0.54*(20.9-$B$2)))</f>
        <v>0.26789847883372764</v>
      </c>
      <c r="D8">
        <f>EXP(0.1903*$C$2+2.004)/7.1</f>
        <v>1.5288337899244706</v>
      </c>
      <c r="E8">
        <f t="shared" ref="E8" si="2">B8*D8+C8</f>
        <v>0.29499217871994921</v>
      </c>
      <c r="G8" t="s">
        <v>0</v>
      </c>
      <c r="H8">
        <v>28</v>
      </c>
      <c r="I8">
        <f t="shared" si="0"/>
        <v>2.8000000000000001E-2</v>
      </c>
      <c r="J8">
        <f>A2/1000000</f>
        <v>1E-3</v>
      </c>
      <c r="K8">
        <f>I8/$I$10</f>
        <v>9.7902097902097902E-4</v>
      </c>
      <c r="M8">
        <f>J8*1000000</f>
        <v>1000</v>
      </c>
    </row>
    <row r="9" spans="1:13" x14ac:dyDescent="0.25">
      <c r="A9">
        <f t="shared" ref="A9:A30" si="3">A8+15</f>
        <v>45</v>
      </c>
      <c r="B9">
        <f t="shared" si="1"/>
        <v>2.6582712978459325E-2</v>
      </c>
      <c r="C9">
        <f t="shared" ref="C9:C30" si="4">A9/(60*EXP(8.13-0.54*(20.9-$B$2)))</f>
        <v>0.40184771825059146</v>
      </c>
      <c r="D9">
        <f t="shared" ref="D9:D30" si="5">EXP(0.1903*$C$2+2.004)/7.1</f>
        <v>1.5288337899244706</v>
      </c>
      <c r="E9">
        <f t="shared" ref="E9:E30" si="6">B9*D9+C9</f>
        <v>0.44248826807992386</v>
      </c>
      <c r="G9" t="s">
        <v>5</v>
      </c>
      <c r="H9">
        <v>28</v>
      </c>
      <c r="I9">
        <f t="shared" si="0"/>
        <v>25.452000000000002</v>
      </c>
      <c r="J9">
        <f>1-SUM(J6:J8)</f>
        <v>0.90900000000000003</v>
      </c>
      <c r="K9">
        <f>I9/$I$10</f>
        <v>0.88993006993006996</v>
      </c>
    </row>
    <row r="10" spans="1:13" x14ac:dyDescent="0.25">
      <c r="A10">
        <f t="shared" si="3"/>
        <v>60</v>
      </c>
      <c r="B10">
        <f t="shared" si="1"/>
        <v>3.5443617304612436E-2</v>
      </c>
      <c r="C10">
        <f t="shared" si="4"/>
        <v>0.53579695766745528</v>
      </c>
      <c r="D10">
        <f t="shared" si="5"/>
        <v>1.5288337899244706</v>
      </c>
      <c r="E10">
        <f t="shared" si="6"/>
        <v>0.58998435743989841</v>
      </c>
      <c r="I10">
        <f>SUM(I6:I9)</f>
        <v>28.6</v>
      </c>
      <c r="K10">
        <f>SUM(K6:K9)</f>
        <v>1</v>
      </c>
    </row>
    <row r="11" spans="1:13" x14ac:dyDescent="0.25">
      <c r="A11">
        <f t="shared" si="3"/>
        <v>75</v>
      </c>
      <c r="B11">
        <f t="shared" si="1"/>
        <v>4.430452163076555E-2</v>
      </c>
      <c r="C11">
        <f t="shared" si="4"/>
        <v>0.66974619708431904</v>
      </c>
      <c r="D11">
        <f t="shared" si="5"/>
        <v>1.5288337899244706</v>
      </c>
      <c r="E11">
        <f t="shared" si="6"/>
        <v>0.73748044679987301</v>
      </c>
    </row>
    <row r="12" spans="1:13" x14ac:dyDescent="0.25">
      <c r="A12">
        <f t="shared" si="3"/>
        <v>90</v>
      </c>
      <c r="B12">
        <f t="shared" si="1"/>
        <v>5.3165425956918651E-2</v>
      </c>
      <c r="C12">
        <f t="shared" si="4"/>
        <v>0.80369543650118291</v>
      </c>
      <c r="D12">
        <f t="shared" si="5"/>
        <v>1.5288337899244706</v>
      </c>
      <c r="E12">
        <f t="shared" si="6"/>
        <v>0.88497653615984773</v>
      </c>
    </row>
    <row r="13" spans="1:13" x14ac:dyDescent="0.25">
      <c r="A13">
        <f t="shared" si="3"/>
        <v>105</v>
      </c>
      <c r="B13">
        <f t="shared" si="1"/>
        <v>6.2026330283071765E-2</v>
      </c>
      <c r="C13">
        <f t="shared" si="4"/>
        <v>0.93764467591804668</v>
      </c>
      <c r="D13">
        <f t="shared" si="5"/>
        <v>1.5288337899244706</v>
      </c>
      <c r="E13">
        <f t="shared" si="6"/>
        <v>1.0324726255198222</v>
      </c>
    </row>
    <row r="14" spans="1:13" x14ac:dyDescent="0.25">
      <c r="A14">
        <f t="shared" si="3"/>
        <v>120</v>
      </c>
      <c r="B14">
        <f t="shared" si="1"/>
        <v>7.0887234609224872E-2</v>
      </c>
      <c r="C14">
        <f t="shared" si="4"/>
        <v>1.0715939153349106</v>
      </c>
      <c r="D14">
        <f t="shared" si="5"/>
        <v>1.5288337899244706</v>
      </c>
      <c r="E14">
        <f t="shared" si="6"/>
        <v>1.1799687148797968</v>
      </c>
    </row>
    <row r="15" spans="1:13" x14ac:dyDescent="0.25">
      <c r="A15">
        <f t="shared" si="3"/>
        <v>135</v>
      </c>
      <c r="B15">
        <f t="shared" si="1"/>
        <v>7.974813893537798E-2</v>
      </c>
      <c r="C15">
        <f t="shared" si="4"/>
        <v>1.2055431547517743</v>
      </c>
      <c r="D15">
        <f t="shared" si="5"/>
        <v>1.5288337899244706</v>
      </c>
      <c r="E15">
        <f t="shared" si="6"/>
        <v>1.3274648042397714</v>
      </c>
    </row>
    <row r="16" spans="1:13" x14ac:dyDescent="0.25">
      <c r="A16">
        <f t="shared" si="3"/>
        <v>150</v>
      </c>
      <c r="B16">
        <f t="shared" si="1"/>
        <v>8.8609043261531101E-2</v>
      </c>
      <c r="C16">
        <f t="shared" si="4"/>
        <v>1.3394923941686381</v>
      </c>
      <c r="D16">
        <f t="shared" si="5"/>
        <v>1.5288337899244706</v>
      </c>
      <c r="E16">
        <f t="shared" si="6"/>
        <v>1.474960893599746</v>
      </c>
    </row>
    <row r="17" spans="1:5" x14ac:dyDescent="0.25">
      <c r="A17">
        <f t="shared" si="3"/>
        <v>165</v>
      </c>
      <c r="B17">
        <f t="shared" si="1"/>
        <v>9.7469947587684194E-2</v>
      </c>
      <c r="C17">
        <f t="shared" si="4"/>
        <v>1.4734416335855021</v>
      </c>
      <c r="D17">
        <f t="shared" si="5"/>
        <v>1.5288337899244706</v>
      </c>
      <c r="E17">
        <f t="shared" si="6"/>
        <v>1.6224569829597209</v>
      </c>
    </row>
    <row r="18" spans="1:5" x14ac:dyDescent="0.25">
      <c r="A18">
        <f t="shared" si="3"/>
        <v>180</v>
      </c>
      <c r="B18">
        <f t="shared" si="1"/>
        <v>0.1063308519138373</v>
      </c>
      <c r="C18">
        <f t="shared" si="4"/>
        <v>1.6073908730023658</v>
      </c>
      <c r="D18">
        <f t="shared" si="5"/>
        <v>1.5288337899244706</v>
      </c>
      <c r="E18">
        <f t="shared" si="6"/>
        <v>1.7699530723196955</v>
      </c>
    </row>
    <row r="19" spans="1:5" x14ac:dyDescent="0.25">
      <c r="A19">
        <f t="shared" si="3"/>
        <v>195</v>
      </c>
      <c r="B19">
        <f t="shared" si="1"/>
        <v>0.11519175623999042</v>
      </c>
      <c r="C19">
        <f t="shared" si="4"/>
        <v>1.7413401124192296</v>
      </c>
      <c r="D19">
        <f t="shared" si="5"/>
        <v>1.5288337899244706</v>
      </c>
      <c r="E19">
        <f t="shared" si="6"/>
        <v>1.9174491616796701</v>
      </c>
    </row>
    <row r="20" spans="1:5" x14ac:dyDescent="0.25">
      <c r="A20">
        <f t="shared" si="3"/>
        <v>210</v>
      </c>
      <c r="B20">
        <f t="shared" si="1"/>
        <v>0.12405266056614353</v>
      </c>
      <c r="C20">
        <f t="shared" si="4"/>
        <v>1.8752893518360934</v>
      </c>
      <c r="D20">
        <f t="shared" si="5"/>
        <v>1.5288337899244706</v>
      </c>
      <c r="E20">
        <f t="shared" si="6"/>
        <v>2.0649452510396444</v>
      </c>
    </row>
    <row r="21" spans="1:5" x14ac:dyDescent="0.25">
      <c r="A21">
        <f t="shared" si="3"/>
        <v>225</v>
      </c>
      <c r="B21">
        <f t="shared" si="1"/>
        <v>0.13291356489229664</v>
      </c>
      <c r="C21">
        <f t="shared" si="4"/>
        <v>2.0092385912529571</v>
      </c>
      <c r="D21">
        <f t="shared" si="5"/>
        <v>1.5288337899244706</v>
      </c>
      <c r="E21">
        <f t="shared" si="6"/>
        <v>2.2124413403996188</v>
      </c>
    </row>
    <row r="22" spans="1:5" x14ac:dyDescent="0.25">
      <c r="A22">
        <f t="shared" si="3"/>
        <v>240</v>
      </c>
      <c r="B22">
        <f t="shared" si="1"/>
        <v>0.14177446921844974</v>
      </c>
      <c r="C22">
        <f t="shared" si="4"/>
        <v>2.1431878306698211</v>
      </c>
      <c r="D22">
        <f t="shared" si="5"/>
        <v>1.5288337899244706</v>
      </c>
      <c r="E22">
        <f t="shared" si="6"/>
        <v>2.3599374297595936</v>
      </c>
    </row>
    <row r="23" spans="1:5" x14ac:dyDescent="0.25">
      <c r="A23">
        <f t="shared" si="3"/>
        <v>255</v>
      </c>
      <c r="B23">
        <f t="shared" si="1"/>
        <v>0.15063537354460285</v>
      </c>
      <c r="C23">
        <f t="shared" si="4"/>
        <v>2.2771370700866851</v>
      </c>
      <c r="D23">
        <f t="shared" si="5"/>
        <v>1.5288337899244706</v>
      </c>
      <c r="E23">
        <f t="shared" si="6"/>
        <v>2.5074335191195685</v>
      </c>
    </row>
    <row r="24" spans="1:5" x14ac:dyDescent="0.25">
      <c r="A24">
        <f t="shared" si="3"/>
        <v>270</v>
      </c>
      <c r="B24">
        <f t="shared" si="1"/>
        <v>0.15949627787075596</v>
      </c>
      <c r="C24">
        <f t="shared" si="4"/>
        <v>2.4110863095035486</v>
      </c>
      <c r="D24">
        <f t="shared" si="5"/>
        <v>1.5288337899244706</v>
      </c>
      <c r="E24">
        <f t="shared" si="6"/>
        <v>2.6549296084795428</v>
      </c>
    </row>
    <row r="25" spans="1:5" x14ac:dyDescent="0.25">
      <c r="A25">
        <f t="shared" si="3"/>
        <v>285</v>
      </c>
      <c r="B25">
        <f t="shared" si="1"/>
        <v>0.16835718219690907</v>
      </c>
      <c r="C25">
        <f t="shared" si="4"/>
        <v>2.5450355489204126</v>
      </c>
      <c r="D25">
        <f t="shared" si="5"/>
        <v>1.5288337899244706</v>
      </c>
      <c r="E25">
        <f t="shared" si="6"/>
        <v>2.8024256978395177</v>
      </c>
    </row>
    <row r="26" spans="1:5" x14ac:dyDescent="0.25">
      <c r="A26">
        <f t="shared" si="3"/>
        <v>300</v>
      </c>
      <c r="B26">
        <f t="shared" si="1"/>
        <v>0.1772180865230622</v>
      </c>
      <c r="C26">
        <f t="shared" si="4"/>
        <v>2.6789847883372762</v>
      </c>
      <c r="D26">
        <f t="shared" si="5"/>
        <v>1.5288337899244706</v>
      </c>
      <c r="E26">
        <f t="shared" si="6"/>
        <v>2.9499217871994921</v>
      </c>
    </row>
    <row r="27" spans="1:5" x14ac:dyDescent="0.25">
      <c r="A27">
        <f t="shared" si="3"/>
        <v>315</v>
      </c>
      <c r="B27">
        <f t="shared" si="1"/>
        <v>0.18607899084921528</v>
      </c>
      <c r="C27">
        <f t="shared" si="4"/>
        <v>2.8129340277541401</v>
      </c>
      <c r="D27">
        <f t="shared" si="5"/>
        <v>1.5288337899244706</v>
      </c>
      <c r="E27">
        <f t="shared" si="6"/>
        <v>3.0974178765594669</v>
      </c>
    </row>
    <row r="28" spans="1:5" x14ac:dyDescent="0.25">
      <c r="A28">
        <f t="shared" si="3"/>
        <v>330</v>
      </c>
      <c r="B28">
        <f t="shared" si="1"/>
        <v>0.19493989517536839</v>
      </c>
      <c r="C28">
        <f t="shared" si="4"/>
        <v>2.9468832671710041</v>
      </c>
      <c r="D28">
        <f t="shared" si="5"/>
        <v>1.5288337899244706</v>
      </c>
      <c r="E28">
        <f t="shared" si="6"/>
        <v>3.2449139659194417</v>
      </c>
    </row>
    <row r="29" spans="1:5" x14ac:dyDescent="0.25">
      <c r="A29">
        <f t="shared" si="3"/>
        <v>345</v>
      </c>
      <c r="B29">
        <f t="shared" si="1"/>
        <v>0.20380079950152152</v>
      </c>
      <c r="C29">
        <f t="shared" si="4"/>
        <v>3.0808325065878677</v>
      </c>
      <c r="D29">
        <f t="shared" si="5"/>
        <v>1.5288337899244706</v>
      </c>
      <c r="E29">
        <f t="shared" si="6"/>
        <v>3.3924100552794161</v>
      </c>
    </row>
    <row r="30" spans="1:5" x14ac:dyDescent="0.25">
      <c r="A30">
        <f t="shared" si="3"/>
        <v>360</v>
      </c>
      <c r="B30">
        <f t="shared" si="1"/>
        <v>0.2126617038276746</v>
      </c>
      <c r="C30">
        <f t="shared" si="4"/>
        <v>3.2147817460047317</v>
      </c>
      <c r="D30">
        <f t="shared" si="5"/>
        <v>1.5288337899244706</v>
      </c>
      <c r="E30">
        <f t="shared" si="6"/>
        <v>3.5399061446393909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Forney, Glenn P.</dc:creator>
  <cp:lastModifiedBy>Forney, Glenn P.</cp:lastModifiedBy>
  <dcterms:created xsi:type="dcterms:W3CDTF">2012-07-25T14:07:47Z</dcterms:created>
  <dcterms:modified xsi:type="dcterms:W3CDTF">2012-07-27T19:21:08Z</dcterms:modified>
</cp:coreProperties>
</file>