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Cerveza\Aplicación_Ventas\"/>
    </mc:Choice>
  </mc:AlternateContent>
  <xr:revisionPtr revIDLastSave="0" documentId="13_ncr:1_{146F9142-85C6-4035-BB23-A96BA3295A04}" xr6:coauthVersionLast="43" xr6:coauthVersionMax="43" xr10:uidLastSave="{00000000-0000-0000-0000-000000000000}"/>
  <bookViews>
    <workbookView xWindow="-96" yWindow="-96" windowWidth="23232" windowHeight="12552" xr2:uid="{ABCD3A3D-0CB6-4D06-B189-F6DD1CC6BB0C}"/>
  </bookViews>
  <sheets>
    <sheet name="Últimos movimientos2017" sheetId="1" r:id="rId1"/>
  </sheets>
  <definedNames>
    <definedName name="_xlcn.WorksheetConnection_Bases_Datos_Chemo2.xlsxTabla11" hidden="1">Tabla1</definedName>
    <definedName name="_xlcn.WorksheetConnection_Bases_Datos_Chemo2.xlsxTabla31" hidden="1">Tabla3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Bases_Datos_Chemo2.xlsx!Tabla1"/>
          <x15:modelTable id="Tabla3" name="Tabla3" connection="WorksheetConnection_Bases_Datos_Chemo2.xlsx!Tab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2" i="1" l="1"/>
  <c r="AD7" i="1"/>
  <c r="AE7" i="1"/>
  <c r="AD2" i="1" l="1"/>
  <c r="AE2" i="1" s="1"/>
  <c r="AH2" i="1" s="1"/>
  <c r="AE53" i="1"/>
  <c r="AH53" i="1" s="1"/>
  <c r="AG52" i="1"/>
  <c r="AF52" i="1"/>
  <c r="AD52" i="1"/>
  <c r="AE51" i="1"/>
  <c r="AH51" i="1" s="1"/>
  <c r="AE50" i="1"/>
  <c r="AH50" i="1" s="1"/>
  <c r="AE49" i="1"/>
  <c r="AH49" i="1" s="1"/>
  <c r="AE48" i="1"/>
  <c r="AH48" i="1" s="1"/>
  <c r="AE47" i="1"/>
  <c r="AH47" i="1" s="1"/>
  <c r="AE43" i="1"/>
  <c r="AH43" i="1" s="1"/>
  <c r="AE42" i="1"/>
  <c r="AH42" i="1" s="1"/>
  <c r="AE40" i="1"/>
  <c r="AH40" i="1" s="1"/>
  <c r="AE38" i="1"/>
  <c r="AH38" i="1" s="1"/>
  <c r="AE37" i="1"/>
  <c r="AH37" i="1" s="1"/>
  <c r="AE30" i="1"/>
  <c r="AH30" i="1" s="1"/>
  <c r="AE29" i="1"/>
  <c r="AH29" i="1" s="1"/>
  <c r="AE27" i="1"/>
  <c r="AH27" i="1" s="1"/>
  <c r="AE26" i="1"/>
  <c r="AH26" i="1" s="1"/>
  <c r="AE25" i="1"/>
  <c r="AH25" i="1" s="1"/>
  <c r="AE24" i="1"/>
  <c r="AH24" i="1" s="1"/>
  <c r="AE21" i="1"/>
  <c r="AH21" i="1" s="1"/>
  <c r="AE20" i="1"/>
  <c r="AH20" i="1" s="1"/>
  <c r="AE19" i="1"/>
  <c r="AH19" i="1" s="1"/>
  <c r="AE18" i="1"/>
  <c r="AH18" i="1" s="1"/>
  <c r="AE16" i="1"/>
  <c r="AH16" i="1" s="1"/>
  <c r="AE15" i="1"/>
  <c r="AH15" i="1" s="1"/>
  <c r="AE14" i="1"/>
  <c r="AH14" i="1" s="1"/>
  <c r="AD12" i="1"/>
  <c r="AE12" i="1" s="1"/>
  <c r="AH12" i="1" s="1"/>
  <c r="AD10" i="1"/>
  <c r="AE10" i="1" s="1"/>
  <c r="AH10" i="1" s="1"/>
  <c r="AG7" i="1"/>
  <c r="AF7" i="1"/>
  <c r="AD6" i="1"/>
  <c r="AE6" i="1" s="1"/>
  <c r="AH6" i="1" s="1"/>
  <c r="AD5" i="1"/>
  <c r="AE5" i="1" s="1"/>
  <c r="AH5" i="1" s="1"/>
  <c r="AH7" i="1" l="1"/>
  <c r="AH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garcia</author>
  </authors>
  <commentList>
    <comment ref="X1" authorId="0" shapeId="0" xr:uid="{981B447C-D2D1-4515-8217-E8210F4FF133}">
      <text>
        <r>
          <rPr>
            <b/>
            <sz val="9"/>
            <color indexed="81"/>
            <rFont val="Tahoma"/>
            <family val="2"/>
          </rPr>
          <t>rafael garcia:</t>
        </r>
        <r>
          <rPr>
            <sz val="9"/>
            <color indexed="81"/>
            <rFont val="Tahoma"/>
            <family val="2"/>
          </rPr>
          <t xml:space="preserve">
Se refiere a la fecha de la última entrega y/o pago registrado al 29 de abril del 2018</t>
        </r>
      </text>
    </comment>
    <comment ref="AC1" authorId="0" shapeId="0" xr:uid="{6EBA5F7E-EAAC-4A56-A37B-E70B90B463A9}">
      <text>
        <r>
          <rPr>
            <b/>
            <sz val="9"/>
            <color indexed="81"/>
            <rFont val="Tahoma"/>
            <family val="2"/>
          </rPr>
          <t>rafael garcia:</t>
        </r>
        <r>
          <rPr>
            <sz val="9"/>
            <color indexed="81"/>
            <rFont val="Tahoma"/>
            <family val="2"/>
          </rPr>
          <t xml:space="preserve">
Indica si la venta se factura (1) o no (0).</t>
        </r>
      </text>
    </comment>
    <comment ref="AE1" authorId="0" shapeId="0" xr:uid="{9F153950-96A4-4FEF-BD67-5374EEA0D01B}">
      <text>
        <r>
          <rPr>
            <b/>
            <sz val="9"/>
            <color indexed="81"/>
            <rFont val="Tahoma"/>
            <family val="2"/>
          </rPr>
          <t>rafael garcia:</t>
        </r>
        <r>
          <rPr>
            <sz val="9"/>
            <color indexed="81"/>
            <rFont val="Tahoma"/>
            <family val="2"/>
          </rPr>
          <t xml:space="preserve">
Incluye el IVA en los casos que aplica.</t>
        </r>
      </text>
    </comment>
    <comment ref="AF1" authorId="0" shapeId="0" xr:uid="{707341B6-6B39-4E7F-A4CD-C7D14F8E86FA}">
      <text>
        <r>
          <rPr>
            <b/>
            <sz val="9"/>
            <color indexed="81"/>
            <rFont val="Tahoma"/>
            <family val="2"/>
          </rPr>
          <t xml:space="preserve">rafael garcia:
</t>
        </r>
        <r>
          <rPr>
            <sz val="9"/>
            <color indexed="81"/>
            <rFont val="Tahoma"/>
            <family val="2"/>
          </rPr>
          <t>Pago realizado en la fecha indicada</t>
        </r>
      </text>
    </comment>
    <comment ref="AG1" authorId="0" shapeId="0" xr:uid="{0A8332C5-C633-4C4F-86AE-A205472C8438}">
      <text>
        <r>
          <rPr>
            <b/>
            <sz val="9"/>
            <color indexed="81"/>
            <rFont val="Tahoma"/>
            <family val="2"/>
          </rPr>
          <t>rafael garcia:</t>
        </r>
        <r>
          <rPr>
            <sz val="9"/>
            <color indexed="81"/>
            <rFont val="Tahoma"/>
            <family val="2"/>
          </rPr>
          <t xml:space="preserve">
Se refiere a la deuda registrada a la fecha de la última entrega y/o pago realizado por el negocio</t>
        </r>
      </text>
    </comment>
    <comment ref="AH1" authorId="0" shapeId="0" xr:uid="{09C89D45-95A3-4065-B1E2-7AB3E3CB1F5D}">
      <text>
        <r>
          <rPr>
            <b/>
            <sz val="9"/>
            <color indexed="81"/>
            <rFont val="Tahoma"/>
            <family val="2"/>
          </rPr>
          <t>rafael garcia:</t>
        </r>
        <r>
          <rPr>
            <sz val="9"/>
            <color indexed="81"/>
            <rFont val="Tahoma"/>
            <family val="2"/>
          </rPr>
          <t xml:space="preserve">
Es la diferencia de la deuda + el importe de la última compra realizada - el último pago realizado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Bases_Datos_Chemo2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Bases_Datos_Chemo2.xlsxTabla11"/>
        </x15:connection>
      </ext>
    </extLst>
  </connection>
  <connection id="3" xr16:uid="{00000000-0015-0000-FFFF-FFFF02000000}" name="WorksheetConnection_Bases_Datos_Chemo2.xlsx!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WorksheetConnection_Bases_Datos_Chemo2.xlsxTabla31"/>
        </x15:connection>
      </ext>
    </extLst>
  </connection>
</connections>
</file>

<file path=xl/sharedStrings.xml><?xml version="1.0" encoding="utf-8"?>
<sst xmlns="http://schemas.openxmlformats.org/spreadsheetml/2006/main" count="1231" uniqueCount="270">
  <si>
    <t>No.</t>
  </si>
  <si>
    <t>Calle</t>
  </si>
  <si>
    <t>No. Ext</t>
  </si>
  <si>
    <t>No. Int</t>
  </si>
  <si>
    <t>Colonia</t>
  </si>
  <si>
    <t>Municipio</t>
  </si>
  <si>
    <t>Estado</t>
  </si>
  <si>
    <t>Teléfono_Negocio</t>
  </si>
  <si>
    <t>Correo1</t>
  </si>
  <si>
    <t>Correo2</t>
  </si>
  <si>
    <t>Hora Apertura</t>
  </si>
  <si>
    <t>Hora Cierre</t>
  </si>
  <si>
    <t>Días Apertura</t>
  </si>
  <si>
    <t>Fecha</t>
  </si>
  <si>
    <t>Blonde</t>
  </si>
  <si>
    <t>Porter</t>
  </si>
  <si>
    <t>Saison</t>
  </si>
  <si>
    <t>Precio</t>
  </si>
  <si>
    <t>Importe</t>
  </si>
  <si>
    <t>Pago</t>
  </si>
  <si>
    <t>Deuda</t>
  </si>
  <si>
    <t>Saldo</t>
  </si>
  <si>
    <t>La Moderna</t>
  </si>
  <si>
    <t>Miguel Hidalgo</t>
  </si>
  <si>
    <t>NA</t>
  </si>
  <si>
    <t>Centro</t>
  </si>
  <si>
    <t>Xalapa</t>
  </si>
  <si>
    <t>Veracruz</t>
  </si>
  <si>
    <t>Vicente</t>
  </si>
  <si>
    <t>lamodernaxalapa@gmail.com</t>
  </si>
  <si>
    <t>ND</t>
  </si>
  <si>
    <t>Miércoles-Sábado</t>
  </si>
  <si>
    <t>Lucho</t>
  </si>
  <si>
    <t>La Central</t>
  </si>
  <si>
    <t>Jesús García</t>
  </si>
  <si>
    <t>1-Altos</t>
  </si>
  <si>
    <t>lacentraldexalapa@hotmail.com</t>
  </si>
  <si>
    <t>Martes-Domingo</t>
  </si>
  <si>
    <t>Marduk</t>
  </si>
  <si>
    <t>Argonautas</t>
  </si>
  <si>
    <t>Rojano</t>
  </si>
  <si>
    <t>Lunes-Domingo</t>
  </si>
  <si>
    <t>Los Álamos</t>
  </si>
  <si>
    <t>Sebastian Camacho</t>
  </si>
  <si>
    <t>Roy</t>
  </si>
  <si>
    <t>Lunes-Sábado</t>
  </si>
  <si>
    <t>Charly</t>
  </si>
  <si>
    <t>Tin-Tan</t>
  </si>
  <si>
    <t>Roa Barcena</t>
  </si>
  <si>
    <t>Churrasco</t>
  </si>
  <si>
    <t>Av. Maestros Veracruzanos</t>
  </si>
  <si>
    <t>S/N</t>
  </si>
  <si>
    <t>La Piedad</t>
  </si>
  <si>
    <t>almacensutton@gmail.com</t>
  </si>
  <si>
    <t>luis.sutton@hotmail.com</t>
  </si>
  <si>
    <t>Pierre</t>
  </si>
  <si>
    <t>Corleone</t>
  </si>
  <si>
    <t>Leona Vicario</t>
  </si>
  <si>
    <t>pierremexico@hotmail.com</t>
  </si>
  <si>
    <t>Miércoles-Domingo</t>
  </si>
  <si>
    <t>Casa Vieja</t>
  </si>
  <si>
    <t>González Ortega</t>
  </si>
  <si>
    <t>Enrique</t>
  </si>
  <si>
    <t>Café Lago</t>
  </si>
  <si>
    <t>J. J. Herrera</t>
  </si>
  <si>
    <t>Stephani</t>
  </si>
  <si>
    <t>Casa Bonilla</t>
  </si>
  <si>
    <t>Juárez Esq. Cuauhtémoc</t>
  </si>
  <si>
    <t>Coatepec</t>
  </si>
  <si>
    <t>Laura</t>
  </si>
  <si>
    <t>factcasabonilla@yahoo.com</t>
  </si>
  <si>
    <t>lety@casabonilla.com</t>
  </si>
  <si>
    <t>La Chiva</t>
  </si>
  <si>
    <t>Mata</t>
  </si>
  <si>
    <t>Rafa</t>
  </si>
  <si>
    <t>Wings Palace</t>
  </si>
  <si>
    <t>Plaza del Sol (Araucarias)</t>
  </si>
  <si>
    <t>Local 2B</t>
  </si>
  <si>
    <t>Animas</t>
  </si>
  <si>
    <t>Jey</t>
  </si>
  <si>
    <t>Cocina de Jey</t>
  </si>
  <si>
    <t>Calle Corregidora</t>
  </si>
  <si>
    <t>Ensueño</t>
  </si>
  <si>
    <t>Mercedes</t>
  </si>
  <si>
    <t>La Culpa</t>
  </si>
  <si>
    <t>Barragán</t>
  </si>
  <si>
    <t>La Duela</t>
  </si>
  <si>
    <t>Araucarias</t>
  </si>
  <si>
    <t>Lalo</t>
  </si>
  <si>
    <t>Willy</t>
  </si>
  <si>
    <t>Toque de Gracia</t>
  </si>
  <si>
    <t>Landero y Coss</t>
  </si>
  <si>
    <t>Vidita mía</t>
  </si>
  <si>
    <t>Ursulo Galván</t>
  </si>
  <si>
    <t>202-210</t>
  </si>
  <si>
    <t>Belisario Domínguez</t>
  </si>
  <si>
    <t>La Bonita</t>
  </si>
  <si>
    <t>José Ma. Arteaga</t>
  </si>
  <si>
    <t>Erick</t>
  </si>
  <si>
    <t>Mónica</t>
  </si>
  <si>
    <t>Pirekua</t>
  </si>
  <si>
    <t>Nataly</t>
  </si>
  <si>
    <t>El Prototipo</t>
  </si>
  <si>
    <t>Paty</t>
  </si>
  <si>
    <t>Alkimia</t>
  </si>
  <si>
    <t>Areli</t>
  </si>
  <si>
    <t>Julio Cesar</t>
  </si>
  <si>
    <t>Don Camarón</t>
  </si>
  <si>
    <t>Libr. Manuel Zavala Zavala</t>
  </si>
  <si>
    <t>San Javier</t>
  </si>
  <si>
    <t>San Miguel de Allende</t>
  </si>
  <si>
    <t>Guanajuato</t>
  </si>
  <si>
    <t>doncamaronsma@gmail.com</t>
  </si>
  <si>
    <t>kareen2622@gmail.com</t>
  </si>
  <si>
    <t>Roberto</t>
  </si>
  <si>
    <t>Ambarino</t>
  </si>
  <si>
    <t>Magnolia</t>
  </si>
  <si>
    <t>Venustiano Carranza</t>
  </si>
  <si>
    <t>Paola</t>
  </si>
  <si>
    <t>Mamajuana</t>
  </si>
  <si>
    <t>Bremont</t>
  </si>
  <si>
    <t>Red London</t>
  </si>
  <si>
    <t>Plaza Xanat 2do piso</t>
  </si>
  <si>
    <t>El Olmo</t>
  </si>
  <si>
    <t>Liz</t>
  </si>
  <si>
    <t>Mario</t>
  </si>
  <si>
    <t>Cariño mío</t>
  </si>
  <si>
    <t>Zamora</t>
  </si>
  <si>
    <t>Alma</t>
  </si>
  <si>
    <t>Cervecería del Puerto</t>
  </si>
  <si>
    <t>Blvd. Ávila Camacho</t>
  </si>
  <si>
    <t>Costa Verde</t>
  </si>
  <si>
    <t>Boca del Río</t>
  </si>
  <si>
    <t>Alejandra</t>
  </si>
  <si>
    <t>La Doña Cervecería</t>
  </si>
  <si>
    <t>Cuauhtémoc</t>
  </si>
  <si>
    <t>La Catedral</t>
  </si>
  <si>
    <t>Plaza Zaragoza</t>
  </si>
  <si>
    <t>8-Altos</t>
  </si>
  <si>
    <t>Fernando</t>
  </si>
  <si>
    <t>Ruth</t>
  </si>
  <si>
    <t>Manantial de las Flores</t>
  </si>
  <si>
    <t>Paseo de las Palmas</t>
  </si>
  <si>
    <t>Los Timbales</t>
  </si>
  <si>
    <t>Centenario</t>
  </si>
  <si>
    <t>Flor de Vainilla</t>
  </si>
  <si>
    <t>Bosque Briones</t>
  </si>
  <si>
    <t>El Haya</t>
  </si>
  <si>
    <t>Los Peppos</t>
  </si>
  <si>
    <t>Constitución</t>
  </si>
  <si>
    <t>Doña Lucha</t>
  </si>
  <si>
    <t>Marifer</t>
  </si>
  <si>
    <t>La Revuelta</t>
  </si>
  <si>
    <t>Xalapeños Ilustres</t>
  </si>
  <si>
    <t>Martes-Sábado</t>
  </si>
  <si>
    <t>Vallarino</t>
  </si>
  <si>
    <t>Paseo de los Alpes</t>
  </si>
  <si>
    <t>Flavia</t>
  </si>
  <si>
    <t>Luis J. Jimenez</t>
  </si>
  <si>
    <t>Corazoncito Oaxaqueño</t>
  </si>
  <si>
    <t>1ra Zamora</t>
  </si>
  <si>
    <t>Frida</t>
  </si>
  <si>
    <t>La Tropical</t>
  </si>
  <si>
    <t>Rancho Don Salvador, Carr. Xalapa-Veracruz Km. 5.5</t>
  </si>
  <si>
    <t>Las Trancas</t>
  </si>
  <si>
    <t>Emiliano Zapata</t>
  </si>
  <si>
    <t>Jueves-Domingo</t>
  </si>
  <si>
    <t>Emanuel</t>
  </si>
  <si>
    <t>Firenze</t>
  </si>
  <si>
    <t>Av. Murillo Vidal</t>
  </si>
  <si>
    <t>nautiloide@hotmail.com</t>
  </si>
  <si>
    <t>Alán</t>
  </si>
  <si>
    <t>Glamour del Arte</t>
  </si>
  <si>
    <t>Av. Aldama</t>
  </si>
  <si>
    <t>Jonathan y Paco</t>
  </si>
  <si>
    <t>Sabor a malta</t>
  </si>
  <si>
    <t>Paco</t>
  </si>
  <si>
    <t>Enrique Colorado Ramos</t>
  </si>
  <si>
    <t>Tío Yeyo</t>
  </si>
  <si>
    <t>Santos Degollado</t>
  </si>
  <si>
    <t>Clara</t>
  </si>
  <si>
    <t>race600715@gmail.com</t>
  </si>
  <si>
    <t>Mayarita</t>
  </si>
  <si>
    <t>Emma</t>
  </si>
  <si>
    <t>CC Palmas</t>
  </si>
  <si>
    <t>Priv. Paseo las Palmas</t>
  </si>
  <si>
    <t>Liliana</t>
  </si>
  <si>
    <t>Pixan</t>
  </si>
  <si>
    <t>Allende esq. Leona Vicario</t>
  </si>
  <si>
    <t>Iván</t>
  </si>
  <si>
    <t>Picrecha</t>
  </si>
  <si>
    <t>Jesús</t>
  </si>
  <si>
    <t>Mezontle</t>
  </si>
  <si>
    <t>Antonio</t>
  </si>
  <si>
    <t>Comedor Centenario</t>
  </si>
  <si>
    <t>Hernández y Hernández</t>
  </si>
  <si>
    <t>4D</t>
  </si>
  <si>
    <t>Tibiri Tabara</t>
  </si>
  <si>
    <t>Romanelo</t>
  </si>
  <si>
    <t>Salvador Díaz Mirón</t>
  </si>
  <si>
    <t>501-Altos</t>
  </si>
  <si>
    <t>Lomas del Estadio</t>
  </si>
  <si>
    <t>gruporomanelo@gmail.com</t>
  </si>
  <si>
    <t>Jonathan y Arturo</t>
  </si>
  <si>
    <t>Submarino Multiforo</t>
  </si>
  <si>
    <t>Victoria</t>
  </si>
  <si>
    <t>Jonathan</t>
  </si>
  <si>
    <t>Jueves-Sábado</t>
  </si>
  <si>
    <t>Terraza Los Azulejos</t>
  </si>
  <si>
    <t>Christian</t>
  </si>
  <si>
    <t>Tabaquería Xian</t>
  </si>
  <si>
    <t>Federico Froebel</t>
  </si>
  <si>
    <t>18C</t>
  </si>
  <si>
    <t>Del Maestro</t>
  </si>
  <si>
    <t>Público General</t>
  </si>
  <si>
    <t>Consumo Personal</t>
  </si>
  <si>
    <t>Eventos</t>
  </si>
  <si>
    <t>Control de Calidad</t>
  </si>
  <si>
    <t>Fecha_Ingreso</t>
  </si>
  <si>
    <t>Activo</t>
  </si>
  <si>
    <t>Baja Definitiva</t>
  </si>
  <si>
    <t>Estatus (Activo/Inactivo)</t>
  </si>
  <si>
    <t>Tipo (Bar, Cafetería, Restaurante, Hotel, Tienda, Otro)</t>
  </si>
  <si>
    <t>Nombre_Dueño</t>
  </si>
  <si>
    <t>Cel_Dueño</t>
  </si>
  <si>
    <t>Nombre_Encargado</t>
  </si>
  <si>
    <t>Cel_Encargado</t>
  </si>
  <si>
    <t>Nombre_Negocio</t>
  </si>
  <si>
    <t>Bar</t>
  </si>
  <si>
    <t>Cafetería</t>
  </si>
  <si>
    <t>Restaurante</t>
  </si>
  <si>
    <t>Tienda</t>
  </si>
  <si>
    <t>Otro</t>
  </si>
  <si>
    <t>Moises</t>
  </si>
  <si>
    <t>Ricardo</t>
  </si>
  <si>
    <t>Ruben</t>
  </si>
  <si>
    <t>Chimal</t>
  </si>
  <si>
    <t>Kenia</t>
  </si>
  <si>
    <t>Mesero</t>
  </si>
  <si>
    <t>Alex</t>
  </si>
  <si>
    <t>Mamá Alex</t>
  </si>
  <si>
    <t>Elsa</t>
  </si>
  <si>
    <t>Victor</t>
  </si>
  <si>
    <t>Silvia</t>
  </si>
  <si>
    <t>Luis Rey</t>
  </si>
  <si>
    <t>Toño</t>
  </si>
  <si>
    <t>Massiel</t>
  </si>
  <si>
    <t>Idalia</t>
  </si>
  <si>
    <t>Miriam</t>
  </si>
  <si>
    <t>Ximena</t>
  </si>
  <si>
    <t>Cristian</t>
  </si>
  <si>
    <t>Memo</t>
  </si>
  <si>
    <t>Dany</t>
  </si>
  <si>
    <t>Tere</t>
  </si>
  <si>
    <t>José Luis</t>
  </si>
  <si>
    <t>Cajera</t>
  </si>
  <si>
    <t>RFC</t>
  </si>
  <si>
    <t>GGS120706QR8</t>
  </si>
  <si>
    <t>Razón Social</t>
  </si>
  <si>
    <t>GRUPO GASTRONÓMICO Y DE SERVICIOS JLM., S.A. DE C.V.</t>
  </si>
  <si>
    <t>CDB030709AZ7</t>
  </si>
  <si>
    <t>LA CASA DE DON BONI SA DE CV</t>
  </si>
  <si>
    <t>MUVJ730913F21</t>
  </si>
  <si>
    <t>JULIO CÉSAR MUÑOZ VILLANUEVA</t>
  </si>
  <si>
    <t>RACE6007159H8</t>
  </si>
  <si>
    <t>ENRIQUE RAMOS COLORADO</t>
  </si>
  <si>
    <t>GGR170120FC8</t>
  </si>
  <si>
    <t>GRUPO GASTRONÓMICO ROMANELO SA DE CV</t>
  </si>
  <si>
    <t>IVA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</si>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</sst>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3" fillId="0" borderId="0" xfId="1"/>
    <xf numFmtId="20" fontId="0" fillId="0" borderId="0" xfId="0" applyNumberFormat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ncamaronsma@gmail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lacentraldexalapa@hotmail.com" TargetMode="External"/><Relationship Id="rId7" Type="http://schemas.openxmlformats.org/officeDocument/2006/relationships/hyperlink" Target="mailto:lety@casabonilla.com" TargetMode="External"/><Relationship Id="rId12" Type="http://schemas.openxmlformats.org/officeDocument/2006/relationships/hyperlink" Target="mailto:gruporomanelo@gmail.com" TargetMode="External"/><Relationship Id="rId2" Type="http://schemas.openxmlformats.org/officeDocument/2006/relationships/hyperlink" Target="mailto:luis.sutton@hotmail.com" TargetMode="External"/><Relationship Id="rId1" Type="http://schemas.openxmlformats.org/officeDocument/2006/relationships/hyperlink" Target="mailto:almacensutton@gmail.com" TargetMode="External"/><Relationship Id="rId6" Type="http://schemas.openxmlformats.org/officeDocument/2006/relationships/hyperlink" Target="mailto:factcasabonilla@yahoo.com" TargetMode="External"/><Relationship Id="rId11" Type="http://schemas.openxmlformats.org/officeDocument/2006/relationships/hyperlink" Target="mailto:race600715@gmail.com" TargetMode="External"/><Relationship Id="rId5" Type="http://schemas.openxmlformats.org/officeDocument/2006/relationships/hyperlink" Target="mailto:pierremexico@hotmail.com" TargetMode="External"/><Relationship Id="rId10" Type="http://schemas.openxmlformats.org/officeDocument/2006/relationships/hyperlink" Target="mailto:nautiloide@hotmail.com" TargetMode="External"/><Relationship Id="rId4" Type="http://schemas.openxmlformats.org/officeDocument/2006/relationships/hyperlink" Target="mailto:lamodernaxalapa@gmail.com" TargetMode="External"/><Relationship Id="rId9" Type="http://schemas.openxmlformats.org/officeDocument/2006/relationships/hyperlink" Target="mailto:kareen2622@gmail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ACCB-CDE3-4ED8-A67D-38D352F5BF22}">
  <dimension ref="A1:AH59"/>
  <sheetViews>
    <sheetView tabSelected="1" workbookViewId="0"/>
  </sheetViews>
  <sheetFormatPr baseColWidth="10" defaultRowHeight="14.4" x14ac:dyDescent="0.55000000000000004"/>
  <cols>
    <col min="5" max="5" width="13.3671875" bestFit="1" customWidth="1"/>
    <col min="6" max="6" width="15" customWidth="1"/>
  </cols>
  <sheetData>
    <row r="1" spans="1:34" x14ac:dyDescent="0.55000000000000004">
      <c r="A1" t="s">
        <v>0</v>
      </c>
      <c r="B1" t="s">
        <v>218</v>
      </c>
      <c r="C1" t="s">
        <v>221</v>
      </c>
      <c r="D1" t="s">
        <v>222</v>
      </c>
      <c r="E1" t="s">
        <v>256</v>
      </c>
      <c r="F1" t="s">
        <v>258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s="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269</v>
      </c>
      <c r="AD1" t="s">
        <v>268</v>
      </c>
      <c r="AE1" t="s">
        <v>18</v>
      </c>
      <c r="AF1" t="s">
        <v>19</v>
      </c>
      <c r="AG1" t="s">
        <v>20</v>
      </c>
      <c r="AH1" t="s">
        <v>21</v>
      </c>
    </row>
    <row r="2" spans="1:34" x14ac:dyDescent="0.55000000000000004">
      <c r="A2">
        <v>1</v>
      </c>
      <c r="B2" s="1">
        <v>42375</v>
      </c>
      <c r="C2" s="1" t="s">
        <v>219</v>
      </c>
      <c r="D2" s="1" t="s">
        <v>228</v>
      </c>
      <c r="E2" s="1" t="s">
        <v>30</v>
      </c>
      <c r="F2" s="1" t="s">
        <v>30</v>
      </c>
      <c r="G2" t="s">
        <v>233</v>
      </c>
      <c r="H2">
        <v>2281426378</v>
      </c>
      <c r="I2" t="s">
        <v>28</v>
      </c>
      <c r="J2">
        <v>2288588414</v>
      </c>
      <c r="K2" t="s">
        <v>22</v>
      </c>
      <c r="L2" t="s">
        <v>23</v>
      </c>
      <c r="M2">
        <v>67</v>
      </c>
      <c r="N2" t="s">
        <v>24</v>
      </c>
      <c r="O2" t="s">
        <v>25</v>
      </c>
      <c r="P2" t="s">
        <v>26</v>
      </c>
      <c r="Q2" t="s">
        <v>27</v>
      </c>
      <c r="R2">
        <v>2288413756</v>
      </c>
      <c r="S2" s="2" t="s">
        <v>29</v>
      </c>
      <c r="T2" t="s">
        <v>30</v>
      </c>
      <c r="U2" s="3">
        <v>0.70833333333333337</v>
      </c>
      <c r="V2" s="3">
        <v>4.1666666666666664E-2</v>
      </c>
      <c r="W2" t="s">
        <v>31</v>
      </c>
      <c r="X2" s="1">
        <v>43217</v>
      </c>
      <c r="Y2">
        <v>0</v>
      </c>
      <c r="Z2">
        <v>12</v>
      </c>
      <c r="AA2">
        <v>0</v>
      </c>
      <c r="AB2">
        <v>32</v>
      </c>
      <c r="AC2">
        <v>0</v>
      </c>
      <c r="AD2">
        <f>AC2*0.16*AB2</f>
        <v>0</v>
      </c>
      <c r="AE2">
        <f>(Y2+Z2+AA2)*(AB2+AD2)</f>
        <v>384</v>
      </c>
      <c r="AF2">
        <v>400</v>
      </c>
      <c r="AG2">
        <v>482</v>
      </c>
      <c r="AH2">
        <f>+AG2-AF2+AE2</f>
        <v>466</v>
      </c>
    </row>
    <row r="3" spans="1:34" x14ac:dyDescent="0.55000000000000004">
      <c r="A3">
        <v>2</v>
      </c>
      <c r="B3" s="1">
        <v>42385</v>
      </c>
      <c r="C3" s="1" t="s">
        <v>219</v>
      </c>
      <c r="D3" s="1" t="s">
        <v>228</v>
      </c>
      <c r="E3" s="1" t="s">
        <v>30</v>
      </c>
      <c r="F3" s="1" t="s">
        <v>30</v>
      </c>
      <c r="G3" t="s">
        <v>32</v>
      </c>
      <c r="H3">
        <v>2281240849</v>
      </c>
      <c r="I3" t="s">
        <v>234</v>
      </c>
      <c r="J3">
        <v>2283340631</v>
      </c>
      <c r="K3" t="s">
        <v>33</v>
      </c>
      <c r="L3" t="s">
        <v>34</v>
      </c>
      <c r="M3" t="s">
        <v>35</v>
      </c>
      <c r="N3" t="s">
        <v>24</v>
      </c>
      <c r="O3" t="s">
        <v>25</v>
      </c>
      <c r="P3" t="s">
        <v>26</v>
      </c>
      <c r="Q3" t="s">
        <v>27</v>
      </c>
      <c r="R3" t="s">
        <v>30</v>
      </c>
      <c r="S3" s="2" t="s">
        <v>36</v>
      </c>
      <c r="T3" t="s">
        <v>30</v>
      </c>
      <c r="U3" s="3">
        <v>0.66666666666666663</v>
      </c>
      <c r="V3" s="3">
        <v>2.0833333333333332E-2</v>
      </c>
      <c r="W3" t="s">
        <v>37</v>
      </c>
      <c r="X3" s="1" t="s">
        <v>24</v>
      </c>
      <c r="Y3" s="1" t="s">
        <v>24</v>
      </c>
      <c r="Z3" s="1" t="s">
        <v>24</v>
      </c>
      <c r="AA3" s="1" t="s">
        <v>24</v>
      </c>
      <c r="AB3" s="1" t="s">
        <v>24</v>
      </c>
      <c r="AC3" s="1" t="s">
        <v>24</v>
      </c>
      <c r="AD3" s="1" t="s">
        <v>24</v>
      </c>
      <c r="AE3" s="1" t="s">
        <v>24</v>
      </c>
      <c r="AF3" s="1" t="s">
        <v>24</v>
      </c>
      <c r="AG3" s="1" t="s">
        <v>24</v>
      </c>
      <c r="AH3" s="1" t="s">
        <v>24</v>
      </c>
    </row>
    <row r="4" spans="1:34" x14ac:dyDescent="0.55000000000000004">
      <c r="A4">
        <v>3</v>
      </c>
      <c r="B4" s="1">
        <v>42402</v>
      </c>
      <c r="C4" s="1" t="s">
        <v>220</v>
      </c>
      <c r="D4" s="1" t="s">
        <v>229</v>
      </c>
      <c r="E4" s="1" t="s">
        <v>30</v>
      </c>
      <c r="F4" s="1" t="s">
        <v>30</v>
      </c>
      <c r="G4" t="s">
        <v>38</v>
      </c>
      <c r="H4">
        <v>2281441675</v>
      </c>
      <c r="K4" t="s">
        <v>39</v>
      </c>
      <c r="L4" t="s">
        <v>40</v>
      </c>
      <c r="M4">
        <v>20</v>
      </c>
      <c r="N4" t="s">
        <v>24</v>
      </c>
      <c r="O4" t="s">
        <v>25</v>
      </c>
      <c r="P4" t="s">
        <v>26</v>
      </c>
      <c r="Q4" t="s">
        <v>27</v>
      </c>
      <c r="R4">
        <v>2288123315</v>
      </c>
      <c r="S4" t="s">
        <v>30</v>
      </c>
      <c r="T4" t="s">
        <v>30</v>
      </c>
      <c r="U4" s="3">
        <v>0.41666666666666669</v>
      </c>
      <c r="V4" s="3">
        <v>0.83333333333333337</v>
      </c>
      <c r="W4" t="s">
        <v>41</v>
      </c>
      <c r="X4" s="1" t="s">
        <v>24</v>
      </c>
      <c r="Y4" s="1" t="s">
        <v>24</v>
      </c>
      <c r="Z4" s="1" t="s">
        <v>24</v>
      </c>
      <c r="AA4" s="1" t="s">
        <v>24</v>
      </c>
      <c r="AB4" s="1" t="s">
        <v>24</v>
      </c>
      <c r="AC4" s="1" t="s">
        <v>24</v>
      </c>
      <c r="AD4" s="1" t="s">
        <v>24</v>
      </c>
      <c r="AE4" s="1" t="s">
        <v>24</v>
      </c>
      <c r="AF4" s="1" t="s">
        <v>24</v>
      </c>
      <c r="AG4" s="1" t="s">
        <v>24</v>
      </c>
      <c r="AH4" s="1" t="s">
        <v>24</v>
      </c>
    </row>
    <row r="5" spans="1:34" x14ac:dyDescent="0.55000000000000004">
      <c r="A5">
        <v>4</v>
      </c>
      <c r="B5" s="1">
        <v>42413</v>
      </c>
      <c r="C5" s="1" t="s">
        <v>219</v>
      </c>
      <c r="D5" s="1" t="s">
        <v>228</v>
      </c>
      <c r="E5" s="1" t="s">
        <v>30</v>
      </c>
      <c r="F5" s="1" t="s">
        <v>30</v>
      </c>
      <c r="G5" t="s">
        <v>44</v>
      </c>
      <c r="H5">
        <v>2281185047</v>
      </c>
      <c r="K5" t="s">
        <v>42</v>
      </c>
      <c r="L5" t="s">
        <v>43</v>
      </c>
      <c r="M5">
        <v>55</v>
      </c>
      <c r="N5" t="s">
        <v>24</v>
      </c>
      <c r="O5" t="s">
        <v>25</v>
      </c>
      <c r="P5" t="s">
        <v>26</v>
      </c>
      <c r="Q5" t="s">
        <v>27</v>
      </c>
      <c r="R5" t="s">
        <v>30</v>
      </c>
      <c r="S5" t="s">
        <v>30</v>
      </c>
      <c r="T5" t="s">
        <v>30</v>
      </c>
      <c r="U5" s="3">
        <v>0.54166666666666663</v>
      </c>
      <c r="V5" s="3">
        <v>0</v>
      </c>
      <c r="W5" t="s">
        <v>45</v>
      </c>
      <c r="X5" s="1">
        <v>43091</v>
      </c>
      <c r="Y5">
        <v>0</v>
      </c>
      <c r="Z5">
        <v>0</v>
      </c>
      <c r="AA5">
        <v>0</v>
      </c>
      <c r="AB5">
        <v>30</v>
      </c>
      <c r="AC5">
        <v>0</v>
      </c>
      <c r="AD5">
        <f t="shared" ref="AD5:AD7" si="0">AC5*0.16*AB5</f>
        <v>0</v>
      </c>
      <c r="AE5">
        <f t="shared" ref="AE5:AE7" si="1">(Y5+Z5+AA5)*(AB5+AD5)</f>
        <v>0</v>
      </c>
      <c r="AF5">
        <v>320</v>
      </c>
      <c r="AG5">
        <v>330</v>
      </c>
      <c r="AH5">
        <f t="shared" ref="AH5:AH16" si="2">+AG5-AF5+AE5</f>
        <v>10</v>
      </c>
    </row>
    <row r="6" spans="1:34" x14ac:dyDescent="0.55000000000000004">
      <c r="A6">
        <v>5</v>
      </c>
      <c r="B6" s="1">
        <v>42459</v>
      </c>
      <c r="C6" s="1" t="s">
        <v>219</v>
      </c>
      <c r="D6" s="1" t="s">
        <v>228</v>
      </c>
      <c r="E6" s="1" t="s">
        <v>30</v>
      </c>
      <c r="F6" s="1" t="s">
        <v>30</v>
      </c>
      <c r="G6" t="s">
        <v>46</v>
      </c>
      <c r="I6" t="s">
        <v>235</v>
      </c>
      <c r="J6">
        <v>2281572029</v>
      </c>
      <c r="K6" t="s">
        <v>47</v>
      </c>
      <c r="L6" t="s">
        <v>48</v>
      </c>
      <c r="M6">
        <v>33</v>
      </c>
      <c r="N6" t="s">
        <v>24</v>
      </c>
      <c r="O6" t="s">
        <v>25</v>
      </c>
      <c r="P6" t="s">
        <v>26</v>
      </c>
      <c r="Q6" t="s">
        <v>27</v>
      </c>
      <c r="R6" t="s">
        <v>30</v>
      </c>
      <c r="S6" t="s">
        <v>30</v>
      </c>
      <c r="T6" t="s">
        <v>30</v>
      </c>
      <c r="U6" s="3">
        <v>0.625</v>
      </c>
      <c r="V6" s="3">
        <v>0.95833333333333337</v>
      </c>
      <c r="W6" t="s">
        <v>45</v>
      </c>
      <c r="X6" s="1">
        <v>43085</v>
      </c>
      <c r="Y6">
        <v>12</v>
      </c>
      <c r="Z6">
        <v>12</v>
      </c>
      <c r="AA6">
        <v>0</v>
      </c>
      <c r="AB6">
        <v>30</v>
      </c>
      <c r="AC6">
        <v>0</v>
      </c>
      <c r="AD6">
        <f t="shared" si="0"/>
        <v>0</v>
      </c>
      <c r="AE6">
        <f t="shared" si="1"/>
        <v>720</v>
      </c>
      <c r="AF6">
        <v>720</v>
      </c>
      <c r="AG6">
        <v>360</v>
      </c>
      <c r="AH6">
        <f t="shared" si="2"/>
        <v>360</v>
      </c>
    </row>
    <row r="7" spans="1:34" x14ac:dyDescent="0.55000000000000004">
      <c r="A7">
        <v>6</v>
      </c>
      <c r="B7" s="1">
        <v>42475</v>
      </c>
      <c r="C7" s="1" t="s">
        <v>219</v>
      </c>
      <c r="D7" s="1" t="s">
        <v>230</v>
      </c>
      <c r="E7" s="1" t="s">
        <v>257</v>
      </c>
      <c r="F7" s="1" t="s">
        <v>259</v>
      </c>
      <c r="G7" s="1" t="s">
        <v>30</v>
      </c>
      <c r="I7" t="s">
        <v>236</v>
      </c>
      <c r="J7">
        <v>2282864534</v>
      </c>
      <c r="K7" t="s">
        <v>49</v>
      </c>
      <c r="L7" t="s">
        <v>50</v>
      </c>
      <c r="M7" t="s">
        <v>51</v>
      </c>
      <c r="N7" t="s">
        <v>24</v>
      </c>
      <c r="O7" t="s">
        <v>52</v>
      </c>
      <c r="P7" t="s">
        <v>26</v>
      </c>
      <c r="Q7" t="s">
        <v>27</v>
      </c>
      <c r="R7">
        <v>2281660999</v>
      </c>
      <c r="S7" s="2" t="s">
        <v>53</v>
      </c>
      <c r="T7" s="2" t="s">
        <v>54</v>
      </c>
      <c r="U7" s="3">
        <v>0.33333333333333331</v>
      </c>
      <c r="V7" s="3">
        <v>0</v>
      </c>
      <c r="W7" t="s">
        <v>41</v>
      </c>
      <c r="X7" s="1">
        <v>43087</v>
      </c>
      <c r="Y7">
        <v>24</v>
      </c>
      <c r="Z7">
        <v>24</v>
      </c>
      <c r="AA7">
        <v>0</v>
      </c>
      <c r="AB7">
        <v>30</v>
      </c>
      <c r="AC7">
        <v>1</v>
      </c>
      <c r="AD7">
        <f>AC7*0.16*AB7</f>
        <v>4.8</v>
      </c>
      <c r="AE7">
        <f>(Y7+Z7+AA7)*(AB7+AD7)</f>
        <v>1670.3999999999999</v>
      </c>
      <c r="AF7">
        <f>1440*1.16</f>
        <v>1670.3999999999999</v>
      </c>
      <c r="AG7">
        <f>720*1.16</f>
        <v>835.19999999999993</v>
      </c>
      <c r="AH7">
        <f t="shared" si="2"/>
        <v>835.19999999999993</v>
      </c>
    </row>
    <row r="8" spans="1:34" x14ac:dyDescent="0.55000000000000004">
      <c r="A8">
        <v>7</v>
      </c>
      <c r="B8" s="1">
        <v>42475</v>
      </c>
      <c r="C8" s="1" t="s">
        <v>219</v>
      </c>
      <c r="D8" s="1" t="s">
        <v>230</v>
      </c>
      <c r="E8" s="1" t="s">
        <v>30</v>
      </c>
      <c r="F8" s="1" t="s">
        <v>30</v>
      </c>
      <c r="G8" t="s">
        <v>55</v>
      </c>
      <c r="H8">
        <v>2281165357</v>
      </c>
      <c r="K8" t="s">
        <v>56</v>
      </c>
      <c r="L8" t="s">
        <v>57</v>
      </c>
      <c r="M8">
        <v>23</v>
      </c>
      <c r="N8" t="s">
        <v>24</v>
      </c>
      <c r="O8" t="s">
        <v>25</v>
      </c>
      <c r="P8" t="s">
        <v>26</v>
      </c>
      <c r="Q8" t="s">
        <v>27</v>
      </c>
      <c r="R8">
        <v>2288188307</v>
      </c>
      <c r="S8" s="2" t="s">
        <v>58</v>
      </c>
      <c r="T8" t="s">
        <v>30</v>
      </c>
      <c r="U8" s="3">
        <v>0.58333333333333337</v>
      </c>
      <c r="V8" s="3">
        <v>0.97916666666666663</v>
      </c>
      <c r="W8" t="s">
        <v>59</v>
      </c>
      <c r="X8" s="1" t="s">
        <v>24</v>
      </c>
      <c r="Y8" s="1" t="s">
        <v>24</v>
      </c>
      <c r="Z8" s="1" t="s">
        <v>24</v>
      </c>
      <c r="AA8" s="1" t="s">
        <v>24</v>
      </c>
      <c r="AB8" s="1" t="s">
        <v>24</v>
      </c>
      <c r="AC8" s="1" t="s">
        <v>24</v>
      </c>
      <c r="AD8" s="1" t="s">
        <v>24</v>
      </c>
      <c r="AE8" s="1" t="s">
        <v>24</v>
      </c>
      <c r="AF8" s="1" t="s">
        <v>24</v>
      </c>
      <c r="AG8" s="1" t="s">
        <v>24</v>
      </c>
      <c r="AH8" s="1" t="s">
        <v>24</v>
      </c>
    </row>
    <row r="9" spans="1:34" x14ac:dyDescent="0.55000000000000004">
      <c r="A9">
        <v>8</v>
      </c>
      <c r="B9" s="1">
        <v>42515</v>
      </c>
      <c r="C9" s="1" t="s">
        <v>219</v>
      </c>
      <c r="D9" s="1" t="s">
        <v>230</v>
      </c>
      <c r="E9" s="1" t="s">
        <v>30</v>
      </c>
      <c r="F9" s="1" t="s">
        <v>30</v>
      </c>
      <c r="G9" t="s">
        <v>245</v>
      </c>
      <c r="H9">
        <v>2281271935</v>
      </c>
      <c r="I9" t="s">
        <v>30</v>
      </c>
      <c r="J9" t="s">
        <v>30</v>
      </c>
      <c r="K9" t="s">
        <v>60</v>
      </c>
      <c r="L9" t="s">
        <v>61</v>
      </c>
      <c r="M9">
        <v>10</v>
      </c>
      <c r="N9" t="s">
        <v>24</v>
      </c>
      <c r="O9" t="s">
        <v>25</v>
      </c>
      <c r="P9" t="s">
        <v>26</v>
      </c>
      <c r="Q9" t="s">
        <v>27</v>
      </c>
      <c r="R9">
        <v>2288120876</v>
      </c>
      <c r="S9" t="s">
        <v>30</v>
      </c>
      <c r="T9" t="s">
        <v>30</v>
      </c>
      <c r="U9" s="3">
        <v>0.58333333333333337</v>
      </c>
      <c r="V9" s="3">
        <v>0</v>
      </c>
      <c r="W9" t="s">
        <v>41</v>
      </c>
      <c r="X9" s="1" t="s">
        <v>24</v>
      </c>
      <c r="Y9" s="1" t="s">
        <v>24</v>
      </c>
      <c r="Z9" s="1" t="s">
        <v>24</v>
      </c>
      <c r="AA9" s="1" t="s">
        <v>24</v>
      </c>
      <c r="AB9" s="1" t="s">
        <v>24</v>
      </c>
      <c r="AC9" s="1" t="s">
        <v>24</v>
      </c>
      <c r="AD9" s="1" t="s">
        <v>24</v>
      </c>
      <c r="AE9" s="1" t="s">
        <v>24</v>
      </c>
      <c r="AF9" s="1" t="s">
        <v>24</v>
      </c>
      <c r="AG9" s="1" t="s">
        <v>24</v>
      </c>
      <c r="AH9" s="1" t="s">
        <v>24</v>
      </c>
    </row>
    <row r="10" spans="1:34" x14ac:dyDescent="0.55000000000000004">
      <c r="A10">
        <v>9</v>
      </c>
      <c r="B10" s="1">
        <v>42535</v>
      </c>
      <c r="C10" s="1" t="s">
        <v>220</v>
      </c>
      <c r="D10" s="1" t="s">
        <v>229</v>
      </c>
      <c r="E10" s="1" t="s">
        <v>30</v>
      </c>
      <c r="F10" s="1" t="s">
        <v>30</v>
      </c>
      <c r="G10" t="s">
        <v>62</v>
      </c>
      <c r="I10" t="s">
        <v>65</v>
      </c>
      <c r="J10">
        <v>2281246644</v>
      </c>
      <c r="K10" t="s">
        <v>63</v>
      </c>
      <c r="L10" t="s">
        <v>64</v>
      </c>
      <c r="M10">
        <v>14</v>
      </c>
      <c r="N10" t="s">
        <v>24</v>
      </c>
      <c r="O10" t="s">
        <v>25</v>
      </c>
      <c r="P10" t="s">
        <v>26</v>
      </c>
      <c r="Q10" t="s">
        <v>27</v>
      </c>
      <c r="R10">
        <v>2281246644</v>
      </c>
      <c r="S10" t="s">
        <v>30</v>
      </c>
      <c r="T10" t="s">
        <v>30</v>
      </c>
      <c r="U10" s="3">
        <v>0.375</v>
      </c>
      <c r="V10" s="3">
        <v>0.91666666666666663</v>
      </c>
      <c r="W10" t="s">
        <v>45</v>
      </c>
      <c r="X10" s="1">
        <v>43090</v>
      </c>
      <c r="Y10">
        <v>0</v>
      </c>
      <c r="Z10">
        <v>24</v>
      </c>
      <c r="AA10">
        <v>0</v>
      </c>
      <c r="AB10">
        <v>30</v>
      </c>
      <c r="AC10">
        <v>0</v>
      </c>
      <c r="AD10">
        <f t="shared" ref="AD10" si="3">AC10*0.16*AB10</f>
        <v>0</v>
      </c>
      <c r="AE10">
        <f t="shared" ref="AE10" si="4">(Y10+Z10+AA10)*(AB10+AD10)</f>
        <v>720</v>
      </c>
      <c r="AF10">
        <v>720</v>
      </c>
      <c r="AG10">
        <v>1440</v>
      </c>
      <c r="AH10">
        <f t="shared" ref="AH10" si="5">+AG10-AF10+AE10</f>
        <v>1440</v>
      </c>
    </row>
    <row r="11" spans="1:34" x14ac:dyDescent="0.55000000000000004">
      <c r="A11">
        <v>10</v>
      </c>
      <c r="B11" s="1">
        <v>42581</v>
      </c>
      <c r="C11" s="1" t="s">
        <v>219</v>
      </c>
      <c r="D11" s="1" t="s">
        <v>230</v>
      </c>
      <c r="E11" s="1" t="s">
        <v>260</v>
      </c>
      <c r="F11" s="1" t="s">
        <v>261</v>
      </c>
      <c r="G11" t="s">
        <v>28</v>
      </c>
      <c r="I11" t="s">
        <v>237</v>
      </c>
      <c r="J11">
        <v>2283616864</v>
      </c>
      <c r="K11" t="s">
        <v>66</v>
      </c>
      <c r="L11" t="s">
        <v>67</v>
      </c>
      <c r="M11" t="s">
        <v>51</v>
      </c>
      <c r="N11" t="s">
        <v>24</v>
      </c>
      <c r="O11" t="s">
        <v>25</v>
      </c>
      <c r="P11" t="s">
        <v>68</v>
      </c>
      <c r="Q11" t="s">
        <v>27</v>
      </c>
      <c r="R11">
        <v>2288160009</v>
      </c>
      <c r="S11" s="2" t="s">
        <v>70</v>
      </c>
      <c r="T11" s="2" t="s">
        <v>71</v>
      </c>
      <c r="U11" s="3">
        <v>0.33333333333333331</v>
      </c>
      <c r="V11" s="3">
        <v>0.83333333333333337</v>
      </c>
      <c r="W11" t="s">
        <v>41</v>
      </c>
      <c r="X11" s="1" t="s">
        <v>24</v>
      </c>
      <c r="Y11" s="1" t="s">
        <v>24</v>
      </c>
      <c r="Z11" s="1" t="s">
        <v>24</v>
      </c>
      <c r="AA11" s="1" t="s">
        <v>24</v>
      </c>
      <c r="AB11" s="1" t="s">
        <v>24</v>
      </c>
      <c r="AC11" s="1" t="s">
        <v>24</v>
      </c>
      <c r="AD11" s="1" t="s">
        <v>24</v>
      </c>
      <c r="AE11" s="1" t="s">
        <v>24</v>
      </c>
      <c r="AF11" s="1" t="s">
        <v>24</v>
      </c>
      <c r="AG11" s="1" t="s">
        <v>24</v>
      </c>
      <c r="AH11" s="1" t="s">
        <v>24</v>
      </c>
    </row>
    <row r="12" spans="1:34" x14ac:dyDescent="0.55000000000000004">
      <c r="A12">
        <v>11</v>
      </c>
      <c r="B12" s="1">
        <v>42553</v>
      </c>
      <c r="C12" s="1" t="s">
        <v>219</v>
      </c>
      <c r="D12" s="1" t="s">
        <v>228</v>
      </c>
      <c r="E12" s="1" t="s">
        <v>30</v>
      </c>
      <c r="F12" s="1" t="s">
        <v>30</v>
      </c>
      <c r="G12" t="s">
        <v>30</v>
      </c>
      <c r="I12" t="s">
        <v>74</v>
      </c>
      <c r="J12">
        <v>2281460349</v>
      </c>
      <c r="K12" t="s">
        <v>72</v>
      </c>
      <c r="L12" t="s">
        <v>73</v>
      </c>
      <c r="M12" t="s">
        <v>51</v>
      </c>
      <c r="N12" t="s">
        <v>24</v>
      </c>
      <c r="O12" t="s">
        <v>25</v>
      </c>
      <c r="P12" t="s">
        <v>26</v>
      </c>
      <c r="Q12" t="s">
        <v>27</v>
      </c>
      <c r="R12">
        <v>2288182644</v>
      </c>
      <c r="S12" t="s">
        <v>30</v>
      </c>
      <c r="T12" t="s">
        <v>30</v>
      </c>
      <c r="U12" s="3">
        <v>0.70833333333333337</v>
      </c>
      <c r="V12" s="3">
        <v>0</v>
      </c>
      <c r="W12" t="s">
        <v>41</v>
      </c>
      <c r="X12" s="1">
        <v>43091</v>
      </c>
      <c r="Y12">
        <v>3</v>
      </c>
      <c r="Z12">
        <v>9</v>
      </c>
      <c r="AA12">
        <v>0</v>
      </c>
      <c r="AB12">
        <v>32</v>
      </c>
      <c r="AC12">
        <v>0</v>
      </c>
      <c r="AD12">
        <f t="shared" ref="AD12" si="6">AC12*0.16*AB12</f>
        <v>0</v>
      </c>
      <c r="AE12">
        <f t="shared" ref="AE12" si="7">(Y12+Z12+AA12)*(AB12+AD12)</f>
        <v>384</v>
      </c>
      <c r="AF12">
        <v>384</v>
      </c>
      <c r="AG12">
        <v>384</v>
      </c>
      <c r="AH12">
        <f t="shared" ref="AH12" si="8">+AG12-AF12+AE12</f>
        <v>384</v>
      </c>
    </row>
    <row r="13" spans="1:34" x14ac:dyDescent="0.55000000000000004">
      <c r="A13">
        <v>12</v>
      </c>
      <c r="B13" s="1">
        <v>42557</v>
      </c>
      <c r="C13" s="1" t="s">
        <v>219</v>
      </c>
      <c r="D13" s="1" t="s">
        <v>230</v>
      </c>
      <c r="E13" s="1" t="s">
        <v>30</v>
      </c>
      <c r="F13" s="1" t="s">
        <v>30</v>
      </c>
      <c r="G13" t="s">
        <v>30</v>
      </c>
      <c r="I13" t="s">
        <v>238</v>
      </c>
      <c r="J13">
        <v>2284041610</v>
      </c>
      <c r="K13" t="s">
        <v>75</v>
      </c>
      <c r="L13" t="s">
        <v>76</v>
      </c>
      <c r="M13">
        <v>56</v>
      </c>
      <c r="N13" t="s">
        <v>77</v>
      </c>
      <c r="O13" t="s">
        <v>78</v>
      </c>
      <c r="P13" t="s">
        <v>26</v>
      </c>
      <c r="Q13" t="s">
        <v>27</v>
      </c>
      <c r="R13">
        <v>2282373553</v>
      </c>
      <c r="S13" t="s">
        <v>30</v>
      </c>
      <c r="T13" t="s">
        <v>30</v>
      </c>
      <c r="U13" s="3">
        <v>0.54166666666666663</v>
      </c>
      <c r="V13" s="3">
        <v>0</v>
      </c>
      <c r="W13" t="s">
        <v>41</v>
      </c>
      <c r="X13" s="1" t="s">
        <v>24</v>
      </c>
      <c r="Y13" s="1" t="s">
        <v>24</v>
      </c>
      <c r="Z13" s="1" t="s">
        <v>24</v>
      </c>
      <c r="AA13" s="1" t="s">
        <v>24</v>
      </c>
      <c r="AB13" s="1" t="s">
        <v>24</v>
      </c>
      <c r="AC13" s="1" t="s">
        <v>24</v>
      </c>
      <c r="AD13" s="1" t="s">
        <v>24</v>
      </c>
      <c r="AE13" s="1" t="s">
        <v>24</v>
      </c>
      <c r="AF13" s="1" t="s">
        <v>24</v>
      </c>
      <c r="AG13" s="1" t="s">
        <v>24</v>
      </c>
      <c r="AH13" s="1" t="s">
        <v>24</v>
      </c>
    </row>
    <row r="14" spans="1:34" x14ac:dyDescent="0.55000000000000004">
      <c r="A14">
        <v>13</v>
      </c>
      <c r="B14" s="1">
        <v>42560</v>
      </c>
      <c r="C14" s="1" t="s">
        <v>219</v>
      </c>
      <c r="D14" s="1" t="s">
        <v>230</v>
      </c>
      <c r="E14" s="1" t="s">
        <v>30</v>
      </c>
      <c r="F14" s="1" t="s">
        <v>30</v>
      </c>
      <c r="G14" t="s">
        <v>79</v>
      </c>
      <c r="H14">
        <v>2288521076</v>
      </c>
      <c r="K14" t="s">
        <v>80</v>
      </c>
      <c r="L14" t="s">
        <v>81</v>
      </c>
      <c r="M14">
        <v>24</v>
      </c>
      <c r="N14" t="s">
        <v>24</v>
      </c>
      <c r="O14" t="s">
        <v>82</v>
      </c>
      <c r="P14" t="s">
        <v>26</v>
      </c>
      <c r="Q14" t="s">
        <v>27</v>
      </c>
      <c r="R14">
        <v>2288182521</v>
      </c>
      <c r="S14" t="s">
        <v>30</v>
      </c>
      <c r="T14" t="s">
        <v>30</v>
      </c>
      <c r="U14" s="3">
        <v>0.5</v>
      </c>
      <c r="V14" s="3">
        <v>0</v>
      </c>
      <c r="W14" t="s">
        <v>59</v>
      </c>
      <c r="X14" s="1">
        <v>43097</v>
      </c>
      <c r="Y14">
        <v>0</v>
      </c>
      <c r="Z14">
        <v>0</v>
      </c>
      <c r="AA14">
        <v>0</v>
      </c>
      <c r="AB14">
        <v>30</v>
      </c>
      <c r="AC14">
        <v>0</v>
      </c>
      <c r="AD14">
        <v>0</v>
      </c>
      <c r="AE14">
        <f>(Y14+Z14+AA14)*AB14</f>
        <v>0</v>
      </c>
      <c r="AF14">
        <v>2000</v>
      </c>
      <c r="AG14">
        <v>4032</v>
      </c>
      <c r="AH14">
        <f t="shared" si="2"/>
        <v>2032</v>
      </c>
    </row>
    <row r="15" spans="1:34" x14ac:dyDescent="0.55000000000000004">
      <c r="A15">
        <v>14</v>
      </c>
      <c r="B15" s="1">
        <v>42563</v>
      </c>
      <c r="C15" s="1" t="s">
        <v>219</v>
      </c>
      <c r="D15" s="1" t="s">
        <v>228</v>
      </c>
      <c r="E15" s="1" t="s">
        <v>30</v>
      </c>
      <c r="F15" s="1" t="s">
        <v>30</v>
      </c>
      <c r="G15" t="s">
        <v>83</v>
      </c>
      <c r="H15">
        <v>2281081454</v>
      </c>
      <c r="K15" t="s">
        <v>84</v>
      </c>
      <c r="L15" t="s">
        <v>85</v>
      </c>
      <c r="M15">
        <v>5</v>
      </c>
      <c r="N15" t="s">
        <v>24</v>
      </c>
      <c r="O15" t="s">
        <v>25</v>
      </c>
      <c r="P15" t="s">
        <v>26</v>
      </c>
      <c r="Q15" t="s">
        <v>27</v>
      </c>
      <c r="R15">
        <v>2281081454</v>
      </c>
      <c r="S15" t="s">
        <v>30</v>
      </c>
      <c r="T15" t="s">
        <v>30</v>
      </c>
      <c r="U15" s="3">
        <v>0.83333333333333337</v>
      </c>
      <c r="V15" s="3">
        <v>8.3333333333333329E-2</v>
      </c>
      <c r="W15" t="s">
        <v>31</v>
      </c>
      <c r="X15" s="1">
        <v>43089</v>
      </c>
      <c r="Y15">
        <v>8</v>
      </c>
      <c r="Z15">
        <v>16</v>
      </c>
      <c r="AA15">
        <v>0</v>
      </c>
      <c r="AB15">
        <v>30</v>
      </c>
      <c r="AC15">
        <v>0</v>
      </c>
      <c r="AD15">
        <v>0</v>
      </c>
      <c r="AE15">
        <f>(Y15+Z15+AA15)*AB15</f>
        <v>720</v>
      </c>
      <c r="AF15">
        <v>0</v>
      </c>
      <c r="AG15">
        <v>1000</v>
      </c>
      <c r="AH15">
        <f t="shared" si="2"/>
        <v>1720</v>
      </c>
    </row>
    <row r="16" spans="1:34" x14ac:dyDescent="0.55000000000000004">
      <c r="A16">
        <v>15</v>
      </c>
      <c r="B16" s="1">
        <v>42580</v>
      </c>
      <c r="C16" s="1" t="s">
        <v>220</v>
      </c>
      <c r="D16" s="1" t="s">
        <v>228</v>
      </c>
      <c r="E16" s="1" t="s">
        <v>30</v>
      </c>
      <c r="F16" s="1" t="s">
        <v>30</v>
      </c>
      <c r="G16" t="s">
        <v>30</v>
      </c>
      <c r="I16" t="s">
        <v>88</v>
      </c>
      <c r="J16">
        <v>2282537466</v>
      </c>
      <c r="K16" t="s">
        <v>86</v>
      </c>
      <c r="L16" t="s">
        <v>87</v>
      </c>
      <c r="M16">
        <v>245</v>
      </c>
      <c r="N16" t="s">
        <v>24</v>
      </c>
      <c r="O16" t="s">
        <v>78</v>
      </c>
      <c r="P16" t="s">
        <v>26</v>
      </c>
      <c r="Q16" t="s">
        <v>27</v>
      </c>
      <c r="R16">
        <v>2281469513</v>
      </c>
      <c r="S16" t="s">
        <v>30</v>
      </c>
      <c r="T16" t="s">
        <v>30</v>
      </c>
      <c r="U16" s="3">
        <v>0.625</v>
      </c>
      <c r="V16" s="3">
        <v>2.0833333333333332E-2</v>
      </c>
      <c r="W16" t="s">
        <v>41</v>
      </c>
      <c r="X16" s="1">
        <v>43088</v>
      </c>
      <c r="Y16">
        <v>6</v>
      </c>
      <c r="Z16">
        <v>6</v>
      </c>
      <c r="AA16">
        <v>0</v>
      </c>
      <c r="AB16">
        <v>32</v>
      </c>
      <c r="AC16">
        <v>0</v>
      </c>
      <c r="AD16">
        <v>0</v>
      </c>
      <c r="AE16">
        <f>(Y16+Z16+AA16)*AB16</f>
        <v>384</v>
      </c>
      <c r="AF16">
        <v>0</v>
      </c>
      <c r="AG16">
        <v>0</v>
      </c>
      <c r="AH16">
        <f t="shared" si="2"/>
        <v>384</v>
      </c>
    </row>
    <row r="17" spans="1:34" x14ac:dyDescent="0.55000000000000004">
      <c r="A17">
        <v>16</v>
      </c>
      <c r="B17" s="1">
        <v>42595</v>
      </c>
      <c r="C17" s="1" t="s">
        <v>219</v>
      </c>
      <c r="D17" s="1" t="s">
        <v>230</v>
      </c>
      <c r="E17" s="1" t="s">
        <v>30</v>
      </c>
      <c r="F17" s="1" t="s">
        <v>30</v>
      </c>
      <c r="G17" t="s">
        <v>89</v>
      </c>
      <c r="H17">
        <v>2281310975</v>
      </c>
      <c r="K17" t="s">
        <v>90</v>
      </c>
      <c r="L17" t="s">
        <v>91</v>
      </c>
      <c r="M17">
        <v>11</v>
      </c>
      <c r="N17" t="s">
        <v>24</v>
      </c>
      <c r="O17" t="s">
        <v>25</v>
      </c>
      <c r="P17" t="s">
        <v>26</v>
      </c>
      <c r="Q17" t="s">
        <v>27</v>
      </c>
      <c r="R17">
        <v>2288413272</v>
      </c>
      <c r="S17" t="s">
        <v>30</v>
      </c>
      <c r="T17" t="s">
        <v>30</v>
      </c>
      <c r="U17" s="3">
        <v>0.625</v>
      </c>
      <c r="V17" s="3">
        <v>0.91666666666666663</v>
      </c>
      <c r="W17" t="s">
        <v>45</v>
      </c>
      <c r="X17" s="1" t="s">
        <v>24</v>
      </c>
      <c r="Y17" s="1" t="s">
        <v>24</v>
      </c>
      <c r="Z17" s="1" t="s">
        <v>24</v>
      </c>
      <c r="AA17" s="1" t="s">
        <v>24</v>
      </c>
      <c r="AB17" s="1" t="s">
        <v>24</v>
      </c>
      <c r="AC17" s="1" t="s">
        <v>24</v>
      </c>
      <c r="AD17" s="1" t="s">
        <v>24</v>
      </c>
      <c r="AE17" s="1" t="s">
        <v>24</v>
      </c>
      <c r="AF17" s="1" t="s">
        <v>24</v>
      </c>
      <c r="AG17" s="1" t="s">
        <v>24</v>
      </c>
      <c r="AH17" s="1" t="s">
        <v>24</v>
      </c>
    </row>
    <row r="18" spans="1:34" x14ac:dyDescent="0.55000000000000004">
      <c r="A18">
        <v>17</v>
      </c>
      <c r="B18" s="1">
        <v>42608</v>
      </c>
      <c r="C18" s="1" t="s">
        <v>219</v>
      </c>
      <c r="D18" s="1" t="s">
        <v>228</v>
      </c>
      <c r="E18" s="1" t="s">
        <v>30</v>
      </c>
      <c r="F18" s="1" t="s">
        <v>30</v>
      </c>
      <c r="G18" t="s">
        <v>240</v>
      </c>
      <c r="H18">
        <v>2282107539</v>
      </c>
      <c r="I18" s="1" t="s">
        <v>239</v>
      </c>
      <c r="J18">
        <v>2281695534</v>
      </c>
      <c r="K18" t="s">
        <v>92</v>
      </c>
      <c r="L18" t="s">
        <v>93</v>
      </c>
      <c r="M18" t="s">
        <v>94</v>
      </c>
      <c r="N18" t="s">
        <v>24</v>
      </c>
      <c r="O18" t="s">
        <v>95</v>
      </c>
      <c r="P18" t="s">
        <v>26</v>
      </c>
      <c r="Q18" t="s">
        <v>27</v>
      </c>
      <c r="R18">
        <v>2288269174</v>
      </c>
      <c r="S18" t="s">
        <v>30</v>
      </c>
      <c r="T18" t="s">
        <v>30</v>
      </c>
      <c r="U18" s="3">
        <v>0.66666666666666663</v>
      </c>
      <c r="V18" s="3">
        <v>0</v>
      </c>
      <c r="W18" t="s">
        <v>41</v>
      </c>
      <c r="X18" s="1">
        <v>43090</v>
      </c>
      <c r="Y18">
        <v>4</v>
      </c>
      <c r="Z18">
        <v>8</v>
      </c>
      <c r="AA18">
        <v>0</v>
      </c>
      <c r="AB18">
        <v>32</v>
      </c>
      <c r="AC18">
        <v>0</v>
      </c>
      <c r="AD18">
        <v>0</v>
      </c>
      <c r="AE18">
        <f>(Y18+Z18+AA18)*AB18</f>
        <v>384</v>
      </c>
      <c r="AF18">
        <v>772</v>
      </c>
      <c r="AG18">
        <v>772</v>
      </c>
      <c r="AH18">
        <f t="shared" ref="AH18:AH21" si="9">+AG18-AF18+AE18</f>
        <v>384</v>
      </c>
    </row>
    <row r="19" spans="1:34" x14ac:dyDescent="0.55000000000000004">
      <c r="A19">
        <v>18</v>
      </c>
      <c r="B19" s="1">
        <v>42612</v>
      </c>
      <c r="C19" s="1" t="s">
        <v>220</v>
      </c>
      <c r="D19" s="1" t="s">
        <v>228</v>
      </c>
      <c r="E19" s="1" t="s">
        <v>30</v>
      </c>
      <c r="F19" s="1" t="s">
        <v>30</v>
      </c>
      <c r="G19" t="s">
        <v>98</v>
      </c>
      <c r="H19">
        <v>2281475145</v>
      </c>
      <c r="K19" t="s">
        <v>96</v>
      </c>
      <c r="L19" t="s">
        <v>97</v>
      </c>
      <c r="M19">
        <v>2</v>
      </c>
      <c r="N19" t="s">
        <v>24</v>
      </c>
      <c r="O19" t="s">
        <v>25</v>
      </c>
      <c r="P19" t="s">
        <v>26</v>
      </c>
      <c r="Q19" t="s">
        <v>27</v>
      </c>
      <c r="R19" t="s">
        <v>30</v>
      </c>
      <c r="S19" t="s">
        <v>30</v>
      </c>
      <c r="T19" t="s">
        <v>30</v>
      </c>
      <c r="U19" s="3">
        <v>0.75</v>
      </c>
      <c r="V19" s="3">
        <v>0</v>
      </c>
      <c r="W19" t="s">
        <v>59</v>
      </c>
      <c r="X19" s="1">
        <v>43045</v>
      </c>
      <c r="Y19">
        <v>12</v>
      </c>
      <c r="Z19">
        <v>24</v>
      </c>
      <c r="AA19">
        <v>0</v>
      </c>
      <c r="AB19">
        <v>30</v>
      </c>
      <c r="AC19">
        <v>0</v>
      </c>
      <c r="AD19">
        <v>0</v>
      </c>
      <c r="AE19">
        <f>(Y19+Z19+AA19)*AB19</f>
        <v>1080</v>
      </c>
      <c r="AF19">
        <v>0</v>
      </c>
      <c r="AG19">
        <v>0</v>
      </c>
      <c r="AH19">
        <f t="shared" si="9"/>
        <v>1080</v>
      </c>
    </row>
    <row r="20" spans="1:34" x14ac:dyDescent="0.55000000000000004">
      <c r="A20">
        <v>19</v>
      </c>
      <c r="B20" s="1">
        <v>42677</v>
      </c>
      <c r="C20" s="1" t="s">
        <v>220</v>
      </c>
      <c r="D20" s="1" t="s">
        <v>228</v>
      </c>
      <c r="E20" s="1" t="s">
        <v>30</v>
      </c>
      <c r="F20" s="1" t="s">
        <v>30</v>
      </c>
      <c r="G20" t="s">
        <v>99</v>
      </c>
      <c r="K20" s="4" t="s">
        <v>100</v>
      </c>
      <c r="L20" t="s">
        <v>93</v>
      </c>
      <c r="M20">
        <v>44</v>
      </c>
      <c r="N20">
        <v>6</v>
      </c>
      <c r="O20" t="s">
        <v>95</v>
      </c>
      <c r="P20" t="s">
        <v>26</v>
      </c>
      <c r="Q20" t="s">
        <v>27</v>
      </c>
      <c r="R20">
        <v>2288419510</v>
      </c>
      <c r="S20" t="s">
        <v>30</v>
      </c>
      <c r="T20" t="s">
        <v>30</v>
      </c>
      <c r="U20" s="3">
        <v>0.41666666666666669</v>
      </c>
      <c r="V20" s="3">
        <v>0.83333333333333337</v>
      </c>
      <c r="W20" t="s">
        <v>45</v>
      </c>
      <c r="X20" s="1">
        <v>43083</v>
      </c>
      <c r="Y20">
        <v>0</v>
      </c>
      <c r="Z20">
        <v>12</v>
      </c>
      <c r="AA20">
        <v>0</v>
      </c>
      <c r="AB20">
        <v>30</v>
      </c>
      <c r="AC20">
        <v>0</v>
      </c>
      <c r="AD20">
        <v>0</v>
      </c>
      <c r="AE20">
        <f>(Y20+Z20+AA20)*AB20</f>
        <v>360</v>
      </c>
      <c r="AF20">
        <v>300</v>
      </c>
      <c r="AG20">
        <v>780</v>
      </c>
      <c r="AH20">
        <f t="shared" si="9"/>
        <v>840</v>
      </c>
    </row>
    <row r="21" spans="1:34" x14ac:dyDescent="0.55000000000000004">
      <c r="A21">
        <v>20</v>
      </c>
      <c r="B21" s="1">
        <v>43022</v>
      </c>
      <c r="C21" s="1" t="s">
        <v>220</v>
      </c>
      <c r="D21" s="1" t="s">
        <v>229</v>
      </c>
      <c r="E21" s="1" t="s">
        <v>30</v>
      </c>
      <c r="F21" s="1" t="s">
        <v>30</v>
      </c>
      <c r="G21" t="s">
        <v>101</v>
      </c>
      <c r="K21" s="4" t="s">
        <v>102</v>
      </c>
      <c r="L21" t="s">
        <v>93</v>
      </c>
      <c r="M21">
        <v>44</v>
      </c>
      <c r="N21" t="s">
        <v>24</v>
      </c>
      <c r="O21" t="s">
        <v>95</v>
      </c>
      <c r="P21" t="s">
        <v>26</v>
      </c>
      <c r="Q21" t="s">
        <v>27</v>
      </c>
      <c r="R21">
        <v>2281461134</v>
      </c>
      <c r="S21" t="s">
        <v>30</v>
      </c>
      <c r="T21" t="s">
        <v>30</v>
      </c>
      <c r="U21" s="3">
        <v>0.33333333333333331</v>
      </c>
      <c r="V21" s="3">
        <v>0.83333333333333337</v>
      </c>
      <c r="W21" t="s">
        <v>41</v>
      </c>
      <c r="X21" s="1">
        <v>43091</v>
      </c>
      <c r="Y21">
        <v>0</v>
      </c>
      <c r="Z21">
        <v>0</v>
      </c>
      <c r="AA21">
        <v>0</v>
      </c>
      <c r="AB21">
        <v>32</v>
      </c>
      <c r="AC21">
        <v>0</v>
      </c>
      <c r="AD21">
        <v>0</v>
      </c>
      <c r="AE21">
        <f>(Y21+Z21+AA21)*AB21</f>
        <v>0</v>
      </c>
      <c r="AF21">
        <v>360</v>
      </c>
      <c r="AG21">
        <v>1080</v>
      </c>
      <c r="AH21">
        <f t="shared" si="9"/>
        <v>720</v>
      </c>
    </row>
    <row r="22" spans="1:34" x14ac:dyDescent="0.55000000000000004">
      <c r="A22">
        <v>21</v>
      </c>
      <c r="B22" s="1">
        <v>42686</v>
      </c>
      <c r="C22" s="1" t="s">
        <v>220</v>
      </c>
      <c r="D22" s="1" t="s">
        <v>228</v>
      </c>
      <c r="E22" s="1" t="s">
        <v>30</v>
      </c>
      <c r="F22" s="1" t="s">
        <v>30</v>
      </c>
      <c r="G22" t="s">
        <v>103</v>
      </c>
      <c r="H22">
        <v>9612032753</v>
      </c>
      <c r="I22" t="s">
        <v>105</v>
      </c>
      <c r="J22">
        <v>2288260822</v>
      </c>
      <c r="K22" t="s">
        <v>104</v>
      </c>
      <c r="L22" t="s">
        <v>61</v>
      </c>
      <c r="M22">
        <v>20</v>
      </c>
      <c r="N22" t="s">
        <v>24</v>
      </c>
      <c r="O22" t="s">
        <v>25</v>
      </c>
      <c r="P22" t="s">
        <v>26</v>
      </c>
      <c r="Q22" t="s">
        <v>27</v>
      </c>
      <c r="R22">
        <v>2282420993</v>
      </c>
      <c r="S22" t="s">
        <v>30</v>
      </c>
      <c r="T22" t="s">
        <v>30</v>
      </c>
      <c r="U22" t="s">
        <v>24</v>
      </c>
      <c r="V22" t="s">
        <v>24</v>
      </c>
      <c r="W22" t="s">
        <v>24</v>
      </c>
      <c r="X22" s="1" t="s">
        <v>24</v>
      </c>
      <c r="Y22" s="1" t="s">
        <v>24</v>
      </c>
      <c r="Z22" s="1" t="s">
        <v>24</v>
      </c>
      <c r="AA22" s="1" t="s">
        <v>24</v>
      </c>
      <c r="AB22" s="1" t="s">
        <v>24</v>
      </c>
      <c r="AC22" s="1" t="s">
        <v>24</v>
      </c>
      <c r="AD22" s="1" t="s">
        <v>24</v>
      </c>
      <c r="AE22" s="1" t="s">
        <v>24</v>
      </c>
      <c r="AF22" s="1" t="s">
        <v>24</v>
      </c>
      <c r="AG22" s="1" t="s">
        <v>24</v>
      </c>
      <c r="AH22" s="1" t="s">
        <v>24</v>
      </c>
    </row>
    <row r="23" spans="1:34" x14ac:dyDescent="0.55000000000000004">
      <c r="A23">
        <v>22</v>
      </c>
      <c r="B23" s="1">
        <v>42712</v>
      </c>
      <c r="C23" s="1" t="s">
        <v>219</v>
      </c>
      <c r="D23" s="1" t="s">
        <v>230</v>
      </c>
      <c r="E23" s="1" t="s">
        <v>262</v>
      </c>
      <c r="F23" s="1" t="s">
        <v>263</v>
      </c>
      <c r="G23" t="s">
        <v>106</v>
      </c>
      <c r="I23" s="1" t="s">
        <v>241</v>
      </c>
      <c r="J23">
        <v>4151139857</v>
      </c>
      <c r="K23" t="s">
        <v>107</v>
      </c>
      <c r="L23" t="s">
        <v>108</v>
      </c>
      <c r="M23">
        <v>117</v>
      </c>
      <c r="N23" t="s">
        <v>24</v>
      </c>
      <c r="O23" t="s">
        <v>109</v>
      </c>
      <c r="P23" t="s">
        <v>110</v>
      </c>
      <c r="Q23" t="s">
        <v>111</v>
      </c>
      <c r="R23" t="s">
        <v>30</v>
      </c>
      <c r="S23" s="2" t="s">
        <v>112</v>
      </c>
      <c r="T23" s="2" t="s">
        <v>113</v>
      </c>
      <c r="U23" t="s">
        <v>24</v>
      </c>
      <c r="V23" t="s">
        <v>24</v>
      </c>
      <c r="W23" t="s">
        <v>24</v>
      </c>
      <c r="X23" s="1" t="s">
        <v>24</v>
      </c>
      <c r="Y23" s="1" t="s">
        <v>24</v>
      </c>
      <c r="Z23" s="1" t="s">
        <v>24</v>
      </c>
      <c r="AA23" s="1" t="s">
        <v>24</v>
      </c>
      <c r="AB23" s="1" t="s">
        <v>24</v>
      </c>
      <c r="AC23" s="1" t="s">
        <v>24</v>
      </c>
      <c r="AD23" s="1" t="s">
        <v>24</v>
      </c>
      <c r="AE23" s="1" t="s">
        <v>24</v>
      </c>
      <c r="AF23" s="1" t="s">
        <v>24</v>
      </c>
      <c r="AG23" s="1" t="s">
        <v>24</v>
      </c>
      <c r="AH23" s="1" t="s">
        <v>24</v>
      </c>
    </row>
    <row r="24" spans="1:34" x14ac:dyDescent="0.55000000000000004">
      <c r="A24">
        <v>23</v>
      </c>
      <c r="B24" s="1">
        <v>42714</v>
      </c>
      <c r="C24" s="1" t="s">
        <v>219</v>
      </c>
      <c r="D24" s="1" t="s">
        <v>228</v>
      </c>
      <c r="E24" s="1" t="s">
        <v>30</v>
      </c>
      <c r="F24" s="1" t="s">
        <v>30</v>
      </c>
      <c r="G24" t="s">
        <v>114</v>
      </c>
      <c r="I24" t="s">
        <v>242</v>
      </c>
      <c r="J24">
        <v>2281886762</v>
      </c>
      <c r="K24" t="s">
        <v>115</v>
      </c>
      <c r="L24" t="s">
        <v>116</v>
      </c>
      <c r="M24">
        <v>79</v>
      </c>
      <c r="N24" t="s">
        <v>24</v>
      </c>
      <c r="O24" t="s">
        <v>117</v>
      </c>
      <c r="P24" t="s">
        <v>26</v>
      </c>
      <c r="Q24" t="s">
        <v>27</v>
      </c>
      <c r="R24">
        <v>2288188234</v>
      </c>
      <c r="S24" t="s">
        <v>30</v>
      </c>
      <c r="T24" t="s">
        <v>30</v>
      </c>
      <c r="U24" s="3">
        <v>0.75</v>
      </c>
      <c r="V24" s="3">
        <v>4.1666666666666664E-2</v>
      </c>
      <c r="W24" t="s">
        <v>37</v>
      </c>
      <c r="X24" s="1">
        <v>43091</v>
      </c>
      <c r="Y24">
        <v>3</v>
      </c>
      <c r="Z24">
        <v>3</v>
      </c>
      <c r="AA24">
        <v>0</v>
      </c>
      <c r="AB24">
        <v>32</v>
      </c>
      <c r="AC24">
        <v>0</v>
      </c>
      <c r="AD24">
        <v>0</v>
      </c>
      <c r="AE24">
        <f>(Y24+Z24+AA24)*AB24</f>
        <v>192</v>
      </c>
      <c r="AF24">
        <v>192</v>
      </c>
      <c r="AG24">
        <v>192</v>
      </c>
      <c r="AH24">
        <f t="shared" ref="AH24:AH27" si="10">+AG24-AF24+AE24</f>
        <v>192</v>
      </c>
    </row>
    <row r="25" spans="1:34" x14ac:dyDescent="0.55000000000000004">
      <c r="A25">
        <v>24</v>
      </c>
      <c r="B25" s="1">
        <v>42747</v>
      </c>
      <c r="C25" s="1" t="s">
        <v>220</v>
      </c>
      <c r="D25" s="1" t="s">
        <v>228</v>
      </c>
      <c r="E25" s="1" t="s">
        <v>30</v>
      </c>
      <c r="F25" s="1" t="s">
        <v>30</v>
      </c>
      <c r="G25" t="s">
        <v>118</v>
      </c>
      <c r="H25">
        <v>2281548850</v>
      </c>
      <c r="K25" t="s">
        <v>119</v>
      </c>
      <c r="L25" t="s">
        <v>120</v>
      </c>
      <c r="M25">
        <v>33</v>
      </c>
      <c r="N25" t="s">
        <v>24</v>
      </c>
      <c r="O25" t="s">
        <v>25</v>
      </c>
      <c r="P25" t="s">
        <v>26</v>
      </c>
      <c r="Q25" t="s">
        <v>27</v>
      </c>
      <c r="R25">
        <v>2281036772</v>
      </c>
      <c r="S25" t="s">
        <v>30</v>
      </c>
      <c r="T25" t="s">
        <v>30</v>
      </c>
      <c r="U25" s="3">
        <v>0.75</v>
      </c>
      <c r="V25" s="3">
        <v>8.3333333333333329E-2</v>
      </c>
      <c r="W25" t="s">
        <v>45</v>
      </c>
      <c r="X25" s="1">
        <v>43071</v>
      </c>
      <c r="Y25">
        <v>0</v>
      </c>
      <c r="Z25">
        <v>12</v>
      </c>
      <c r="AA25">
        <v>0</v>
      </c>
      <c r="AB25">
        <v>30</v>
      </c>
      <c r="AC25">
        <v>0</v>
      </c>
      <c r="AD25">
        <v>0</v>
      </c>
      <c r="AE25">
        <f>(Y25+Z25+AA25)*AB25</f>
        <v>360</v>
      </c>
      <c r="AF25">
        <v>360</v>
      </c>
      <c r="AG25">
        <v>360</v>
      </c>
      <c r="AH25">
        <f t="shared" si="10"/>
        <v>360</v>
      </c>
    </row>
    <row r="26" spans="1:34" x14ac:dyDescent="0.55000000000000004">
      <c r="A26">
        <v>25</v>
      </c>
      <c r="B26" s="1">
        <v>42767</v>
      </c>
      <c r="C26" s="1" t="s">
        <v>220</v>
      </c>
      <c r="D26" s="1" t="s">
        <v>230</v>
      </c>
      <c r="E26" s="1" t="s">
        <v>30</v>
      </c>
      <c r="F26" s="1" t="s">
        <v>30</v>
      </c>
      <c r="G26" t="s">
        <v>30</v>
      </c>
      <c r="I26" t="s">
        <v>124</v>
      </c>
      <c r="K26" t="s">
        <v>121</v>
      </c>
      <c r="L26" t="s">
        <v>122</v>
      </c>
      <c r="M26" t="s">
        <v>24</v>
      </c>
      <c r="N26" t="s">
        <v>24</v>
      </c>
      <c r="O26" t="s">
        <v>123</v>
      </c>
      <c r="P26" t="s">
        <v>26</v>
      </c>
      <c r="Q26" t="s">
        <v>27</v>
      </c>
      <c r="R26">
        <v>2282379942</v>
      </c>
      <c r="S26" t="s">
        <v>30</v>
      </c>
      <c r="T26" t="s">
        <v>30</v>
      </c>
      <c r="U26" s="3">
        <v>0.58333333333333337</v>
      </c>
      <c r="V26" s="3">
        <v>0.95833333333333337</v>
      </c>
      <c r="W26" t="s">
        <v>37</v>
      </c>
      <c r="X26" s="1">
        <v>43084</v>
      </c>
      <c r="Y26">
        <v>0</v>
      </c>
      <c r="Z26">
        <v>12</v>
      </c>
      <c r="AA26">
        <v>0</v>
      </c>
      <c r="AB26">
        <v>30</v>
      </c>
      <c r="AC26">
        <v>0</v>
      </c>
      <c r="AD26">
        <v>0</v>
      </c>
      <c r="AE26">
        <f>(Y26+Z26+AA26)*AB26</f>
        <v>360</v>
      </c>
      <c r="AF26">
        <v>300</v>
      </c>
      <c r="AG26">
        <v>360</v>
      </c>
      <c r="AH26">
        <f t="shared" si="10"/>
        <v>420</v>
      </c>
    </row>
    <row r="27" spans="1:34" x14ac:dyDescent="0.55000000000000004">
      <c r="A27">
        <v>26</v>
      </c>
      <c r="B27" s="1">
        <v>42770</v>
      </c>
      <c r="C27" s="1" t="s">
        <v>219</v>
      </c>
      <c r="D27" s="1" t="s">
        <v>230</v>
      </c>
      <c r="E27" s="1" t="s">
        <v>30</v>
      </c>
      <c r="F27" s="1" t="s">
        <v>30</v>
      </c>
      <c r="G27" t="s">
        <v>125</v>
      </c>
      <c r="H27">
        <v>2287531519</v>
      </c>
      <c r="K27" t="s">
        <v>126</v>
      </c>
      <c r="L27" t="s">
        <v>127</v>
      </c>
      <c r="M27">
        <v>112</v>
      </c>
      <c r="N27" t="s">
        <v>24</v>
      </c>
      <c r="O27" t="s">
        <v>25</v>
      </c>
      <c r="P27" t="s">
        <v>26</v>
      </c>
      <c r="Q27" t="s">
        <v>27</v>
      </c>
      <c r="R27">
        <v>2286886243</v>
      </c>
      <c r="S27" t="s">
        <v>30</v>
      </c>
      <c r="T27" t="s">
        <v>30</v>
      </c>
      <c r="U27" s="3">
        <v>0.70833333333333337</v>
      </c>
      <c r="V27" s="3">
        <v>0.95833333333333337</v>
      </c>
      <c r="W27" t="s">
        <v>45</v>
      </c>
      <c r="X27" s="1">
        <v>43098</v>
      </c>
      <c r="Y27">
        <v>0</v>
      </c>
      <c r="Z27">
        <v>6</v>
      </c>
      <c r="AA27">
        <v>0</v>
      </c>
      <c r="AB27">
        <v>32</v>
      </c>
      <c r="AC27">
        <v>0</v>
      </c>
      <c r="AD27">
        <v>0</v>
      </c>
      <c r="AE27">
        <f>(Y27+Z27+AA27)*AB27</f>
        <v>192</v>
      </c>
      <c r="AF27">
        <v>0</v>
      </c>
      <c r="AG27">
        <v>384</v>
      </c>
      <c r="AH27">
        <f t="shared" si="10"/>
        <v>576</v>
      </c>
    </row>
    <row r="28" spans="1:34" x14ac:dyDescent="0.55000000000000004">
      <c r="A28">
        <v>27</v>
      </c>
      <c r="B28" s="1">
        <v>42773</v>
      </c>
      <c r="C28" s="1" t="s">
        <v>219</v>
      </c>
      <c r="D28" s="1" t="s">
        <v>228</v>
      </c>
      <c r="E28" s="1" t="s">
        <v>30</v>
      </c>
      <c r="F28" s="1" t="s">
        <v>30</v>
      </c>
      <c r="G28" t="s">
        <v>128</v>
      </c>
      <c r="H28">
        <v>2299333114</v>
      </c>
      <c r="K28" t="s">
        <v>129</v>
      </c>
      <c r="L28" t="s">
        <v>130</v>
      </c>
      <c r="M28">
        <v>7</v>
      </c>
      <c r="N28" t="s">
        <v>24</v>
      </c>
      <c r="O28" t="s">
        <v>131</v>
      </c>
      <c r="P28" t="s">
        <v>132</v>
      </c>
      <c r="Q28" t="s">
        <v>27</v>
      </c>
      <c r="R28">
        <v>2292833368</v>
      </c>
      <c r="S28" t="s">
        <v>30</v>
      </c>
      <c r="T28" t="s">
        <v>30</v>
      </c>
      <c r="U28" s="3">
        <v>0.66666666666666663</v>
      </c>
      <c r="V28" s="3">
        <v>0</v>
      </c>
      <c r="W28" t="s">
        <v>37</v>
      </c>
      <c r="X28" s="1" t="s">
        <v>24</v>
      </c>
      <c r="Y28" s="1" t="s">
        <v>24</v>
      </c>
      <c r="Z28" s="1" t="s">
        <v>24</v>
      </c>
      <c r="AA28" s="1" t="s">
        <v>24</v>
      </c>
      <c r="AB28" s="1" t="s">
        <v>24</v>
      </c>
      <c r="AC28" s="1" t="s">
        <v>24</v>
      </c>
      <c r="AD28" s="1" t="s">
        <v>24</v>
      </c>
      <c r="AE28" s="1" t="s">
        <v>24</v>
      </c>
      <c r="AF28" s="1" t="s">
        <v>24</v>
      </c>
      <c r="AG28" s="1" t="s">
        <v>24</v>
      </c>
      <c r="AH28" s="1" t="s">
        <v>24</v>
      </c>
    </row>
    <row r="29" spans="1:34" x14ac:dyDescent="0.55000000000000004">
      <c r="A29">
        <v>28</v>
      </c>
      <c r="B29" s="1">
        <v>42773</v>
      </c>
      <c r="C29" s="1" t="s">
        <v>219</v>
      </c>
      <c r="D29" s="1" t="s">
        <v>228</v>
      </c>
      <c r="E29" s="1" t="s">
        <v>30</v>
      </c>
      <c r="F29" s="1" t="s">
        <v>30</v>
      </c>
      <c r="G29" t="s">
        <v>133</v>
      </c>
      <c r="H29">
        <v>2288262877</v>
      </c>
      <c r="I29" t="s">
        <v>243</v>
      </c>
      <c r="J29">
        <v>2288309250</v>
      </c>
      <c r="K29" t="s">
        <v>134</v>
      </c>
      <c r="L29" t="s">
        <v>135</v>
      </c>
      <c r="M29">
        <v>9</v>
      </c>
      <c r="N29" t="s">
        <v>24</v>
      </c>
      <c r="O29" t="s">
        <v>25</v>
      </c>
      <c r="P29" t="s">
        <v>68</v>
      </c>
      <c r="Q29" t="s">
        <v>27</v>
      </c>
      <c r="R29" t="s">
        <v>30</v>
      </c>
      <c r="S29" t="s">
        <v>30</v>
      </c>
      <c r="T29" t="s">
        <v>30</v>
      </c>
      <c r="U29" s="3">
        <v>0.58333333333333337</v>
      </c>
      <c r="V29" s="3">
        <v>0.91666666666666663</v>
      </c>
      <c r="W29" t="s">
        <v>37</v>
      </c>
      <c r="X29" s="1">
        <v>43090</v>
      </c>
      <c r="Y29">
        <v>24</v>
      </c>
      <c r="Z29">
        <v>24</v>
      </c>
      <c r="AA29">
        <v>0</v>
      </c>
      <c r="AB29">
        <v>30</v>
      </c>
      <c r="AC29">
        <v>0</v>
      </c>
      <c r="AD29">
        <v>0</v>
      </c>
      <c r="AE29">
        <f>(Y29+Z29+AA29)*AB29</f>
        <v>1440</v>
      </c>
      <c r="AF29">
        <v>720</v>
      </c>
      <c r="AG29">
        <v>0</v>
      </c>
      <c r="AH29">
        <f t="shared" ref="AH29:AH30" si="11">+AG29-AF29+AE29</f>
        <v>720</v>
      </c>
    </row>
    <row r="30" spans="1:34" x14ac:dyDescent="0.55000000000000004">
      <c r="A30">
        <v>29</v>
      </c>
      <c r="B30" s="1">
        <v>42788</v>
      </c>
      <c r="C30" s="1" t="s">
        <v>220</v>
      </c>
      <c r="D30" s="1" t="s">
        <v>228</v>
      </c>
      <c r="E30" s="1" t="s">
        <v>30</v>
      </c>
      <c r="F30" s="1" t="s">
        <v>30</v>
      </c>
      <c r="G30" t="s">
        <v>30</v>
      </c>
      <c r="I30" t="s">
        <v>139</v>
      </c>
      <c r="J30">
        <v>2288387336</v>
      </c>
      <c r="K30" t="s">
        <v>136</v>
      </c>
      <c r="L30" t="s">
        <v>137</v>
      </c>
      <c r="M30" t="s">
        <v>138</v>
      </c>
      <c r="N30" t="s">
        <v>24</v>
      </c>
      <c r="O30" t="s">
        <v>25</v>
      </c>
      <c r="P30" t="s">
        <v>26</v>
      </c>
      <c r="Q30" t="s">
        <v>27</v>
      </c>
      <c r="R30" t="s">
        <v>30</v>
      </c>
      <c r="S30" t="s">
        <v>30</v>
      </c>
      <c r="T30" t="s">
        <v>30</v>
      </c>
      <c r="U30" s="3">
        <v>0.66666666666666663</v>
      </c>
      <c r="V30" s="3">
        <v>0.91666666666666663</v>
      </c>
      <c r="W30" t="s">
        <v>45</v>
      </c>
      <c r="X30" s="1">
        <v>43090</v>
      </c>
      <c r="Y30">
        <v>0</v>
      </c>
      <c r="Z30">
        <v>10</v>
      </c>
      <c r="AA30">
        <v>0</v>
      </c>
      <c r="AB30">
        <v>30</v>
      </c>
      <c r="AC30">
        <v>0</v>
      </c>
      <c r="AD30">
        <v>0</v>
      </c>
      <c r="AE30">
        <f>(Y30+Z30+AA30)*AB30</f>
        <v>300</v>
      </c>
      <c r="AF30">
        <v>0</v>
      </c>
      <c r="AG30">
        <v>0</v>
      </c>
      <c r="AH30">
        <f t="shared" si="11"/>
        <v>300</v>
      </c>
    </row>
    <row r="31" spans="1:34" x14ac:dyDescent="0.55000000000000004">
      <c r="A31">
        <v>30</v>
      </c>
      <c r="B31" s="1">
        <v>42801</v>
      </c>
      <c r="C31" s="1" t="s">
        <v>219</v>
      </c>
      <c r="D31" s="1" t="s">
        <v>230</v>
      </c>
      <c r="E31" s="1" t="s">
        <v>30</v>
      </c>
      <c r="F31" s="1" t="s">
        <v>30</v>
      </c>
      <c r="G31" t="s">
        <v>140</v>
      </c>
      <c r="K31" t="s">
        <v>141</v>
      </c>
      <c r="L31" t="s">
        <v>142</v>
      </c>
      <c r="M31">
        <v>23</v>
      </c>
      <c r="N31" t="s">
        <v>24</v>
      </c>
      <c r="O31" t="s">
        <v>27</v>
      </c>
      <c r="P31" t="s">
        <v>26</v>
      </c>
      <c r="Q31" t="s">
        <v>27</v>
      </c>
      <c r="R31">
        <v>2288154155</v>
      </c>
      <c r="S31" t="s">
        <v>30</v>
      </c>
      <c r="T31" t="s">
        <v>30</v>
      </c>
      <c r="U31" s="3">
        <v>0.375</v>
      </c>
      <c r="V31" s="3">
        <v>0.79166666666666663</v>
      </c>
      <c r="W31" t="s">
        <v>45</v>
      </c>
      <c r="X31" s="1" t="s">
        <v>24</v>
      </c>
      <c r="Y31" s="1" t="s">
        <v>24</v>
      </c>
      <c r="Z31" s="1" t="s">
        <v>24</v>
      </c>
      <c r="AA31" s="1" t="s">
        <v>24</v>
      </c>
      <c r="AB31" s="1" t="s">
        <v>24</v>
      </c>
      <c r="AC31" s="1" t="s">
        <v>24</v>
      </c>
      <c r="AD31" s="1" t="s">
        <v>24</v>
      </c>
      <c r="AE31" s="1" t="s">
        <v>24</v>
      </c>
      <c r="AF31" s="1" t="s">
        <v>24</v>
      </c>
      <c r="AG31" s="1" t="s">
        <v>24</v>
      </c>
      <c r="AH31" s="1" t="s">
        <v>24</v>
      </c>
    </row>
    <row r="32" spans="1:34" x14ac:dyDescent="0.55000000000000004">
      <c r="A32">
        <v>31</v>
      </c>
      <c r="B32" s="1">
        <v>42858</v>
      </c>
      <c r="C32" s="1" t="s">
        <v>219</v>
      </c>
      <c r="D32" s="1" t="s">
        <v>231</v>
      </c>
      <c r="E32" s="1" t="s">
        <v>30</v>
      </c>
      <c r="F32" s="1" t="s">
        <v>30</v>
      </c>
      <c r="G32" t="s">
        <v>30</v>
      </c>
      <c r="H32">
        <v>2288577617</v>
      </c>
      <c r="K32" t="s">
        <v>143</v>
      </c>
      <c r="L32" t="s">
        <v>144</v>
      </c>
      <c r="M32" t="s">
        <v>51</v>
      </c>
      <c r="N32" t="s">
        <v>24</v>
      </c>
      <c r="O32" t="s">
        <v>25</v>
      </c>
      <c r="P32" t="s">
        <v>68</v>
      </c>
      <c r="Q32" t="s">
        <v>27</v>
      </c>
      <c r="R32">
        <v>2281299157</v>
      </c>
      <c r="S32" t="s">
        <v>30</v>
      </c>
      <c r="T32" t="s">
        <v>30</v>
      </c>
      <c r="U32" s="3">
        <v>0</v>
      </c>
      <c r="V32" s="3">
        <v>0</v>
      </c>
      <c r="W32" t="s">
        <v>41</v>
      </c>
      <c r="X32" s="1" t="s">
        <v>24</v>
      </c>
      <c r="Y32" s="1" t="s">
        <v>24</v>
      </c>
      <c r="Z32" s="1" t="s">
        <v>24</v>
      </c>
      <c r="AA32" s="1" t="s">
        <v>24</v>
      </c>
      <c r="AB32" s="1" t="s">
        <v>24</v>
      </c>
      <c r="AC32" s="1" t="s">
        <v>24</v>
      </c>
      <c r="AD32" s="1" t="s">
        <v>24</v>
      </c>
      <c r="AE32" s="1" t="s">
        <v>24</v>
      </c>
      <c r="AF32" s="1" t="s">
        <v>24</v>
      </c>
      <c r="AG32" s="1" t="s">
        <v>24</v>
      </c>
      <c r="AH32" s="1" t="s">
        <v>24</v>
      </c>
    </row>
    <row r="33" spans="1:34" x14ac:dyDescent="0.55000000000000004">
      <c r="A33">
        <v>32</v>
      </c>
      <c r="B33" s="1">
        <v>42864</v>
      </c>
      <c r="C33" s="1" t="s">
        <v>219</v>
      </c>
      <c r="D33" s="1" t="s">
        <v>230</v>
      </c>
      <c r="E33" s="1" t="s">
        <v>30</v>
      </c>
      <c r="F33" s="1" t="s">
        <v>30</v>
      </c>
      <c r="G33" t="s">
        <v>69</v>
      </c>
      <c r="I33" t="s">
        <v>244</v>
      </c>
      <c r="J33">
        <v>2282933981</v>
      </c>
      <c r="K33" t="s">
        <v>145</v>
      </c>
      <c r="L33" t="s">
        <v>146</v>
      </c>
      <c r="M33" t="s">
        <v>51</v>
      </c>
      <c r="N33" t="s">
        <v>24</v>
      </c>
      <c r="O33" t="s">
        <v>147</v>
      </c>
      <c r="P33" t="s">
        <v>26</v>
      </c>
      <c r="Q33" t="s">
        <v>27</v>
      </c>
      <c r="R33">
        <v>2286882023</v>
      </c>
      <c r="S33" t="s">
        <v>30</v>
      </c>
      <c r="T33" t="s">
        <v>30</v>
      </c>
      <c r="U33" s="3">
        <v>0.33333333333333331</v>
      </c>
      <c r="V33" s="3">
        <v>0.75</v>
      </c>
      <c r="W33" t="s">
        <v>41</v>
      </c>
      <c r="X33" s="1" t="s">
        <v>24</v>
      </c>
      <c r="Y33" s="1" t="s">
        <v>24</v>
      </c>
      <c r="Z33" s="1" t="s">
        <v>24</v>
      </c>
      <c r="AA33" s="1" t="s">
        <v>24</v>
      </c>
      <c r="AB33" s="1" t="s">
        <v>24</v>
      </c>
      <c r="AC33" s="1" t="s">
        <v>24</v>
      </c>
      <c r="AD33" s="1" t="s">
        <v>24</v>
      </c>
      <c r="AE33" s="1" t="s">
        <v>24</v>
      </c>
      <c r="AF33" s="1" t="s">
        <v>24</v>
      </c>
      <c r="AG33" s="1" t="s">
        <v>24</v>
      </c>
      <c r="AH33" s="1" t="s">
        <v>24</v>
      </c>
    </row>
    <row r="34" spans="1:34" x14ac:dyDescent="0.55000000000000004">
      <c r="A34">
        <v>33</v>
      </c>
      <c r="B34" s="1">
        <v>42891</v>
      </c>
      <c r="C34" s="1" t="s">
        <v>219</v>
      </c>
      <c r="D34" s="1" t="s">
        <v>230</v>
      </c>
      <c r="E34" s="1" t="s">
        <v>30</v>
      </c>
      <c r="F34" s="1" t="s">
        <v>30</v>
      </c>
      <c r="G34" t="s">
        <v>62</v>
      </c>
      <c r="H34">
        <v>2282273046</v>
      </c>
      <c r="K34" t="s">
        <v>148</v>
      </c>
      <c r="L34" t="s">
        <v>149</v>
      </c>
      <c r="M34">
        <v>149</v>
      </c>
      <c r="N34">
        <v>27</v>
      </c>
      <c r="O34" t="s">
        <v>25</v>
      </c>
      <c r="P34" t="s">
        <v>68</v>
      </c>
      <c r="Q34" t="s">
        <v>27</v>
      </c>
      <c r="R34">
        <v>2288169001</v>
      </c>
      <c r="S34" t="s">
        <v>30</v>
      </c>
      <c r="T34" t="s">
        <v>30</v>
      </c>
      <c r="U34" s="3">
        <v>0.5625</v>
      </c>
      <c r="V34" s="3">
        <v>0.9375</v>
      </c>
      <c r="W34" t="s">
        <v>41</v>
      </c>
      <c r="X34" s="1" t="s">
        <v>24</v>
      </c>
      <c r="Y34" s="1" t="s">
        <v>24</v>
      </c>
      <c r="Z34" s="1" t="s">
        <v>24</v>
      </c>
      <c r="AA34" s="1" t="s">
        <v>24</v>
      </c>
      <c r="AB34" s="1" t="s">
        <v>24</v>
      </c>
      <c r="AC34" s="1" t="s">
        <v>24</v>
      </c>
      <c r="AD34" s="1" t="s">
        <v>24</v>
      </c>
      <c r="AE34" s="1" t="s">
        <v>24</v>
      </c>
      <c r="AF34" s="1" t="s">
        <v>24</v>
      </c>
      <c r="AG34" s="1" t="s">
        <v>24</v>
      </c>
      <c r="AH34" s="1" t="s">
        <v>24</v>
      </c>
    </row>
    <row r="35" spans="1:34" x14ac:dyDescent="0.55000000000000004">
      <c r="A35">
        <v>34</v>
      </c>
      <c r="B35" s="1">
        <v>42894</v>
      </c>
      <c r="C35" s="1" t="s">
        <v>219</v>
      </c>
      <c r="D35" s="1" t="s">
        <v>228</v>
      </c>
      <c r="E35" s="1" t="s">
        <v>30</v>
      </c>
      <c r="F35" s="1" t="s">
        <v>30</v>
      </c>
      <c r="G35" t="s">
        <v>151</v>
      </c>
      <c r="H35">
        <v>2281795160</v>
      </c>
      <c r="I35" t="s">
        <v>245</v>
      </c>
      <c r="J35">
        <v>2281500007</v>
      </c>
      <c r="K35" t="s">
        <v>150</v>
      </c>
      <c r="L35" t="s">
        <v>64</v>
      </c>
      <c r="M35">
        <v>17</v>
      </c>
      <c r="N35" t="s">
        <v>24</v>
      </c>
      <c r="O35" t="s">
        <v>25</v>
      </c>
      <c r="P35" t="s">
        <v>26</v>
      </c>
      <c r="Q35" t="s">
        <v>27</v>
      </c>
      <c r="R35">
        <v>2288120980</v>
      </c>
      <c r="S35" t="s">
        <v>30</v>
      </c>
      <c r="T35" t="s">
        <v>30</v>
      </c>
      <c r="U35" s="3">
        <v>0.75</v>
      </c>
      <c r="V35" s="3">
        <v>4.1666666666666664E-2</v>
      </c>
      <c r="W35" t="s">
        <v>37</v>
      </c>
      <c r="X35" s="1" t="s">
        <v>24</v>
      </c>
      <c r="Y35" s="1" t="s">
        <v>24</v>
      </c>
      <c r="Z35" s="1" t="s">
        <v>24</v>
      </c>
      <c r="AA35" s="1" t="s">
        <v>24</v>
      </c>
      <c r="AB35" s="1" t="s">
        <v>24</v>
      </c>
      <c r="AC35" s="1" t="s">
        <v>24</v>
      </c>
      <c r="AD35" s="1" t="s">
        <v>24</v>
      </c>
      <c r="AE35" s="1" t="s">
        <v>24</v>
      </c>
      <c r="AF35" s="1" t="s">
        <v>24</v>
      </c>
      <c r="AG35" s="1" t="s">
        <v>24</v>
      </c>
      <c r="AH35" s="1" t="s">
        <v>24</v>
      </c>
    </row>
    <row r="36" spans="1:34" x14ac:dyDescent="0.55000000000000004">
      <c r="A36">
        <v>35</v>
      </c>
      <c r="B36" s="1">
        <v>42915</v>
      </c>
      <c r="C36" s="1" t="s">
        <v>219</v>
      </c>
      <c r="D36" s="1" t="s">
        <v>228</v>
      </c>
      <c r="E36" s="1" t="s">
        <v>30</v>
      </c>
      <c r="F36" s="1" t="s">
        <v>30</v>
      </c>
      <c r="G36" t="s">
        <v>246</v>
      </c>
      <c r="H36">
        <v>2281025621</v>
      </c>
      <c r="K36" t="s">
        <v>152</v>
      </c>
      <c r="L36" t="s">
        <v>153</v>
      </c>
      <c r="M36">
        <v>25</v>
      </c>
      <c r="N36">
        <v>8</v>
      </c>
      <c r="O36" t="s">
        <v>25</v>
      </c>
      <c r="P36" t="s">
        <v>26</v>
      </c>
      <c r="Q36" t="s">
        <v>27</v>
      </c>
      <c r="R36">
        <v>2281239637</v>
      </c>
      <c r="S36" t="s">
        <v>30</v>
      </c>
      <c r="T36" t="s">
        <v>30</v>
      </c>
      <c r="U36" s="3">
        <v>0.75</v>
      </c>
      <c r="V36" s="3">
        <v>4.1666666666666664E-2</v>
      </c>
      <c r="W36" t="s">
        <v>154</v>
      </c>
      <c r="X36" s="1" t="s">
        <v>24</v>
      </c>
      <c r="Y36" s="1" t="s">
        <v>24</v>
      </c>
      <c r="Z36" s="1" t="s">
        <v>24</v>
      </c>
      <c r="AA36" s="1" t="s">
        <v>24</v>
      </c>
      <c r="AB36" s="1" t="s">
        <v>24</v>
      </c>
      <c r="AC36" s="1" t="s">
        <v>24</v>
      </c>
      <c r="AD36" s="1" t="s">
        <v>24</v>
      </c>
      <c r="AE36" s="1" t="s">
        <v>24</v>
      </c>
      <c r="AF36" s="1" t="s">
        <v>24</v>
      </c>
      <c r="AG36" s="1" t="s">
        <v>24</v>
      </c>
      <c r="AH36" s="1" t="s">
        <v>24</v>
      </c>
    </row>
    <row r="37" spans="1:34" x14ac:dyDescent="0.55000000000000004">
      <c r="A37">
        <v>36</v>
      </c>
      <c r="B37" s="1">
        <v>42927</v>
      </c>
      <c r="C37" s="1" t="s">
        <v>220</v>
      </c>
      <c r="D37" s="1" t="s">
        <v>230</v>
      </c>
      <c r="E37" s="1" t="s">
        <v>30</v>
      </c>
      <c r="F37" s="1" t="s">
        <v>30</v>
      </c>
      <c r="G37" t="s">
        <v>30</v>
      </c>
      <c r="H37">
        <v>2281083494</v>
      </c>
      <c r="I37" t="s">
        <v>30</v>
      </c>
      <c r="K37" t="s">
        <v>155</v>
      </c>
      <c r="L37" t="s">
        <v>156</v>
      </c>
      <c r="M37">
        <v>2</v>
      </c>
      <c r="N37" t="s">
        <v>24</v>
      </c>
      <c r="O37" t="s">
        <v>78</v>
      </c>
      <c r="P37" t="s">
        <v>26</v>
      </c>
      <c r="Q37" t="s">
        <v>27</v>
      </c>
      <c r="R37">
        <v>2286885342</v>
      </c>
      <c r="S37" t="s">
        <v>30</v>
      </c>
      <c r="T37" t="s">
        <v>30</v>
      </c>
      <c r="U37" s="3">
        <v>0.33333333333333331</v>
      </c>
      <c r="V37" s="3">
        <v>0.95833333333333337</v>
      </c>
      <c r="W37" t="s">
        <v>45</v>
      </c>
      <c r="X37" s="1">
        <v>43063</v>
      </c>
      <c r="Y37">
        <v>0</v>
      </c>
      <c r="Z37">
        <v>6</v>
      </c>
      <c r="AA37">
        <v>0</v>
      </c>
      <c r="AB37">
        <v>34</v>
      </c>
      <c r="AC37">
        <v>0</v>
      </c>
      <c r="AD37">
        <v>0</v>
      </c>
      <c r="AE37">
        <f>(Y37+Z37+AA37)*AB37</f>
        <v>204</v>
      </c>
      <c r="AF37">
        <v>0</v>
      </c>
      <c r="AG37">
        <v>442</v>
      </c>
      <c r="AH37">
        <f t="shared" ref="AH37:AH38" si="12">+AG37-AF37+AE37</f>
        <v>646</v>
      </c>
    </row>
    <row r="38" spans="1:34" x14ac:dyDescent="0.55000000000000004">
      <c r="A38">
        <v>37</v>
      </c>
      <c r="B38" s="1">
        <v>42955</v>
      </c>
      <c r="C38" s="1" t="s">
        <v>219</v>
      </c>
      <c r="D38" s="1" t="s">
        <v>229</v>
      </c>
      <c r="E38" s="1" t="s">
        <v>30</v>
      </c>
      <c r="F38" s="1" t="s">
        <v>30</v>
      </c>
      <c r="G38" t="s">
        <v>30</v>
      </c>
      <c r="I38" t="s">
        <v>247</v>
      </c>
      <c r="J38">
        <v>2288559235</v>
      </c>
      <c r="K38" t="s">
        <v>157</v>
      </c>
      <c r="L38" t="s">
        <v>158</v>
      </c>
      <c r="M38">
        <v>42</v>
      </c>
      <c r="N38" t="s">
        <v>24</v>
      </c>
      <c r="O38" t="s">
        <v>25</v>
      </c>
      <c r="P38" t="s">
        <v>26</v>
      </c>
      <c r="Q38" t="s">
        <v>27</v>
      </c>
      <c r="R38">
        <v>2281083498</v>
      </c>
      <c r="S38" t="s">
        <v>30</v>
      </c>
      <c r="T38" t="s">
        <v>30</v>
      </c>
      <c r="U38" s="3">
        <v>0.375</v>
      </c>
      <c r="V38" s="3">
        <v>0.875</v>
      </c>
      <c r="W38" t="s">
        <v>45</v>
      </c>
      <c r="X38" s="1">
        <v>43090</v>
      </c>
      <c r="Y38">
        <v>12</v>
      </c>
      <c r="Z38">
        <v>12</v>
      </c>
      <c r="AA38">
        <v>0</v>
      </c>
      <c r="AB38">
        <v>32</v>
      </c>
      <c r="AC38">
        <v>0</v>
      </c>
      <c r="AD38">
        <v>0</v>
      </c>
      <c r="AE38">
        <f>(Y38+Z38+AA38)*AB38</f>
        <v>768</v>
      </c>
      <c r="AF38">
        <v>0</v>
      </c>
      <c r="AG38">
        <v>0</v>
      </c>
      <c r="AH38">
        <f t="shared" si="12"/>
        <v>768</v>
      </c>
    </row>
    <row r="39" spans="1:34" x14ac:dyDescent="0.55000000000000004">
      <c r="A39">
        <v>38</v>
      </c>
      <c r="B39" s="1">
        <v>42962</v>
      </c>
      <c r="C39" s="1" t="s">
        <v>219</v>
      </c>
      <c r="D39" s="1" t="s">
        <v>230</v>
      </c>
      <c r="E39" s="1" t="s">
        <v>30</v>
      </c>
      <c r="F39" s="1" t="s">
        <v>30</v>
      </c>
      <c r="G39" t="s">
        <v>103</v>
      </c>
      <c r="H39">
        <v>2289794387</v>
      </c>
      <c r="K39" t="s">
        <v>159</v>
      </c>
      <c r="L39" t="s">
        <v>160</v>
      </c>
      <c r="M39">
        <v>12</v>
      </c>
      <c r="N39" t="s">
        <v>24</v>
      </c>
      <c r="O39" t="s">
        <v>25</v>
      </c>
      <c r="P39" t="s">
        <v>68</v>
      </c>
      <c r="Q39" t="s">
        <v>27</v>
      </c>
      <c r="R39">
        <v>2289794387</v>
      </c>
      <c r="S39" t="s">
        <v>30</v>
      </c>
      <c r="T39" t="s">
        <v>30</v>
      </c>
      <c r="U39" s="3">
        <v>0.70833333333333337</v>
      </c>
      <c r="V39" s="3">
        <v>0.91666666666666663</v>
      </c>
      <c r="W39" t="s">
        <v>59</v>
      </c>
      <c r="X39" s="1" t="s">
        <v>24</v>
      </c>
      <c r="Y39" s="1" t="s">
        <v>24</v>
      </c>
      <c r="Z39" s="1" t="s">
        <v>24</v>
      </c>
      <c r="AA39" s="1" t="s">
        <v>24</v>
      </c>
      <c r="AB39" s="1" t="s">
        <v>24</v>
      </c>
      <c r="AC39" s="1" t="s">
        <v>24</v>
      </c>
      <c r="AD39" s="1" t="s">
        <v>24</v>
      </c>
      <c r="AE39" s="1" t="s">
        <v>24</v>
      </c>
      <c r="AF39" s="1" t="s">
        <v>24</v>
      </c>
      <c r="AG39" s="1" t="s">
        <v>24</v>
      </c>
      <c r="AH39" s="1" t="s">
        <v>24</v>
      </c>
    </row>
    <row r="40" spans="1:34" x14ac:dyDescent="0.55000000000000004">
      <c r="A40">
        <v>39</v>
      </c>
      <c r="B40" s="1">
        <v>42971</v>
      </c>
      <c r="C40" s="1" t="s">
        <v>219</v>
      </c>
      <c r="D40" s="1" t="s">
        <v>230</v>
      </c>
      <c r="E40" s="1" t="s">
        <v>30</v>
      </c>
      <c r="F40" s="1" t="s">
        <v>30</v>
      </c>
      <c r="G40" t="s">
        <v>248</v>
      </c>
      <c r="H40">
        <v>2281626035</v>
      </c>
      <c r="I40" t="s">
        <v>161</v>
      </c>
      <c r="J40">
        <v>4495497212</v>
      </c>
      <c r="K40" t="s">
        <v>162</v>
      </c>
      <c r="L40" t="s">
        <v>163</v>
      </c>
      <c r="M40" t="s">
        <v>51</v>
      </c>
      <c r="N40" t="s">
        <v>24</v>
      </c>
      <c r="O40" t="s">
        <v>164</v>
      </c>
      <c r="P40" t="s">
        <v>165</v>
      </c>
      <c r="Q40" t="s">
        <v>27</v>
      </c>
      <c r="R40">
        <v>2281626035</v>
      </c>
      <c r="S40" t="s">
        <v>30</v>
      </c>
      <c r="T40" t="s">
        <v>30</v>
      </c>
      <c r="U40" s="3">
        <v>0.54166666666666663</v>
      </c>
      <c r="V40" s="3">
        <v>0.83333333333333337</v>
      </c>
      <c r="W40" t="s">
        <v>166</v>
      </c>
      <c r="X40" s="1">
        <v>43071</v>
      </c>
      <c r="Y40">
        <v>6</v>
      </c>
      <c r="Z40">
        <v>6</v>
      </c>
      <c r="AA40">
        <v>0</v>
      </c>
      <c r="AB40">
        <v>30</v>
      </c>
      <c r="AC40">
        <v>0</v>
      </c>
      <c r="AD40">
        <v>0</v>
      </c>
      <c r="AE40">
        <f>(Y40+Z40+AA40)*AB40</f>
        <v>360</v>
      </c>
      <c r="AF40">
        <v>0</v>
      </c>
      <c r="AG40">
        <v>700</v>
      </c>
      <c r="AH40">
        <f t="shared" ref="AH40" si="13">+AG40-AF40+AE40</f>
        <v>1060</v>
      </c>
    </row>
    <row r="41" spans="1:34" x14ac:dyDescent="0.55000000000000004">
      <c r="A41">
        <v>40</v>
      </c>
      <c r="B41" s="1">
        <v>42998</v>
      </c>
      <c r="C41" s="1" t="s">
        <v>220</v>
      </c>
      <c r="D41" s="1" t="s">
        <v>230</v>
      </c>
      <c r="E41" s="1" t="s">
        <v>30</v>
      </c>
      <c r="F41" s="1" t="s">
        <v>30</v>
      </c>
      <c r="G41" t="s">
        <v>167</v>
      </c>
      <c r="H41">
        <v>2281080343</v>
      </c>
      <c r="K41" t="s">
        <v>168</v>
      </c>
      <c r="L41" t="s">
        <v>169</v>
      </c>
      <c r="M41">
        <v>178</v>
      </c>
      <c r="N41" t="s">
        <v>24</v>
      </c>
      <c r="O41" t="s">
        <v>82</v>
      </c>
      <c r="P41" t="s">
        <v>26</v>
      </c>
      <c r="Q41" t="s">
        <v>27</v>
      </c>
      <c r="R41">
        <v>2281255636</v>
      </c>
      <c r="S41" s="2" t="s">
        <v>170</v>
      </c>
      <c r="T41" t="s">
        <v>30</v>
      </c>
      <c r="U41" s="3">
        <v>0.60416666666666663</v>
      </c>
      <c r="V41" s="3">
        <v>0.91666666666666663</v>
      </c>
      <c r="W41" t="s">
        <v>45</v>
      </c>
      <c r="X41" s="1" t="s">
        <v>24</v>
      </c>
      <c r="Y41" s="1" t="s">
        <v>24</v>
      </c>
      <c r="Z41" s="1" t="s">
        <v>24</v>
      </c>
      <c r="AA41" s="1" t="s">
        <v>24</v>
      </c>
      <c r="AB41" s="1" t="s">
        <v>24</v>
      </c>
      <c r="AC41" s="1" t="s">
        <v>24</v>
      </c>
      <c r="AD41" s="1" t="s">
        <v>24</v>
      </c>
      <c r="AE41" s="1" t="s">
        <v>24</v>
      </c>
      <c r="AF41" s="1" t="s">
        <v>24</v>
      </c>
      <c r="AG41" s="1" t="s">
        <v>24</v>
      </c>
      <c r="AH41" s="1" t="s">
        <v>24</v>
      </c>
    </row>
    <row r="42" spans="1:34" x14ac:dyDescent="0.55000000000000004">
      <c r="A42">
        <v>41</v>
      </c>
      <c r="B42" s="1">
        <v>42999</v>
      </c>
      <c r="C42" s="1" t="s">
        <v>219</v>
      </c>
      <c r="D42" s="1" t="s">
        <v>231</v>
      </c>
      <c r="E42" s="1" t="s">
        <v>30</v>
      </c>
      <c r="F42" s="1" t="s">
        <v>30</v>
      </c>
      <c r="G42" t="s">
        <v>171</v>
      </c>
      <c r="H42">
        <v>2288533889</v>
      </c>
      <c r="K42" t="s">
        <v>172</v>
      </c>
      <c r="L42" t="s">
        <v>173</v>
      </c>
      <c r="M42">
        <v>8</v>
      </c>
      <c r="N42" t="s">
        <v>24</v>
      </c>
      <c r="O42" t="s">
        <v>25</v>
      </c>
      <c r="P42" t="s">
        <v>68</v>
      </c>
      <c r="Q42" t="s">
        <v>27</v>
      </c>
      <c r="R42">
        <v>2286903834</v>
      </c>
      <c r="S42" t="s">
        <v>30</v>
      </c>
      <c r="T42" t="s">
        <v>30</v>
      </c>
      <c r="U42" s="3">
        <v>0.41666666666666669</v>
      </c>
      <c r="V42" s="3">
        <v>0.83333333333333337</v>
      </c>
      <c r="W42" t="s">
        <v>41</v>
      </c>
      <c r="X42" s="1">
        <v>43090</v>
      </c>
      <c r="Y42">
        <v>5</v>
      </c>
      <c r="Z42">
        <v>5</v>
      </c>
      <c r="AA42">
        <v>0</v>
      </c>
      <c r="AB42">
        <v>32</v>
      </c>
      <c r="AC42">
        <v>0</v>
      </c>
      <c r="AD42">
        <v>0</v>
      </c>
      <c r="AE42">
        <f>(Y42+Z42+AA42)*AB42</f>
        <v>320</v>
      </c>
      <c r="AF42">
        <v>0</v>
      </c>
      <c r="AG42">
        <v>576</v>
      </c>
      <c r="AH42">
        <f t="shared" ref="AH42:AH43" si="14">+AG42-AF42+AE42</f>
        <v>896</v>
      </c>
    </row>
    <row r="43" spans="1:34" x14ac:dyDescent="0.55000000000000004">
      <c r="A43">
        <v>42</v>
      </c>
      <c r="B43" s="1">
        <v>43006</v>
      </c>
      <c r="C43" s="1" t="s">
        <v>220</v>
      </c>
      <c r="D43" s="1" t="s">
        <v>228</v>
      </c>
      <c r="E43" s="1" t="s">
        <v>30</v>
      </c>
      <c r="F43" s="1" t="s">
        <v>30</v>
      </c>
      <c r="G43" t="s">
        <v>174</v>
      </c>
      <c r="I43" t="s">
        <v>176</v>
      </c>
      <c r="J43">
        <v>2292789918</v>
      </c>
      <c r="K43" t="s">
        <v>175</v>
      </c>
      <c r="L43" t="s">
        <v>146</v>
      </c>
      <c r="M43" t="s">
        <v>51</v>
      </c>
      <c r="N43" t="s">
        <v>24</v>
      </c>
      <c r="O43" t="s">
        <v>147</v>
      </c>
      <c r="P43" t="s">
        <v>26</v>
      </c>
      <c r="Q43" t="s">
        <v>27</v>
      </c>
      <c r="R43" t="s">
        <v>30</v>
      </c>
      <c r="S43" t="s">
        <v>30</v>
      </c>
      <c r="T43" t="s">
        <v>30</v>
      </c>
      <c r="U43" s="3">
        <v>0.75</v>
      </c>
      <c r="V43" s="3">
        <v>0.91666666666666663</v>
      </c>
      <c r="W43" t="s">
        <v>37</v>
      </c>
      <c r="X43" s="1">
        <v>43076</v>
      </c>
      <c r="Y43">
        <v>0</v>
      </c>
      <c r="Z43">
        <v>0</v>
      </c>
      <c r="AA43">
        <v>8</v>
      </c>
      <c r="AB43">
        <v>32</v>
      </c>
      <c r="AC43">
        <v>0</v>
      </c>
      <c r="AD43">
        <v>0</v>
      </c>
      <c r="AE43">
        <f>(Y43+Z43+AA43)*AB43</f>
        <v>256</v>
      </c>
      <c r="AF43">
        <v>0</v>
      </c>
      <c r="AG43">
        <v>384</v>
      </c>
      <c r="AH43">
        <f t="shared" si="14"/>
        <v>640</v>
      </c>
    </row>
    <row r="44" spans="1:34" x14ac:dyDescent="0.55000000000000004">
      <c r="A44">
        <v>43</v>
      </c>
      <c r="B44" s="1">
        <v>43026</v>
      </c>
      <c r="C44" s="1" t="s">
        <v>219</v>
      </c>
      <c r="D44" s="1" t="s">
        <v>230</v>
      </c>
      <c r="E44" s="1" t="s">
        <v>264</v>
      </c>
      <c r="F44" s="1" t="s">
        <v>265</v>
      </c>
      <c r="G44" t="s">
        <v>177</v>
      </c>
      <c r="I44" t="s">
        <v>180</v>
      </c>
      <c r="J44">
        <v>2281286206</v>
      </c>
      <c r="K44" t="s">
        <v>178</v>
      </c>
      <c r="L44" t="s">
        <v>179</v>
      </c>
      <c r="M44">
        <v>4</v>
      </c>
      <c r="N44" t="s">
        <v>24</v>
      </c>
      <c r="O44" t="s">
        <v>25</v>
      </c>
      <c r="P44" t="s">
        <v>68</v>
      </c>
      <c r="Q44" t="s">
        <v>27</v>
      </c>
      <c r="R44">
        <v>2288163645</v>
      </c>
      <c r="S44" s="2" t="s">
        <v>181</v>
      </c>
      <c r="T44" t="s">
        <v>30</v>
      </c>
      <c r="U44" s="3">
        <v>0.33333333333333331</v>
      </c>
      <c r="V44" s="3">
        <v>0.83333333333333337</v>
      </c>
      <c r="W44" t="s">
        <v>41</v>
      </c>
      <c r="X44" s="1" t="s">
        <v>24</v>
      </c>
      <c r="Y44" s="1" t="s">
        <v>24</v>
      </c>
      <c r="Z44" s="1" t="s">
        <v>24</v>
      </c>
      <c r="AA44" s="1" t="s">
        <v>24</v>
      </c>
      <c r="AB44" s="1" t="s">
        <v>24</v>
      </c>
      <c r="AC44" s="1" t="s">
        <v>24</v>
      </c>
      <c r="AD44" s="1" t="s">
        <v>24</v>
      </c>
      <c r="AE44" s="1" t="s">
        <v>24</v>
      </c>
      <c r="AF44" s="1" t="s">
        <v>24</v>
      </c>
      <c r="AG44" s="1" t="s">
        <v>24</v>
      </c>
      <c r="AH44" s="1" t="s">
        <v>24</v>
      </c>
    </row>
    <row r="45" spans="1:34" x14ac:dyDescent="0.55000000000000004">
      <c r="A45">
        <v>44</v>
      </c>
      <c r="B45" s="1">
        <v>43027</v>
      </c>
      <c r="C45" s="1" t="s">
        <v>219</v>
      </c>
      <c r="D45" s="1" t="s">
        <v>230</v>
      </c>
      <c r="E45" s="1" t="s">
        <v>30</v>
      </c>
      <c r="F45" s="1" t="s">
        <v>30</v>
      </c>
      <c r="G45" t="s">
        <v>249</v>
      </c>
      <c r="H45">
        <v>2288260481</v>
      </c>
      <c r="I45" t="s">
        <v>30</v>
      </c>
      <c r="K45" t="s">
        <v>182</v>
      </c>
      <c r="L45" t="s">
        <v>146</v>
      </c>
      <c r="M45" t="s">
        <v>51</v>
      </c>
      <c r="N45" t="s">
        <v>24</v>
      </c>
      <c r="O45" t="s">
        <v>147</v>
      </c>
      <c r="P45" t="s">
        <v>26</v>
      </c>
      <c r="Q45" t="s">
        <v>27</v>
      </c>
      <c r="R45">
        <v>2288260481</v>
      </c>
      <c r="S45" t="s">
        <v>30</v>
      </c>
      <c r="T45" t="s">
        <v>30</v>
      </c>
      <c r="U45" s="3">
        <v>0.58333333333333337</v>
      </c>
      <c r="V45" s="3">
        <v>0.91666666666666663</v>
      </c>
      <c r="W45" t="s">
        <v>41</v>
      </c>
      <c r="X45" s="1" t="s">
        <v>24</v>
      </c>
      <c r="Y45" s="1" t="s">
        <v>24</v>
      </c>
      <c r="Z45" s="1" t="s">
        <v>24</v>
      </c>
      <c r="AA45" s="1" t="s">
        <v>24</v>
      </c>
      <c r="AB45" s="1" t="s">
        <v>24</v>
      </c>
      <c r="AC45" s="1" t="s">
        <v>24</v>
      </c>
      <c r="AD45" s="1" t="s">
        <v>24</v>
      </c>
      <c r="AE45" s="1" t="s">
        <v>24</v>
      </c>
      <c r="AF45" s="1" t="s">
        <v>24</v>
      </c>
      <c r="AG45" s="1" t="s">
        <v>24</v>
      </c>
      <c r="AH45" s="1" t="s">
        <v>24</v>
      </c>
    </row>
    <row r="46" spans="1:34" x14ac:dyDescent="0.55000000000000004">
      <c r="A46">
        <v>45</v>
      </c>
      <c r="B46" s="1">
        <v>43028</v>
      </c>
      <c r="C46" s="1" t="s">
        <v>220</v>
      </c>
      <c r="D46" s="1" t="s">
        <v>232</v>
      </c>
      <c r="E46" s="1" t="s">
        <v>30</v>
      </c>
      <c r="F46" s="1" t="s">
        <v>30</v>
      </c>
      <c r="G46" t="s">
        <v>183</v>
      </c>
      <c r="H46">
        <v>2281429045</v>
      </c>
      <c r="K46" t="s">
        <v>184</v>
      </c>
      <c r="L46" t="s">
        <v>185</v>
      </c>
      <c r="M46">
        <v>21</v>
      </c>
      <c r="N46" t="s">
        <v>24</v>
      </c>
      <c r="O46" t="s">
        <v>27</v>
      </c>
      <c r="P46" t="s">
        <v>26</v>
      </c>
      <c r="Q46" t="s">
        <v>27</v>
      </c>
      <c r="R46">
        <v>2288145493</v>
      </c>
      <c r="S46" t="s">
        <v>30</v>
      </c>
      <c r="T46" t="s">
        <v>30</v>
      </c>
      <c r="U46" s="3">
        <v>0.45833333333333331</v>
      </c>
      <c r="V46" s="3">
        <v>0.79166666666666663</v>
      </c>
      <c r="W46" t="s">
        <v>154</v>
      </c>
      <c r="X46" s="1" t="s">
        <v>24</v>
      </c>
      <c r="Y46" s="1" t="s">
        <v>24</v>
      </c>
      <c r="Z46" s="1" t="s">
        <v>24</v>
      </c>
      <c r="AA46" s="1" t="s">
        <v>24</v>
      </c>
      <c r="AB46" s="1" t="s">
        <v>24</v>
      </c>
      <c r="AC46" s="1" t="s">
        <v>24</v>
      </c>
      <c r="AD46" s="1" t="s">
        <v>24</v>
      </c>
      <c r="AE46" s="1" t="s">
        <v>24</v>
      </c>
      <c r="AF46" s="1" t="s">
        <v>24</v>
      </c>
      <c r="AG46" s="1" t="s">
        <v>24</v>
      </c>
      <c r="AH46" s="1" t="s">
        <v>24</v>
      </c>
    </row>
    <row r="47" spans="1:34" x14ac:dyDescent="0.55000000000000004">
      <c r="A47">
        <v>46</v>
      </c>
      <c r="B47" s="1">
        <v>43033</v>
      </c>
      <c r="C47" s="1" t="s">
        <v>219</v>
      </c>
      <c r="D47" s="1" t="s">
        <v>229</v>
      </c>
      <c r="E47" s="1" t="s">
        <v>30</v>
      </c>
      <c r="F47" s="1" t="s">
        <v>30</v>
      </c>
      <c r="G47" t="s">
        <v>186</v>
      </c>
      <c r="I47" t="s">
        <v>189</v>
      </c>
      <c r="J47">
        <v>2281303375</v>
      </c>
      <c r="K47" t="s">
        <v>187</v>
      </c>
      <c r="L47" t="s">
        <v>188</v>
      </c>
      <c r="M47">
        <v>74</v>
      </c>
      <c r="N47" t="s">
        <v>24</v>
      </c>
      <c r="O47" t="s">
        <v>95</v>
      </c>
      <c r="P47" t="s">
        <v>26</v>
      </c>
      <c r="Q47" t="s">
        <v>27</v>
      </c>
      <c r="R47">
        <v>2288178495</v>
      </c>
      <c r="S47" t="s">
        <v>30</v>
      </c>
      <c r="T47" t="s">
        <v>30</v>
      </c>
      <c r="U47" s="3">
        <v>0.35416666666666669</v>
      </c>
      <c r="V47" s="3">
        <v>0.95833333333333337</v>
      </c>
      <c r="W47" t="s">
        <v>41</v>
      </c>
      <c r="X47" s="1">
        <v>43072</v>
      </c>
      <c r="Y47">
        <v>0</v>
      </c>
      <c r="Z47">
        <v>24</v>
      </c>
      <c r="AA47">
        <v>0</v>
      </c>
      <c r="AB47">
        <v>32</v>
      </c>
      <c r="AC47">
        <v>0</v>
      </c>
      <c r="AD47">
        <v>0</v>
      </c>
      <c r="AE47">
        <f>(Y47+Z47+AA47)*AB47</f>
        <v>768</v>
      </c>
      <c r="AF47">
        <v>804</v>
      </c>
      <c r="AG47">
        <v>804</v>
      </c>
      <c r="AH47">
        <f t="shared" ref="AH47:AH48" si="15">+AG47-AF47+AE47</f>
        <v>768</v>
      </c>
    </row>
    <row r="48" spans="1:34" x14ac:dyDescent="0.55000000000000004">
      <c r="A48">
        <v>47</v>
      </c>
      <c r="B48" s="1">
        <v>43042</v>
      </c>
      <c r="C48" s="1" t="s">
        <v>220</v>
      </c>
      <c r="D48" s="1" t="s">
        <v>230</v>
      </c>
      <c r="E48" s="1" t="s">
        <v>30</v>
      </c>
      <c r="F48" s="1" t="s">
        <v>30</v>
      </c>
      <c r="G48" t="s">
        <v>250</v>
      </c>
      <c r="I48" t="s">
        <v>191</v>
      </c>
      <c r="J48">
        <v>2288578903</v>
      </c>
      <c r="K48" t="s">
        <v>190</v>
      </c>
      <c r="L48" t="s">
        <v>153</v>
      </c>
      <c r="M48">
        <v>144</v>
      </c>
      <c r="N48" t="s">
        <v>24</v>
      </c>
      <c r="O48" t="s">
        <v>25</v>
      </c>
      <c r="P48" t="s">
        <v>26</v>
      </c>
      <c r="Q48" t="s">
        <v>27</v>
      </c>
      <c r="R48">
        <v>2288185207</v>
      </c>
      <c r="S48" t="s">
        <v>30</v>
      </c>
      <c r="T48" t="s">
        <v>30</v>
      </c>
      <c r="U48" s="3">
        <v>0.70833333333333337</v>
      </c>
      <c r="V48" s="3">
        <v>0</v>
      </c>
      <c r="W48" t="s">
        <v>41</v>
      </c>
      <c r="X48" s="1">
        <v>43077</v>
      </c>
      <c r="Y48">
        <v>12</v>
      </c>
      <c r="Z48">
        <v>12</v>
      </c>
      <c r="AA48">
        <v>0</v>
      </c>
      <c r="AB48">
        <v>32</v>
      </c>
      <c r="AC48">
        <v>0</v>
      </c>
      <c r="AD48">
        <v>0</v>
      </c>
      <c r="AE48">
        <f>(Y48+Z48+AA48)*AB48</f>
        <v>768</v>
      </c>
      <c r="AF48">
        <v>768</v>
      </c>
      <c r="AG48">
        <v>768</v>
      </c>
      <c r="AH48">
        <f t="shared" si="15"/>
        <v>768</v>
      </c>
    </row>
    <row r="49" spans="1:34" x14ac:dyDescent="0.55000000000000004">
      <c r="A49">
        <v>48</v>
      </c>
      <c r="B49" s="1">
        <v>43049</v>
      </c>
      <c r="C49" s="1" t="s">
        <v>219</v>
      </c>
      <c r="D49" s="1" t="s">
        <v>228</v>
      </c>
      <c r="E49" s="1" t="s">
        <v>30</v>
      </c>
      <c r="F49" s="1" t="s">
        <v>30</v>
      </c>
      <c r="G49" t="s">
        <v>251</v>
      </c>
      <c r="H49">
        <v>2281045213</v>
      </c>
      <c r="I49" t="s">
        <v>252</v>
      </c>
      <c r="J49">
        <v>2283567601</v>
      </c>
      <c r="K49" t="s">
        <v>192</v>
      </c>
      <c r="L49" t="s">
        <v>153</v>
      </c>
      <c r="M49">
        <v>118</v>
      </c>
      <c r="N49" t="s">
        <v>24</v>
      </c>
      <c r="O49" t="s">
        <v>25</v>
      </c>
      <c r="P49" t="s">
        <v>26</v>
      </c>
      <c r="Q49" t="s">
        <v>27</v>
      </c>
      <c r="R49" t="s">
        <v>30</v>
      </c>
      <c r="S49" t="s">
        <v>30</v>
      </c>
      <c r="T49" t="s">
        <v>30</v>
      </c>
      <c r="U49" s="3">
        <v>0.75</v>
      </c>
      <c r="V49" s="3">
        <v>4.1666666666666664E-2</v>
      </c>
      <c r="W49" t="s">
        <v>31</v>
      </c>
      <c r="X49" s="1">
        <v>43084</v>
      </c>
      <c r="Y49">
        <v>0</v>
      </c>
      <c r="Z49">
        <v>12</v>
      </c>
      <c r="AA49">
        <v>0</v>
      </c>
      <c r="AB49">
        <v>32</v>
      </c>
      <c r="AC49">
        <v>0</v>
      </c>
      <c r="AD49">
        <v>0</v>
      </c>
      <c r="AE49">
        <f>(Y49+Z49+AA49)*AB49</f>
        <v>384</v>
      </c>
      <c r="AF49">
        <v>768</v>
      </c>
      <c r="AG49">
        <v>1920</v>
      </c>
      <c r="AH49">
        <f>+AG49-AF49+AE49</f>
        <v>1536</v>
      </c>
    </row>
    <row r="50" spans="1:34" x14ac:dyDescent="0.55000000000000004">
      <c r="A50">
        <v>49</v>
      </c>
      <c r="B50" s="1">
        <v>43083</v>
      </c>
      <c r="C50" s="1" t="s">
        <v>219</v>
      </c>
      <c r="D50" s="1" t="s">
        <v>228</v>
      </c>
      <c r="E50" s="1" t="s">
        <v>30</v>
      </c>
      <c r="F50" s="1" t="s">
        <v>30</v>
      </c>
      <c r="G50" t="s">
        <v>193</v>
      </c>
      <c r="I50" t="s">
        <v>253</v>
      </c>
      <c r="J50">
        <v>2282943314</v>
      </c>
      <c r="K50" s="4" t="s">
        <v>194</v>
      </c>
      <c r="L50" t="s">
        <v>195</v>
      </c>
      <c r="M50" t="s">
        <v>196</v>
      </c>
      <c r="N50" t="s">
        <v>24</v>
      </c>
      <c r="O50" t="s">
        <v>25</v>
      </c>
      <c r="P50" t="s">
        <v>68</v>
      </c>
      <c r="Q50" t="s">
        <v>27</v>
      </c>
      <c r="R50">
        <v>2282017261</v>
      </c>
      <c r="S50" t="s">
        <v>30</v>
      </c>
      <c r="T50" t="s">
        <v>30</v>
      </c>
      <c r="U50" s="3">
        <v>0.75</v>
      </c>
      <c r="V50" s="3">
        <v>4.1666666666666664E-2</v>
      </c>
      <c r="W50" t="s">
        <v>37</v>
      </c>
      <c r="X50" s="1">
        <v>43098</v>
      </c>
      <c r="Y50">
        <v>0</v>
      </c>
      <c r="Z50">
        <v>48</v>
      </c>
      <c r="AA50">
        <v>0</v>
      </c>
      <c r="AB50">
        <v>30</v>
      </c>
      <c r="AC50">
        <v>0</v>
      </c>
      <c r="AD50">
        <v>0</v>
      </c>
      <c r="AE50">
        <f>(Y50+Z50+AA50)*AB50</f>
        <v>1440</v>
      </c>
      <c r="AF50">
        <v>0</v>
      </c>
      <c r="AG50">
        <v>740</v>
      </c>
      <c r="AH50">
        <f t="shared" ref="AH50:AH53" si="16">+AG50-AF50+AE50</f>
        <v>2180</v>
      </c>
    </row>
    <row r="51" spans="1:34" x14ac:dyDescent="0.55000000000000004">
      <c r="A51">
        <v>50</v>
      </c>
      <c r="B51" s="1">
        <v>43069</v>
      </c>
      <c r="C51" s="1" t="s">
        <v>219</v>
      </c>
      <c r="D51" s="1" t="s">
        <v>230</v>
      </c>
      <c r="E51" s="1" t="s">
        <v>30</v>
      </c>
      <c r="F51" s="1" t="s">
        <v>30</v>
      </c>
      <c r="G51" t="s">
        <v>30</v>
      </c>
      <c r="I51" t="s">
        <v>30</v>
      </c>
      <c r="K51" t="s">
        <v>197</v>
      </c>
      <c r="L51" t="s">
        <v>146</v>
      </c>
      <c r="M51" t="s">
        <v>51</v>
      </c>
      <c r="N51" t="s">
        <v>24</v>
      </c>
      <c r="O51" t="s">
        <v>147</v>
      </c>
      <c r="P51" t="s">
        <v>26</v>
      </c>
      <c r="Q51" t="s">
        <v>27</v>
      </c>
      <c r="R51">
        <v>2286882036</v>
      </c>
      <c r="S51" t="s">
        <v>30</v>
      </c>
      <c r="T51" t="s">
        <v>30</v>
      </c>
      <c r="U51" s="3">
        <v>0.54166666666666663</v>
      </c>
      <c r="V51" s="3">
        <v>0.92708333333333337</v>
      </c>
      <c r="W51" t="s">
        <v>37</v>
      </c>
      <c r="X51" s="1">
        <v>43091</v>
      </c>
      <c r="Y51">
        <v>6</v>
      </c>
      <c r="Z51">
        <v>6</v>
      </c>
      <c r="AA51">
        <v>0</v>
      </c>
      <c r="AB51">
        <v>32</v>
      </c>
      <c r="AC51">
        <v>0</v>
      </c>
      <c r="AD51">
        <v>0</v>
      </c>
      <c r="AE51">
        <f>(Y51+Z51+AA51)*AB51</f>
        <v>384</v>
      </c>
      <c r="AF51">
        <v>0</v>
      </c>
      <c r="AG51">
        <v>384</v>
      </c>
      <c r="AH51">
        <f t="shared" si="16"/>
        <v>768</v>
      </c>
    </row>
    <row r="52" spans="1:34" x14ac:dyDescent="0.55000000000000004">
      <c r="A52">
        <v>51</v>
      </c>
      <c r="B52" s="1">
        <v>43070</v>
      </c>
      <c r="C52" s="1" t="s">
        <v>219</v>
      </c>
      <c r="D52" s="1" t="s">
        <v>230</v>
      </c>
      <c r="E52" s="1" t="s">
        <v>266</v>
      </c>
      <c r="F52" s="1" t="s">
        <v>267</v>
      </c>
      <c r="G52" t="s">
        <v>30</v>
      </c>
      <c r="I52" t="s">
        <v>255</v>
      </c>
      <c r="J52">
        <v>2288554800</v>
      </c>
      <c r="K52" t="s">
        <v>198</v>
      </c>
      <c r="L52" t="s">
        <v>199</v>
      </c>
      <c r="M52" t="s">
        <v>200</v>
      </c>
      <c r="N52" t="s">
        <v>24</v>
      </c>
      <c r="O52" t="s">
        <v>201</v>
      </c>
      <c r="P52" t="s">
        <v>26</v>
      </c>
      <c r="Q52" t="s">
        <v>27</v>
      </c>
      <c r="R52">
        <v>2286886312</v>
      </c>
      <c r="S52" s="2" t="s">
        <v>202</v>
      </c>
      <c r="T52" t="s">
        <v>30</v>
      </c>
      <c r="U52" s="3">
        <v>0.5625</v>
      </c>
      <c r="V52" s="3">
        <v>0.98958333333333337</v>
      </c>
      <c r="W52" t="s">
        <v>37</v>
      </c>
      <c r="X52" s="1">
        <v>43090</v>
      </c>
      <c r="Y52">
        <v>24</v>
      </c>
      <c r="Z52">
        <v>24</v>
      </c>
      <c r="AA52">
        <v>0</v>
      </c>
      <c r="AB52">
        <v>30</v>
      </c>
      <c r="AC52">
        <v>1</v>
      </c>
      <c r="AD52">
        <f t="shared" ref="AD52" si="17">AC52*0.16*AB52</f>
        <v>4.8</v>
      </c>
      <c r="AE52">
        <f>(Y52+Z52+AA52)*(AB52+AD52)</f>
        <v>1670.3999999999999</v>
      </c>
      <c r="AF52">
        <f>1440*1.16</f>
        <v>1670.3999999999999</v>
      </c>
      <c r="AG52">
        <f>720*1.16</f>
        <v>835.19999999999993</v>
      </c>
      <c r="AH52">
        <f t="shared" si="16"/>
        <v>835.19999999999993</v>
      </c>
    </row>
    <row r="53" spans="1:34" x14ac:dyDescent="0.55000000000000004">
      <c r="A53">
        <v>52</v>
      </c>
      <c r="B53" s="1">
        <v>43082</v>
      </c>
      <c r="C53" s="1" t="s">
        <v>220</v>
      </c>
      <c r="D53" s="1" t="s">
        <v>228</v>
      </c>
      <c r="E53" s="1" t="s">
        <v>30</v>
      </c>
      <c r="F53" s="1" t="s">
        <v>30</v>
      </c>
      <c r="G53" t="s">
        <v>203</v>
      </c>
      <c r="I53" t="s">
        <v>206</v>
      </c>
      <c r="J53">
        <v>2281998609</v>
      </c>
      <c r="K53" t="s">
        <v>204</v>
      </c>
      <c r="L53" t="s">
        <v>205</v>
      </c>
      <c r="M53">
        <v>157</v>
      </c>
      <c r="N53" t="s">
        <v>24</v>
      </c>
      <c r="O53" t="s">
        <v>25</v>
      </c>
      <c r="P53" t="s">
        <v>26</v>
      </c>
      <c r="Q53" t="s">
        <v>27</v>
      </c>
      <c r="R53" t="s">
        <v>30</v>
      </c>
      <c r="S53" t="s">
        <v>30</v>
      </c>
      <c r="T53" t="s">
        <v>30</v>
      </c>
      <c r="U53" s="3">
        <v>0.95833333333333337</v>
      </c>
      <c r="V53" s="3">
        <v>0.16666666666666666</v>
      </c>
      <c r="W53" t="s">
        <v>207</v>
      </c>
      <c r="X53" s="1">
        <v>43091</v>
      </c>
      <c r="Y53">
        <v>0</v>
      </c>
      <c r="Z53">
        <v>24</v>
      </c>
      <c r="AA53">
        <v>0</v>
      </c>
      <c r="AB53">
        <v>30</v>
      </c>
      <c r="AC53">
        <v>0</v>
      </c>
      <c r="AD53">
        <v>0</v>
      </c>
      <c r="AE53">
        <f>(Y53+Z53+AA53)*AB53</f>
        <v>720</v>
      </c>
      <c r="AF53">
        <v>0</v>
      </c>
      <c r="AG53">
        <v>0</v>
      </c>
      <c r="AH53">
        <f t="shared" si="16"/>
        <v>720</v>
      </c>
    </row>
    <row r="54" spans="1:34" x14ac:dyDescent="0.55000000000000004">
      <c r="A54">
        <v>53</v>
      </c>
      <c r="B54" s="1">
        <v>43102</v>
      </c>
      <c r="C54" s="1" t="s">
        <v>219</v>
      </c>
      <c r="D54" s="1" t="s">
        <v>229</v>
      </c>
      <c r="E54" s="1" t="s">
        <v>30</v>
      </c>
      <c r="F54" s="1" t="s">
        <v>30</v>
      </c>
      <c r="G54" t="s">
        <v>254</v>
      </c>
      <c r="H54">
        <v>2281532353</v>
      </c>
      <c r="K54" t="s">
        <v>208</v>
      </c>
      <c r="L54" t="s">
        <v>173</v>
      </c>
      <c r="M54">
        <v>4</v>
      </c>
      <c r="N54" t="s">
        <v>24</v>
      </c>
      <c r="O54" t="s">
        <v>25</v>
      </c>
      <c r="P54" t="s">
        <v>68</v>
      </c>
      <c r="Q54" t="s">
        <v>27</v>
      </c>
      <c r="R54">
        <v>2282010736</v>
      </c>
      <c r="S54" t="s">
        <v>30</v>
      </c>
      <c r="T54" t="s">
        <v>30</v>
      </c>
      <c r="U54" s="3">
        <v>0.33333333333333331</v>
      </c>
      <c r="V54" s="3">
        <v>0.95833333333333337</v>
      </c>
      <c r="W54" t="s">
        <v>41</v>
      </c>
      <c r="X54" s="1" t="s">
        <v>24</v>
      </c>
      <c r="Y54" s="1" t="s">
        <v>24</v>
      </c>
      <c r="Z54" s="1" t="s">
        <v>24</v>
      </c>
      <c r="AA54" s="1" t="s">
        <v>24</v>
      </c>
      <c r="AB54" s="1" t="s">
        <v>24</v>
      </c>
      <c r="AC54" s="1" t="s">
        <v>24</v>
      </c>
      <c r="AD54" s="1" t="s">
        <v>24</v>
      </c>
      <c r="AE54" s="1" t="s">
        <v>24</v>
      </c>
      <c r="AF54" s="1" t="s">
        <v>24</v>
      </c>
      <c r="AG54" s="1" t="s">
        <v>24</v>
      </c>
      <c r="AH54" s="1" t="s">
        <v>24</v>
      </c>
    </row>
    <row r="55" spans="1:34" x14ac:dyDescent="0.55000000000000004">
      <c r="A55">
        <v>54</v>
      </c>
      <c r="B55" s="1">
        <v>43105</v>
      </c>
      <c r="C55" s="1" t="s">
        <v>220</v>
      </c>
      <c r="D55" s="1" t="s">
        <v>232</v>
      </c>
      <c r="E55" s="1" t="s">
        <v>30</v>
      </c>
      <c r="F55" s="1" t="s">
        <v>30</v>
      </c>
      <c r="G55" t="s">
        <v>209</v>
      </c>
      <c r="K55" t="s">
        <v>210</v>
      </c>
      <c r="L55" t="s">
        <v>211</v>
      </c>
      <c r="M55" t="s">
        <v>212</v>
      </c>
      <c r="N55" t="s">
        <v>24</v>
      </c>
      <c r="O55" t="s">
        <v>213</v>
      </c>
      <c r="P55" t="s">
        <v>26</v>
      </c>
      <c r="Q55" t="s">
        <v>27</v>
      </c>
      <c r="R55">
        <v>2282980680</v>
      </c>
      <c r="S55" t="s">
        <v>30</v>
      </c>
      <c r="T55" t="s">
        <v>30</v>
      </c>
      <c r="U55" s="3">
        <v>0.5</v>
      </c>
      <c r="V55" s="3">
        <v>0.83333333333333337</v>
      </c>
      <c r="W55" t="s">
        <v>154</v>
      </c>
      <c r="X55" s="1" t="s">
        <v>24</v>
      </c>
      <c r="Y55" s="1" t="s">
        <v>24</v>
      </c>
      <c r="Z55" s="1" t="s">
        <v>24</v>
      </c>
      <c r="AA55" s="1" t="s">
        <v>24</v>
      </c>
      <c r="AB55" s="1" t="s">
        <v>24</v>
      </c>
      <c r="AC55" s="1" t="s">
        <v>24</v>
      </c>
      <c r="AD55" s="1" t="s">
        <v>24</v>
      </c>
      <c r="AE55" s="1" t="s">
        <v>24</v>
      </c>
      <c r="AF55" s="1" t="s">
        <v>24</v>
      </c>
      <c r="AG55" s="1" t="s">
        <v>24</v>
      </c>
      <c r="AH55" s="1" t="s">
        <v>24</v>
      </c>
    </row>
    <row r="56" spans="1:34" x14ac:dyDescent="0.55000000000000004">
      <c r="A56">
        <v>55</v>
      </c>
      <c r="B56" s="1" t="s">
        <v>24</v>
      </c>
      <c r="C56" s="1" t="s">
        <v>24</v>
      </c>
      <c r="D56" s="1" t="s">
        <v>24</v>
      </c>
      <c r="E56" s="1" t="s">
        <v>24</v>
      </c>
      <c r="F56" s="1" t="s">
        <v>30</v>
      </c>
      <c r="G56" t="s">
        <v>24</v>
      </c>
      <c r="I56" t="s">
        <v>24</v>
      </c>
      <c r="J56" t="s">
        <v>24</v>
      </c>
      <c r="K56" t="s">
        <v>214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  <c r="T56" t="s">
        <v>24</v>
      </c>
      <c r="U56" t="s">
        <v>24</v>
      </c>
      <c r="V56" t="s">
        <v>24</v>
      </c>
      <c r="W56" t="s">
        <v>24</v>
      </c>
      <c r="X56" s="1" t="s">
        <v>24</v>
      </c>
      <c r="Y56" s="1" t="s">
        <v>24</v>
      </c>
      <c r="Z56" s="1" t="s">
        <v>24</v>
      </c>
      <c r="AA56" s="1" t="s">
        <v>24</v>
      </c>
      <c r="AB56" s="1" t="s">
        <v>24</v>
      </c>
      <c r="AC56" s="1" t="s">
        <v>24</v>
      </c>
      <c r="AD56" s="1" t="s">
        <v>24</v>
      </c>
      <c r="AE56" s="1" t="s">
        <v>24</v>
      </c>
      <c r="AF56" s="1" t="s">
        <v>24</v>
      </c>
      <c r="AG56" s="1" t="s">
        <v>24</v>
      </c>
      <c r="AH56" s="1" t="s">
        <v>24</v>
      </c>
    </row>
    <row r="57" spans="1:34" x14ac:dyDescent="0.55000000000000004">
      <c r="A57">
        <v>56</v>
      </c>
      <c r="B57" s="1" t="s">
        <v>24</v>
      </c>
      <c r="C57" s="1" t="s">
        <v>24</v>
      </c>
      <c r="D57" s="1" t="s">
        <v>24</v>
      </c>
      <c r="E57" s="1" t="s">
        <v>24</v>
      </c>
      <c r="F57" s="1" t="s">
        <v>30</v>
      </c>
      <c r="G57" t="s">
        <v>24</v>
      </c>
      <c r="I57" t="s">
        <v>24</v>
      </c>
      <c r="J57" t="s">
        <v>24</v>
      </c>
      <c r="K57" t="s">
        <v>215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t="s">
        <v>24</v>
      </c>
      <c r="V57" t="s">
        <v>24</v>
      </c>
      <c r="W57" t="s">
        <v>24</v>
      </c>
      <c r="X57" s="1" t="s">
        <v>24</v>
      </c>
      <c r="Y57" s="1" t="s">
        <v>24</v>
      </c>
      <c r="Z57" s="1" t="s">
        <v>24</v>
      </c>
      <c r="AA57" s="1" t="s">
        <v>24</v>
      </c>
      <c r="AB57" s="1" t="s">
        <v>24</v>
      </c>
      <c r="AC57" s="1" t="s">
        <v>24</v>
      </c>
      <c r="AD57" s="1" t="s">
        <v>24</v>
      </c>
      <c r="AE57" s="1" t="s">
        <v>24</v>
      </c>
      <c r="AF57" s="1" t="s">
        <v>24</v>
      </c>
      <c r="AG57" s="1" t="s">
        <v>24</v>
      </c>
      <c r="AH57" s="1" t="s">
        <v>24</v>
      </c>
    </row>
    <row r="58" spans="1:34" x14ac:dyDescent="0.55000000000000004">
      <c r="A58">
        <v>57</v>
      </c>
      <c r="B58" s="1" t="s">
        <v>24</v>
      </c>
      <c r="C58" s="1" t="s">
        <v>24</v>
      </c>
      <c r="D58" s="1" t="s">
        <v>24</v>
      </c>
      <c r="E58" s="1" t="s">
        <v>24</v>
      </c>
      <c r="F58" s="1" t="s">
        <v>30</v>
      </c>
      <c r="G58" t="s">
        <v>24</v>
      </c>
      <c r="I58" t="s">
        <v>24</v>
      </c>
      <c r="J58" t="s">
        <v>24</v>
      </c>
      <c r="K58" t="s">
        <v>216</v>
      </c>
      <c r="L58" t="s">
        <v>24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  <c r="T58" t="s">
        <v>24</v>
      </c>
      <c r="U58" t="s">
        <v>24</v>
      </c>
      <c r="V58" t="s">
        <v>24</v>
      </c>
      <c r="W58" t="s">
        <v>24</v>
      </c>
      <c r="X58" s="1" t="s">
        <v>24</v>
      </c>
      <c r="Y58" s="1" t="s">
        <v>24</v>
      </c>
      <c r="Z58" s="1" t="s">
        <v>24</v>
      </c>
      <c r="AA58" s="1" t="s">
        <v>24</v>
      </c>
      <c r="AB58" s="1" t="s">
        <v>24</v>
      </c>
      <c r="AC58" s="1" t="s">
        <v>24</v>
      </c>
      <c r="AD58" s="1" t="s">
        <v>24</v>
      </c>
      <c r="AE58" s="1" t="s">
        <v>24</v>
      </c>
      <c r="AF58" s="1" t="s">
        <v>24</v>
      </c>
      <c r="AG58" s="1" t="s">
        <v>24</v>
      </c>
      <c r="AH58" s="1" t="s">
        <v>24</v>
      </c>
    </row>
    <row r="59" spans="1:34" x14ac:dyDescent="0.55000000000000004">
      <c r="A59">
        <v>58</v>
      </c>
      <c r="B59" s="1" t="s">
        <v>24</v>
      </c>
      <c r="C59" s="1" t="s">
        <v>24</v>
      </c>
      <c r="D59" s="1" t="s">
        <v>24</v>
      </c>
      <c r="E59" s="1" t="s">
        <v>24</v>
      </c>
      <c r="F59" s="1" t="s">
        <v>30</v>
      </c>
      <c r="G59" t="s">
        <v>24</v>
      </c>
      <c r="I59" t="s">
        <v>24</v>
      </c>
      <c r="J59" t="s">
        <v>24</v>
      </c>
      <c r="K59" t="s">
        <v>217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  <c r="T59" t="s">
        <v>24</v>
      </c>
      <c r="U59" t="s">
        <v>24</v>
      </c>
      <c r="V59" t="s">
        <v>24</v>
      </c>
      <c r="W59" t="s">
        <v>24</v>
      </c>
      <c r="X59" s="1" t="s">
        <v>24</v>
      </c>
      <c r="Y59" s="1" t="s">
        <v>24</v>
      </c>
      <c r="Z59" s="1" t="s">
        <v>24</v>
      </c>
      <c r="AA59" s="1" t="s">
        <v>24</v>
      </c>
      <c r="AB59" s="1" t="s">
        <v>24</v>
      </c>
      <c r="AC59" s="1" t="s">
        <v>24</v>
      </c>
      <c r="AD59" s="1" t="s">
        <v>24</v>
      </c>
      <c r="AE59" s="1" t="s">
        <v>24</v>
      </c>
      <c r="AF59" s="1" t="s">
        <v>24</v>
      </c>
      <c r="AG59" s="1" t="s">
        <v>24</v>
      </c>
      <c r="AH59" s="1" t="s">
        <v>24</v>
      </c>
    </row>
  </sheetData>
  <hyperlinks>
    <hyperlink ref="S7" r:id="rId1" xr:uid="{CB12AC86-BAB5-44EE-8F2C-AF416C48FB46}"/>
    <hyperlink ref="T7" r:id="rId2" xr:uid="{CD512278-EC9F-400E-AFBA-172DE6C45D59}"/>
    <hyperlink ref="S3" r:id="rId3" xr:uid="{8422955D-BE1E-4E53-B881-1C012876BB1D}"/>
    <hyperlink ref="S2" r:id="rId4" xr:uid="{5FEBE197-4234-4F8B-9DA0-532617DB4DC6}"/>
    <hyperlink ref="S8" r:id="rId5" xr:uid="{B969B4B8-D78A-4745-B1CA-6C004E8B1726}"/>
    <hyperlink ref="S11" r:id="rId6" xr:uid="{402C4310-1E7E-4326-9E6B-72E526A004DC}"/>
    <hyperlink ref="T11" r:id="rId7" xr:uid="{8C464DD8-9E9F-4672-B5D2-49794D9003C2}"/>
    <hyperlink ref="S23" r:id="rId8" xr:uid="{02A93309-1BE2-4286-8F95-91B78F075529}"/>
    <hyperlink ref="T23" r:id="rId9" xr:uid="{8809423D-D2EA-4044-B5E3-87D5A55C709E}"/>
    <hyperlink ref="S41" r:id="rId10" xr:uid="{106EC7D2-9382-4675-9DBE-72D8B15B5A82}"/>
    <hyperlink ref="S44" r:id="rId11" xr:uid="{FBEF3FD0-BFD3-491C-854E-A6F0C1F3AC77}"/>
    <hyperlink ref="S52" r:id="rId12" xr:uid="{891552A1-00F5-488A-84CA-4E8E050651B6}"/>
  </hyperlinks>
  <pageMargins left="0.7" right="0.7" top="0.75" bottom="0.75" header="0.3" footer="0.3"/>
  <legacy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Q K o T L Y q H 1 6 n A A A A + A A A A B I A H A B D b 2 5 m a W c v U G F j a 2 F n Z S 5 4 b W w g o h g A K K A U A A A A A A A A A A A A A A A A A A A A A A A A A A A A h Y 9 N D o I w G E S v Q r q n P x i U k I + y c C u J i Y l h 2 5 Q K j V A M L Z a 7 u f B I X k E S R d 2 5 n M m b 5 M 3 j d o d 8 6 t r g q g a r e 5 M h h i k K l J F 9 p U 2 d o d G d w g T l H P Z C n k W t g h k 2 N p 2 s z l D j 3 C U l x H u P / Q r 3 Q 0 0 i S h k p i 9 1 B N q o T o T b W C S M V + q y q / y v E 4 f i S 4 R G O N z i m 6 w S z h A F Z a i i 0 + S L R b I w p k J 8 S t m P r x k F x Z c O i B L J E I O 8 X / A l Q S w M E F A A C A A g A r Q K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0 C q E w o i k e 4 D g A A A B E A A A A T A B w A R m 9 y b X V s Y X M v U 2 V j d G l v b j E u b S C i G A A o o B Q A A A A A A A A A A A A A A A A A A A A A A A A A A A A r T k 0 u y c z P U w i G 0 I b W A F B L A Q I t A B Q A A g A I A K 0 C q E y 2 K h 9 e p w A A A P g A A A A S A A A A A A A A A A A A A A A A A A A A A A B D b 2 5 m a W c v U G F j a 2 F n Z S 5 4 b W x Q S w E C L Q A U A A I A C A C t A q h M D 8 r p q 6 Q A A A D p A A A A E w A A A A A A A A A A A A A A A A D z A A A A W 0 N v b n R l b n R f V H l w Z X N d L n h t b F B L A Q I t A B Q A A g A I A K 0 C q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w g Y S u P K 8 S a g O l 6 p w M t n 2 A A A A A A I A A A A A A B B m A A A A A Q A A I A A A A M g w E 4 d N g Z c X L v E m F C l Q J U g Y a u H / q E b x A O o Z 7 f I 0 m 0 K b A A A A A A 6 A A A A A A g A A I A A A A A U T 3 k w u D n a L F y A k F S X h A x U E D y X n h / Y f K + W x 9 4 6 j Y Q H B U A A A A A X I / F g E W s y d k H e J x + a Q 1 A X d u w / 2 L X J t T G R 1 n Y x w L u W P 9 / 9 6 n 3 K t b e r F / h w 2 r a H L D y S e n e Q 1 Q w M a / l n p M T N T 9 p 9 u b g E / h K D a 9 9 E 0 J S f U N L u n Q A A A A P F k d q L D + h 0 I 8 l x Q c Z 7 W c d s / e l a R h o u u m F 4 u w y D S 1 5 I d 9 s 9 R z c S n L y k 2 s 8 J 4 a B G J T X S r / Z D D g 9 j H p D D P Y v i c + V w = < / D a t a M a s h u p > 
</file>

<file path=customXml/itemProps1.xml><?xml version="1.0" encoding="utf-8"?>
<ds:datastoreItem xmlns:ds="http://schemas.openxmlformats.org/officeDocument/2006/customXml" ds:itemID="{074822C5-969C-4A8D-BDC0-9F1F248938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Últimos movimientos2017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garcia</dc:creator>
  <cp:lastModifiedBy>rafael garcia</cp:lastModifiedBy>
  <dcterms:created xsi:type="dcterms:W3CDTF">2018-05-08T04:19:49Z</dcterms:created>
  <dcterms:modified xsi:type="dcterms:W3CDTF">2019-05-09T20:02:25Z</dcterms:modified>
</cp:coreProperties>
</file>