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00" windowWidth="19635" windowHeight="10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0" i="1" l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D4" i="1"/>
  <c r="L10" i="1" l="1"/>
  <c r="K10" i="1"/>
  <c r="G6" i="1"/>
  <c r="A12" i="1"/>
  <c r="A13" i="1" s="1"/>
  <c r="A11" i="1"/>
  <c r="H4" i="1"/>
  <c r="I4" i="1" s="1"/>
  <c r="L4" i="1" s="1"/>
  <c r="M4" i="1" s="1"/>
  <c r="A6" i="1"/>
  <c r="D6" i="1"/>
  <c r="E6" i="1"/>
  <c r="C12" i="1" l="1"/>
  <c r="K12" i="1" s="1"/>
  <c r="L12" i="1" s="1"/>
  <c r="C13" i="1"/>
  <c r="K13" i="1" s="1"/>
  <c r="L13" i="1" s="1"/>
  <c r="D11" i="1"/>
  <c r="D12" i="1"/>
  <c r="D10" i="1"/>
  <c r="N4" i="1"/>
  <c r="B10" i="1" s="1"/>
  <c r="G10" i="1" s="1"/>
  <c r="H10" i="1" s="1"/>
  <c r="D13" i="1"/>
  <c r="A14" i="1"/>
  <c r="D14" i="1" s="1"/>
  <c r="C11" i="1"/>
  <c r="K11" i="1" s="1"/>
  <c r="L11" i="1" s="1"/>
  <c r="B11" i="1" l="1"/>
  <c r="A15" i="1"/>
  <c r="D15" i="1" s="1"/>
  <c r="C14" i="1"/>
  <c r="K14" i="1" s="1"/>
  <c r="L14" i="1" s="1"/>
  <c r="B12" i="1" l="1"/>
  <c r="G11" i="1"/>
  <c r="H11" i="1" s="1"/>
  <c r="A16" i="1"/>
  <c r="D16" i="1" s="1"/>
  <c r="C15" i="1"/>
  <c r="K15" i="1" s="1"/>
  <c r="L15" i="1" s="1"/>
  <c r="G12" i="1" l="1"/>
  <c r="H12" i="1" s="1"/>
  <c r="B13" i="1"/>
  <c r="C16" i="1"/>
  <c r="K16" i="1" s="1"/>
  <c r="L16" i="1" s="1"/>
  <c r="A17" i="1"/>
  <c r="D17" i="1" s="1"/>
  <c r="B14" i="1" l="1"/>
  <c r="G13" i="1"/>
  <c r="H13" i="1" s="1"/>
  <c r="C17" i="1"/>
  <c r="K17" i="1" s="1"/>
  <c r="L17" i="1" s="1"/>
  <c r="A18" i="1"/>
  <c r="D18" i="1" s="1"/>
  <c r="G14" i="1" l="1"/>
  <c r="H14" i="1" s="1"/>
  <c r="B15" i="1"/>
  <c r="C18" i="1"/>
  <c r="K18" i="1" s="1"/>
  <c r="L18" i="1" s="1"/>
  <c r="A19" i="1"/>
  <c r="D19" i="1" s="1"/>
  <c r="G15" i="1" l="1"/>
  <c r="H15" i="1" s="1"/>
  <c r="B16" i="1"/>
  <c r="A20" i="1"/>
  <c r="D20" i="1" s="1"/>
  <c r="C19" i="1"/>
  <c r="K19" i="1" s="1"/>
  <c r="L19" i="1" s="1"/>
  <c r="G16" i="1" l="1"/>
  <c r="H16" i="1" s="1"/>
  <c r="B17" i="1"/>
  <c r="A21" i="1"/>
  <c r="D21" i="1" s="1"/>
  <c r="C20" i="1"/>
  <c r="K20" i="1" s="1"/>
  <c r="L20" i="1" s="1"/>
  <c r="G17" i="1" l="1"/>
  <c r="H17" i="1" s="1"/>
  <c r="B18" i="1"/>
  <c r="C21" i="1"/>
  <c r="K21" i="1" s="1"/>
  <c r="L21" i="1" s="1"/>
  <c r="A22" i="1"/>
  <c r="D22" i="1" s="1"/>
  <c r="G18" i="1" l="1"/>
  <c r="H18" i="1" s="1"/>
  <c r="B19" i="1"/>
  <c r="A23" i="1"/>
  <c r="D23" i="1" s="1"/>
  <c r="C22" i="1"/>
  <c r="K22" i="1" s="1"/>
  <c r="L22" i="1" s="1"/>
  <c r="G19" i="1" l="1"/>
  <c r="H19" i="1" s="1"/>
  <c r="B20" i="1"/>
  <c r="A24" i="1"/>
  <c r="D24" i="1" s="1"/>
  <c r="C23" i="1"/>
  <c r="K23" i="1" s="1"/>
  <c r="L23" i="1" s="1"/>
  <c r="G20" i="1" l="1"/>
  <c r="H20" i="1" s="1"/>
  <c r="B21" i="1"/>
  <c r="C24" i="1"/>
  <c r="K24" i="1" s="1"/>
  <c r="L24" i="1" s="1"/>
  <c r="A25" i="1"/>
  <c r="D25" i="1" s="1"/>
  <c r="G21" i="1" l="1"/>
  <c r="H21" i="1" s="1"/>
  <c r="B22" i="1"/>
  <c r="C25" i="1"/>
  <c r="K25" i="1" s="1"/>
  <c r="L25" i="1" s="1"/>
  <c r="A26" i="1"/>
  <c r="D26" i="1" s="1"/>
  <c r="G22" i="1" l="1"/>
  <c r="H22" i="1" s="1"/>
  <c r="B23" i="1"/>
  <c r="C26" i="1"/>
  <c r="K26" i="1" s="1"/>
  <c r="L26" i="1" s="1"/>
  <c r="A27" i="1"/>
  <c r="D27" i="1" s="1"/>
  <c r="G23" i="1" l="1"/>
  <c r="H23" i="1" s="1"/>
  <c r="B24" i="1"/>
  <c r="A28" i="1"/>
  <c r="D28" i="1" s="1"/>
  <c r="C27" i="1"/>
  <c r="K27" i="1" s="1"/>
  <c r="L27" i="1" s="1"/>
  <c r="G24" i="1" l="1"/>
  <c r="H24" i="1" s="1"/>
  <c r="B25" i="1"/>
  <c r="A29" i="1"/>
  <c r="D29" i="1" s="1"/>
  <c r="C28" i="1"/>
  <c r="K28" i="1" s="1"/>
  <c r="L28" i="1" s="1"/>
  <c r="G25" i="1" l="1"/>
  <c r="H25" i="1" s="1"/>
  <c r="B26" i="1"/>
  <c r="C29" i="1"/>
  <c r="K29" i="1" s="1"/>
  <c r="L29" i="1" s="1"/>
  <c r="A30" i="1"/>
  <c r="D30" i="1" s="1"/>
  <c r="G26" i="1" l="1"/>
  <c r="H26" i="1" s="1"/>
  <c r="B27" i="1"/>
  <c r="A31" i="1"/>
  <c r="D31" i="1" s="1"/>
  <c r="C30" i="1"/>
  <c r="K30" i="1" s="1"/>
  <c r="L30" i="1" s="1"/>
  <c r="G27" i="1" l="1"/>
  <c r="H27" i="1" s="1"/>
  <c r="B28" i="1"/>
  <c r="A32" i="1"/>
  <c r="D32" i="1" s="1"/>
  <c r="C31" i="1"/>
  <c r="K31" i="1" s="1"/>
  <c r="L31" i="1" s="1"/>
  <c r="G28" i="1" l="1"/>
  <c r="H28" i="1" s="1"/>
  <c r="B29" i="1"/>
  <c r="C32" i="1"/>
  <c r="K32" i="1" s="1"/>
  <c r="L32" i="1" s="1"/>
  <c r="A33" i="1"/>
  <c r="D33" i="1" s="1"/>
  <c r="G29" i="1" l="1"/>
  <c r="H29" i="1" s="1"/>
  <c r="B30" i="1"/>
  <c r="A34" i="1"/>
  <c r="D34" i="1" s="1"/>
  <c r="C33" i="1"/>
  <c r="K33" i="1" s="1"/>
  <c r="L33" i="1" s="1"/>
  <c r="G30" i="1" l="1"/>
  <c r="H30" i="1" s="1"/>
  <c r="B31" i="1"/>
  <c r="C34" i="1"/>
  <c r="K34" i="1" s="1"/>
  <c r="L34" i="1" s="1"/>
  <c r="A35" i="1"/>
  <c r="D35" i="1" s="1"/>
  <c r="G31" i="1" l="1"/>
  <c r="H31" i="1" s="1"/>
  <c r="B32" i="1"/>
  <c r="A36" i="1"/>
  <c r="D36" i="1" s="1"/>
  <c r="C35" i="1"/>
  <c r="K35" i="1" s="1"/>
  <c r="L35" i="1" s="1"/>
  <c r="G32" i="1" l="1"/>
  <c r="H32" i="1" s="1"/>
  <c r="B33" i="1"/>
  <c r="C36" i="1"/>
  <c r="K36" i="1" s="1"/>
  <c r="L36" i="1" s="1"/>
  <c r="A37" i="1"/>
  <c r="D37" i="1" s="1"/>
  <c r="G33" i="1" l="1"/>
  <c r="H33" i="1" s="1"/>
  <c r="B34" i="1"/>
  <c r="C37" i="1"/>
  <c r="K37" i="1" s="1"/>
  <c r="L37" i="1" s="1"/>
  <c r="A38" i="1"/>
  <c r="D38" i="1" s="1"/>
  <c r="G34" i="1" l="1"/>
  <c r="H34" i="1" s="1"/>
  <c r="B35" i="1"/>
  <c r="A39" i="1"/>
  <c r="D39" i="1" s="1"/>
  <c r="C38" i="1"/>
  <c r="K38" i="1" s="1"/>
  <c r="L38" i="1" s="1"/>
  <c r="G35" i="1" l="1"/>
  <c r="H35" i="1" s="1"/>
  <c r="B36" i="1"/>
  <c r="A40" i="1"/>
  <c r="D40" i="1" s="1"/>
  <c r="C39" i="1"/>
  <c r="K39" i="1" s="1"/>
  <c r="L39" i="1" s="1"/>
  <c r="G36" i="1" l="1"/>
  <c r="H36" i="1" s="1"/>
  <c r="B37" i="1"/>
  <c r="C40" i="1"/>
  <c r="K40" i="1" s="1"/>
  <c r="L40" i="1" s="1"/>
  <c r="A41" i="1"/>
  <c r="D41" i="1" s="1"/>
  <c r="G37" i="1" l="1"/>
  <c r="H37" i="1" s="1"/>
  <c r="B38" i="1"/>
  <c r="A42" i="1"/>
  <c r="D42" i="1" s="1"/>
  <c r="C41" i="1"/>
  <c r="K41" i="1" s="1"/>
  <c r="L41" i="1" s="1"/>
  <c r="G38" i="1" l="1"/>
  <c r="H38" i="1" s="1"/>
  <c r="B39" i="1"/>
  <c r="C42" i="1"/>
  <c r="K42" i="1" s="1"/>
  <c r="L42" i="1" s="1"/>
  <c r="A43" i="1"/>
  <c r="D43" i="1" s="1"/>
  <c r="G39" i="1" l="1"/>
  <c r="H39" i="1" s="1"/>
  <c r="B40" i="1"/>
  <c r="A44" i="1"/>
  <c r="D44" i="1" s="1"/>
  <c r="C43" i="1"/>
  <c r="K43" i="1" s="1"/>
  <c r="L43" i="1" s="1"/>
  <c r="G40" i="1" l="1"/>
  <c r="H40" i="1" s="1"/>
  <c r="B41" i="1"/>
  <c r="C44" i="1"/>
  <c r="K44" i="1" s="1"/>
  <c r="L44" i="1" s="1"/>
  <c r="A45" i="1"/>
  <c r="D45" i="1" s="1"/>
  <c r="G41" i="1" l="1"/>
  <c r="H41" i="1" s="1"/>
  <c r="B42" i="1"/>
  <c r="C45" i="1"/>
  <c r="K45" i="1" s="1"/>
  <c r="L45" i="1" s="1"/>
  <c r="A46" i="1"/>
  <c r="D46" i="1" s="1"/>
  <c r="G42" i="1" l="1"/>
  <c r="H42" i="1" s="1"/>
  <c r="B43" i="1"/>
  <c r="A47" i="1"/>
  <c r="D47" i="1" s="1"/>
  <c r="C46" i="1"/>
  <c r="K46" i="1" s="1"/>
  <c r="L46" i="1" s="1"/>
  <c r="G43" i="1" l="1"/>
  <c r="H43" i="1" s="1"/>
  <c r="B44" i="1"/>
  <c r="A48" i="1"/>
  <c r="D48" i="1" s="1"/>
  <c r="C47" i="1"/>
  <c r="K47" i="1" s="1"/>
  <c r="L47" i="1" s="1"/>
  <c r="G44" i="1" l="1"/>
  <c r="H44" i="1" s="1"/>
  <c r="B45" i="1"/>
  <c r="C48" i="1"/>
  <c r="K48" i="1" s="1"/>
  <c r="L48" i="1" s="1"/>
  <c r="A49" i="1"/>
  <c r="D49" i="1" s="1"/>
  <c r="G45" i="1" l="1"/>
  <c r="H45" i="1" s="1"/>
  <c r="B46" i="1"/>
  <c r="A50" i="1"/>
  <c r="D50" i="1" s="1"/>
  <c r="C49" i="1"/>
  <c r="K49" i="1" s="1"/>
  <c r="L49" i="1" s="1"/>
  <c r="G46" i="1" l="1"/>
  <c r="H46" i="1" s="1"/>
  <c r="B47" i="1"/>
  <c r="C50" i="1"/>
  <c r="K50" i="1" s="1"/>
  <c r="L50" i="1" s="1"/>
  <c r="A51" i="1"/>
  <c r="D51" i="1" s="1"/>
  <c r="G47" i="1" l="1"/>
  <c r="H47" i="1" s="1"/>
  <c r="B48" i="1"/>
  <c r="A52" i="1"/>
  <c r="D52" i="1" s="1"/>
  <c r="C51" i="1"/>
  <c r="K51" i="1" s="1"/>
  <c r="L51" i="1" s="1"/>
  <c r="G48" i="1" l="1"/>
  <c r="H48" i="1" s="1"/>
  <c r="B49" i="1"/>
  <c r="C52" i="1"/>
  <c r="K52" i="1" s="1"/>
  <c r="L52" i="1" s="1"/>
  <c r="A53" i="1"/>
  <c r="D53" i="1" s="1"/>
  <c r="G49" i="1" l="1"/>
  <c r="H49" i="1" s="1"/>
  <c r="B50" i="1"/>
  <c r="C53" i="1"/>
  <c r="K53" i="1" s="1"/>
  <c r="L53" i="1" s="1"/>
  <c r="A54" i="1"/>
  <c r="D54" i="1" s="1"/>
  <c r="G50" i="1" l="1"/>
  <c r="H50" i="1" s="1"/>
  <c r="B51" i="1"/>
  <c r="A55" i="1"/>
  <c r="D55" i="1" s="1"/>
  <c r="C54" i="1"/>
  <c r="K54" i="1" s="1"/>
  <c r="L54" i="1" s="1"/>
  <c r="G51" i="1" l="1"/>
  <c r="H51" i="1" s="1"/>
  <c r="B52" i="1"/>
  <c r="A56" i="1"/>
  <c r="D56" i="1" s="1"/>
  <c r="C55" i="1"/>
  <c r="K55" i="1" s="1"/>
  <c r="L55" i="1" s="1"/>
  <c r="G52" i="1" l="1"/>
  <c r="H52" i="1" s="1"/>
  <c r="B53" i="1"/>
  <c r="C56" i="1"/>
  <c r="K56" i="1" s="1"/>
  <c r="L56" i="1" s="1"/>
  <c r="A57" i="1"/>
  <c r="D57" i="1" s="1"/>
  <c r="G53" i="1" l="1"/>
  <c r="H53" i="1" s="1"/>
  <c r="B54" i="1"/>
  <c r="A58" i="1"/>
  <c r="D58" i="1" s="1"/>
  <c r="C57" i="1"/>
  <c r="K57" i="1" s="1"/>
  <c r="L57" i="1" s="1"/>
  <c r="G54" i="1" l="1"/>
  <c r="H54" i="1" s="1"/>
  <c r="B55" i="1"/>
  <c r="C58" i="1"/>
  <c r="K58" i="1" s="1"/>
  <c r="L58" i="1" s="1"/>
  <c r="A59" i="1"/>
  <c r="D59" i="1" s="1"/>
  <c r="G55" i="1" l="1"/>
  <c r="H55" i="1" s="1"/>
  <c r="B56" i="1"/>
  <c r="A60" i="1"/>
  <c r="D60" i="1" s="1"/>
  <c r="C59" i="1"/>
  <c r="K59" i="1" s="1"/>
  <c r="L59" i="1" s="1"/>
  <c r="G56" i="1" l="1"/>
  <c r="H56" i="1" s="1"/>
  <c r="B57" i="1"/>
  <c r="C60" i="1"/>
  <c r="K60" i="1" s="1"/>
  <c r="L60" i="1" s="1"/>
  <c r="A61" i="1"/>
  <c r="D61" i="1" s="1"/>
  <c r="G57" i="1" l="1"/>
  <c r="H57" i="1" s="1"/>
  <c r="B58" i="1"/>
  <c r="C61" i="1"/>
  <c r="K61" i="1" s="1"/>
  <c r="L61" i="1" s="1"/>
  <c r="A62" i="1"/>
  <c r="D62" i="1" s="1"/>
  <c r="G58" i="1" l="1"/>
  <c r="H58" i="1" s="1"/>
  <c r="B59" i="1"/>
  <c r="A63" i="1"/>
  <c r="D63" i="1" s="1"/>
  <c r="C62" i="1"/>
  <c r="K62" i="1" s="1"/>
  <c r="L62" i="1" s="1"/>
  <c r="G59" i="1" l="1"/>
  <c r="H59" i="1" s="1"/>
  <c r="B60" i="1"/>
  <c r="A64" i="1"/>
  <c r="D64" i="1" s="1"/>
  <c r="C63" i="1"/>
  <c r="K63" i="1" s="1"/>
  <c r="L63" i="1" s="1"/>
  <c r="G60" i="1" l="1"/>
  <c r="H60" i="1" s="1"/>
  <c r="B61" i="1"/>
  <c r="C64" i="1"/>
  <c r="K64" i="1" s="1"/>
  <c r="L64" i="1" s="1"/>
  <c r="A65" i="1"/>
  <c r="D65" i="1" s="1"/>
  <c r="G61" i="1" l="1"/>
  <c r="H61" i="1" s="1"/>
  <c r="B62" i="1"/>
  <c r="A66" i="1"/>
  <c r="D66" i="1" s="1"/>
  <c r="C65" i="1"/>
  <c r="K65" i="1" s="1"/>
  <c r="L65" i="1" s="1"/>
  <c r="G62" i="1" l="1"/>
  <c r="H62" i="1" s="1"/>
  <c r="B63" i="1"/>
  <c r="C66" i="1"/>
  <c r="K66" i="1" s="1"/>
  <c r="L66" i="1" s="1"/>
  <c r="A67" i="1"/>
  <c r="D67" i="1" s="1"/>
  <c r="G63" i="1" l="1"/>
  <c r="H63" i="1" s="1"/>
  <c r="B64" i="1"/>
  <c r="A68" i="1"/>
  <c r="D68" i="1" s="1"/>
  <c r="C67" i="1"/>
  <c r="K67" i="1" s="1"/>
  <c r="L67" i="1" s="1"/>
  <c r="G64" i="1" l="1"/>
  <c r="H64" i="1" s="1"/>
  <c r="B65" i="1"/>
  <c r="C68" i="1"/>
  <c r="K68" i="1" s="1"/>
  <c r="L68" i="1" s="1"/>
  <c r="A69" i="1"/>
  <c r="D69" i="1" s="1"/>
  <c r="G65" i="1" l="1"/>
  <c r="H65" i="1" s="1"/>
  <c r="B66" i="1"/>
  <c r="C69" i="1"/>
  <c r="K69" i="1" s="1"/>
  <c r="L69" i="1" s="1"/>
  <c r="A70" i="1"/>
  <c r="D70" i="1" s="1"/>
  <c r="G66" i="1" l="1"/>
  <c r="H66" i="1" s="1"/>
  <c r="B67" i="1"/>
  <c r="C70" i="1"/>
  <c r="K70" i="1" s="1"/>
  <c r="L70" i="1" s="1"/>
  <c r="G67" i="1" l="1"/>
  <c r="H67" i="1" s="1"/>
  <c r="B68" i="1"/>
  <c r="G68" i="1" l="1"/>
  <c r="H68" i="1" s="1"/>
  <c r="B69" i="1"/>
  <c r="G69" i="1" l="1"/>
  <c r="H69" i="1" s="1"/>
  <c r="B70" i="1"/>
  <c r="G70" i="1" s="1"/>
  <c r="H70" i="1" s="1"/>
</calcChain>
</file>

<file path=xl/sharedStrings.xml><?xml version="1.0" encoding="utf-8"?>
<sst xmlns="http://schemas.openxmlformats.org/spreadsheetml/2006/main" count="34" uniqueCount="32">
  <si>
    <t>dx</t>
  </si>
  <si>
    <t>dy</t>
  </si>
  <si>
    <t>dz</t>
  </si>
  <si>
    <t>qfire</t>
  </si>
  <si>
    <t>lamr</t>
  </si>
  <si>
    <t>qrad</t>
  </si>
  <si>
    <t>qconv</t>
  </si>
  <si>
    <t>T</t>
  </si>
  <si>
    <t>E</t>
  </si>
  <si>
    <t>DP</t>
  </si>
  <si>
    <t>gamma</t>
  </si>
  <si>
    <t>V</t>
  </si>
  <si>
    <t>cp</t>
  </si>
  <si>
    <t>cv</t>
  </si>
  <si>
    <t>Rgas</t>
  </si>
  <si>
    <t>P0</t>
  </si>
  <si>
    <t>T0</t>
  </si>
  <si>
    <t>rho0</t>
  </si>
  <si>
    <t>M0</t>
  </si>
  <si>
    <t>M</t>
  </si>
  <si>
    <t>hcomb</t>
  </si>
  <si>
    <t>mfire</t>
  </si>
  <si>
    <t>E0</t>
  </si>
  <si>
    <t>abs error</t>
  </si>
  <si>
    <t>rel error %</t>
  </si>
  <si>
    <t>pressure</t>
  </si>
  <si>
    <t>cfast temperature</t>
  </si>
  <si>
    <t>cfast pressure</t>
  </si>
  <si>
    <t>you can edit quantities in bold - non-bold items are computed by spreadsheet</t>
  </si>
  <si>
    <t>calc temperature</t>
  </si>
  <si>
    <t>calc pressure</t>
  </si>
  <si>
    <t>T=E/(CV*M)-273.3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</si>
</sst>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workbookViewId="0">
      <selection activeCell="G6" sqref="G6"/>
    </sheetView>
  </sheetViews>
  <sheetFormatPr defaultRowHeight="15" x14ac:dyDescent="0.25"/>
  <cols>
    <col min="2" max="2" width="10" bestFit="1" customWidth="1"/>
    <col min="5" max="5" width="13.5703125" customWidth="1"/>
    <col min="6" max="6" width="15.85546875" customWidth="1"/>
    <col min="14" max="14" width="10" bestFit="1" customWidth="1"/>
  </cols>
  <sheetData>
    <row r="1" spans="1:14" x14ac:dyDescent="0.25">
      <c r="A1" t="s">
        <v>28</v>
      </c>
    </row>
    <row r="2" spans="1:14" x14ac:dyDescent="0.25">
      <c r="D2">
        <v>6000000</v>
      </c>
      <c r="E2">
        <v>1</v>
      </c>
    </row>
    <row r="3" spans="1:14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10</v>
      </c>
      <c r="G3" s="1" t="s">
        <v>12</v>
      </c>
      <c r="H3" t="s">
        <v>13</v>
      </c>
      <c r="I3" t="s">
        <v>14</v>
      </c>
      <c r="J3" s="1" t="s">
        <v>15</v>
      </c>
      <c r="K3" s="1" t="s">
        <v>16</v>
      </c>
      <c r="L3" t="s">
        <v>17</v>
      </c>
      <c r="M3" t="s">
        <v>18</v>
      </c>
      <c r="N3" t="s">
        <v>22</v>
      </c>
    </row>
    <row r="4" spans="1:14" x14ac:dyDescent="0.25">
      <c r="A4" s="1">
        <v>10</v>
      </c>
      <c r="B4" s="1">
        <v>10</v>
      </c>
      <c r="C4" s="1">
        <v>10</v>
      </c>
      <c r="D4" s="1">
        <f>D2*E2</f>
        <v>6000000</v>
      </c>
      <c r="E4" s="1">
        <v>0</v>
      </c>
      <c r="F4" s="1">
        <v>1.4</v>
      </c>
      <c r="G4" s="1">
        <v>1012</v>
      </c>
      <c r="H4">
        <f>G4/F4</f>
        <v>722.85714285714289</v>
      </c>
      <c r="I4">
        <f>G4-H4</f>
        <v>289.14285714285711</v>
      </c>
      <c r="J4" s="1">
        <v>101300</v>
      </c>
      <c r="K4" s="1">
        <v>293.3</v>
      </c>
      <c r="L4">
        <f>J4/I4/K4</f>
        <v>1.1944965898478404</v>
      </c>
      <c r="M4">
        <f>A6*L4</f>
        <v>1194.4965898478404</v>
      </c>
      <c r="N4">
        <f>H4*M4*K4</f>
        <v>253250000.00000003</v>
      </c>
    </row>
    <row r="5" spans="1:14" x14ac:dyDescent="0.25">
      <c r="A5" t="s">
        <v>11</v>
      </c>
      <c r="D5" t="s">
        <v>5</v>
      </c>
      <c r="E5" t="s">
        <v>6</v>
      </c>
      <c r="F5" s="1" t="s">
        <v>20</v>
      </c>
      <c r="G5" t="s">
        <v>21</v>
      </c>
    </row>
    <row r="6" spans="1:14" x14ac:dyDescent="0.25">
      <c r="A6">
        <f>A4*B4*C4</f>
        <v>1000</v>
      </c>
      <c r="D6">
        <f>E4*D4</f>
        <v>0</v>
      </c>
      <c r="E6">
        <f>(1-E4)*D4</f>
        <v>6000000</v>
      </c>
      <c r="F6" s="1">
        <v>50000</v>
      </c>
      <c r="G6">
        <f>D4/F6/1000</f>
        <v>0.12</v>
      </c>
    </row>
    <row r="8" spans="1:14" x14ac:dyDescent="0.25">
      <c r="C8" t="s">
        <v>30</v>
      </c>
      <c r="E8" t="s">
        <v>29</v>
      </c>
      <c r="F8" s="1" t="s">
        <v>26</v>
      </c>
      <c r="J8" s="1" t="s">
        <v>27</v>
      </c>
    </row>
    <row r="9" spans="1:14" x14ac:dyDescent="0.25">
      <c r="A9" t="s">
        <v>7</v>
      </c>
      <c r="B9" t="s">
        <v>8</v>
      </c>
      <c r="C9" t="s">
        <v>9</v>
      </c>
      <c r="D9" t="s">
        <v>19</v>
      </c>
      <c r="E9" t="s">
        <v>31</v>
      </c>
      <c r="F9" s="1"/>
      <c r="G9" t="s">
        <v>23</v>
      </c>
      <c r="H9" t="s">
        <v>24</v>
      </c>
      <c r="J9" s="1" t="s">
        <v>25</v>
      </c>
      <c r="K9" t="s">
        <v>23</v>
      </c>
      <c r="L9" t="s">
        <v>24</v>
      </c>
    </row>
    <row r="10" spans="1:14" x14ac:dyDescent="0.25">
      <c r="A10">
        <v>0</v>
      </c>
      <c r="B10">
        <f>N4</f>
        <v>253250000.00000003</v>
      </c>
      <c r="C10">
        <v>0</v>
      </c>
      <c r="D10">
        <f>$M$4</f>
        <v>1194.4965898478404</v>
      </c>
      <c r="E10">
        <f>B10/$H$4/D10-273.3</f>
        <v>20</v>
      </c>
      <c r="F10" s="3">
        <v>20</v>
      </c>
      <c r="G10" s="2">
        <f>F10-E10</f>
        <v>0</v>
      </c>
      <c r="H10" s="2">
        <f>G10/E10*100</f>
        <v>0</v>
      </c>
      <c r="J10" s="3">
        <v>0</v>
      </c>
      <c r="K10" s="2">
        <f>J10-C10</f>
        <v>0</v>
      </c>
      <c r="L10" s="4" t="e">
        <f>K10/C10*100</f>
        <v>#DIV/0!</v>
      </c>
    </row>
    <row r="11" spans="1:14" x14ac:dyDescent="0.25">
      <c r="A11">
        <f>A10+10</f>
        <v>10</v>
      </c>
      <c r="B11">
        <f t="shared" ref="B11:B42" si="0">B10+(A11-A10)*$E$6</f>
        <v>313250000</v>
      </c>
      <c r="C11">
        <f t="shared" ref="C11:C42" si="1">($F$4-1)/$A$6*$E$6*A11</f>
        <v>23999.999999999996</v>
      </c>
      <c r="D11">
        <f>$M$4+$G$6*A11</f>
        <v>1195.6965898478404</v>
      </c>
      <c r="E11">
        <f t="shared" ref="E11:E70" si="2">B11/$H$4/D11-273.3</f>
        <v>89.124553227744741</v>
      </c>
      <c r="F11" s="3">
        <v>89.499300000000005</v>
      </c>
      <c r="G11" s="2">
        <f t="shared" ref="G11:G70" si="3">F11-E11</f>
        <v>0.3747467722552642</v>
      </c>
      <c r="H11" s="2">
        <f t="shared" ref="H11:H70" si="4">G11/E11*100</f>
        <v>0.42047534454131147</v>
      </c>
      <c r="J11" s="3">
        <v>24139.9</v>
      </c>
      <c r="K11" s="2">
        <f t="shared" ref="K11:K70" si="5">J11-C11</f>
        <v>139.90000000000509</v>
      </c>
      <c r="L11" s="4">
        <f t="shared" ref="L11:L70" si="6">K11/C11*100</f>
        <v>0.58291666666668795</v>
      </c>
    </row>
    <row r="12" spans="1:14" x14ac:dyDescent="0.25">
      <c r="A12">
        <f t="shared" ref="A12:A70" si="7">A11+10</f>
        <v>20</v>
      </c>
      <c r="B12">
        <f t="shared" si="0"/>
        <v>373250000</v>
      </c>
      <c r="C12">
        <f t="shared" si="1"/>
        <v>47999.999999999993</v>
      </c>
      <c r="D12">
        <f t="shared" ref="D12:D70" si="8">$M$4+$G$6*A12</f>
        <v>1196.8965898478405</v>
      </c>
      <c r="E12">
        <f t="shared" si="2"/>
        <v>158.11049888558426</v>
      </c>
      <c r="F12" s="3">
        <v>158.86000000000001</v>
      </c>
      <c r="G12" s="2">
        <f t="shared" si="3"/>
        <v>0.74950111441575018</v>
      </c>
      <c r="H12" s="2">
        <f t="shared" si="4"/>
        <v>0.47403627191014197</v>
      </c>
      <c r="J12" s="3">
        <v>48279.8</v>
      </c>
      <c r="K12" s="2">
        <f t="shared" si="5"/>
        <v>279.80000000001019</v>
      </c>
      <c r="L12" s="4">
        <f t="shared" si="6"/>
        <v>0.58291666666668795</v>
      </c>
    </row>
    <row r="13" spans="1:14" x14ac:dyDescent="0.25">
      <c r="A13">
        <f t="shared" si="7"/>
        <v>30</v>
      </c>
      <c r="B13">
        <f t="shared" si="0"/>
        <v>433250000</v>
      </c>
      <c r="C13">
        <f t="shared" si="1"/>
        <v>71999.999999999985</v>
      </c>
      <c r="D13">
        <f t="shared" si="8"/>
        <v>1198.0965898478403</v>
      </c>
      <c r="E13">
        <f t="shared" si="2"/>
        <v>226.95825345684398</v>
      </c>
      <c r="F13" s="3">
        <v>228.083</v>
      </c>
      <c r="G13" s="2">
        <f t="shared" si="3"/>
        <v>1.1247465431560215</v>
      </c>
      <c r="H13" s="2">
        <f t="shared" si="4"/>
        <v>0.49557419746794606</v>
      </c>
      <c r="J13" s="3">
        <v>72419.7</v>
      </c>
      <c r="K13" s="2">
        <f t="shared" si="5"/>
        <v>419.70000000001164</v>
      </c>
      <c r="L13" s="4">
        <f t="shared" si="6"/>
        <v>0.58291666666668296</v>
      </c>
    </row>
    <row r="14" spans="1:14" x14ac:dyDescent="0.25">
      <c r="A14">
        <f t="shared" si="7"/>
        <v>40</v>
      </c>
      <c r="B14">
        <f t="shared" si="0"/>
        <v>493250000</v>
      </c>
      <c r="C14">
        <f t="shared" si="1"/>
        <v>95999.999999999985</v>
      </c>
      <c r="D14">
        <f t="shared" si="8"/>
        <v>1199.2965898478403</v>
      </c>
      <c r="E14">
        <f t="shared" si="2"/>
        <v>295.6682317579386</v>
      </c>
      <c r="F14" s="3">
        <v>297.16800000000001</v>
      </c>
      <c r="G14" s="2">
        <f t="shared" si="3"/>
        <v>1.4997682420614069</v>
      </c>
      <c r="H14" s="2">
        <f t="shared" si="4"/>
        <v>0.50724700220389463</v>
      </c>
      <c r="J14" s="3">
        <v>96559.6</v>
      </c>
      <c r="K14" s="2">
        <f t="shared" si="5"/>
        <v>559.60000000002037</v>
      </c>
      <c r="L14" s="4">
        <f t="shared" si="6"/>
        <v>0.58291666666668795</v>
      </c>
    </row>
    <row r="15" spans="1:14" x14ac:dyDescent="0.25">
      <c r="A15">
        <f t="shared" si="7"/>
        <v>50</v>
      </c>
      <c r="B15">
        <f t="shared" si="0"/>
        <v>553250000</v>
      </c>
      <c r="C15">
        <f t="shared" si="1"/>
        <v>119999.99999999997</v>
      </c>
      <c r="D15">
        <f t="shared" si="8"/>
        <v>1200.4965898478404</v>
      </c>
      <c r="E15">
        <f t="shared" si="2"/>
        <v>364.24084694670336</v>
      </c>
      <c r="F15" s="3">
        <v>366.11599999999999</v>
      </c>
      <c r="G15" s="2">
        <f t="shared" si="3"/>
        <v>1.8751530532966285</v>
      </c>
      <c r="H15" s="2">
        <f t="shared" si="4"/>
        <v>0.514811303843417</v>
      </c>
      <c r="J15" s="3">
        <v>120699</v>
      </c>
      <c r="K15" s="2">
        <f t="shared" si="5"/>
        <v>699.0000000000291</v>
      </c>
      <c r="L15" s="4">
        <f t="shared" si="6"/>
        <v>0.58250000000002444</v>
      </c>
    </row>
    <row r="16" spans="1:14" x14ac:dyDescent="0.25">
      <c r="A16">
        <f t="shared" si="7"/>
        <v>60</v>
      </c>
      <c r="B16">
        <f t="shared" si="0"/>
        <v>613250000</v>
      </c>
      <c r="C16">
        <f t="shared" si="1"/>
        <v>143999.99999999997</v>
      </c>
      <c r="D16">
        <f t="shared" si="8"/>
        <v>1201.6965898478404</v>
      </c>
      <c r="E16">
        <f t="shared" si="2"/>
        <v>432.6765105306759</v>
      </c>
      <c r="F16" s="3">
        <v>434.92700000000002</v>
      </c>
      <c r="G16" s="2">
        <f t="shared" si="3"/>
        <v>2.2504894693241226</v>
      </c>
      <c r="H16" s="2">
        <f t="shared" si="4"/>
        <v>0.52013211130040471</v>
      </c>
      <c r="J16" s="3">
        <v>144839</v>
      </c>
      <c r="K16" s="2">
        <f t="shared" si="5"/>
        <v>839.0000000000291</v>
      </c>
      <c r="L16" s="4">
        <f t="shared" si="6"/>
        <v>0.58263888888890925</v>
      </c>
    </row>
    <row r="17" spans="1:12" x14ac:dyDescent="0.25">
      <c r="A17">
        <f t="shared" si="7"/>
        <v>70</v>
      </c>
      <c r="B17">
        <f t="shared" si="0"/>
        <v>673250000</v>
      </c>
      <c r="C17">
        <f t="shared" si="1"/>
        <v>167999.99999999997</v>
      </c>
      <c r="D17">
        <f t="shared" si="8"/>
        <v>1202.8965898478405</v>
      </c>
      <c r="E17">
        <f t="shared" si="2"/>
        <v>500.97563237532717</v>
      </c>
      <c r="F17" s="3">
        <v>503.6</v>
      </c>
      <c r="G17" s="2">
        <f t="shared" si="3"/>
        <v>2.6243676246728569</v>
      </c>
      <c r="H17" s="2">
        <f t="shared" si="4"/>
        <v>0.52385135225633095</v>
      </c>
      <c r="J17" s="3">
        <v>168979</v>
      </c>
      <c r="K17" s="2">
        <f t="shared" si="5"/>
        <v>979.0000000000291</v>
      </c>
      <c r="L17" s="4">
        <f t="shared" si="6"/>
        <v>0.5827380952381126</v>
      </c>
    </row>
    <row r="18" spans="1:12" x14ac:dyDescent="0.25">
      <c r="A18">
        <f t="shared" si="7"/>
        <v>80</v>
      </c>
      <c r="B18">
        <f t="shared" si="0"/>
        <v>733250000</v>
      </c>
      <c r="C18">
        <f t="shared" si="1"/>
        <v>191999.99999999997</v>
      </c>
      <c r="D18">
        <f t="shared" si="8"/>
        <v>1204.0965898478403</v>
      </c>
      <c r="E18">
        <f t="shared" si="2"/>
        <v>569.13862071224412</v>
      </c>
      <c r="F18" s="3">
        <v>572.13800000000003</v>
      </c>
      <c r="G18" s="2">
        <f t="shared" si="3"/>
        <v>2.9993792877559144</v>
      </c>
      <c r="H18" s="2">
        <f t="shared" si="4"/>
        <v>0.52700329561229997</v>
      </c>
      <c r="J18" s="3">
        <v>193119</v>
      </c>
      <c r="K18" s="2">
        <f t="shared" si="5"/>
        <v>1119.0000000000291</v>
      </c>
      <c r="L18" s="4">
        <f t="shared" si="6"/>
        <v>0.58281250000001528</v>
      </c>
    </row>
    <row r="19" spans="1:12" x14ac:dyDescent="0.25">
      <c r="A19">
        <f t="shared" si="7"/>
        <v>90</v>
      </c>
      <c r="B19">
        <f t="shared" si="0"/>
        <v>793250000</v>
      </c>
      <c r="C19">
        <f t="shared" si="1"/>
        <v>215999.99999999997</v>
      </c>
      <c r="D19">
        <f t="shared" si="8"/>
        <v>1205.2965898478403</v>
      </c>
      <c r="E19">
        <f t="shared" si="2"/>
        <v>637.16588214726244</v>
      </c>
      <c r="F19" s="3">
        <v>640.53899999999999</v>
      </c>
      <c r="G19" s="2">
        <f t="shared" si="3"/>
        <v>3.3731178527375505</v>
      </c>
      <c r="H19" s="2">
        <f t="shared" si="4"/>
        <v>0.52939398471400756</v>
      </c>
      <c r="J19" s="3">
        <v>217259</v>
      </c>
      <c r="K19" s="2">
        <f t="shared" si="5"/>
        <v>1259.0000000000291</v>
      </c>
      <c r="L19" s="4">
        <f t="shared" si="6"/>
        <v>0.58287037037038392</v>
      </c>
    </row>
    <row r="20" spans="1:12" x14ac:dyDescent="0.25">
      <c r="A20">
        <f t="shared" si="7"/>
        <v>100</v>
      </c>
      <c r="B20">
        <f t="shared" si="0"/>
        <v>853250000</v>
      </c>
      <c r="C20">
        <f t="shared" si="1"/>
        <v>239999.99999999994</v>
      </c>
      <c r="D20">
        <f t="shared" si="8"/>
        <v>1206.4965898478404</v>
      </c>
      <c r="E20">
        <f t="shared" si="2"/>
        <v>705.05782166855329</v>
      </c>
      <c r="F20" s="3">
        <v>708.80499999999995</v>
      </c>
      <c r="G20" s="2">
        <f t="shared" si="3"/>
        <v>3.747178331446662</v>
      </c>
      <c r="H20" s="2">
        <f t="shared" si="4"/>
        <v>0.53147106751880069</v>
      </c>
      <c r="J20" s="3">
        <v>241399</v>
      </c>
      <c r="K20" s="2">
        <f t="shared" si="5"/>
        <v>1399.0000000000582</v>
      </c>
      <c r="L20" s="4">
        <f t="shared" si="6"/>
        <v>0.58291666666669106</v>
      </c>
    </row>
    <row r="21" spans="1:12" x14ac:dyDescent="0.25">
      <c r="A21">
        <f t="shared" si="7"/>
        <v>110</v>
      </c>
      <c r="B21">
        <f t="shared" si="0"/>
        <v>913250000</v>
      </c>
      <c r="C21">
        <f t="shared" si="1"/>
        <v>263999.99999999994</v>
      </c>
      <c r="D21">
        <f t="shared" si="8"/>
        <v>1207.6965898478404</v>
      </c>
      <c r="E21">
        <f t="shared" si="2"/>
        <v>772.81484265465838</v>
      </c>
      <c r="F21" s="3">
        <v>776.93499999999995</v>
      </c>
      <c r="G21" s="2">
        <f t="shared" si="3"/>
        <v>4.1201573453415676</v>
      </c>
      <c r="H21" s="2">
        <f t="shared" si="4"/>
        <v>0.53313641482203122</v>
      </c>
      <c r="J21" s="3">
        <v>265539</v>
      </c>
      <c r="K21" s="2">
        <f t="shared" si="5"/>
        <v>1539.0000000000582</v>
      </c>
      <c r="L21" s="4">
        <f t="shared" si="6"/>
        <v>0.5829545454545676</v>
      </c>
    </row>
    <row r="22" spans="1:12" x14ac:dyDescent="0.25">
      <c r="A22">
        <f t="shared" si="7"/>
        <v>120</v>
      </c>
      <c r="B22">
        <f t="shared" si="0"/>
        <v>973250000</v>
      </c>
      <c r="C22">
        <f t="shared" si="1"/>
        <v>287999.99999999994</v>
      </c>
      <c r="D22">
        <f t="shared" si="8"/>
        <v>1208.8965898478405</v>
      </c>
      <c r="E22">
        <f t="shared" si="2"/>
        <v>840.43734688247969</v>
      </c>
      <c r="F22" s="3">
        <v>844.93100000000004</v>
      </c>
      <c r="G22" s="2">
        <f t="shared" si="3"/>
        <v>4.4936531175203527</v>
      </c>
      <c r="H22" s="2">
        <f t="shared" si="4"/>
        <v>0.53468032259502996</v>
      </c>
      <c r="J22" s="3">
        <v>289679</v>
      </c>
      <c r="K22" s="2">
        <f t="shared" si="5"/>
        <v>1679.0000000000582</v>
      </c>
      <c r="L22" s="4">
        <f t="shared" si="6"/>
        <v>0.58298611111113141</v>
      </c>
    </row>
    <row r="23" spans="1:12" x14ac:dyDescent="0.25">
      <c r="A23">
        <f t="shared" si="7"/>
        <v>130</v>
      </c>
      <c r="B23">
        <f t="shared" si="0"/>
        <v>1033250000</v>
      </c>
      <c r="C23">
        <f t="shared" si="1"/>
        <v>311999.99999999994</v>
      </c>
      <c r="D23">
        <f t="shared" si="8"/>
        <v>1210.0965898478403</v>
      </c>
      <c r="E23">
        <f t="shared" si="2"/>
        <v>907.92573453522095</v>
      </c>
      <c r="F23" s="3">
        <v>912.79200000000003</v>
      </c>
      <c r="G23" s="2">
        <f t="shared" si="3"/>
        <v>4.866265464779076</v>
      </c>
      <c r="H23" s="2">
        <f t="shared" si="4"/>
        <v>0.53597615748497107</v>
      </c>
      <c r="J23" s="3">
        <v>313819</v>
      </c>
      <c r="K23" s="2">
        <f t="shared" si="5"/>
        <v>1819.0000000000582</v>
      </c>
      <c r="L23" s="4">
        <f t="shared" si="6"/>
        <v>0.58301282051283931</v>
      </c>
    </row>
    <row r="24" spans="1:12" x14ac:dyDescent="0.25">
      <c r="A24">
        <f t="shared" si="7"/>
        <v>140</v>
      </c>
      <c r="B24">
        <f t="shared" si="0"/>
        <v>1093250000</v>
      </c>
      <c r="C24">
        <f t="shared" si="1"/>
        <v>335999.99999999994</v>
      </c>
      <c r="D24">
        <f t="shared" si="8"/>
        <v>1211.2965898478403</v>
      </c>
      <c r="E24">
        <f t="shared" si="2"/>
        <v>975.28040421028072</v>
      </c>
      <c r="F24" s="3">
        <v>980.51900000000001</v>
      </c>
      <c r="G24" s="2">
        <f t="shared" si="3"/>
        <v>5.2385957897192839</v>
      </c>
      <c r="H24" s="2">
        <f t="shared" si="4"/>
        <v>0.5371373983424963</v>
      </c>
      <c r="J24" s="3">
        <v>337959</v>
      </c>
      <c r="K24" s="2">
        <f t="shared" si="5"/>
        <v>1959.0000000000582</v>
      </c>
      <c r="L24" s="4">
        <f t="shared" si="6"/>
        <v>0.58303571428573164</v>
      </c>
    </row>
    <row r="25" spans="1:12" x14ac:dyDescent="0.25">
      <c r="A25">
        <f t="shared" si="7"/>
        <v>150</v>
      </c>
      <c r="B25">
        <f t="shared" si="0"/>
        <v>1153250000</v>
      </c>
      <c r="C25">
        <f t="shared" si="1"/>
        <v>359999.99999999994</v>
      </c>
      <c r="D25">
        <f t="shared" si="8"/>
        <v>1212.4965898478404</v>
      </c>
      <c r="E25">
        <f t="shared" si="2"/>
        <v>1042.5017529271013</v>
      </c>
      <c r="F25" s="3">
        <v>1048.1099999999999</v>
      </c>
      <c r="G25" s="2">
        <f t="shared" si="3"/>
        <v>5.6082470728986209</v>
      </c>
      <c r="H25" s="2">
        <f t="shared" si="4"/>
        <v>0.53796044535675591</v>
      </c>
      <c r="J25" s="3">
        <v>362098</v>
      </c>
      <c r="K25" s="2">
        <f t="shared" si="5"/>
        <v>2098.0000000000582</v>
      </c>
      <c r="L25" s="4">
        <f t="shared" si="6"/>
        <v>0.58277777777779405</v>
      </c>
    </row>
    <row r="26" spans="1:12" x14ac:dyDescent="0.25">
      <c r="A26">
        <f t="shared" si="7"/>
        <v>160</v>
      </c>
      <c r="B26">
        <f t="shared" si="0"/>
        <v>1213250000</v>
      </c>
      <c r="C26">
        <f t="shared" si="1"/>
        <v>383999.99999999994</v>
      </c>
      <c r="D26">
        <f t="shared" si="8"/>
        <v>1213.6965898478404</v>
      </c>
      <c r="E26">
        <f t="shared" si="2"/>
        <v>1109.5901761349687</v>
      </c>
      <c r="F26" s="3">
        <v>1115.57</v>
      </c>
      <c r="G26" s="2">
        <f t="shared" si="3"/>
        <v>5.9798238650312214</v>
      </c>
      <c r="H26" s="2">
        <f t="shared" si="4"/>
        <v>0.53892184642988816</v>
      </c>
      <c r="J26" s="3">
        <v>386238</v>
      </c>
      <c r="K26" s="2">
        <f t="shared" si="5"/>
        <v>2238.0000000000582</v>
      </c>
      <c r="L26" s="4">
        <f t="shared" si="6"/>
        <v>0.58281250000001528</v>
      </c>
    </row>
    <row r="27" spans="1:12" x14ac:dyDescent="0.25">
      <c r="A27">
        <f t="shared" si="7"/>
        <v>170</v>
      </c>
      <c r="B27">
        <f t="shared" si="0"/>
        <v>1273250000</v>
      </c>
      <c r="C27">
        <f t="shared" si="1"/>
        <v>407999.99999999994</v>
      </c>
      <c r="D27">
        <f t="shared" si="8"/>
        <v>1214.8965898478405</v>
      </c>
      <c r="E27">
        <f t="shared" si="2"/>
        <v>1176.5460677207668</v>
      </c>
      <c r="F27" s="3">
        <v>1182.9000000000001</v>
      </c>
      <c r="G27" s="2">
        <f t="shared" si="3"/>
        <v>6.3539322792332769</v>
      </c>
      <c r="H27" s="2">
        <f t="shared" si="4"/>
        <v>0.54004959546907216</v>
      </c>
      <c r="J27" s="3">
        <v>410378</v>
      </c>
      <c r="K27" s="2">
        <f t="shared" si="5"/>
        <v>2378.0000000000582</v>
      </c>
      <c r="L27" s="4">
        <f t="shared" si="6"/>
        <v>0.58284313725491632</v>
      </c>
    </row>
    <row r="28" spans="1:12" x14ac:dyDescent="0.25">
      <c r="A28">
        <f t="shared" si="7"/>
        <v>180</v>
      </c>
      <c r="B28">
        <f t="shared" si="0"/>
        <v>1333250000</v>
      </c>
      <c r="C28">
        <f t="shared" si="1"/>
        <v>431999.99999999994</v>
      </c>
      <c r="D28">
        <f t="shared" si="8"/>
        <v>1216.0965898478403</v>
      </c>
      <c r="E28">
        <f t="shared" si="2"/>
        <v>1243.3698200166871</v>
      </c>
      <c r="F28" s="3">
        <v>1250.0899999999999</v>
      </c>
      <c r="G28" s="2">
        <f t="shared" si="3"/>
        <v>6.7201799833128462</v>
      </c>
      <c r="H28" s="2">
        <f t="shared" si="4"/>
        <v>0.54048118871203221</v>
      </c>
      <c r="J28" s="3">
        <v>434518</v>
      </c>
      <c r="K28" s="2">
        <f t="shared" si="5"/>
        <v>2518.0000000000582</v>
      </c>
      <c r="L28" s="4">
        <f t="shared" si="6"/>
        <v>0.58287037037038392</v>
      </c>
    </row>
    <row r="29" spans="1:12" x14ac:dyDescent="0.25">
      <c r="A29">
        <f t="shared" si="7"/>
        <v>190</v>
      </c>
      <c r="B29">
        <f t="shared" si="0"/>
        <v>1393250000</v>
      </c>
      <c r="C29">
        <f t="shared" si="1"/>
        <v>455999.99999999994</v>
      </c>
      <c r="D29">
        <f t="shared" si="8"/>
        <v>1217.2965898478403</v>
      </c>
      <c r="E29">
        <f t="shared" si="2"/>
        <v>1310.0618238078894</v>
      </c>
      <c r="F29" s="3">
        <v>1317.15</v>
      </c>
      <c r="G29" s="2">
        <f t="shared" si="3"/>
        <v>7.0881761921107227</v>
      </c>
      <c r="H29" s="2">
        <f t="shared" si="4"/>
        <v>0.54105661758067913</v>
      </c>
      <c r="J29" s="3">
        <v>458658</v>
      </c>
      <c r="K29" s="2">
        <f t="shared" si="5"/>
        <v>2658.0000000000582</v>
      </c>
      <c r="L29" s="4">
        <f t="shared" si="6"/>
        <v>0.58289473684211812</v>
      </c>
    </row>
    <row r="30" spans="1:12" x14ac:dyDescent="0.25">
      <c r="A30">
        <f t="shared" si="7"/>
        <v>200</v>
      </c>
      <c r="B30">
        <f t="shared" si="0"/>
        <v>1453250000</v>
      </c>
      <c r="C30">
        <f t="shared" si="1"/>
        <v>479999.99999999988</v>
      </c>
      <c r="D30">
        <f t="shared" si="8"/>
        <v>1218.4965898478404</v>
      </c>
      <c r="E30">
        <f t="shared" si="2"/>
        <v>1376.6224683401226</v>
      </c>
      <c r="F30" s="3">
        <v>1384.08</v>
      </c>
      <c r="G30" s="2">
        <f t="shared" si="3"/>
        <v>7.4575316598773043</v>
      </c>
      <c r="H30" s="2">
        <f t="shared" si="4"/>
        <v>0.54172671385127857</v>
      </c>
      <c r="J30" s="3">
        <v>482798</v>
      </c>
      <c r="K30" s="2">
        <f t="shared" si="5"/>
        <v>2798.0000000001164</v>
      </c>
      <c r="L30" s="4">
        <f t="shared" si="6"/>
        <v>0.58291666666669106</v>
      </c>
    </row>
    <row r="31" spans="1:12" x14ac:dyDescent="0.25">
      <c r="A31">
        <f t="shared" si="7"/>
        <v>210</v>
      </c>
      <c r="B31">
        <f t="shared" si="0"/>
        <v>1513250000</v>
      </c>
      <c r="C31">
        <f t="shared" si="1"/>
        <v>503999.99999999988</v>
      </c>
      <c r="D31">
        <f t="shared" si="8"/>
        <v>1219.6965898478404</v>
      </c>
      <c r="E31">
        <f t="shared" si="2"/>
        <v>1443.0521413272952</v>
      </c>
      <c r="F31" s="3">
        <v>1450.88</v>
      </c>
      <c r="G31" s="2">
        <f t="shared" si="3"/>
        <v>7.827858672704906</v>
      </c>
      <c r="H31" s="2">
        <f t="shared" si="4"/>
        <v>0.54245154755842517</v>
      </c>
      <c r="J31" s="3">
        <v>506938</v>
      </c>
      <c r="K31" s="2">
        <f t="shared" si="5"/>
        <v>2938.0000000001164</v>
      </c>
      <c r="L31" s="4">
        <f t="shared" si="6"/>
        <v>0.58293650793653118</v>
      </c>
    </row>
    <row r="32" spans="1:12" x14ac:dyDescent="0.25">
      <c r="A32">
        <f t="shared" si="7"/>
        <v>220</v>
      </c>
      <c r="B32">
        <f t="shared" si="0"/>
        <v>1573250000</v>
      </c>
      <c r="C32">
        <f t="shared" si="1"/>
        <v>527999.99999999988</v>
      </c>
      <c r="D32">
        <f t="shared" si="8"/>
        <v>1220.8965898478405</v>
      </c>
      <c r="E32">
        <f t="shared" si="2"/>
        <v>1509.3512289590044</v>
      </c>
      <c r="F32" s="3">
        <v>1517.55</v>
      </c>
      <c r="G32" s="2">
        <f t="shared" si="3"/>
        <v>8.1987710409955525</v>
      </c>
      <c r="H32" s="2">
        <f t="shared" si="4"/>
        <v>0.54319835461029331</v>
      </c>
      <c r="J32" s="3">
        <v>531078</v>
      </c>
      <c r="K32" s="2">
        <f t="shared" si="5"/>
        <v>3078.0000000001164</v>
      </c>
      <c r="L32" s="4">
        <f t="shared" si="6"/>
        <v>0.5829545454545676</v>
      </c>
    </row>
    <row r="33" spans="1:12" x14ac:dyDescent="0.25">
      <c r="A33">
        <f t="shared" si="7"/>
        <v>230</v>
      </c>
      <c r="B33">
        <f t="shared" si="0"/>
        <v>1633250000</v>
      </c>
      <c r="C33">
        <f t="shared" si="1"/>
        <v>551999.99999999988</v>
      </c>
      <c r="D33">
        <f t="shared" si="8"/>
        <v>1222.0965898478403</v>
      </c>
      <c r="E33">
        <f t="shared" si="2"/>
        <v>1575.5201159080207</v>
      </c>
      <c r="F33" s="3">
        <v>1584.09</v>
      </c>
      <c r="G33" s="2">
        <f t="shared" si="3"/>
        <v>8.5698840919792474</v>
      </c>
      <c r="H33" s="2">
        <f t="shared" si="4"/>
        <v>0.54393999831859707</v>
      </c>
      <c r="J33" s="3">
        <v>555218</v>
      </c>
      <c r="K33" s="2">
        <f t="shared" si="5"/>
        <v>3218.0000000001164</v>
      </c>
      <c r="L33" s="4">
        <f t="shared" si="6"/>
        <v>0.58297101449277489</v>
      </c>
    </row>
    <row r="34" spans="1:12" x14ac:dyDescent="0.25">
      <c r="A34">
        <f t="shared" si="7"/>
        <v>240</v>
      </c>
      <c r="B34">
        <f t="shared" si="0"/>
        <v>1693250000</v>
      </c>
      <c r="C34">
        <f t="shared" si="1"/>
        <v>575999.99999999988</v>
      </c>
      <c r="D34">
        <f t="shared" si="8"/>
        <v>1223.2965898478403</v>
      </c>
      <c r="E34">
        <f t="shared" si="2"/>
        <v>1641.5591853377234</v>
      </c>
      <c r="F34" s="3">
        <v>1650.49</v>
      </c>
      <c r="G34" s="2">
        <f t="shared" si="3"/>
        <v>8.9308146622765889</v>
      </c>
      <c r="H34" s="2">
        <f t="shared" si="4"/>
        <v>0.54404463403122583</v>
      </c>
      <c r="J34" s="3">
        <v>579358</v>
      </c>
      <c r="K34" s="2">
        <f t="shared" si="5"/>
        <v>3358.0000000001164</v>
      </c>
      <c r="L34" s="4">
        <f t="shared" si="6"/>
        <v>0.58298611111113141</v>
      </c>
    </row>
    <row r="35" spans="1:12" x14ac:dyDescent="0.25">
      <c r="A35">
        <f t="shared" si="7"/>
        <v>250</v>
      </c>
      <c r="B35">
        <f t="shared" si="0"/>
        <v>1753250000</v>
      </c>
      <c r="C35">
        <f t="shared" si="1"/>
        <v>599999.99999999988</v>
      </c>
      <c r="D35">
        <f t="shared" si="8"/>
        <v>1224.4965898478404</v>
      </c>
      <c r="E35">
        <f t="shared" si="2"/>
        <v>1707.4688189095027</v>
      </c>
      <c r="F35" s="3">
        <v>1716.77</v>
      </c>
      <c r="G35" s="2">
        <f t="shared" si="3"/>
        <v>9.3011810904972663</v>
      </c>
      <c r="H35" s="2">
        <f t="shared" si="4"/>
        <v>0.54473504801320982</v>
      </c>
      <c r="J35" s="3">
        <v>603497</v>
      </c>
      <c r="K35" s="2">
        <f t="shared" si="5"/>
        <v>3497.0000000001164</v>
      </c>
      <c r="L35" s="4">
        <f t="shared" si="6"/>
        <v>0.58283333333335285</v>
      </c>
    </row>
    <row r="36" spans="1:12" x14ac:dyDescent="0.25">
      <c r="A36">
        <f t="shared" si="7"/>
        <v>260</v>
      </c>
      <c r="B36">
        <f t="shared" si="0"/>
        <v>1813250000</v>
      </c>
      <c r="C36">
        <f t="shared" si="1"/>
        <v>623999.99999999988</v>
      </c>
      <c r="D36">
        <f t="shared" si="8"/>
        <v>1225.6965898478404</v>
      </c>
      <c r="E36">
        <f t="shared" si="2"/>
        <v>1773.2493967901082</v>
      </c>
      <c r="F36" s="3">
        <v>1782.92</v>
      </c>
      <c r="G36" s="2">
        <f t="shared" si="3"/>
        <v>9.6706032098918513</v>
      </c>
      <c r="H36" s="2">
        <f t="shared" si="4"/>
        <v>0.54536058082959649</v>
      </c>
      <c r="J36" s="3">
        <v>627637</v>
      </c>
      <c r="K36" s="2">
        <f t="shared" si="5"/>
        <v>3637.0000000001164</v>
      </c>
      <c r="L36" s="4">
        <f t="shared" si="6"/>
        <v>0.5828525641025829</v>
      </c>
    </row>
    <row r="37" spans="1:12" x14ac:dyDescent="0.25">
      <c r="A37">
        <f t="shared" si="7"/>
        <v>270</v>
      </c>
      <c r="B37">
        <f t="shared" si="0"/>
        <v>1873250000</v>
      </c>
      <c r="C37">
        <f t="shared" si="1"/>
        <v>647999.99999999988</v>
      </c>
      <c r="D37">
        <f t="shared" si="8"/>
        <v>1226.8965898478405</v>
      </c>
      <c r="E37">
        <f t="shared" si="2"/>
        <v>1838.901297658959</v>
      </c>
      <c r="F37" s="3">
        <v>1848.94</v>
      </c>
      <c r="G37" s="2">
        <f t="shared" si="3"/>
        <v>10.038702341041017</v>
      </c>
      <c r="H37" s="2">
        <f t="shared" si="4"/>
        <v>0.54590762178595109</v>
      </c>
      <c r="J37" s="3">
        <v>651777</v>
      </c>
      <c r="K37" s="2">
        <f t="shared" si="5"/>
        <v>3777.0000000001164</v>
      </c>
      <c r="L37" s="4">
        <f t="shared" si="6"/>
        <v>0.58287037037038847</v>
      </c>
    </row>
    <row r="38" spans="1:12" x14ac:dyDescent="0.25">
      <c r="A38">
        <f t="shared" si="7"/>
        <v>280</v>
      </c>
      <c r="B38">
        <f t="shared" si="0"/>
        <v>1933250000</v>
      </c>
      <c r="C38">
        <f t="shared" si="1"/>
        <v>671999.99999999988</v>
      </c>
      <c r="D38">
        <f t="shared" si="8"/>
        <v>1228.0965898478403</v>
      </c>
      <c r="E38">
        <f t="shared" si="2"/>
        <v>1904.4248987154117</v>
      </c>
      <c r="F38" s="3">
        <v>1914.82</v>
      </c>
      <c r="G38" s="2">
        <f t="shared" si="3"/>
        <v>10.395101284588236</v>
      </c>
      <c r="H38" s="2">
        <f t="shared" si="4"/>
        <v>0.54583939180799534</v>
      </c>
      <c r="J38" s="3">
        <v>675917</v>
      </c>
      <c r="K38" s="2">
        <f t="shared" si="5"/>
        <v>3917.0000000001164</v>
      </c>
      <c r="L38" s="4">
        <f t="shared" si="6"/>
        <v>0.58288690476192218</v>
      </c>
    </row>
    <row r="39" spans="1:12" x14ac:dyDescent="0.25">
      <c r="A39">
        <f t="shared" si="7"/>
        <v>290</v>
      </c>
      <c r="B39">
        <f t="shared" si="0"/>
        <v>1993250000</v>
      </c>
      <c r="C39">
        <f t="shared" si="1"/>
        <v>695999.99999999988</v>
      </c>
      <c r="D39">
        <f t="shared" si="8"/>
        <v>1229.2965898478403</v>
      </c>
      <c r="E39">
        <f t="shared" si="2"/>
        <v>1969.8205756859804</v>
      </c>
      <c r="F39" s="3">
        <v>1980.58</v>
      </c>
      <c r="G39" s="2">
        <f t="shared" si="3"/>
        <v>10.759424314019498</v>
      </c>
      <c r="H39" s="2">
        <f t="shared" si="4"/>
        <v>0.54621341896952114</v>
      </c>
      <c r="J39" s="3">
        <v>700057</v>
      </c>
      <c r="K39" s="2">
        <f t="shared" si="5"/>
        <v>4057.0000000001164</v>
      </c>
      <c r="L39" s="4">
        <f t="shared" si="6"/>
        <v>0.58290229885059153</v>
      </c>
    </row>
    <row r="40" spans="1:12" x14ac:dyDescent="0.25">
      <c r="A40">
        <f t="shared" si="7"/>
        <v>300</v>
      </c>
      <c r="B40">
        <f t="shared" si="0"/>
        <v>2053250000</v>
      </c>
      <c r="C40">
        <f t="shared" si="1"/>
        <v>719999.99999999988</v>
      </c>
      <c r="D40">
        <f t="shared" si="8"/>
        <v>1230.4965898478404</v>
      </c>
      <c r="E40">
        <f t="shared" si="2"/>
        <v>2035.088702831524</v>
      </c>
      <c r="F40" s="3">
        <v>2046.22</v>
      </c>
      <c r="G40" s="2">
        <f t="shared" si="3"/>
        <v>11.131297168476067</v>
      </c>
      <c r="H40" s="2">
        <f t="shared" si="4"/>
        <v>0.54696864824557856</v>
      </c>
      <c r="J40" s="3">
        <v>724197</v>
      </c>
      <c r="K40" s="2">
        <f t="shared" si="5"/>
        <v>4197.0000000001164</v>
      </c>
      <c r="L40" s="4">
        <f t="shared" si="6"/>
        <v>0.58291666666668296</v>
      </c>
    </row>
    <row r="41" spans="1:12" x14ac:dyDescent="0.25">
      <c r="A41">
        <f t="shared" si="7"/>
        <v>310</v>
      </c>
      <c r="B41">
        <f t="shared" si="0"/>
        <v>2113250000</v>
      </c>
      <c r="C41">
        <f t="shared" si="1"/>
        <v>743999.99999999988</v>
      </c>
      <c r="D41">
        <f t="shared" si="8"/>
        <v>1231.6965898478404</v>
      </c>
      <c r="E41">
        <f t="shared" si="2"/>
        <v>2100.2296529543814</v>
      </c>
      <c r="F41" s="3">
        <v>2111.7199999999998</v>
      </c>
      <c r="G41" s="2">
        <f t="shared" si="3"/>
        <v>11.490347045618364</v>
      </c>
      <c r="H41" s="2">
        <f t="shared" si="4"/>
        <v>0.54709955311101122</v>
      </c>
      <c r="J41" s="3">
        <v>748337</v>
      </c>
      <c r="K41" s="2">
        <f t="shared" si="5"/>
        <v>4337.0000000001164</v>
      </c>
      <c r="L41" s="4">
        <f t="shared" si="6"/>
        <v>0.58293010752689745</v>
      </c>
    </row>
    <row r="42" spans="1:12" x14ac:dyDescent="0.25">
      <c r="A42">
        <f t="shared" si="7"/>
        <v>320</v>
      </c>
      <c r="B42">
        <f t="shared" si="0"/>
        <v>2173250000</v>
      </c>
      <c r="C42">
        <f t="shared" si="1"/>
        <v>767999.99999999988</v>
      </c>
      <c r="D42">
        <f t="shared" si="8"/>
        <v>1232.8965898478405</v>
      </c>
      <c r="E42">
        <f t="shared" si="2"/>
        <v>2165.2437974054724</v>
      </c>
      <c r="F42" s="3">
        <v>2177.1</v>
      </c>
      <c r="G42" s="2">
        <f t="shared" si="3"/>
        <v>11.856202594527531</v>
      </c>
      <c r="H42" s="2">
        <f t="shared" si="4"/>
        <v>0.54756894390988942</v>
      </c>
      <c r="J42" s="3">
        <v>772477</v>
      </c>
      <c r="K42" s="2">
        <f t="shared" si="5"/>
        <v>4477.0000000001164</v>
      </c>
      <c r="L42" s="4">
        <f t="shared" si="6"/>
        <v>0.5829427083333486</v>
      </c>
    </row>
    <row r="43" spans="1:12" x14ac:dyDescent="0.25">
      <c r="A43">
        <f t="shared" si="7"/>
        <v>330</v>
      </c>
      <c r="B43">
        <f t="shared" ref="B43:B74" si="9">B42+(A43-A42)*$E$6</f>
        <v>2233250000</v>
      </c>
      <c r="C43">
        <f t="shared" ref="C43:C70" si="10">($F$4-1)/$A$6*$E$6*A43</f>
        <v>791999.99999999988</v>
      </c>
      <c r="D43">
        <f t="shared" si="8"/>
        <v>1234.0965898478403</v>
      </c>
      <c r="E43">
        <f t="shared" si="2"/>
        <v>2230.1315060913516</v>
      </c>
      <c r="F43" s="3">
        <v>2242.35</v>
      </c>
      <c r="G43" s="2">
        <f t="shared" si="3"/>
        <v>12.21849390864827</v>
      </c>
      <c r="H43" s="2">
        <f t="shared" si="4"/>
        <v>0.54788221570229545</v>
      </c>
      <c r="J43" s="3">
        <v>796617</v>
      </c>
      <c r="K43" s="2">
        <f t="shared" si="5"/>
        <v>4617.0000000001164</v>
      </c>
      <c r="L43" s="4">
        <f t="shared" si="6"/>
        <v>0.58295454545456027</v>
      </c>
    </row>
    <row r="44" spans="1:12" x14ac:dyDescent="0.25">
      <c r="A44">
        <f t="shared" si="7"/>
        <v>340</v>
      </c>
      <c r="B44">
        <f t="shared" si="9"/>
        <v>2293250000</v>
      </c>
      <c r="C44">
        <f t="shared" si="10"/>
        <v>815999.99999999988</v>
      </c>
      <c r="D44">
        <f t="shared" si="8"/>
        <v>1235.2965898478403</v>
      </c>
      <c r="E44">
        <f t="shared" si="2"/>
        <v>2294.8931474812257</v>
      </c>
      <c r="F44" s="3">
        <v>2307.4699999999998</v>
      </c>
      <c r="G44" s="2">
        <f t="shared" si="3"/>
        <v>12.576852518774103</v>
      </c>
      <c r="H44" s="2">
        <f t="shared" si="4"/>
        <v>0.5480365189367491</v>
      </c>
      <c r="J44" s="3">
        <v>820757</v>
      </c>
      <c r="K44" s="2">
        <f t="shared" si="5"/>
        <v>4757.0000000001164</v>
      </c>
      <c r="L44" s="4">
        <f t="shared" si="6"/>
        <v>0.58296568627452416</v>
      </c>
    </row>
    <row r="45" spans="1:12" x14ac:dyDescent="0.25">
      <c r="A45">
        <f t="shared" si="7"/>
        <v>350</v>
      </c>
      <c r="B45">
        <f t="shared" si="9"/>
        <v>2353250000</v>
      </c>
      <c r="C45">
        <f t="shared" si="10"/>
        <v>839999.99999999988</v>
      </c>
      <c r="D45">
        <f t="shared" si="8"/>
        <v>1236.4965898478404</v>
      </c>
      <c r="E45">
        <f t="shared" si="2"/>
        <v>2359.5290886139283</v>
      </c>
      <c r="F45" s="3">
        <v>2372.4699999999998</v>
      </c>
      <c r="G45" s="2">
        <f t="shared" si="3"/>
        <v>12.940911386071548</v>
      </c>
      <c r="H45" s="2">
        <f t="shared" si="4"/>
        <v>0.54845314043886195</v>
      </c>
      <c r="J45" s="3">
        <v>844896</v>
      </c>
      <c r="K45" s="2">
        <f t="shared" si="5"/>
        <v>4896.0000000001164</v>
      </c>
      <c r="L45" s="4">
        <f t="shared" si="6"/>
        <v>0.58285714285715684</v>
      </c>
    </row>
    <row r="46" spans="1:12" x14ac:dyDescent="0.25">
      <c r="A46">
        <f t="shared" si="7"/>
        <v>360</v>
      </c>
      <c r="B46">
        <f t="shared" si="9"/>
        <v>2413250000</v>
      </c>
      <c r="C46">
        <f t="shared" si="10"/>
        <v>863999.99999999988</v>
      </c>
      <c r="D46">
        <f t="shared" si="8"/>
        <v>1237.6965898478404</v>
      </c>
      <c r="E46">
        <f t="shared" si="2"/>
        <v>2424.0396951048524</v>
      </c>
      <c r="F46" s="3">
        <v>2437.34</v>
      </c>
      <c r="G46" s="2">
        <f t="shared" si="3"/>
        <v>13.300304895147747</v>
      </c>
      <c r="H46" s="2">
        <f t="shared" si="4"/>
        <v>0.54868346100134469</v>
      </c>
      <c r="J46" s="3">
        <v>869036</v>
      </c>
      <c r="K46" s="2">
        <f t="shared" si="5"/>
        <v>5036.0000000001164</v>
      </c>
      <c r="L46" s="4">
        <f t="shared" si="6"/>
        <v>0.58287037037038392</v>
      </c>
    </row>
    <row r="47" spans="1:12" x14ac:dyDescent="0.25">
      <c r="A47">
        <f t="shared" si="7"/>
        <v>370</v>
      </c>
      <c r="B47">
        <f t="shared" si="9"/>
        <v>2473250000</v>
      </c>
      <c r="C47">
        <f t="shared" si="10"/>
        <v>887999.99999999988</v>
      </c>
      <c r="D47">
        <f t="shared" si="8"/>
        <v>1238.8965898478405</v>
      </c>
      <c r="E47">
        <f t="shared" si="2"/>
        <v>2488.4253311528469</v>
      </c>
      <c r="F47" s="3">
        <v>2502.09</v>
      </c>
      <c r="G47" s="2">
        <f t="shared" si="3"/>
        <v>13.66466884715328</v>
      </c>
      <c r="H47" s="2">
        <f t="shared" si="4"/>
        <v>0.54912914910822985</v>
      </c>
      <c r="J47" s="3">
        <v>893176</v>
      </c>
      <c r="K47" s="2">
        <f t="shared" si="5"/>
        <v>5176.0000000001164</v>
      </c>
      <c r="L47" s="4">
        <f t="shared" si="6"/>
        <v>0.58288288288289603</v>
      </c>
    </row>
    <row r="48" spans="1:12" x14ac:dyDescent="0.25">
      <c r="A48">
        <f t="shared" si="7"/>
        <v>380</v>
      </c>
      <c r="B48">
        <f t="shared" si="9"/>
        <v>2533250000</v>
      </c>
      <c r="C48">
        <f t="shared" si="10"/>
        <v>911999.99999999988</v>
      </c>
      <c r="D48">
        <f t="shared" si="8"/>
        <v>1240.0965898478403</v>
      </c>
      <c r="E48">
        <f t="shared" si="2"/>
        <v>2552.6863595470663</v>
      </c>
      <c r="F48" s="3">
        <v>2566.71</v>
      </c>
      <c r="G48" s="2">
        <f t="shared" si="3"/>
        <v>14.023640452933705</v>
      </c>
      <c r="H48" s="2">
        <f t="shared" si="4"/>
        <v>0.54936793940568462</v>
      </c>
      <c r="J48" s="3">
        <v>917316</v>
      </c>
      <c r="K48" s="2">
        <f t="shared" si="5"/>
        <v>5316.0000000001164</v>
      </c>
      <c r="L48" s="4">
        <f t="shared" si="6"/>
        <v>0.58289473684211812</v>
      </c>
    </row>
    <row r="49" spans="1:12" x14ac:dyDescent="0.25">
      <c r="A49">
        <f t="shared" si="7"/>
        <v>390</v>
      </c>
      <c r="B49">
        <f t="shared" si="9"/>
        <v>2593250000</v>
      </c>
      <c r="C49">
        <f t="shared" si="10"/>
        <v>935999.99999999977</v>
      </c>
      <c r="D49">
        <f t="shared" si="8"/>
        <v>1241.2965898478403</v>
      </c>
      <c r="E49">
        <f t="shared" si="2"/>
        <v>2616.8231416737881</v>
      </c>
      <c r="F49" s="3">
        <v>2631.21</v>
      </c>
      <c r="G49" s="2">
        <f t="shared" si="3"/>
        <v>14.38685832621195</v>
      </c>
      <c r="H49" s="2">
        <f t="shared" si="4"/>
        <v>0.54978336506951486</v>
      </c>
      <c r="J49" s="3">
        <v>941456</v>
      </c>
      <c r="K49" s="2">
        <f t="shared" si="5"/>
        <v>5456.0000000002328</v>
      </c>
      <c r="L49" s="4">
        <f t="shared" si="6"/>
        <v>0.58290598290600792</v>
      </c>
    </row>
    <row r="50" spans="1:12" x14ac:dyDescent="0.25">
      <c r="A50">
        <f t="shared" si="7"/>
        <v>400</v>
      </c>
      <c r="B50">
        <f t="shared" si="9"/>
        <v>2653250000</v>
      </c>
      <c r="C50">
        <f t="shared" si="10"/>
        <v>959999.99999999977</v>
      </c>
      <c r="D50">
        <f t="shared" si="8"/>
        <v>1242.4965898478404</v>
      </c>
      <c r="E50">
        <f t="shared" si="2"/>
        <v>2680.8360375231855</v>
      </c>
      <c r="F50" s="3">
        <v>2695.58</v>
      </c>
      <c r="G50" s="2">
        <f t="shared" si="3"/>
        <v>14.743962476814431</v>
      </c>
      <c r="H50" s="2">
        <f t="shared" si="4"/>
        <v>0.54997628614528482</v>
      </c>
      <c r="J50" s="3">
        <v>965596</v>
      </c>
      <c r="K50" s="2">
        <f t="shared" si="5"/>
        <v>5596.0000000002328</v>
      </c>
      <c r="L50" s="4">
        <f t="shared" si="6"/>
        <v>0.58291666666669106</v>
      </c>
    </row>
    <row r="51" spans="1:12" x14ac:dyDescent="0.25">
      <c r="A51">
        <f t="shared" si="7"/>
        <v>410</v>
      </c>
      <c r="B51">
        <f t="shared" si="9"/>
        <v>2713250000</v>
      </c>
      <c r="C51">
        <f t="shared" si="10"/>
        <v>983999.99999999977</v>
      </c>
      <c r="D51">
        <f t="shared" si="8"/>
        <v>1243.6965898478404</v>
      </c>
      <c r="E51">
        <f t="shared" si="2"/>
        <v>2744.7254056960637</v>
      </c>
      <c r="F51" s="3">
        <v>2759.82</v>
      </c>
      <c r="G51" s="2">
        <f t="shared" si="3"/>
        <v>15.094594303936447</v>
      </c>
      <c r="H51" s="2">
        <f t="shared" si="4"/>
        <v>0.54994915967225699</v>
      </c>
      <c r="J51" s="3">
        <v>989736</v>
      </c>
      <c r="K51" s="2">
        <f t="shared" si="5"/>
        <v>5736.0000000002328</v>
      </c>
      <c r="L51" s="4">
        <f t="shared" si="6"/>
        <v>0.5829268292683164</v>
      </c>
    </row>
    <row r="52" spans="1:12" x14ac:dyDescent="0.25">
      <c r="A52">
        <f t="shared" si="7"/>
        <v>420</v>
      </c>
      <c r="B52">
        <f t="shared" si="9"/>
        <v>2773250000</v>
      </c>
      <c r="C52">
        <f t="shared" si="10"/>
        <v>1007999.9999999998</v>
      </c>
      <c r="D52">
        <f t="shared" si="8"/>
        <v>1244.8965898478405</v>
      </c>
      <c r="E52">
        <f t="shared" si="2"/>
        <v>2808.4916034105559</v>
      </c>
      <c r="F52" s="3">
        <v>2823.95</v>
      </c>
      <c r="G52" s="2">
        <f t="shared" si="3"/>
        <v>15.458396589443964</v>
      </c>
      <c r="H52" s="2">
        <f t="shared" si="4"/>
        <v>0.55041633632344522</v>
      </c>
      <c r="J52" s="3">
        <v>1013880</v>
      </c>
      <c r="K52" s="2">
        <f t="shared" si="5"/>
        <v>5880.0000000002328</v>
      </c>
      <c r="L52" s="4">
        <f t="shared" si="6"/>
        <v>0.58333333333335657</v>
      </c>
    </row>
    <row r="53" spans="1:12" x14ac:dyDescent="0.25">
      <c r="A53">
        <f t="shared" si="7"/>
        <v>430</v>
      </c>
      <c r="B53">
        <f t="shared" si="9"/>
        <v>2833250000</v>
      </c>
      <c r="C53">
        <f t="shared" si="10"/>
        <v>1031999.9999999998</v>
      </c>
      <c r="D53">
        <f t="shared" si="8"/>
        <v>1246.0965898478403</v>
      </c>
      <c r="E53">
        <f t="shared" si="2"/>
        <v>2872.1349865087809</v>
      </c>
      <c r="F53" s="3">
        <v>2887.95</v>
      </c>
      <c r="G53" s="2">
        <f t="shared" si="3"/>
        <v>15.815013491218906</v>
      </c>
      <c r="H53" s="2">
        <f t="shared" si="4"/>
        <v>0.55063614925852844</v>
      </c>
      <c r="J53" s="3">
        <v>1038020</v>
      </c>
      <c r="K53" s="2">
        <f t="shared" si="5"/>
        <v>6020.0000000002328</v>
      </c>
      <c r="L53" s="4">
        <f t="shared" si="6"/>
        <v>0.58333333333335602</v>
      </c>
    </row>
    <row r="54" spans="1:12" x14ac:dyDescent="0.25">
      <c r="A54">
        <f t="shared" si="7"/>
        <v>440</v>
      </c>
      <c r="B54">
        <f t="shared" si="9"/>
        <v>2893250000</v>
      </c>
      <c r="C54">
        <f t="shared" si="10"/>
        <v>1055999.9999999998</v>
      </c>
      <c r="D54">
        <f t="shared" si="8"/>
        <v>1247.2965898478403</v>
      </c>
      <c r="E54">
        <f t="shared" si="2"/>
        <v>2935.6559094634604</v>
      </c>
      <c r="F54" s="3">
        <v>2951.83</v>
      </c>
      <c r="G54" s="2">
        <f t="shared" si="3"/>
        <v>16.174090536539552</v>
      </c>
      <c r="H54" s="2">
        <f t="shared" si="4"/>
        <v>0.55095321234346006</v>
      </c>
      <c r="J54" s="3">
        <v>1062160</v>
      </c>
      <c r="K54" s="2">
        <f t="shared" si="5"/>
        <v>6160.0000000002328</v>
      </c>
      <c r="L54" s="4">
        <f t="shared" si="6"/>
        <v>0.58333333333335546</v>
      </c>
    </row>
    <row r="55" spans="1:12" x14ac:dyDescent="0.25">
      <c r="A55">
        <f t="shared" si="7"/>
        <v>450</v>
      </c>
      <c r="B55">
        <f t="shared" si="9"/>
        <v>2953250000</v>
      </c>
      <c r="C55">
        <f t="shared" si="10"/>
        <v>1079999.9999999998</v>
      </c>
      <c r="D55">
        <f t="shared" si="8"/>
        <v>1248.4965898478404</v>
      </c>
      <c r="E55">
        <f t="shared" si="2"/>
        <v>2999.0547253845039</v>
      </c>
      <c r="F55" s="3">
        <v>3015.58</v>
      </c>
      <c r="G55" s="2">
        <f t="shared" si="3"/>
        <v>16.525274615496073</v>
      </c>
      <c r="H55" s="2">
        <f t="shared" si="4"/>
        <v>0.55101610769631404</v>
      </c>
      <c r="J55" s="3">
        <v>1086300</v>
      </c>
      <c r="K55" s="2">
        <f t="shared" si="5"/>
        <v>6300.0000000002328</v>
      </c>
      <c r="L55" s="4">
        <f t="shared" si="6"/>
        <v>0.58333333333335502</v>
      </c>
    </row>
    <row r="56" spans="1:12" x14ac:dyDescent="0.25">
      <c r="A56">
        <f t="shared" si="7"/>
        <v>460</v>
      </c>
      <c r="B56">
        <f t="shared" si="9"/>
        <v>3013250000</v>
      </c>
      <c r="C56">
        <f t="shared" si="10"/>
        <v>1103999.9999999998</v>
      </c>
      <c r="D56">
        <f t="shared" si="8"/>
        <v>1249.6965898478404</v>
      </c>
      <c r="E56">
        <f t="shared" si="2"/>
        <v>3062.3317860255484</v>
      </c>
      <c r="F56" s="3">
        <v>3079.21</v>
      </c>
      <c r="G56" s="2">
        <f t="shared" si="3"/>
        <v>16.878213974451683</v>
      </c>
      <c r="H56" s="2">
        <f t="shared" si="4"/>
        <v>0.55115562759961734</v>
      </c>
      <c r="J56" s="3">
        <v>1110440</v>
      </c>
      <c r="K56" s="2">
        <f t="shared" si="5"/>
        <v>6440.0000000002328</v>
      </c>
      <c r="L56" s="4">
        <f t="shared" si="6"/>
        <v>0.58333333333335458</v>
      </c>
    </row>
    <row r="57" spans="1:12" x14ac:dyDescent="0.25">
      <c r="A57">
        <f t="shared" si="7"/>
        <v>470</v>
      </c>
      <c r="B57">
        <f t="shared" si="9"/>
        <v>3073250000</v>
      </c>
      <c r="C57">
        <f t="shared" si="10"/>
        <v>1127999.9999999998</v>
      </c>
      <c r="D57">
        <f t="shared" si="8"/>
        <v>1250.8965898478405</v>
      </c>
      <c r="E57">
        <f t="shared" si="2"/>
        <v>3125.4874417904657</v>
      </c>
      <c r="F57" s="3">
        <v>3142.72</v>
      </c>
      <c r="G57" s="2">
        <f t="shared" si="3"/>
        <v>17.232558209534091</v>
      </c>
      <c r="H57" s="2">
        <f t="shared" si="4"/>
        <v>0.55135586146083682</v>
      </c>
      <c r="J57" s="3">
        <v>1134580</v>
      </c>
      <c r="K57" s="2">
        <f t="shared" si="5"/>
        <v>6580.0000000002328</v>
      </c>
      <c r="L57" s="4">
        <f t="shared" si="6"/>
        <v>0.58333333333335413</v>
      </c>
    </row>
    <row r="58" spans="1:12" x14ac:dyDescent="0.25">
      <c r="A58">
        <f t="shared" si="7"/>
        <v>480</v>
      </c>
      <c r="B58">
        <f t="shared" si="9"/>
        <v>3133250000</v>
      </c>
      <c r="C58">
        <f t="shared" si="10"/>
        <v>1151999.9999999998</v>
      </c>
      <c r="D58">
        <f t="shared" si="8"/>
        <v>1252.0965898478403</v>
      </c>
      <c r="E58">
        <f t="shared" si="2"/>
        <v>3188.52204173983</v>
      </c>
      <c r="F58" s="3">
        <v>3206.11</v>
      </c>
      <c r="G58" s="2">
        <f t="shared" si="3"/>
        <v>17.587958260170126</v>
      </c>
      <c r="H58" s="2">
        <f t="shared" si="4"/>
        <v>0.55160221663618125</v>
      </c>
      <c r="J58" s="3">
        <v>1158720</v>
      </c>
      <c r="K58" s="2">
        <f t="shared" si="5"/>
        <v>6720.0000000002328</v>
      </c>
      <c r="L58" s="4">
        <f t="shared" si="6"/>
        <v>0.58333333333335369</v>
      </c>
    </row>
    <row r="59" spans="1:12" x14ac:dyDescent="0.25">
      <c r="A59">
        <f t="shared" si="7"/>
        <v>490</v>
      </c>
      <c r="B59">
        <f t="shared" si="9"/>
        <v>3193250000</v>
      </c>
      <c r="C59">
        <f t="shared" si="10"/>
        <v>1175999.9999999998</v>
      </c>
      <c r="D59">
        <f t="shared" si="8"/>
        <v>1253.2965898478403</v>
      </c>
      <c r="E59">
        <f t="shared" si="2"/>
        <v>3251.4359335973472</v>
      </c>
      <c r="F59" s="3">
        <v>3269.38</v>
      </c>
      <c r="G59" s="2">
        <f t="shared" si="3"/>
        <v>17.944066402652879</v>
      </c>
      <c r="H59" s="2">
        <f t="shared" si="4"/>
        <v>0.55188128473439713</v>
      </c>
      <c r="J59" s="3">
        <v>1182860</v>
      </c>
      <c r="K59" s="2">
        <f t="shared" si="5"/>
        <v>6860.0000000002328</v>
      </c>
      <c r="L59" s="4">
        <f t="shared" si="6"/>
        <v>0.58333333333335324</v>
      </c>
    </row>
    <row r="60" spans="1:12" x14ac:dyDescent="0.25">
      <c r="A60">
        <f t="shared" si="7"/>
        <v>500</v>
      </c>
      <c r="B60">
        <f t="shared" si="9"/>
        <v>3253250000</v>
      </c>
      <c r="C60">
        <f t="shared" si="10"/>
        <v>1199999.9999999998</v>
      </c>
      <c r="D60">
        <f t="shared" si="8"/>
        <v>1254.4965898478404</v>
      </c>
      <c r="E60">
        <f t="shared" si="2"/>
        <v>3314.2294637562513</v>
      </c>
      <c r="F60" s="3">
        <v>3332.53</v>
      </c>
      <c r="G60" s="2">
        <f t="shared" si="3"/>
        <v>18.300536243748866</v>
      </c>
      <c r="H60" s="2">
        <f t="shared" si="4"/>
        <v>0.55218072387201489</v>
      </c>
      <c r="J60" s="3">
        <v>1206990</v>
      </c>
      <c r="K60" s="2">
        <f t="shared" si="5"/>
        <v>6990.0000000002328</v>
      </c>
      <c r="L60" s="4">
        <f t="shared" si="6"/>
        <v>0.58250000000001956</v>
      </c>
    </row>
    <row r="61" spans="1:12" x14ac:dyDescent="0.25">
      <c r="A61">
        <f t="shared" si="7"/>
        <v>510</v>
      </c>
      <c r="B61">
        <f t="shared" si="9"/>
        <v>3313250000</v>
      </c>
      <c r="C61">
        <f t="shared" si="10"/>
        <v>1223999.9999999998</v>
      </c>
      <c r="D61">
        <f t="shared" si="8"/>
        <v>1255.6965898478404</v>
      </c>
      <c r="E61">
        <f t="shared" si="2"/>
        <v>3376.9029772856611</v>
      </c>
      <c r="F61" s="3">
        <v>3395.55</v>
      </c>
      <c r="G61" s="2">
        <f t="shared" si="3"/>
        <v>18.647022714339073</v>
      </c>
      <c r="H61" s="2">
        <f t="shared" si="4"/>
        <v>0.55219302537757431</v>
      </c>
      <c r="J61" s="3">
        <v>1231130</v>
      </c>
      <c r="K61" s="2">
        <f t="shared" si="5"/>
        <v>7130.0000000002328</v>
      </c>
      <c r="L61" s="4">
        <f t="shared" si="6"/>
        <v>0.58251633986930018</v>
      </c>
    </row>
    <row r="62" spans="1:12" x14ac:dyDescent="0.25">
      <c r="A62">
        <f t="shared" si="7"/>
        <v>520</v>
      </c>
      <c r="B62">
        <f t="shared" si="9"/>
        <v>3373250000</v>
      </c>
      <c r="C62">
        <f t="shared" si="10"/>
        <v>1247999.9999999998</v>
      </c>
      <c r="D62">
        <f t="shared" si="8"/>
        <v>1256.8965898478405</v>
      </c>
      <c r="E62">
        <f t="shared" si="2"/>
        <v>3439.4568179368998</v>
      </c>
      <c r="F62" s="3">
        <v>3458.46</v>
      </c>
      <c r="G62" s="2">
        <f t="shared" si="3"/>
        <v>19.003182063100212</v>
      </c>
      <c r="H62" s="2">
        <f t="shared" si="4"/>
        <v>0.55250532479424908</v>
      </c>
      <c r="J62" s="3">
        <v>1255270</v>
      </c>
      <c r="K62" s="2">
        <f t="shared" si="5"/>
        <v>7270.0000000002328</v>
      </c>
      <c r="L62" s="4">
        <f t="shared" si="6"/>
        <v>0.58253205128206997</v>
      </c>
    </row>
    <row r="63" spans="1:12" x14ac:dyDescent="0.25">
      <c r="A63">
        <f t="shared" si="7"/>
        <v>530</v>
      </c>
      <c r="B63">
        <f t="shared" si="9"/>
        <v>3433250000</v>
      </c>
      <c r="C63">
        <f t="shared" si="10"/>
        <v>1271999.9999999998</v>
      </c>
      <c r="D63">
        <f t="shared" si="8"/>
        <v>1258.0965898478403</v>
      </c>
      <c r="E63">
        <f t="shared" si="2"/>
        <v>3501.8913281497812</v>
      </c>
      <c r="F63" s="3">
        <v>3521.24</v>
      </c>
      <c r="G63" s="2">
        <f t="shared" si="3"/>
        <v>19.348671850218579</v>
      </c>
      <c r="H63" s="2">
        <f t="shared" si="4"/>
        <v>0.55252062491731924</v>
      </c>
      <c r="J63" s="3">
        <v>1279410</v>
      </c>
      <c r="K63" s="2">
        <f t="shared" si="5"/>
        <v>7410.0000000002328</v>
      </c>
      <c r="L63" s="4">
        <f t="shared" si="6"/>
        <v>0.58254716981133914</v>
      </c>
    </row>
    <row r="64" spans="1:12" x14ac:dyDescent="0.25">
      <c r="A64">
        <f t="shared" si="7"/>
        <v>540</v>
      </c>
      <c r="B64">
        <f t="shared" si="9"/>
        <v>3493250000</v>
      </c>
      <c r="C64">
        <f t="shared" si="10"/>
        <v>1295999.9999999998</v>
      </c>
      <c r="D64">
        <f t="shared" si="8"/>
        <v>1259.2965898478403</v>
      </c>
      <c r="E64">
        <f t="shared" si="2"/>
        <v>3564.2068490588563</v>
      </c>
      <c r="F64" s="3">
        <v>3583.91</v>
      </c>
      <c r="G64" s="2">
        <f t="shared" si="3"/>
        <v>19.703150941143576</v>
      </c>
      <c r="H64" s="2">
        <f t="shared" si="4"/>
        <v>0.55280604565210001</v>
      </c>
      <c r="J64" s="3">
        <v>1303550</v>
      </c>
      <c r="K64" s="2">
        <f t="shared" si="5"/>
        <v>7550.0000000002328</v>
      </c>
      <c r="L64" s="4">
        <f t="shared" si="6"/>
        <v>0.5825617283950798</v>
      </c>
    </row>
    <row r="65" spans="1:12" x14ac:dyDescent="0.25">
      <c r="A65">
        <f t="shared" si="7"/>
        <v>550</v>
      </c>
      <c r="B65">
        <f t="shared" si="9"/>
        <v>3553250000</v>
      </c>
      <c r="C65">
        <f t="shared" si="10"/>
        <v>1319999.9999999998</v>
      </c>
      <c r="D65">
        <f t="shared" si="8"/>
        <v>1260.4965898478404</v>
      </c>
      <c r="E65">
        <f t="shared" si="2"/>
        <v>3626.4037204996293</v>
      </c>
      <c r="F65" s="3">
        <v>3646.46</v>
      </c>
      <c r="G65" s="2">
        <f t="shared" si="3"/>
        <v>20.056279500370692</v>
      </c>
      <c r="H65" s="2">
        <f t="shared" si="4"/>
        <v>0.55306251168326703</v>
      </c>
      <c r="J65" s="3">
        <v>1327690</v>
      </c>
      <c r="K65" s="2">
        <f t="shared" si="5"/>
        <v>7690.0000000002328</v>
      </c>
      <c r="L65" s="4">
        <f t="shared" si="6"/>
        <v>0.58257575757577529</v>
      </c>
    </row>
    <row r="66" spans="1:12" x14ac:dyDescent="0.25">
      <c r="A66">
        <f t="shared" si="7"/>
        <v>560</v>
      </c>
      <c r="B66">
        <f t="shared" si="9"/>
        <v>3613250000</v>
      </c>
      <c r="C66">
        <f t="shared" si="10"/>
        <v>1343999.9999999998</v>
      </c>
      <c r="D66">
        <f t="shared" si="8"/>
        <v>1261.6965898478404</v>
      </c>
      <c r="E66">
        <f t="shared" si="2"/>
        <v>3688.4822810147339</v>
      </c>
      <c r="F66" s="3">
        <v>3708.89</v>
      </c>
      <c r="G66" s="2">
        <f t="shared" si="3"/>
        <v>20.407718985266001</v>
      </c>
      <c r="H66" s="2">
        <f t="shared" si="4"/>
        <v>0.55328228334749263</v>
      </c>
      <c r="J66" s="3">
        <v>1351830</v>
      </c>
      <c r="K66" s="2">
        <f t="shared" si="5"/>
        <v>7830.0000000002328</v>
      </c>
      <c r="L66" s="4">
        <f t="shared" si="6"/>
        <v>0.58258928571430313</v>
      </c>
    </row>
    <row r="67" spans="1:12" x14ac:dyDescent="0.25">
      <c r="A67">
        <f t="shared" si="7"/>
        <v>570</v>
      </c>
      <c r="B67">
        <f t="shared" si="9"/>
        <v>3673250000</v>
      </c>
      <c r="C67">
        <f t="shared" si="10"/>
        <v>1367999.9999999998</v>
      </c>
      <c r="D67">
        <f t="shared" si="8"/>
        <v>1262.8965898478405</v>
      </c>
      <c r="E67">
        <f t="shared" si="2"/>
        <v>3750.4428678600748</v>
      </c>
      <c r="F67" s="3">
        <v>3771.2</v>
      </c>
      <c r="G67" s="2">
        <f t="shared" si="3"/>
        <v>20.757132139925034</v>
      </c>
      <c r="H67" s="2">
        <f t="shared" si="4"/>
        <v>0.55345816137624904</v>
      </c>
      <c r="J67" s="3">
        <v>1375970</v>
      </c>
      <c r="K67" s="2">
        <f t="shared" si="5"/>
        <v>7970.0000000002328</v>
      </c>
      <c r="L67" s="4">
        <f t="shared" si="6"/>
        <v>0.58260233918130366</v>
      </c>
    </row>
    <row r="68" spans="1:12" x14ac:dyDescent="0.25">
      <c r="A68">
        <f t="shared" si="7"/>
        <v>580</v>
      </c>
      <c r="B68">
        <f t="shared" si="9"/>
        <v>3733250000</v>
      </c>
      <c r="C68">
        <f t="shared" si="10"/>
        <v>1391999.9999999998</v>
      </c>
      <c r="D68">
        <f t="shared" si="8"/>
        <v>1264.0965898478403</v>
      </c>
      <c r="E68">
        <f t="shared" si="2"/>
        <v>3812.285817010938</v>
      </c>
      <c r="F68" s="3">
        <v>3833.08</v>
      </c>
      <c r="G68" s="2">
        <f t="shared" si="3"/>
        <v>20.794182989061937</v>
      </c>
      <c r="H68" s="2">
        <f t="shared" si="4"/>
        <v>0.54545183617333892</v>
      </c>
      <c r="J68" s="3">
        <v>1400000</v>
      </c>
      <c r="K68" s="2">
        <f t="shared" si="5"/>
        <v>8000.0000000002328</v>
      </c>
      <c r="L68" s="4">
        <f t="shared" si="6"/>
        <v>0.57471264367817776</v>
      </c>
    </row>
    <row r="69" spans="1:12" x14ac:dyDescent="0.25">
      <c r="A69">
        <f t="shared" si="7"/>
        <v>590</v>
      </c>
      <c r="B69">
        <f t="shared" si="9"/>
        <v>3793250000</v>
      </c>
      <c r="C69">
        <f t="shared" si="10"/>
        <v>1415999.9999999998</v>
      </c>
      <c r="D69">
        <f t="shared" si="8"/>
        <v>1265.2965898478403</v>
      </c>
      <c r="E69">
        <f t="shared" si="2"/>
        <v>3874.0114631680563</v>
      </c>
      <c r="F69" s="3">
        <v>3855.77</v>
      </c>
      <c r="G69" s="2">
        <f t="shared" si="3"/>
        <v>-18.241463168056271</v>
      </c>
      <c r="H69" s="2">
        <f t="shared" si="4"/>
        <v>-0.47086755786568896</v>
      </c>
      <c r="J69" s="3">
        <v>1409730</v>
      </c>
      <c r="K69" s="2">
        <f t="shared" si="5"/>
        <v>-6269.9999999997672</v>
      </c>
      <c r="L69" s="4">
        <f t="shared" si="6"/>
        <v>-0.44279661016947519</v>
      </c>
    </row>
    <row r="70" spans="1:12" x14ac:dyDescent="0.25">
      <c r="A70">
        <f t="shared" si="7"/>
        <v>600</v>
      </c>
      <c r="B70">
        <f t="shared" si="9"/>
        <v>3853250000</v>
      </c>
      <c r="C70">
        <f t="shared" si="10"/>
        <v>1439999.9999999998</v>
      </c>
      <c r="D70">
        <f t="shared" si="8"/>
        <v>1266.4965898478404</v>
      </c>
      <c r="E70">
        <f t="shared" si="2"/>
        <v>3935.6201397636587</v>
      </c>
      <c r="F70" s="3">
        <v>3860.15</v>
      </c>
      <c r="G70" s="2">
        <f t="shared" si="3"/>
        <v>-75.470139763658608</v>
      </c>
      <c r="H70" s="2">
        <f t="shared" si="4"/>
        <v>-1.9176174804357702</v>
      </c>
      <c r="J70" s="3">
        <v>1412770</v>
      </c>
      <c r="K70" s="2">
        <f t="shared" si="5"/>
        <v>-27229.999999999767</v>
      </c>
      <c r="L70" s="4">
        <f t="shared" si="6"/>
        <v>-1.8909722222222065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gforney</dc:creator>
  <cp:lastModifiedBy>Glenn P. Forney</cp:lastModifiedBy>
  <dcterms:created xsi:type="dcterms:W3CDTF">2014-04-04T16:11:31Z</dcterms:created>
  <dcterms:modified xsi:type="dcterms:W3CDTF">2014-04-04T20:31:50Z</dcterms:modified>
</cp:coreProperties>
</file>