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fair\database\"/>
    </mc:Choice>
  </mc:AlternateContent>
  <xr:revisionPtr revIDLastSave="0" documentId="13_ncr:1_{80C2F5E8-CD06-4E6A-BE4F-E259450DE0C8}" xr6:coauthVersionLast="45" xr6:coauthVersionMax="47" xr10:uidLastSave="{00000000-0000-0000-0000-000000000000}"/>
  <bookViews>
    <workbookView xWindow="-120" yWindow="-120" windowWidth="20730" windowHeight="11160" xr2:uid="{12A069F4-CF4E-493D-AC4F-33E67FDDD4B3}"/>
  </bookViews>
  <sheets>
    <sheet name="iPhone" sheetId="1" r:id="rId1"/>
    <sheet name="color" sheetId="2" r:id="rId2"/>
    <sheet name="storag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0" i="1" l="1"/>
  <c r="S51" i="1"/>
  <c r="S52" i="1"/>
  <c r="S53" i="1"/>
  <c r="S54" i="1"/>
  <c r="S55" i="1"/>
  <c r="S56" i="1"/>
  <c r="S57" i="1"/>
  <c r="S58" i="1"/>
  <c r="S59" i="1"/>
  <c r="S60" i="1"/>
  <c r="S49" i="1"/>
  <c r="S48" i="1"/>
  <c r="Q60" i="1"/>
  <c r="Q59" i="1"/>
  <c r="Q58" i="1"/>
  <c r="Q57" i="1"/>
  <c r="Q56" i="1"/>
  <c r="Q55" i="1"/>
  <c r="Q54" i="1"/>
  <c r="Q53" i="1"/>
  <c r="Q52" i="1"/>
  <c r="Q51" i="1"/>
  <c r="Q50" i="1"/>
  <c r="Q49" i="1"/>
  <c r="R34" i="1"/>
  <c r="Q45" i="1"/>
  <c r="Q35" i="1"/>
  <c r="Q36" i="1"/>
  <c r="Q37" i="1"/>
  <c r="Q38" i="1"/>
  <c r="Q39" i="1"/>
  <c r="Q40" i="1"/>
  <c r="Q41" i="1"/>
  <c r="Q42" i="1"/>
  <c r="Q43" i="1"/>
  <c r="Q44" i="1"/>
  <c r="Q34" i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" i="2"/>
  <c r="E1" i="2"/>
  <c r="D1" i="3" l="1"/>
  <c r="D3" i="3"/>
  <c r="D4" i="3"/>
  <c r="D5" i="3"/>
  <c r="D6" i="3"/>
  <c r="D2" i="3"/>
  <c r="S35" i="1"/>
  <c r="S36" i="1"/>
  <c r="S37" i="1"/>
  <c r="S38" i="1"/>
  <c r="S39" i="1"/>
  <c r="S40" i="1"/>
  <c r="S41" i="1"/>
  <c r="S42" i="1"/>
  <c r="S43" i="1"/>
  <c r="S44" i="1"/>
  <c r="S45" i="1"/>
  <c r="S34" i="1"/>
  <c r="S33" i="1"/>
  <c r="R35" i="1" l="1"/>
  <c r="R36" i="1"/>
  <c r="R37" i="1"/>
  <c r="R38" i="1"/>
  <c r="R39" i="1"/>
  <c r="R40" i="1"/>
  <c r="R41" i="1"/>
  <c r="R42" i="1"/>
  <c r="R43" i="1"/>
  <c r="R44" i="1"/>
  <c r="R45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2" i="1"/>
  <c r="S1" i="1"/>
  <c r="R11" i="1" l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10" i="1"/>
  <c r="R9" i="1"/>
  <c r="R8" i="1"/>
  <c r="R7" i="1"/>
  <c r="R6" i="1"/>
  <c r="R3" i="1"/>
  <c r="R4" i="1"/>
  <c r="R5" i="1"/>
  <c r="R2" i="1"/>
</calcChain>
</file>

<file path=xl/sharedStrings.xml><?xml version="1.0" encoding="utf-8"?>
<sst xmlns="http://schemas.openxmlformats.org/spreadsheetml/2006/main" count="710" uniqueCount="155">
  <si>
    <t>id</t>
  </si>
  <si>
    <t>model</t>
  </si>
  <si>
    <t>name</t>
  </si>
  <si>
    <t>color</t>
  </si>
  <si>
    <t>storage</t>
  </si>
  <si>
    <t>rent_price</t>
  </si>
  <si>
    <t>stok_spare</t>
  </si>
  <si>
    <t>stok_ready</t>
  </si>
  <si>
    <t>display</t>
  </si>
  <si>
    <t>os</t>
  </si>
  <si>
    <t>rearcam</t>
  </si>
  <si>
    <t>selfie</t>
  </si>
  <si>
    <t>chipset</t>
  </si>
  <si>
    <t>battery</t>
  </si>
  <si>
    <t>dimention</t>
  </si>
  <si>
    <t>launch_at</t>
  </si>
  <si>
    <t>img</t>
  </si>
  <si>
    <t>15_pro_natural_titanium</t>
  </si>
  <si>
    <t>Iphone 15 Pro</t>
  </si>
  <si>
    <t>Natural Titanium</t>
  </si>
  <si>
    <t>256GB</t>
  </si>
  <si>
    <t>Super Retina OLED, 1242x2688</t>
  </si>
  <si>
    <t>12MP(wide), 12MP(tele)</t>
  </si>
  <si>
    <t>7MP</t>
  </si>
  <si>
    <t>157.5x77.4x7.7mm</t>
  </si>
  <si>
    <t>15_pro_black_titanium</t>
  </si>
  <si>
    <t>Black Titanium</t>
  </si>
  <si>
    <t>15_pro_blue_titanium</t>
  </si>
  <si>
    <t>Blue Titanium</t>
  </si>
  <si>
    <t>15_pro_white_titanium</t>
  </si>
  <si>
    <t>White Titanium</t>
  </si>
  <si>
    <t>Super Retina OLED, 1242x2689</t>
  </si>
  <si>
    <t>Super Retina OLED, 1242x2690</t>
  </si>
  <si>
    <t>Super Retina OLED, 1242x2691</t>
  </si>
  <si>
    <t>15_yellow</t>
  </si>
  <si>
    <t>15_pink</t>
  </si>
  <si>
    <t>15_green</t>
  </si>
  <si>
    <t>15_blue</t>
  </si>
  <si>
    <t>15_black</t>
  </si>
  <si>
    <t>14_yellow</t>
  </si>
  <si>
    <t>14_starlight</t>
  </si>
  <si>
    <t>14_silver</t>
  </si>
  <si>
    <t>14_purple</t>
  </si>
  <si>
    <t>14_midnight</t>
  </si>
  <si>
    <t>14_blue</t>
  </si>
  <si>
    <t>14_pro_space_black</t>
  </si>
  <si>
    <t>14_pro_gold</t>
  </si>
  <si>
    <t>14_pro_deep_purple</t>
  </si>
  <si>
    <t>13_pro_silver</t>
  </si>
  <si>
    <t>13_pro_sierra_blue</t>
  </si>
  <si>
    <t>13_pro_graphite</t>
  </si>
  <si>
    <t>13_pro_gold</t>
  </si>
  <si>
    <t>13_pro_alpine_green</t>
  </si>
  <si>
    <t>13_red</t>
  </si>
  <si>
    <t>13_pink</t>
  </si>
  <si>
    <t>13_midnight</t>
  </si>
  <si>
    <t>13_green</t>
  </si>
  <si>
    <t>13_blue</t>
  </si>
  <si>
    <t>Iphone 15</t>
  </si>
  <si>
    <t>Iphone 14 Pro</t>
  </si>
  <si>
    <t>Iphone 14</t>
  </si>
  <si>
    <t>Iphone 13 Pro</t>
  </si>
  <si>
    <t>Iphone 13</t>
  </si>
  <si>
    <t>Yellow</t>
  </si>
  <si>
    <t>Pink</t>
  </si>
  <si>
    <t>Green</t>
  </si>
  <si>
    <t>Blue</t>
  </si>
  <si>
    <t>Black</t>
  </si>
  <si>
    <t>Gold</t>
  </si>
  <si>
    <t>Purple</t>
  </si>
  <si>
    <t>Starlight</t>
  </si>
  <si>
    <t>Silver</t>
  </si>
  <si>
    <t>Midnight</t>
  </si>
  <si>
    <t>Graphite</t>
  </si>
  <si>
    <t>Red</t>
  </si>
  <si>
    <t>Space Black</t>
  </si>
  <si>
    <t>Deep Purple</t>
  </si>
  <si>
    <t>Sierra Blue</t>
  </si>
  <si>
    <t>Alpine Green</t>
  </si>
  <si>
    <t>iOS 18.2.1</t>
  </si>
  <si>
    <t>12MP(wide)</t>
  </si>
  <si>
    <t>Apple A17 Pro (3nm)</t>
  </si>
  <si>
    <t>Apple A16 Bionic (4nm)</t>
  </si>
  <si>
    <t>Apple A15 Bionic (5nm)</t>
  </si>
  <si>
    <t>battery_health</t>
  </si>
  <si>
    <t>Li-Ion 3174 mAh (12.08Wh)</t>
  </si>
  <si>
    <t>78%</t>
  </si>
  <si>
    <t>75%</t>
  </si>
  <si>
    <t>80%</t>
  </si>
  <si>
    <t>70%</t>
  </si>
  <si>
    <t>ip_15_pro_max</t>
  </si>
  <si>
    <t>ip_15_pro</t>
  </si>
  <si>
    <t>ip_15_plus</t>
  </si>
  <si>
    <t>ip_15</t>
  </si>
  <si>
    <t>ip_14_pro_max</t>
  </si>
  <si>
    <t>ip_14_pro</t>
  </si>
  <si>
    <t>ip_14_plus</t>
  </si>
  <si>
    <t>ip_14</t>
  </si>
  <si>
    <t>ip_13_pro_max</t>
  </si>
  <si>
    <t>ip_13_pro</t>
  </si>
  <si>
    <t>ip_13</t>
  </si>
  <si>
    <t>Iphone 15 Pro Max</t>
  </si>
  <si>
    <t>Iphone 15 Plus</t>
  </si>
  <si>
    <t>Iphone 14 Pro Max</t>
  </si>
  <si>
    <t>Iphone 14 Plus</t>
  </si>
  <si>
    <t>Iphone 13 Pro Max</t>
  </si>
  <si>
    <t>Iphone 13 Plus</t>
  </si>
  <si>
    <t>Super Retina OLED, 1242x2692</t>
  </si>
  <si>
    <t>Super Retina OLED, 1242x2693</t>
  </si>
  <si>
    <t>Super Retina OLED, 1242x2694</t>
  </si>
  <si>
    <t>Super Retina OLED, 1242x2695</t>
  </si>
  <si>
    <t>Super Retina OLED, 1242x2696</t>
  </si>
  <si>
    <t>Super Retina OLED, 1242x2697</t>
  </si>
  <si>
    <t>iOS 18.2.2</t>
  </si>
  <si>
    <t>iOS 18.2.3</t>
  </si>
  <si>
    <t>iOS 18.2.4</t>
  </si>
  <si>
    <t>iOS 18.2.5</t>
  </si>
  <si>
    <t>iOS 18.2.6</t>
  </si>
  <si>
    <t>iOS 18.2.7</t>
  </si>
  <si>
    <t>iOS 18.2.8</t>
  </si>
  <si>
    <t>iOS 18.2.9</t>
  </si>
  <si>
    <t>iOS 18.2.10</t>
  </si>
  <si>
    <t>ip_13_plus</t>
  </si>
  <si>
    <t>capacity</t>
  </si>
  <si>
    <t>64GB</t>
  </si>
  <si>
    <t>128GB</t>
  </si>
  <si>
    <t>512GB</t>
  </si>
  <si>
    <t>1TB</t>
  </si>
  <si>
    <t>color_code</t>
  </si>
  <si>
    <t>#8B8589</t>
  </si>
  <si>
    <t>#5A8AA2</t>
  </si>
  <si>
    <t>#252525</t>
  </si>
  <si>
    <t>#E5E5E5</t>
  </si>
  <si>
    <t>#FFFF00</t>
  </si>
  <si>
    <t>#FFC0CB</t>
  </si>
  <si>
    <t>#008000</t>
  </si>
  <si>
    <t>#0000FF</t>
  </si>
  <si>
    <t>#000000</t>
  </si>
  <si>
    <t>#1C1C1C</t>
  </si>
  <si>
    <t>#FFD700</t>
  </si>
  <si>
    <t>#673AB7</t>
  </si>
  <si>
    <t>#F5F5F5</t>
  </si>
  <si>
    <t>#C0C0C0</t>
  </si>
  <si>
    <t>#800080</t>
  </si>
  <si>
    <t>#191970</t>
  </si>
  <si>
    <t>#4682B4</t>
  </si>
  <si>
    <t>#4B4B4B</t>
  </si>
  <si>
    <t>#556B2F</t>
  </si>
  <si>
    <t>#FF0000</t>
  </si>
  <si>
    <t>https://i.ibb.co.com/QX5Khmk/15-pro-black-titanium.png</t>
  </si>
  <si>
    <t>https://i.ibb.co.com/DkrrNG3/15-pink.png</t>
  </si>
  <si>
    <t>https://i.ibb.co.com/Ytxj2wP/14-pro-deep-purple.png</t>
  </si>
  <si>
    <t>https://i.ibb.co.com/gZJg5Z1/14-blue.png</t>
  </si>
  <si>
    <t>https://i.ibb.co.com/FbtvyjY/13-Red.png</t>
  </si>
  <si>
    <t>https://i.ibb.co.com/Fn7MNv7/13-pro-sierra-blue.png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</si>
</sst>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NumberForma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.ibb.co.com/DkrrNG3/15-pink.png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i.ibb.co.com/QX5Khmk/15-pro-black-titanium.png" TargetMode="External"/><Relationship Id="rId1" Type="http://schemas.openxmlformats.org/officeDocument/2006/relationships/hyperlink" Target="https://i.ibb.co.com/QX5Khmk/15-pro-black-titanium.png" TargetMode="External"/><Relationship Id="rId6" Type="http://schemas.openxmlformats.org/officeDocument/2006/relationships/hyperlink" Target="https://i.ibb.co.com/Ytxj2wP/14-pro-deep-purple.png" TargetMode="External"/><Relationship Id="rId5" Type="http://schemas.openxmlformats.org/officeDocument/2006/relationships/hyperlink" Target="https://i.ibb.co.com/Ytxj2wP/14-pro-deep-purple.png" TargetMode="External"/><Relationship Id="rId4" Type="http://schemas.openxmlformats.org/officeDocument/2006/relationships/hyperlink" Target="https://i.ibb.co.com/DkrrNG3/15-pink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116F5-6126-4A88-AD72-5DEFD4C3A13E}">
  <dimension ref="A1:S60"/>
  <sheetViews>
    <sheetView tabSelected="1" topLeftCell="S32" zoomScale="70" zoomScaleNormal="70" workbookViewId="0">
      <selection activeCell="S48" sqref="S48:S60"/>
    </sheetView>
  </sheetViews>
  <sheetFormatPr defaultRowHeight="15"/>
  <cols>
    <col min="2" max="2" width="23.28515625" bestFit="1" customWidth="1"/>
    <col min="3" max="3" width="18.140625" bestFit="1" customWidth="1"/>
    <col min="4" max="4" width="16" bestFit="1" customWidth="1"/>
    <col min="5" max="5" width="7.5703125" bestFit="1" customWidth="1"/>
    <col min="6" max="6" width="10.140625" bestFit="1" customWidth="1"/>
    <col min="7" max="7" width="10.5703125" bestFit="1" customWidth="1"/>
    <col min="9" max="9" width="31.7109375" bestFit="1" customWidth="1"/>
    <col min="10" max="10" width="11.7109375" bestFit="1" customWidth="1"/>
    <col min="11" max="11" width="23" bestFit="1" customWidth="1"/>
    <col min="13" max="13" width="22" bestFit="1" customWidth="1"/>
    <col min="14" max="14" width="29.85546875" bestFit="1" customWidth="1"/>
    <col min="15" max="15" width="18" bestFit="1" customWidth="1"/>
    <col min="16" max="16" width="17.42578125" bestFit="1" customWidth="1"/>
    <col min="17" max="17" width="46.5703125" bestFit="1" customWidth="1"/>
    <col min="18" max="18" width="48.42578125" bestFit="1" customWidth="1"/>
    <col min="19" max="19" width="255.7109375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84</v>
      </c>
      <c r="P1" t="s">
        <v>14</v>
      </c>
      <c r="Q1" t="s">
        <v>15</v>
      </c>
      <c r="R1" t="s">
        <v>16</v>
      </c>
      <c r="S1" t="str">
        <f>_xlfn.CONCAT("INSERT INTO `iphones` (`",A1,"`,`",B1,"`,`",C1,"`,`",F1,"`,`",G1,"`,`",H1,"`,`",I1,"`,`",J1,"`,`",K1,"`,`",L1,"`,`",M1,"`,`",N1,"`,`",P1,"`,`",Q1,"`,`show`,`",R1,"`) VALUES ")</f>
        <v xml:space="preserve">INSERT INTO `iphones` (`id`,`model`,`name`,`rent_price`,`stok_spare`,`stok_ready`,`display`,`os`,`rearcam`,`selfie`,`chipset`,`battery`,`dimention`,`launch_at`,`show`,`img`) VALUES </v>
      </c>
    </row>
    <row r="2" spans="1:19">
      <c r="A2">
        <v>0</v>
      </c>
      <c r="B2" t="s">
        <v>17</v>
      </c>
      <c r="C2" t="s">
        <v>18</v>
      </c>
      <c r="D2" t="s">
        <v>19</v>
      </c>
      <c r="E2" t="s">
        <v>20</v>
      </c>
      <c r="F2">
        <v>78000</v>
      </c>
      <c r="G2">
        <v>10</v>
      </c>
      <c r="H2">
        <v>5</v>
      </c>
      <c r="I2" t="s">
        <v>21</v>
      </c>
      <c r="J2" t="s">
        <v>79</v>
      </c>
      <c r="K2" t="s">
        <v>22</v>
      </c>
      <c r="L2" t="s">
        <v>23</v>
      </c>
      <c r="M2" t="s">
        <v>81</v>
      </c>
      <c r="N2" t="s">
        <v>85</v>
      </c>
      <c r="O2" s="1" t="s">
        <v>86</v>
      </c>
      <c r="P2" t="s">
        <v>24</v>
      </c>
      <c r="Q2" s="2">
        <v>45608</v>
      </c>
      <c r="R2" t="str">
        <f t="shared" ref="R2:R10" si="0">_xlfn.CONCAT("img/iPhone_images/",B2,".png")</f>
        <v>img/iPhone_images/15_pro_natural_titanium.png</v>
      </c>
      <c r="S2" t="str">
        <f>_xlfn.CONCAT("(",A2,",'",B2,"','",C2,"',",F2,",",G2,",",H2,",'",I2,"','",J2,"','",K2,"','",L2,"','",M2,"','",N2,"','",P2,"',",Q2,",1,'",R2,"'),")</f>
        <v>(0,'15_pro_natural_titanium','Iphone 15 Pro',78000,10,5,'Super Retina OLED, 1242x2688','iOS 18.2.1','12MP(wide), 12MP(tele)','7MP','Apple A17 Pro (3nm)','Li-Ion 3174 mAh (12.08Wh)','157.5x77.4x7.7mm',45608,1,'img/iPhone_images/15_pro_natural_titanium.png'),</v>
      </c>
    </row>
    <row r="3" spans="1:19">
      <c r="A3">
        <v>1</v>
      </c>
      <c r="B3" t="s">
        <v>25</v>
      </c>
      <c r="C3" t="s">
        <v>18</v>
      </c>
      <c r="D3" t="s">
        <v>26</v>
      </c>
      <c r="E3" t="s">
        <v>20</v>
      </c>
      <c r="F3">
        <v>75000</v>
      </c>
      <c r="G3">
        <v>10</v>
      </c>
      <c r="H3">
        <v>50</v>
      </c>
      <c r="I3" t="s">
        <v>31</v>
      </c>
      <c r="J3" t="s">
        <v>79</v>
      </c>
      <c r="K3" t="s">
        <v>22</v>
      </c>
      <c r="L3" t="s">
        <v>23</v>
      </c>
      <c r="M3" t="s">
        <v>81</v>
      </c>
      <c r="N3" t="s">
        <v>85</v>
      </c>
      <c r="O3" s="1" t="s">
        <v>87</v>
      </c>
      <c r="P3" t="s">
        <v>24</v>
      </c>
      <c r="Q3" s="2">
        <v>45609</v>
      </c>
      <c r="R3" t="str">
        <f t="shared" si="0"/>
        <v>img/iPhone_images/15_pro_black_titanium.png</v>
      </c>
      <c r="S3" t="str">
        <f t="shared" ref="S3:S29" si="1">_xlfn.CONCAT("(",A3,",'",B3,"','",C3,"',",F3,",",G3,",",H3,",'",I3,"','",J3,"','",K3,"','",L3,"','",M3,"','",N3,"','",P3,"',",Q3,",1,'",R3,"'),")</f>
        <v>(1,'15_pro_black_titanium','Iphone 15 Pro',75000,10,50,'Super Retina OLED, 1242x2689','iOS 18.2.1','12MP(wide), 12MP(tele)','7MP','Apple A17 Pro (3nm)','Li-Ion 3174 mAh (12.08Wh)','157.5x77.4x7.7mm',45609,1,'img/iPhone_images/15_pro_black_titanium.png'),</v>
      </c>
    </row>
    <row r="4" spans="1:19">
      <c r="A4">
        <v>2</v>
      </c>
      <c r="B4" t="s">
        <v>27</v>
      </c>
      <c r="C4" t="s">
        <v>18</v>
      </c>
      <c r="D4" t="s">
        <v>28</v>
      </c>
      <c r="E4" t="s">
        <v>20</v>
      </c>
      <c r="F4">
        <v>75000</v>
      </c>
      <c r="G4">
        <v>10</v>
      </c>
      <c r="H4">
        <v>20</v>
      </c>
      <c r="I4" t="s">
        <v>32</v>
      </c>
      <c r="J4" t="s">
        <v>79</v>
      </c>
      <c r="K4" t="s">
        <v>22</v>
      </c>
      <c r="L4" t="s">
        <v>23</v>
      </c>
      <c r="M4" t="s">
        <v>81</v>
      </c>
      <c r="N4" t="s">
        <v>85</v>
      </c>
      <c r="O4" s="1" t="s">
        <v>88</v>
      </c>
      <c r="P4" t="s">
        <v>24</v>
      </c>
      <c r="Q4" s="2">
        <v>45610</v>
      </c>
      <c r="R4" t="str">
        <f t="shared" si="0"/>
        <v>img/iPhone_images/15_pro_blue_titanium.png</v>
      </c>
      <c r="S4" t="str">
        <f t="shared" si="1"/>
        <v>(2,'15_pro_blue_titanium','Iphone 15 Pro',75000,10,20,'Super Retina OLED, 1242x2690','iOS 18.2.1','12MP(wide), 12MP(tele)','7MP','Apple A17 Pro (3nm)','Li-Ion 3174 mAh (12.08Wh)','157.5x77.4x7.7mm',45610,1,'img/iPhone_images/15_pro_blue_titanium.png'),</v>
      </c>
    </row>
    <row r="5" spans="1:19">
      <c r="A5">
        <v>3</v>
      </c>
      <c r="B5" t="s">
        <v>29</v>
      </c>
      <c r="C5" t="s">
        <v>18</v>
      </c>
      <c r="D5" t="s">
        <v>30</v>
      </c>
      <c r="E5" t="s">
        <v>20</v>
      </c>
      <c r="F5">
        <v>75000</v>
      </c>
      <c r="G5">
        <v>10</v>
      </c>
      <c r="H5">
        <v>25</v>
      </c>
      <c r="I5" t="s">
        <v>33</v>
      </c>
      <c r="J5" t="s">
        <v>79</v>
      </c>
      <c r="K5" t="s">
        <v>22</v>
      </c>
      <c r="L5" t="s">
        <v>23</v>
      </c>
      <c r="M5" t="s">
        <v>81</v>
      </c>
      <c r="N5" t="s">
        <v>85</v>
      </c>
      <c r="O5" s="1" t="s">
        <v>86</v>
      </c>
      <c r="P5" t="s">
        <v>24</v>
      </c>
      <c r="Q5" s="2">
        <v>45611</v>
      </c>
      <c r="R5" t="str">
        <f t="shared" si="0"/>
        <v>img/iPhone_images/15_pro_white_titanium.png</v>
      </c>
      <c r="S5" t="str">
        <f t="shared" si="1"/>
        <v>(3,'15_pro_white_titanium','Iphone 15 Pro',75000,10,25,'Super Retina OLED, 1242x2691','iOS 18.2.1','12MP(wide), 12MP(tele)','7MP','Apple A17 Pro (3nm)','Li-Ion 3174 mAh (12.08Wh)','157.5x77.4x7.7mm',45611,1,'img/iPhone_images/15_pro_white_titanium.png'),</v>
      </c>
    </row>
    <row r="6" spans="1:19">
      <c r="A6">
        <v>4</v>
      </c>
      <c r="B6" t="s">
        <v>34</v>
      </c>
      <c r="C6" t="s">
        <v>58</v>
      </c>
      <c r="D6" t="s">
        <v>63</v>
      </c>
      <c r="E6" t="s">
        <v>20</v>
      </c>
      <c r="F6">
        <v>65000</v>
      </c>
      <c r="G6">
        <v>10</v>
      </c>
      <c r="H6">
        <v>41</v>
      </c>
      <c r="I6" t="s">
        <v>21</v>
      </c>
      <c r="J6" t="s">
        <v>79</v>
      </c>
      <c r="K6" t="s">
        <v>80</v>
      </c>
      <c r="L6" t="s">
        <v>23</v>
      </c>
      <c r="M6" t="s">
        <v>82</v>
      </c>
      <c r="N6" t="s">
        <v>85</v>
      </c>
      <c r="O6" s="1" t="s">
        <v>87</v>
      </c>
      <c r="P6" t="s">
        <v>24</v>
      </c>
      <c r="Q6" s="2">
        <v>45612</v>
      </c>
      <c r="R6" t="str">
        <f t="shared" si="0"/>
        <v>img/iPhone_images/15_yellow.png</v>
      </c>
      <c r="S6" t="str">
        <f t="shared" si="1"/>
        <v>(4,'15_yellow','Iphone 15',65000,10,41,'Super Retina OLED, 1242x2688','iOS 18.2.1','12MP(wide)','7MP','Apple A16 Bionic (4nm)','Li-Ion 3174 mAh (12.08Wh)','157.5x77.4x7.7mm',45612,1,'img/iPhone_images/15_yellow.png'),</v>
      </c>
    </row>
    <row r="7" spans="1:19">
      <c r="A7">
        <v>5</v>
      </c>
      <c r="B7" t="s">
        <v>35</v>
      </c>
      <c r="C7" t="s">
        <v>58</v>
      </c>
      <c r="D7" t="s">
        <v>64</v>
      </c>
      <c r="E7" t="s">
        <v>20</v>
      </c>
      <c r="F7">
        <v>69000</v>
      </c>
      <c r="G7">
        <v>10</v>
      </c>
      <c r="H7">
        <v>25</v>
      </c>
      <c r="I7" t="s">
        <v>31</v>
      </c>
      <c r="J7" t="s">
        <v>79</v>
      </c>
      <c r="K7" t="s">
        <v>80</v>
      </c>
      <c r="L7" t="s">
        <v>23</v>
      </c>
      <c r="M7" t="s">
        <v>82</v>
      </c>
      <c r="N7" t="s">
        <v>85</v>
      </c>
      <c r="O7" s="1" t="s">
        <v>88</v>
      </c>
      <c r="P7" t="s">
        <v>24</v>
      </c>
      <c r="Q7" s="2">
        <v>45613</v>
      </c>
      <c r="R7" t="str">
        <f t="shared" si="0"/>
        <v>img/iPhone_images/15_pink.png</v>
      </c>
      <c r="S7" t="str">
        <f t="shared" si="1"/>
        <v>(5,'15_pink','Iphone 15',69000,10,25,'Super Retina OLED, 1242x2689','iOS 18.2.1','12MP(wide)','7MP','Apple A16 Bionic (4nm)','Li-Ion 3174 mAh (12.08Wh)','157.5x77.4x7.7mm',45613,1,'img/iPhone_images/15_pink.png'),</v>
      </c>
    </row>
    <row r="8" spans="1:19">
      <c r="A8">
        <v>6</v>
      </c>
      <c r="B8" t="s">
        <v>36</v>
      </c>
      <c r="C8" t="s">
        <v>58</v>
      </c>
      <c r="D8" t="s">
        <v>65</v>
      </c>
      <c r="E8" t="s">
        <v>20</v>
      </c>
      <c r="F8">
        <v>65000</v>
      </c>
      <c r="G8">
        <v>10</v>
      </c>
      <c r="H8">
        <v>31</v>
      </c>
      <c r="I8" t="s">
        <v>32</v>
      </c>
      <c r="J8" t="s">
        <v>79</v>
      </c>
      <c r="K8" t="s">
        <v>80</v>
      </c>
      <c r="L8" t="s">
        <v>23</v>
      </c>
      <c r="M8" t="s">
        <v>82</v>
      </c>
      <c r="N8" t="s">
        <v>85</v>
      </c>
      <c r="O8" s="1" t="s">
        <v>86</v>
      </c>
      <c r="P8" t="s">
        <v>24</v>
      </c>
      <c r="Q8" s="2">
        <v>45614</v>
      </c>
      <c r="R8" t="str">
        <f t="shared" si="0"/>
        <v>img/iPhone_images/15_green.png</v>
      </c>
      <c r="S8" t="str">
        <f t="shared" si="1"/>
        <v>(6,'15_green','Iphone 15',65000,10,31,'Super Retina OLED, 1242x2690','iOS 18.2.1','12MP(wide)','7MP','Apple A16 Bionic (4nm)','Li-Ion 3174 mAh (12.08Wh)','157.5x77.4x7.7mm',45614,1,'img/iPhone_images/15_green.png'),</v>
      </c>
    </row>
    <row r="9" spans="1:19">
      <c r="A9">
        <v>7</v>
      </c>
      <c r="B9" t="s">
        <v>37</v>
      </c>
      <c r="C9" t="s">
        <v>58</v>
      </c>
      <c r="D9" t="s">
        <v>66</v>
      </c>
      <c r="E9" t="s">
        <v>20</v>
      </c>
      <c r="F9">
        <v>65000</v>
      </c>
      <c r="G9">
        <v>10</v>
      </c>
      <c r="H9">
        <v>10</v>
      </c>
      <c r="I9" t="s">
        <v>33</v>
      </c>
      <c r="J9" t="s">
        <v>79</v>
      </c>
      <c r="K9" t="s">
        <v>80</v>
      </c>
      <c r="L9" t="s">
        <v>23</v>
      </c>
      <c r="M9" t="s">
        <v>82</v>
      </c>
      <c r="N9" t="s">
        <v>85</v>
      </c>
      <c r="O9" s="1" t="s">
        <v>87</v>
      </c>
      <c r="P9" t="s">
        <v>24</v>
      </c>
      <c r="Q9" s="2">
        <v>45615</v>
      </c>
      <c r="R9" t="str">
        <f t="shared" si="0"/>
        <v>img/iPhone_images/15_blue.png</v>
      </c>
      <c r="S9" t="str">
        <f t="shared" si="1"/>
        <v>(7,'15_blue','Iphone 15',65000,10,10,'Super Retina OLED, 1242x2691','iOS 18.2.1','12MP(wide)','7MP','Apple A16 Bionic (4nm)','Li-Ion 3174 mAh (12.08Wh)','157.5x77.4x7.7mm',45615,1,'img/iPhone_images/15_blue.png'),</v>
      </c>
    </row>
    <row r="10" spans="1:19">
      <c r="A10">
        <v>8</v>
      </c>
      <c r="B10" t="s">
        <v>38</v>
      </c>
      <c r="C10" t="s">
        <v>58</v>
      </c>
      <c r="D10" t="s">
        <v>67</v>
      </c>
      <c r="E10" t="s">
        <v>20</v>
      </c>
      <c r="F10">
        <v>65000</v>
      </c>
      <c r="G10">
        <v>10</v>
      </c>
      <c r="H10">
        <v>5</v>
      </c>
      <c r="I10" t="s">
        <v>21</v>
      </c>
      <c r="J10" t="s">
        <v>79</v>
      </c>
      <c r="K10" t="s">
        <v>80</v>
      </c>
      <c r="L10" t="s">
        <v>23</v>
      </c>
      <c r="M10" t="s">
        <v>82</v>
      </c>
      <c r="N10" t="s">
        <v>85</v>
      </c>
      <c r="O10" s="1" t="s">
        <v>88</v>
      </c>
      <c r="P10" t="s">
        <v>24</v>
      </c>
      <c r="Q10" s="2">
        <v>45616</v>
      </c>
      <c r="R10" t="str">
        <f t="shared" si="0"/>
        <v>img/iPhone_images/15_black.png</v>
      </c>
      <c r="S10" t="str">
        <f t="shared" si="1"/>
        <v>(8,'15_black','Iphone 15',65000,10,5,'Super Retina OLED, 1242x2688','iOS 18.2.1','12MP(wide)','7MP','Apple A16 Bionic (4nm)','Li-Ion 3174 mAh (12.08Wh)','157.5x77.4x7.7mm',45616,1,'img/iPhone_images/15_black.png'),</v>
      </c>
    </row>
    <row r="11" spans="1:19">
      <c r="A11">
        <v>9</v>
      </c>
      <c r="B11" t="s">
        <v>45</v>
      </c>
      <c r="C11" t="s">
        <v>59</v>
      </c>
      <c r="D11" t="s">
        <v>75</v>
      </c>
      <c r="E11" t="s">
        <v>20</v>
      </c>
      <c r="F11">
        <v>70000</v>
      </c>
      <c r="G11">
        <v>10</v>
      </c>
      <c r="H11">
        <v>30</v>
      </c>
      <c r="I11" t="s">
        <v>31</v>
      </c>
      <c r="J11" t="s">
        <v>79</v>
      </c>
      <c r="K11" t="s">
        <v>22</v>
      </c>
      <c r="L11" t="s">
        <v>23</v>
      </c>
      <c r="M11" t="s">
        <v>82</v>
      </c>
      <c r="N11" t="s">
        <v>85</v>
      </c>
      <c r="O11" s="1" t="s">
        <v>86</v>
      </c>
      <c r="P11" t="s">
        <v>24</v>
      </c>
      <c r="Q11" s="2">
        <v>45617</v>
      </c>
      <c r="R11" t="str">
        <f t="shared" ref="R11:R29" si="2">_xlfn.CONCAT("img/iPhone_images/",B11,".png")</f>
        <v>img/iPhone_images/14_pro_space_black.png</v>
      </c>
      <c r="S11" t="str">
        <f t="shared" si="1"/>
        <v>(9,'14_pro_space_black','Iphone 14 Pro',70000,10,30,'Super Retina OLED, 1242x2689','iOS 18.2.1','12MP(wide), 12MP(tele)','7MP','Apple A16 Bionic (4nm)','Li-Ion 3174 mAh (12.08Wh)','157.5x77.4x7.7mm',45617,1,'img/iPhone_images/14_pro_space_black.png'),</v>
      </c>
    </row>
    <row r="12" spans="1:19">
      <c r="A12">
        <v>10</v>
      </c>
      <c r="B12" t="s">
        <v>46</v>
      </c>
      <c r="C12" t="s">
        <v>59</v>
      </c>
      <c r="D12" t="s">
        <v>68</v>
      </c>
      <c r="E12" t="s">
        <v>20</v>
      </c>
      <c r="F12">
        <v>70000</v>
      </c>
      <c r="G12">
        <v>10</v>
      </c>
      <c r="H12">
        <v>17</v>
      </c>
      <c r="I12" t="s">
        <v>32</v>
      </c>
      <c r="J12" t="s">
        <v>79</v>
      </c>
      <c r="K12" t="s">
        <v>22</v>
      </c>
      <c r="L12" t="s">
        <v>23</v>
      </c>
      <c r="M12" t="s">
        <v>82</v>
      </c>
      <c r="N12" t="s">
        <v>85</v>
      </c>
      <c r="O12" s="1" t="s">
        <v>87</v>
      </c>
      <c r="P12" t="s">
        <v>24</v>
      </c>
      <c r="Q12" s="2">
        <v>45618</v>
      </c>
      <c r="R12" t="str">
        <f t="shared" si="2"/>
        <v>img/iPhone_images/14_pro_gold.png</v>
      </c>
      <c r="S12" t="str">
        <f t="shared" si="1"/>
        <v>(10,'14_pro_gold','Iphone 14 Pro',70000,10,17,'Super Retina OLED, 1242x2690','iOS 18.2.1','12MP(wide), 12MP(tele)','7MP','Apple A16 Bionic (4nm)','Li-Ion 3174 mAh (12.08Wh)','157.5x77.4x7.7mm',45618,1,'img/iPhone_images/14_pro_gold.png'),</v>
      </c>
    </row>
    <row r="13" spans="1:19">
      <c r="A13">
        <v>11</v>
      </c>
      <c r="B13" t="s">
        <v>47</v>
      </c>
      <c r="C13" t="s">
        <v>59</v>
      </c>
      <c r="D13" t="s">
        <v>76</v>
      </c>
      <c r="E13" t="s">
        <v>20</v>
      </c>
      <c r="F13">
        <v>73000</v>
      </c>
      <c r="G13">
        <v>10</v>
      </c>
      <c r="H13">
        <v>19</v>
      </c>
      <c r="I13" t="s">
        <v>33</v>
      </c>
      <c r="J13" t="s">
        <v>79</v>
      </c>
      <c r="K13" t="s">
        <v>22</v>
      </c>
      <c r="L13" t="s">
        <v>23</v>
      </c>
      <c r="M13" t="s">
        <v>82</v>
      </c>
      <c r="N13" t="s">
        <v>85</v>
      </c>
      <c r="O13" s="1" t="s">
        <v>88</v>
      </c>
      <c r="P13" t="s">
        <v>24</v>
      </c>
      <c r="Q13" s="2">
        <v>45619</v>
      </c>
      <c r="R13" t="str">
        <f t="shared" si="2"/>
        <v>img/iPhone_images/14_pro_deep_purple.png</v>
      </c>
      <c r="S13" t="str">
        <f t="shared" si="1"/>
        <v>(11,'14_pro_deep_purple','Iphone 14 Pro',73000,10,19,'Super Retina OLED, 1242x2691','iOS 18.2.1','12MP(wide), 12MP(tele)','7MP','Apple A16 Bionic (4nm)','Li-Ion 3174 mAh (12.08Wh)','157.5x77.4x7.7mm',45619,1,'img/iPhone_images/14_pro_deep_purple.png'),</v>
      </c>
    </row>
    <row r="14" spans="1:19">
      <c r="A14">
        <v>12</v>
      </c>
      <c r="B14" t="s">
        <v>39</v>
      </c>
      <c r="C14" t="s">
        <v>60</v>
      </c>
      <c r="D14" t="s">
        <v>63</v>
      </c>
      <c r="E14" t="s">
        <v>20</v>
      </c>
      <c r="F14">
        <v>60000</v>
      </c>
      <c r="G14">
        <v>10</v>
      </c>
      <c r="H14">
        <v>17</v>
      </c>
      <c r="I14" t="s">
        <v>21</v>
      </c>
      <c r="J14" t="s">
        <v>79</v>
      </c>
      <c r="K14" t="s">
        <v>80</v>
      </c>
      <c r="L14" t="s">
        <v>23</v>
      </c>
      <c r="M14" t="s">
        <v>83</v>
      </c>
      <c r="N14" t="s">
        <v>85</v>
      </c>
      <c r="O14" s="1" t="s">
        <v>86</v>
      </c>
      <c r="P14" t="s">
        <v>24</v>
      </c>
      <c r="Q14" s="2">
        <v>45620</v>
      </c>
      <c r="R14" t="str">
        <f t="shared" si="2"/>
        <v>img/iPhone_images/14_yellow.png</v>
      </c>
      <c r="S14" t="str">
        <f t="shared" si="1"/>
        <v>(12,'14_yellow','Iphone 14',60000,10,17,'Super Retina OLED, 1242x2688','iOS 18.2.1','12MP(wide)','7MP','Apple A15 Bionic (5nm)','Li-Ion 3174 mAh (12.08Wh)','157.5x77.4x7.7mm',45620,1,'img/iPhone_images/14_yellow.png'),</v>
      </c>
    </row>
    <row r="15" spans="1:19">
      <c r="A15">
        <v>13</v>
      </c>
      <c r="B15" t="s">
        <v>40</v>
      </c>
      <c r="C15" t="s">
        <v>60</v>
      </c>
      <c r="D15" t="s">
        <v>70</v>
      </c>
      <c r="E15" t="s">
        <v>20</v>
      </c>
      <c r="F15">
        <v>60000</v>
      </c>
      <c r="G15">
        <v>10</v>
      </c>
      <c r="H15">
        <v>16</v>
      </c>
      <c r="I15" t="s">
        <v>31</v>
      </c>
      <c r="J15" t="s">
        <v>79</v>
      </c>
      <c r="K15" t="s">
        <v>80</v>
      </c>
      <c r="L15" t="s">
        <v>23</v>
      </c>
      <c r="M15" t="s">
        <v>83</v>
      </c>
      <c r="N15" t="s">
        <v>85</v>
      </c>
      <c r="O15" s="1" t="s">
        <v>87</v>
      </c>
      <c r="P15" t="s">
        <v>24</v>
      </c>
      <c r="Q15" s="2">
        <v>45621</v>
      </c>
      <c r="R15" t="str">
        <f t="shared" si="2"/>
        <v>img/iPhone_images/14_starlight.png</v>
      </c>
      <c r="S15" t="str">
        <f t="shared" si="1"/>
        <v>(13,'14_starlight','Iphone 14',60000,10,16,'Super Retina OLED, 1242x2689','iOS 18.2.1','12MP(wide)','7MP','Apple A15 Bionic (5nm)','Li-Ion 3174 mAh (12.08Wh)','157.5x77.4x7.7mm',45621,1,'img/iPhone_images/14_starlight.png'),</v>
      </c>
    </row>
    <row r="16" spans="1:19">
      <c r="A16">
        <v>14</v>
      </c>
      <c r="B16" t="s">
        <v>41</v>
      </c>
      <c r="C16" t="s">
        <v>60</v>
      </c>
      <c r="D16" t="s">
        <v>71</v>
      </c>
      <c r="E16" t="s">
        <v>20</v>
      </c>
      <c r="F16">
        <v>60000</v>
      </c>
      <c r="G16">
        <v>10</v>
      </c>
      <c r="H16">
        <v>18</v>
      </c>
      <c r="I16" t="s">
        <v>32</v>
      </c>
      <c r="J16" t="s">
        <v>79</v>
      </c>
      <c r="K16" t="s">
        <v>80</v>
      </c>
      <c r="L16" t="s">
        <v>23</v>
      </c>
      <c r="M16" t="s">
        <v>83</v>
      </c>
      <c r="N16" t="s">
        <v>85</v>
      </c>
      <c r="O16" s="1" t="s">
        <v>88</v>
      </c>
      <c r="P16" t="s">
        <v>24</v>
      </c>
      <c r="Q16" s="2">
        <v>45622</v>
      </c>
      <c r="R16" t="str">
        <f t="shared" si="2"/>
        <v>img/iPhone_images/14_silver.png</v>
      </c>
      <c r="S16" t="str">
        <f t="shared" si="1"/>
        <v>(14,'14_silver','Iphone 14',60000,10,18,'Super Retina OLED, 1242x2690','iOS 18.2.1','12MP(wide)','7MP','Apple A15 Bionic (5nm)','Li-Ion 3174 mAh (12.08Wh)','157.5x77.4x7.7mm',45622,1,'img/iPhone_images/14_silver.png'),</v>
      </c>
    </row>
    <row r="17" spans="1:19">
      <c r="A17">
        <v>15</v>
      </c>
      <c r="B17" t="s">
        <v>42</v>
      </c>
      <c r="C17" t="s">
        <v>60</v>
      </c>
      <c r="D17" t="s">
        <v>69</v>
      </c>
      <c r="E17" t="s">
        <v>20</v>
      </c>
      <c r="F17">
        <v>63000</v>
      </c>
      <c r="G17">
        <v>10</v>
      </c>
      <c r="H17">
        <v>19</v>
      </c>
      <c r="I17" t="s">
        <v>33</v>
      </c>
      <c r="J17" t="s">
        <v>79</v>
      </c>
      <c r="K17" t="s">
        <v>80</v>
      </c>
      <c r="L17" t="s">
        <v>23</v>
      </c>
      <c r="M17" t="s">
        <v>83</v>
      </c>
      <c r="N17" t="s">
        <v>85</v>
      </c>
      <c r="O17" s="1" t="s">
        <v>86</v>
      </c>
      <c r="P17" t="s">
        <v>24</v>
      </c>
      <c r="Q17" s="2">
        <v>45623</v>
      </c>
      <c r="R17" t="str">
        <f t="shared" si="2"/>
        <v>img/iPhone_images/14_purple.png</v>
      </c>
      <c r="S17" t="str">
        <f t="shared" si="1"/>
        <v>(15,'14_purple','Iphone 14',63000,10,19,'Super Retina OLED, 1242x2691','iOS 18.2.1','12MP(wide)','7MP','Apple A15 Bionic (5nm)','Li-Ion 3174 mAh (12.08Wh)','157.5x77.4x7.7mm',45623,1,'img/iPhone_images/14_purple.png'),</v>
      </c>
    </row>
    <row r="18" spans="1:19">
      <c r="A18">
        <v>16</v>
      </c>
      <c r="B18" t="s">
        <v>43</v>
      </c>
      <c r="C18" t="s">
        <v>60</v>
      </c>
      <c r="D18" t="s">
        <v>72</v>
      </c>
      <c r="E18" t="s">
        <v>20</v>
      </c>
      <c r="F18">
        <v>60000</v>
      </c>
      <c r="G18">
        <v>10</v>
      </c>
      <c r="H18">
        <v>22</v>
      </c>
      <c r="I18" t="s">
        <v>21</v>
      </c>
      <c r="J18" t="s">
        <v>79</v>
      </c>
      <c r="K18" t="s">
        <v>80</v>
      </c>
      <c r="L18" t="s">
        <v>23</v>
      </c>
      <c r="M18" t="s">
        <v>83</v>
      </c>
      <c r="N18" t="s">
        <v>85</v>
      </c>
      <c r="O18" s="1" t="s">
        <v>87</v>
      </c>
      <c r="P18" t="s">
        <v>24</v>
      </c>
      <c r="Q18" s="2">
        <v>45624</v>
      </c>
      <c r="R18" t="str">
        <f t="shared" si="2"/>
        <v>img/iPhone_images/14_midnight.png</v>
      </c>
      <c r="S18" t="str">
        <f t="shared" si="1"/>
        <v>(16,'14_midnight','Iphone 14',60000,10,22,'Super Retina OLED, 1242x2688','iOS 18.2.1','12MP(wide)','7MP','Apple A15 Bionic (5nm)','Li-Ion 3174 mAh (12.08Wh)','157.5x77.4x7.7mm',45624,1,'img/iPhone_images/14_midnight.png'),</v>
      </c>
    </row>
    <row r="19" spans="1:19">
      <c r="A19">
        <v>17</v>
      </c>
      <c r="B19" t="s">
        <v>44</v>
      </c>
      <c r="C19" t="s">
        <v>60</v>
      </c>
      <c r="D19" t="s">
        <v>66</v>
      </c>
      <c r="E19" t="s">
        <v>20</v>
      </c>
      <c r="F19">
        <v>60000</v>
      </c>
      <c r="G19">
        <v>10</v>
      </c>
      <c r="H19">
        <v>24</v>
      </c>
      <c r="I19" t="s">
        <v>31</v>
      </c>
      <c r="J19" t="s">
        <v>79</v>
      </c>
      <c r="K19" t="s">
        <v>80</v>
      </c>
      <c r="L19" t="s">
        <v>23</v>
      </c>
      <c r="M19" t="s">
        <v>83</v>
      </c>
      <c r="N19" t="s">
        <v>85</v>
      </c>
      <c r="O19" s="1" t="s">
        <v>88</v>
      </c>
      <c r="P19" t="s">
        <v>24</v>
      </c>
      <c r="Q19" s="2">
        <v>45625</v>
      </c>
      <c r="R19" t="str">
        <f t="shared" si="2"/>
        <v>img/iPhone_images/14_blue.png</v>
      </c>
      <c r="S19" t="str">
        <f t="shared" si="1"/>
        <v>(17,'14_blue','Iphone 14',60000,10,24,'Super Retina OLED, 1242x2689','iOS 18.2.1','12MP(wide)','7MP','Apple A15 Bionic (5nm)','Li-Ion 3174 mAh (12.08Wh)','157.5x77.4x7.7mm',45625,1,'img/iPhone_images/14_blue.png'),</v>
      </c>
    </row>
    <row r="20" spans="1:19">
      <c r="A20">
        <v>18</v>
      </c>
      <c r="B20" t="s">
        <v>48</v>
      </c>
      <c r="C20" t="s">
        <v>61</v>
      </c>
      <c r="D20" t="s">
        <v>71</v>
      </c>
      <c r="E20" t="s">
        <v>20</v>
      </c>
      <c r="F20">
        <v>65000</v>
      </c>
      <c r="G20">
        <v>10</v>
      </c>
      <c r="H20">
        <v>25</v>
      </c>
      <c r="I20" t="s">
        <v>32</v>
      </c>
      <c r="J20" t="s">
        <v>79</v>
      </c>
      <c r="K20" t="s">
        <v>22</v>
      </c>
      <c r="L20" t="s">
        <v>23</v>
      </c>
      <c r="M20" t="s">
        <v>83</v>
      </c>
      <c r="N20" t="s">
        <v>85</v>
      </c>
      <c r="O20" s="1" t="s">
        <v>86</v>
      </c>
      <c r="P20" t="s">
        <v>24</v>
      </c>
      <c r="Q20" s="2">
        <v>45626</v>
      </c>
      <c r="R20" t="str">
        <f t="shared" si="2"/>
        <v>img/iPhone_images/13_pro_silver.png</v>
      </c>
      <c r="S20" t="str">
        <f t="shared" si="1"/>
        <v>(18,'13_pro_silver','Iphone 13 Pro',65000,10,25,'Super Retina OLED, 1242x2690','iOS 18.2.1','12MP(wide), 12MP(tele)','7MP','Apple A15 Bionic (5nm)','Li-Ion 3174 mAh (12.08Wh)','157.5x77.4x7.7mm',45626,1,'img/iPhone_images/13_pro_silver.png'),</v>
      </c>
    </row>
    <row r="21" spans="1:19">
      <c r="A21">
        <v>19</v>
      </c>
      <c r="B21" t="s">
        <v>49</v>
      </c>
      <c r="C21" t="s">
        <v>61</v>
      </c>
      <c r="D21" t="s">
        <v>77</v>
      </c>
      <c r="E21" t="s">
        <v>20</v>
      </c>
      <c r="F21">
        <v>69000</v>
      </c>
      <c r="G21">
        <v>10</v>
      </c>
      <c r="H21">
        <v>28</v>
      </c>
      <c r="I21" t="s">
        <v>33</v>
      </c>
      <c r="J21" t="s">
        <v>79</v>
      </c>
      <c r="K21" t="s">
        <v>22</v>
      </c>
      <c r="L21" t="s">
        <v>23</v>
      </c>
      <c r="M21" t="s">
        <v>83</v>
      </c>
      <c r="N21" t="s">
        <v>85</v>
      </c>
      <c r="O21" s="1" t="s">
        <v>87</v>
      </c>
      <c r="P21" t="s">
        <v>24</v>
      </c>
      <c r="Q21" s="2">
        <v>45627</v>
      </c>
      <c r="R21" t="str">
        <f t="shared" si="2"/>
        <v>img/iPhone_images/13_pro_sierra_blue.png</v>
      </c>
      <c r="S21" t="str">
        <f t="shared" si="1"/>
        <v>(19,'13_pro_sierra_blue','Iphone 13 Pro',69000,10,28,'Super Retina OLED, 1242x2691','iOS 18.2.1','12MP(wide), 12MP(tele)','7MP','Apple A15 Bionic (5nm)','Li-Ion 3174 mAh (12.08Wh)','157.5x77.4x7.7mm',45627,1,'img/iPhone_images/13_pro_sierra_blue.png'),</v>
      </c>
    </row>
    <row r="22" spans="1:19">
      <c r="A22">
        <v>20</v>
      </c>
      <c r="B22" t="s">
        <v>50</v>
      </c>
      <c r="C22" t="s">
        <v>61</v>
      </c>
      <c r="D22" t="s">
        <v>73</v>
      </c>
      <c r="E22" t="s">
        <v>20</v>
      </c>
      <c r="F22">
        <v>65000</v>
      </c>
      <c r="G22">
        <v>10</v>
      </c>
      <c r="H22">
        <v>11</v>
      </c>
      <c r="I22" t="s">
        <v>21</v>
      </c>
      <c r="J22" t="s">
        <v>79</v>
      </c>
      <c r="K22" t="s">
        <v>22</v>
      </c>
      <c r="L22" t="s">
        <v>23</v>
      </c>
      <c r="M22" t="s">
        <v>83</v>
      </c>
      <c r="N22" t="s">
        <v>85</v>
      </c>
      <c r="O22" s="1" t="s">
        <v>88</v>
      </c>
      <c r="P22" t="s">
        <v>24</v>
      </c>
      <c r="Q22" s="2">
        <v>45628</v>
      </c>
      <c r="R22" t="str">
        <f t="shared" si="2"/>
        <v>img/iPhone_images/13_pro_graphite.png</v>
      </c>
      <c r="S22" t="str">
        <f t="shared" si="1"/>
        <v>(20,'13_pro_graphite','Iphone 13 Pro',65000,10,11,'Super Retina OLED, 1242x2688','iOS 18.2.1','12MP(wide), 12MP(tele)','7MP','Apple A15 Bionic (5nm)','Li-Ion 3174 mAh (12.08Wh)','157.5x77.4x7.7mm',45628,1,'img/iPhone_images/13_pro_graphite.png'),</v>
      </c>
    </row>
    <row r="23" spans="1:19">
      <c r="A23">
        <v>21</v>
      </c>
      <c r="B23" t="s">
        <v>51</v>
      </c>
      <c r="C23" t="s">
        <v>61</v>
      </c>
      <c r="D23" t="s">
        <v>68</v>
      </c>
      <c r="E23" t="s">
        <v>20</v>
      </c>
      <c r="F23">
        <v>65000</v>
      </c>
      <c r="G23">
        <v>10</v>
      </c>
      <c r="H23">
        <v>12</v>
      </c>
      <c r="I23" t="s">
        <v>31</v>
      </c>
      <c r="J23" t="s">
        <v>79</v>
      </c>
      <c r="K23" t="s">
        <v>22</v>
      </c>
      <c r="L23" t="s">
        <v>23</v>
      </c>
      <c r="M23" t="s">
        <v>83</v>
      </c>
      <c r="N23" t="s">
        <v>85</v>
      </c>
      <c r="O23" s="1" t="s">
        <v>86</v>
      </c>
      <c r="P23" t="s">
        <v>24</v>
      </c>
      <c r="Q23" s="2">
        <v>45629</v>
      </c>
      <c r="R23" t="str">
        <f t="shared" si="2"/>
        <v>img/iPhone_images/13_pro_gold.png</v>
      </c>
      <c r="S23" t="str">
        <f t="shared" si="1"/>
        <v>(21,'13_pro_gold','Iphone 13 Pro',65000,10,12,'Super Retina OLED, 1242x2689','iOS 18.2.1','12MP(wide), 12MP(tele)','7MP','Apple A15 Bionic (5nm)','Li-Ion 3174 mAh (12.08Wh)','157.5x77.4x7.7mm',45629,1,'img/iPhone_images/13_pro_gold.png'),</v>
      </c>
    </row>
    <row r="24" spans="1:19">
      <c r="A24">
        <v>22</v>
      </c>
      <c r="B24" t="s">
        <v>52</v>
      </c>
      <c r="C24" t="s">
        <v>61</v>
      </c>
      <c r="D24" t="s">
        <v>78</v>
      </c>
      <c r="E24" t="s">
        <v>20</v>
      </c>
      <c r="F24">
        <v>67000</v>
      </c>
      <c r="G24">
        <v>10</v>
      </c>
      <c r="H24">
        <v>14</v>
      </c>
      <c r="I24" t="s">
        <v>32</v>
      </c>
      <c r="J24" t="s">
        <v>79</v>
      </c>
      <c r="K24" t="s">
        <v>22</v>
      </c>
      <c r="L24" t="s">
        <v>23</v>
      </c>
      <c r="M24" t="s">
        <v>83</v>
      </c>
      <c r="N24" t="s">
        <v>85</v>
      </c>
      <c r="O24" s="1" t="s">
        <v>87</v>
      </c>
      <c r="P24" t="s">
        <v>24</v>
      </c>
      <c r="Q24" s="2">
        <v>45630</v>
      </c>
      <c r="R24" t="str">
        <f t="shared" si="2"/>
        <v>img/iPhone_images/13_pro_alpine_green.png</v>
      </c>
      <c r="S24" t="str">
        <f t="shared" si="1"/>
        <v>(22,'13_pro_alpine_green','Iphone 13 Pro',67000,10,14,'Super Retina OLED, 1242x2690','iOS 18.2.1','12MP(wide), 12MP(tele)','7MP','Apple A15 Bionic (5nm)','Li-Ion 3174 mAh (12.08Wh)','157.5x77.4x7.7mm',45630,1,'img/iPhone_images/13_pro_alpine_green.png'),</v>
      </c>
    </row>
    <row r="25" spans="1:19">
      <c r="A25">
        <v>23</v>
      </c>
      <c r="B25" t="s">
        <v>53</v>
      </c>
      <c r="C25" t="s">
        <v>62</v>
      </c>
      <c r="D25" t="s">
        <v>74</v>
      </c>
      <c r="E25" t="s">
        <v>20</v>
      </c>
      <c r="F25">
        <v>61000</v>
      </c>
      <c r="G25">
        <v>10</v>
      </c>
      <c r="H25">
        <v>15</v>
      </c>
      <c r="I25" t="s">
        <v>33</v>
      </c>
      <c r="J25" t="s">
        <v>79</v>
      </c>
      <c r="K25" t="s">
        <v>80</v>
      </c>
      <c r="L25" t="s">
        <v>23</v>
      </c>
      <c r="M25" t="s">
        <v>83</v>
      </c>
      <c r="N25" t="s">
        <v>85</v>
      </c>
      <c r="O25" s="1" t="s">
        <v>88</v>
      </c>
      <c r="P25" t="s">
        <v>24</v>
      </c>
      <c r="Q25" s="2">
        <v>45631</v>
      </c>
      <c r="R25" t="str">
        <f t="shared" si="2"/>
        <v>img/iPhone_images/13_red.png</v>
      </c>
      <c r="S25" t="str">
        <f t="shared" si="1"/>
        <v>(23,'13_red','Iphone 13',61000,10,15,'Super Retina OLED, 1242x2691','iOS 18.2.1','12MP(wide)','7MP','Apple A15 Bionic (5nm)','Li-Ion 3174 mAh (12.08Wh)','157.5x77.4x7.7mm',45631,1,'img/iPhone_images/13_red.png'),</v>
      </c>
    </row>
    <row r="26" spans="1:19">
      <c r="A26">
        <v>24</v>
      </c>
      <c r="B26" t="s">
        <v>54</v>
      </c>
      <c r="C26" t="s">
        <v>62</v>
      </c>
      <c r="D26" t="s">
        <v>64</v>
      </c>
      <c r="E26" t="s">
        <v>20</v>
      </c>
      <c r="F26">
        <v>57000</v>
      </c>
      <c r="G26">
        <v>10</v>
      </c>
      <c r="H26">
        <v>18</v>
      </c>
      <c r="I26" t="s">
        <v>21</v>
      </c>
      <c r="J26" t="s">
        <v>79</v>
      </c>
      <c r="K26" t="s">
        <v>80</v>
      </c>
      <c r="L26" t="s">
        <v>23</v>
      </c>
      <c r="M26" t="s">
        <v>83</v>
      </c>
      <c r="N26" t="s">
        <v>85</v>
      </c>
      <c r="O26" s="1" t="s">
        <v>86</v>
      </c>
      <c r="P26" t="s">
        <v>24</v>
      </c>
      <c r="Q26" s="2">
        <v>45632</v>
      </c>
      <c r="R26" t="str">
        <f t="shared" si="2"/>
        <v>img/iPhone_images/13_pink.png</v>
      </c>
      <c r="S26" t="str">
        <f t="shared" si="1"/>
        <v>(24,'13_pink','Iphone 13',57000,10,18,'Super Retina OLED, 1242x2688','iOS 18.2.1','12MP(wide)','7MP','Apple A15 Bionic (5nm)','Li-Ion 3174 mAh (12.08Wh)','157.5x77.4x7.7mm',45632,1,'img/iPhone_images/13_pink.png'),</v>
      </c>
    </row>
    <row r="27" spans="1:19">
      <c r="A27">
        <v>25</v>
      </c>
      <c r="B27" t="s">
        <v>55</v>
      </c>
      <c r="C27" t="s">
        <v>62</v>
      </c>
      <c r="D27" t="s">
        <v>72</v>
      </c>
      <c r="E27" t="s">
        <v>20</v>
      </c>
      <c r="F27">
        <v>55000</v>
      </c>
      <c r="G27">
        <v>10</v>
      </c>
      <c r="H27">
        <v>16</v>
      </c>
      <c r="I27" t="s">
        <v>31</v>
      </c>
      <c r="J27" t="s">
        <v>79</v>
      </c>
      <c r="K27" t="s">
        <v>80</v>
      </c>
      <c r="L27" t="s">
        <v>23</v>
      </c>
      <c r="M27" t="s">
        <v>83</v>
      </c>
      <c r="N27" t="s">
        <v>85</v>
      </c>
      <c r="O27" s="1" t="s">
        <v>87</v>
      </c>
      <c r="P27" t="s">
        <v>24</v>
      </c>
      <c r="Q27" s="2">
        <v>45633</v>
      </c>
      <c r="R27" t="str">
        <f t="shared" si="2"/>
        <v>img/iPhone_images/13_midnight.png</v>
      </c>
      <c r="S27" t="str">
        <f t="shared" si="1"/>
        <v>(25,'13_midnight','Iphone 13',55000,10,16,'Super Retina OLED, 1242x2689','iOS 18.2.1','12MP(wide)','7MP','Apple A15 Bionic (5nm)','Li-Ion 3174 mAh (12.08Wh)','157.5x77.4x7.7mm',45633,1,'img/iPhone_images/13_midnight.png'),</v>
      </c>
    </row>
    <row r="28" spans="1:19">
      <c r="A28">
        <v>26</v>
      </c>
      <c r="B28" t="s">
        <v>56</v>
      </c>
      <c r="C28" t="s">
        <v>62</v>
      </c>
      <c r="D28" t="s">
        <v>65</v>
      </c>
      <c r="E28" t="s">
        <v>20</v>
      </c>
      <c r="F28">
        <v>55000</v>
      </c>
      <c r="G28">
        <v>10</v>
      </c>
      <c r="H28">
        <v>10</v>
      </c>
      <c r="I28" t="s">
        <v>32</v>
      </c>
      <c r="J28" t="s">
        <v>79</v>
      </c>
      <c r="K28" t="s">
        <v>80</v>
      </c>
      <c r="L28" t="s">
        <v>23</v>
      </c>
      <c r="M28" t="s">
        <v>83</v>
      </c>
      <c r="N28" t="s">
        <v>85</v>
      </c>
      <c r="O28" s="1" t="s">
        <v>88</v>
      </c>
      <c r="P28" t="s">
        <v>24</v>
      </c>
      <c r="Q28" s="2">
        <v>45634</v>
      </c>
      <c r="R28" t="str">
        <f t="shared" si="2"/>
        <v>img/iPhone_images/13_green.png</v>
      </c>
      <c r="S28" t="str">
        <f t="shared" si="1"/>
        <v>(26,'13_green','Iphone 13',55000,10,10,'Super Retina OLED, 1242x2690','iOS 18.2.1','12MP(wide)','7MP','Apple A15 Bionic (5nm)','Li-Ion 3174 mAh (12.08Wh)','157.5x77.4x7.7mm',45634,1,'img/iPhone_images/13_green.png'),</v>
      </c>
    </row>
    <row r="29" spans="1:19">
      <c r="A29">
        <v>27</v>
      </c>
      <c r="B29" t="s">
        <v>57</v>
      </c>
      <c r="C29" t="s">
        <v>62</v>
      </c>
      <c r="D29" t="s">
        <v>66</v>
      </c>
      <c r="E29" t="s">
        <v>20</v>
      </c>
      <c r="F29">
        <v>55000</v>
      </c>
      <c r="G29">
        <v>10</v>
      </c>
      <c r="H29">
        <v>5</v>
      </c>
      <c r="I29" t="s">
        <v>33</v>
      </c>
      <c r="J29" t="s">
        <v>79</v>
      </c>
      <c r="K29" t="s">
        <v>80</v>
      </c>
      <c r="L29" t="s">
        <v>23</v>
      </c>
      <c r="M29" t="s">
        <v>83</v>
      </c>
      <c r="N29" t="s">
        <v>85</v>
      </c>
      <c r="O29" s="1" t="s">
        <v>89</v>
      </c>
      <c r="P29" t="s">
        <v>24</v>
      </c>
      <c r="Q29" s="2">
        <v>45635</v>
      </c>
      <c r="R29" t="str">
        <f t="shared" si="2"/>
        <v>img/iPhone_images/13_blue.png</v>
      </c>
      <c r="S29" t="str">
        <f t="shared" si="1"/>
        <v>(27,'13_blue','Iphone 13',55000,10,5,'Super Retina OLED, 1242x2691','iOS 18.2.1','12MP(wide)','7MP','Apple A15 Bionic (5nm)','Li-Ion 3174 mAh (12.08Wh)','157.5x77.4x7.7mm',45635,1,'img/iPhone_images/13_blue.png'),</v>
      </c>
    </row>
    <row r="33" spans="1:19">
      <c r="A33" t="s">
        <v>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  <c r="H33" t="s">
        <v>7</v>
      </c>
      <c r="I33" t="s">
        <v>8</v>
      </c>
      <c r="J33" t="s">
        <v>9</v>
      </c>
      <c r="K33" t="s">
        <v>10</v>
      </c>
      <c r="L33" t="s">
        <v>11</v>
      </c>
      <c r="M33" t="s">
        <v>12</v>
      </c>
      <c r="N33" t="s">
        <v>13</v>
      </c>
      <c r="O33" t="s">
        <v>84</v>
      </c>
      <c r="P33" t="s">
        <v>14</v>
      </c>
      <c r="Q33" t="s">
        <v>15</v>
      </c>
      <c r="R33" t="s">
        <v>16</v>
      </c>
      <c r="S33" t="str">
        <f>_xlfn.CONCAT("INSERT INTO `iphones` (`",A33,"`,`",B33,"`,`",C33,"`,`",G33,"`,`",H33,"`,`",I33,"`,`",J33,"`,`",K33,"`,`",L33,"`,`",M33,"`,`",N33,"`,`",P33,"`,`",Q33,"`,`show`,`",R33,"`) VALUES ")</f>
        <v xml:space="preserve">INSERT INTO `iphones` (`id`,`model`,`name`,`stok_spare`,`stok_ready`,`display`,`os`,`rearcam`,`selfie`,`chipset`,`battery`,`dimention`,`launch_at`,`show`,`img`) VALUES </v>
      </c>
    </row>
    <row r="34" spans="1:19">
      <c r="A34">
        <v>0</v>
      </c>
      <c r="B34" t="s">
        <v>90</v>
      </c>
      <c r="C34" t="s">
        <v>101</v>
      </c>
      <c r="D34" t="s">
        <v>19</v>
      </c>
      <c r="E34" t="s">
        <v>20</v>
      </c>
      <c r="F34">
        <v>78000</v>
      </c>
      <c r="G34">
        <v>0</v>
      </c>
      <c r="H34">
        <v>0</v>
      </c>
      <c r="I34" t="s">
        <v>21</v>
      </c>
      <c r="J34" t="s">
        <v>79</v>
      </c>
      <c r="K34" t="s">
        <v>22</v>
      </c>
      <c r="L34" t="s">
        <v>23</v>
      </c>
      <c r="M34" t="s">
        <v>81</v>
      </c>
      <c r="N34" t="s">
        <v>85</v>
      </c>
      <c r="O34" s="1" t="s">
        <v>86</v>
      </c>
      <c r="P34" t="s">
        <v>24</v>
      </c>
      <c r="Q34" s="6" t="str">
        <f>_xlfn.CONCAT("2024-02-02")</f>
        <v>2024-02-02</v>
      </c>
      <c r="R34" t="str">
        <f t="shared" ref="R34:R45" si="3">_xlfn.CONCAT("img/iPhone_images/",B34,".png")</f>
        <v>img/iPhone_images/ip_15_pro_max.png</v>
      </c>
      <c r="S34" t="str">
        <f>_xlfn.CONCAT("(",A34,",'",B34,"','",C34,"',",G34,",",H34,",'",I34,"','",J34,"','",K34,"','",L34,"','",M34,"','",N34,"','",P34,"',",Q34,",1,'",R34,"'),")</f>
        <v>(0,'ip_15_pro_max','Iphone 15 Pro Max',0,0,'Super Retina OLED, 1242x2688','iOS 18.2.1','12MP(wide), 12MP(tele)','7MP','Apple A17 Pro (3nm)','Li-Ion 3174 mAh (12.08Wh)','157.5x77.4x7.7mm',2024-02-02,1,'img/iPhone_images/ip_15_pro_max.png'),</v>
      </c>
    </row>
    <row r="35" spans="1:19">
      <c r="A35">
        <v>1</v>
      </c>
      <c r="B35" t="s">
        <v>91</v>
      </c>
      <c r="C35" t="s">
        <v>18</v>
      </c>
      <c r="F35">
        <v>78000</v>
      </c>
      <c r="G35">
        <v>0</v>
      </c>
      <c r="H35">
        <v>0</v>
      </c>
      <c r="I35" t="s">
        <v>31</v>
      </c>
      <c r="J35" t="s">
        <v>113</v>
      </c>
      <c r="K35" t="s">
        <v>22</v>
      </c>
      <c r="L35" t="s">
        <v>23</v>
      </c>
      <c r="M35" t="s">
        <v>81</v>
      </c>
      <c r="N35" t="s">
        <v>85</v>
      </c>
      <c r="P35" t="s">
        <v>24</v>
      </c>
      <c r="Q35" s="6" t="str">
        <f t="shared" ref="Q35:Q44" si="4">_xlfn.CONCAT("2024-02-02")</f>
        <v>2024-02-02</v>
      </c>
      <c r="R35" t="str">
        <f t="shared" si="3"/>
        <v>img/iPhone_images/ip_15_pro.png</v>
      </c>
      <c r="S35" t="str">
        <f t="shared" ref="S35:S45" si="5">_xlfn.CONCAT("(",A35,",'",B35,"','",C35,"',",G35,",",H35,",'",I35,"','",J35,"','",K35,"','",L35,"','",M35,"','",N35,"','",P35,"',",Q35,",1,'",R35,"'),")</f>
        <v>(1,'ip_15_pro','Iphone 15 Pro',0,0,'Super Retina OLED, 1242x2689','iOS 18.2.2','12MP(wide), 12MP(tele)','7MP','Apple A17 Pro (3nm)','Li-Ion 3174 mAh (12.08Wh)','157.5x77.4x7.7mm',2024-02-02,1,'img/iPhone_images/ip_15_pro.png'),</v>
      </c>
    </row>
    <row r="36" spans="1:19">
      <c r="A36">
        <v>2</v>
      </c>
      <c r="B36" t="s">
        <v>92</v>
      </c>
      <c r="C36" t="s">
        <v>102</v>
      </c>
      <c r="D36" t="s">
        <v>63</v>
      </c>
      <c r="E36" t="s">
        <v>20</v>
      </c>
      <c r="F36">
        <v>65000</v>
      </c>
      <c r="G36">
        <v>0</v>
      </c>
      <c r="H36">
        <v>0</v>
      </c>
      <c r="I36" t="s">
        <v>32</v>
      </c>
      <c r="J36" t="s">
        <v>114</v>
      </c>
      <c r="K36" t="s">
        <v>80</v>
      </c>
      <c r="L36" t="s">
        <v>23</v>
      </c>
      <c r="M36" t="s">
        <v>82</v>
      </c>
      <c r="N36" t="s">
        <v>85</v>
      </c>
      <c r="O36" s="1" t="s">
        <v>87</v>
      </c>
      <c r="P36" t="s">
        <v>24</v>
      </c>
      <c r="Q36" s="6" t="str">
        <f t="shared" si="4"/>
        <v>2024-02-02</v>
      </c>
      <c r="R36" t="str">
        <f t="shared" si="3"/>
        <v>img/iPhone_images/ip_15_plus.png</v>
      </c>
      <c r="S36" t="str">
        <f t="shared" si="5"/>
        <v>(2,'ip_15_plus','Iphone 15 Plus',0,0,'Super Retina OLED, 1242x2690','iOS 18.2.3','12MP(wide)','7MP','Apple A16 Bionic (4nm)','Li-Ion 3174 mAh (12.08Wh)','157.5x77.4x7.7mm',2024-02-02,1,'img/iPhone_images/ip_15_plus.png'),</v>
      </c>
    </row>
    <row r="37" spans="1:19">
      <c r="A37">
        <v>3</v>
      </c>
      <c r="B37" s="3" t="s">
        <v>93</v>
      </c>
      <c r="C37" t="s">
        <v>58</v>
      </c>
      <c r="F37">
        <v>65000</v>
      </c>
      <c r="G37">
        <v>0</v>
      </c>
      <c r="H37">
        <v>0</v>
      </c>
      <c r="I37" t="s">
        <v>33</v>
      </c>
      <c r="J37" t="s">
        <v>115</v>
      </c>
      <c r="K37" t="s">
        <v>80</v>
      </c>
      <c r="L37" t="s">
        <v>23</v>
      </c>
      <c r="M37" t="s">
        <v>82</v>
      </c>
      <c r="N37" t="s">
        <v>85</v>
      </c>
      <c r="P37" t="s">
        <v>24</v>
      </c>
      <c r="Q37" s="6" t="str">
        <f t="shared" si="4"/>
        <v>2024-02-02</v>
      </c>
      <c r="R37" t="str">
        <f t="shared" si="3"/>
        <v>img/iPhone_images/ip_15.png</v>
      </c>
      <c r="S37" t="str">
        <f t="shared" si="5"/>
        <v>(3,'ip_15','Iphone 15',0,0,'Super Retina OLED, 1242x2691','iOS 18.2.4','12MP(wide)','7MP','Apple A16 Bionic (4nm)','Li-Ion 3174 mAh (12.08Wh)','157.5x77.4x7.7mm',2024-02-02,1,'img/iPhone_images/ip_15.png'),</v>
      </c>
    </row>
    <row r="38" spans="1:19">
      <c r="A38">
        <v>4</v>
      </c>
      <c r="B38" t="s">
        <v>94</v>
      </c>
      <c r="C38" t="s">
        <v>103</v>
      </c>
      <c r="D38" t="s">
        <v>75</v>
      </c>
      <c r="E38" t="s">
        <v>20</v>
      </c>
      <c r="F38">
        <v>70000</v>
      </c>
      <c r="G38">
        <v>0</v>
      </c>
      <c r="H38">
        <v>0</v>
      </c>
      <c r="I38" t="s">
        <v>107</v>
      </c>
      <c r="J38" t="s">
        <v>116</v>
      </c>
      <c r="K38" t="s">
        <v>22</v>
      </c>
      <c r="L38" t="s">
        <v>23</v>
      </c>
      <c r="M38" t="s">
        <v>82</v>
      </c>
      <c r="N38" t="s">
        <v>85</v>
      </c>
      <c r="O38" s="1" t="s">
        <v>86</v>
      </c>
      <c r="P38" t="s">
        <v>24</v>
      </c>
      <c r="Q38" s="6" t="str">
        <f t="shared" si="4"/>
        <v>2024-02-02</v>
      </c>
      <c r="R38" t="str">
        <f t="shared" si="3"/>
        <v>img/iPhone_images/ip_14_pro_max.png</v>
      </c>
      <c r="S38" t="str">
        <f t="shared" si="5"/>
        <v>(4,'ip_14_pro_max','Iphone 14 Pro Max',0,0,'Super Retina OLED, 1242x2692','iOS 18.2.5','12MP(wide), 12MP(tele)','7MP','Apple A16 Bionic (4nm)','Li-Ion 3174 mAh (12.08Wh)','157.5x77.4x7.7mm',2024-02-02,1,'img/iPhone_images/ip_14_pro_max.png'),</v>
      </c>
    </row>
    <row r="39" spans="1:19">
      <c r="A39">
        <v>5</v>
      </c>
      <c r="B39" t="s">
        <v>95</v>
      </c>
      <c r="C39" t="s">
        <v>59</v>
      </c>
      <c r="F39">
        <v>70000</v>
      </c>
      <c r="G39">
        <v>0</v>
      </c>
      <c r="H39">
        <v>0</v>
      </c>
      <c r="I39" t="s">
        <v>108</v>
      </c>
      <c r="J39" t="s">
        <v>117</v>
      </c>
      <c r="K39" t="s">
        <v>22</v>
      </c>
      <c r="L39" t="s">
        <v>23</v>
      </c>
      <c r="M39" t="s">
        <v>82</v>
      </c>
      <c r="N39" t="s">
        <v>85</v>
      </c>
      <c r="P39" t="s">
        <v>24</v>
      </c>
      <c r="Q39" s="6" t="str">
        <f t="shared" si="4"/>
        <v>2024-02-02</v>
      </c>
      <c r="R39" t="str">
        <f t="shared" si="3"/>
        <v>img/iPhone_images/ip_14_pro.png</v>
      </c>
      <c r="S39" t="str">
        <f t="shared" si="5"/>
        <v>(5,'ip_14_pro','Iphone 14 Pro',0,0,'Super Retina OLED, 1242x2693','iOS 18.2.6','12MP(wide), 12MP(tele)','7MP','Apple A16 Bionic (4nm)','Li-Ion 3174 mAh (12.08Wh)','157.5x77.4x7.7mm',2024-02-02,1,'img/iPhone_images/ip_14_pro.png'),</v>
      </c>
    </row>
    <row r="40" spans="1:19">
      <c r="A40">
        <v>6</v>
      </c>
      <c r="B40" t="s">
        <v>96</v>
      </c>
      <c r="C40" t="s">
        <v>104</v>
      </c>
      <c r="D40" t="s">
        <v>63</v>
      </c>
      <c r="E40" t="s">
        <v>20</v>
      </c>
      <c r="F40">
        <v>60000</v>
      </c>
      <c r="G40">
        <v>0</v>
      </c>
      <c r="H40">
        <v>0</v>
      </c>
      <c r="I40" t="s">
        <v>109</v>
      </c>
      <c r="J40" t="s">
        <v>118</v>
      </c>
      <c r="K40" t="s">
        <v>80</v>
      </c>
      <c r="L40" t="s">
        <v>23</v>
      </c>
      <c r="M40" t="s">
        <v>83</v>
      </c>
      <c r="N40" t="s">
        <v>85</v>
      </c>
      <c r="O40" s="1" t="s">
        <v>86</v>
      </c>
      <c r="P40" t="s">
        <v>24</v>
      </c>
      <c r="Q40" s="6" t="str">
        <f t="shared" si="4"/>
        <v>2024-02-02</v>
      </c>
      <c r="R40" t="str">
        <f t="shared" si="3"/>
        <v>img/iPhone_images/ip_14_plus.png</v>
      </c>
      <c r="S40" t="str">
        <f t="shared" si="5"/>
        <v>(6,'ip_14_plus','Iphone 14 Plus',0,0,'Super Retina OLED, 1242x2694','iOS 18.2.7','12MP(wide)','7MP','Apple A15 Bionic (5nm)','Li-Ion 3174 mAh (12.08Wh)','157.5x77.4x7.7mm',2024-02-02,1,'img/iPhone_images/ip_14_plus.png'),</v>
      </c>
    </row>
    <row r="41" spans="1:19">
      <c r="A41">
        <v>7</v>
      </c>
      <c r="B41" t="s">
        <v>97</v>
      </c>
      <c r="C41" t="s">
        <v>60</v>
      </c>
      <c r="F41">
        <v>60000</v>
      </c>
      <c r="G41">
        <v>0</v>
      </c>
      <c r="H41">
        <v>0</v>
      </c>
      <c r="I41" t="s">
        <v>110</v>
      </c>
      <c r="J41" t="s">
        <v>119</v>
      </c>
      <c r="K41" t="s">
        <v>80</v>
      </c>
      <c r="L41" t="s">
        <v>23</v>
      </c>
      <c r="M41" t="s">
        <v>83</v>
      </c>
      <c r="N41" t="s">
        <v>85</v>
      </c>
      <c r="P41" t="s">
        <v>24</v>
      </c>
      <c r="Q41" s="6" t="str">
        <f t="shared" si="4"/>
        <v>2024-02-02</v>
      </c>
      <c r="R41" t="str">
        <f t="shared" si="3"/>
        <v>img/iPhone_images/ip_14.png</v>
      </c>
      <c r="S41" t="str">
        <f t="shared" si="5"/>
        <v>(7,'ip_14','Iphone 14',0,0,'Super Retina OLED, 1242x2695','iOS 18.2.8','12MP(wide)','7MP','Apple A15 Bionic (5nm)','Li-Ion 3174 mAh (12.08Wh)','157.5x77.4x7.7mm',2024-02-02,1,'img/iPhone_images/ip_14.png'),</v>
      </c>
    </row>
    <row r="42" spans="1:19">
      <c r="A42">
        <v>8</v>
      </c>
      <c r="B42" t="s">
        <v>98</v>
      </c>
      <c r="C42" t="s">
        <v>105</v>
      </c>
      <c r="D42" t="s">
        <v>71</v>
      </c>
      <c r="E42" t="s">
        <v>20</v>
      </c>
      <c r="F42">
        <v>65000</v>
      </c>
      <c r="G42">
        <v>0</v>
      </c>
      <c r="H42">
        <v>0</v>
      </c>
      <c r="I42" t="s">
        <v>111</v>
      </c>
      <c r="J42" t="s">
        <v>120</v>
      </c>
      <c r="K42" t="s">
        <v>22</v>
      </c>
      <c r="L42" t="s">
        <v>23</v>
      </c>
      <c r="M42" t="s">
        <v>83</v>
      </c>
      <c r="N42" t="s">
        <v>85</v>
      </c>
      <c r="O42" s="1" t="s">
        <v>86</v>
      </c>
      <c r="P42" t="s">
        <v>24</v>
      </c>
      <c r="Q42" s="6" t="str">
        <f t="shared" si="4"/>
        <v>2024-02-02</v>
      </c>
      <c r="R42" t="str">
        <f t="shared" si="3"/>
        <v>img/iPhone_images/ip_13_pro_max.png</v>
      </c>
      <c r="S42" t="str">
        <f t="shared" si="5"/>
        <v>(8,'ip_13_pro_max','Iphone 13 Pro Max',0,0,'Super Retina OLED, 1242x2696','iOS 18.2.9','12MP(wide), 12MP(tele)','7MP','Apple A15 Bionic (5nm)','Li-Ion 3174 mAh (12.08Wh)','157.5x77.4x7.7mm',2024-02-02,1,'img/iPhone_images/ip_13_pro_max.png'),</v>
      </c>
    </row>
    <row r="43" spans="1:19">
      <c r="A43">
        <v>9</v>
      </c>
      <c r="B43" t="s">
        <v>99</v>
      </c>
      <c r="C43" t="s">
        <v>61</v>
      </c>
      <c r="F43">
        <v>65000</v>
      </c>
      <c r="G43">
        <v>0</v>
      </c>
      <c r="H43">
        <v>0</v>
      </c>
      <c r="I43" t="s">
        <v>112</v>
      </c>
      <c r="J43" t="s">
        <v>121</v>
      </c>
      <c r="K43" t="s">
        <v>22</v>
      </c>
      <c r="L43" t="s">
        <v>23</v>
      </c>
      <c r="M43" t="s">
        <v>83</v>
      </c>
      <c r="N43" t="s">
        <v>85</v>
      </c>
      <c r="P43" t="s">
        <v>24</v>
      </c>
      <c r="Q43" s="6" t="str">
        <f t="shared" si="4"/>
        <v>2024-02-02</v>
      </c>
      <c r="R43" t="str">
        <f t="shared" si="3"/>
        <v>img/iPhone_images/ip_13_pro.png</v>
      </c>
      <c r="S43" t="str">
        <f t="shared" si="5"/>
        <v>(9,'ip_13_pro','Iphone 13 Pro',0,0,'Super Retina OLED, 1242x2697','iOS 18.2.10','12MP(wide), 12MP(tele)','7MP','Apple A15 Bionic (5nm)','Li-Ion 3174 mAh (12.08Wh)','157.5x77.4x7.7mm',2024-02-02,1,'img/iPhone_images/ip_13_pro.png'),</v>
      </c>
    </row>
    <row r="44" spans="1:19">
      <c r="A44">
        <v>10</v>
      </c>
      <c r="B44" t="s">
        <v>122</v>
      </c>
      <c r="C44" t="s">
        <v>106</v>
      </c>
      <c r="D44" t="s">
        <v>74</v>
      </c>
      <c r="E44" t="s">
        <v>20</v>
      </c>
      <c r="F44">
        <v>61000</v>
      </c>
      <c r="G44">
        <v>0</v>
      </c>
      <c r="H44">
        <v>0</v>
      </c>
      <c r="I44" t="s">
        <v>33</v>
      </c>
      <c r="J44" t="s">
        <v>79</v>
      </c>
      <c r="K44" t="s">
        <v>80</v>
      </c>
      <c r="L44" t="s">
        <v>23</v>
      </c>
      <c r="M44" t="s">
        <v>83</v>
      </c>
      <c r="N44" t="s">
        <v>85</v>
      </c>
      <c r="O44" s="1" t="s">
        <v>88</v>
      </c>
      <c r="P44" t="s">
        <v>24</v>
      </c>
      <c r="Q44" s="6" t="str">
        <f t="shared" si="4"/>
        <v>2024-02-02</v>
      </c>
      <c r="R44" t="str">
        <f t="shared" si="3"/>
        <v>img/iPhone_images/ip_13_plus.png</v>
      </c>
      <c r="S44" t="str">
        <f t="shared" si="5"/>
        <v>(10,'ip_13_plus','Iphone 13 Plus',0,0,'Super Retina OLED, 1242x2691','iOS 18.2.1','12MP(wide)','7MP','Apple A15 Bionic (5nm)','Li-Ion 3174 mAh (12.08Wh)','157.5x77.4x7.7mm',2024-02-02,1,'img/iPhone_images/ip_13_plus.png'),</v>
      </c>
    </row>
    <row r="45" spans="1:19">
      <c r="A45">
        <v>11</v>
      </c>
      <c r="B45" t="s">
        <v>100</v>
      </c>
      <c r="C45" t="s">
        <v>62</v>
      </c>
      <c r="D45" t="s">
        <v>74</v>
      </c>
      <c r="E45" t="s">
        <v>20</v>
      </c>
      <c r="F45">
        <v>61000</v>
      </c>
      <c r="G45">
        <v>0</v>
      </c>
      <c r="H45">
        <v>0</v>
      </c>
      <c r="I45" t="s">
        <v>33</v>
      </c>
      <c r="J45" t="s">
        <v>79</v>
      </c>
      <c r="K45" t="s">
        <v>80</v>
      </c>
      <c r="L45" t="s">
        <v>23</v>
      </c>
      <c r="M45" t="s">
        <v>83</v>
      </c>
      <c r="N45" t="s">
        <v>85</v>
      </c>
      <c r="O45" s="1" t="s">
        <v>88</v>
      </c>
      <c r="P45" t="s">
        <v>24</v>
      </c>
      <c r="Q45" s="6" t="str">
        <f>_xlfn.CONCAT("2024-02-02")</f>
        <v>2024-02-02</v>
      </c>
      <c r="R45" t="str">
        <f t="shared" si="3"/>
        <v>img/iPhone_images/ip_13.png</v>
      </c>
      <c r="S45" t="str">
        <f t="shared" si="5"/>
        <v>(11,'ip_13','Iphone 13',0,0,'Super Retina OLED, 1242x2691','iOS 18.2.1','12MP(wide)','7MP','Apple A15 Bionic (5nm)','Li-Ion 3174 mAh (12.08Wh)','157.5x77.4x7.7mm',2024-02-02,1,'img/iPhone_images/ip_13.png'),</v>
      </c>
    </row>
    <row r="48" spans="1:19">
      <c r="A48" t="s">
        <v>0</v>
      </c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84</v>
      </c>
      <c r="P48" t="s">
        <v>14</v>
      </c>
      <c r="Q48" t="s">
        <v>15</v>
      </c>
      <c r="R48" t="s">
        <v>16</v>
      </c>
      <c r="S48" t="str">
        <f>_xlfn.CONCAT("INSERT INTO `iphones` (`",A48,"`,`",B48,"`,`",C48,"`,`",G48,"`,`",H48,"`,`",I48,"`,`",J48,"`,`",K48,"`,`",L48,"`,`",M48,"`,`",N48,"`,`",P48,"`,`show`,`",R48,"`) VALUES ")</f>
        <v xml:space="preserve">INSERT INTO `iphones` (`id`,`model`,`name`,`stok_spare`,`stok_ready`,`display`,`os`,`rearcam`,`selfie`,`chipset`,`battery`,`dimention`,`show`,`img`) VALUES </v>
      </c>
    </row>
    <row r="49" spans="1:19">
      <c r="A49">
        <v>0</v>
      </c>
      <c r="B49" t="s">
        <v>90</v>
      </c>
      <c r="C49" t="s">
        <v>101</v>
      </c>
      <c r="D49" t="s">
        <v>19</v>
      </c>
      <c r="E49" t="s">
        <v>20</v>
      </c>
      <c r="F49">
        <v>78000</v>
      </c>
      <c r="G49">
        <v>0</v>
      </c>
      <c r="H49">
        <v>0</v>
      </c>
      <c r="I49" t="s">
        <v>21</v>
      </c>
      <c r="J49" t="s">
        <v>79</v>
      </c>
      <c r="K49" t="s">
        <v>22</v>
      </c>
      <c r="L49" t="s">
        <v>23</v>
      </c>
      <c r="M49" t="s">
        <v>81</v>
      </c>
      <c r="N49" t="s">
        <v>85</v>
      </c>
      <c r="O49" s="1" t="s">
        <v>86</v>
      </c>
      <c r="P49" t="s">
        <v>24</v>
      </c>
      <c r="Q49" s="6" t="str">
        <f>_xlfn.CONCAT("2024-02-02")</f>
        <v>2024-02-02</v>
      </c>
      <c r="R49" s="7" t="s">
        <v>149</v>
      </c>
      <c r="S49" t="str">
        <f>_xlfn.CONCAT("(",A49,",'",B49,"','",C49,"',",G49,",",H49,",'",I49,"','",J49,"','",K49,"','",L49,"','",M49,"','",N49,"','",P49,"',1,'",R49,"'),")</f>
        <v>(0,'ip_15_pro_max','Iphone 15 Pro Max',0,0,'Super Retina OLED, 1242x2688','iOS 18.2.1','12MP(wide), 12MP(tele)','7MP','Apple A17 Pro (3nm)','Li-Ion 3174 mAh (12.08Wh)','157.5x77.4x7.7mm',1,'https://i.ibb.co.com/QX5Khmk/15-pro-black-titanium.png'),</v>
      </c>
    </row>
    <row r="50" spans="1:19">
      <c r="A50">
        <v>1</v>
      </c>
      <c r="B50" t="s">
        <v>91</v>
      </c>
      <c r="C50" t="s">
        <v>18</v>
      </c>
      <c r="F50">
        <v>78000</v>
      </c>
      <c r="G50">
        <v>0</v>
      </c>
      <c r="H50">
        <v>0</v>
      </c>
      <c r="I50" t="s">
        <v>31</v>
      </c>
      <c r="J50" t="s">
        <v>113</v>
      </c>
      <c r="K50" t="s">
        <v>22</v>
      </c>
      <c r="L50" t="s">
        <v>23</v>
      </c>
      <c r="M50" t="s">
        <v>81</v>
      </c>
      <c r="N50" t="s">
        <v>85</v>
      </c>
      <c r="P50" t="s">
        <v>24</v>
      </c>
      <c r="Q50" s="6" t="str">
        <f t="shared" ref="Q50:Q59" si="6">_xlfn.CONCAT("2024-02-02")</f>
        <v>2024-02-02</v>
      </c>
      <c r="R50" s="7" t="s">
        <v>149</v>
      </c>
      <c r="S50" t="str">
        <f t="shared" ref="S50:S60" si="7">_xlfn.CONCAT("(",A50,",'",B50,"','",C50,"',",G50,",",H50,",'",I50,"','",J50,"','",K50,"','",L50,"','",M50,"','",N50,"','",P50,"',1,'",R50,"'),")</f>
        <v>(1,'ip_15_pro','Iphone 15 Pro',0,0,'Super Retina OLED, 1242x2689','iOS 18.2.2','12MP(wide), 12MP(tele)','7MP','Apple A17 Pro (3nm)','Li-Ion 3174 mAh (12.08Wh)','157.5x77.4x7.7mm',1,'https://i.ibb.co.com/QX5Khmk/15-pro-black-titanium.png'),</v>
      </c>
    </row>
    <row r="51" spans="1:19">
      <c r="A51">
        <v>2</v>
      </c>
      <c r="B51" t="s">
        <v>92</v>
      </c>
      <c r="C51" t="s">
        <v>102</v>
      </c>
      <c r="D51" t="s">
        <v>63</v>
      </c>
      <c r="E51" t="s">
        <v>20</v>
      </c>
      <c r="F51">
        <v>65000</v>
      </c>
      <c r="G51">
        <v>0</v>
      </c>
      <c r="H51">
        <v>0</v>
      </c>
      <c r="I51" t="s">
        <v>32</v>
      </c>
      <c r="J51" t="s">
        <v>114</v>
      </c>
      <c r="K51" t="s">
        <v>80</v>
      </c>
      <c r="L51" t="s">
        <v>23</v>
      </c>
      <c r="M51" t="s">
        <v>82</v>
      </c>
      <c r="N51" t="s">
        <v>85</v>
      </c>
      <c r="O51" s="1" t="s">
        <v>87</v>
      </c>
      <c r="P51" t="s">
        <v>24</v>
      </c>
      <c r="Q51" s="6" t="str">
        <f t="shared" si="6"/>
        <v>2024-02-02</v>
      </c>
      <c r="R51" s="7" t="s">
        <v>150</v>
      </c>
      <c r="S51" t="str">
        <f t="shared" si="7"/>
        <v>(2,'ip_15_plus','Iphone 15 Plus',0,0,'Super Retina OLED, 1242x2690','iOS 18.2.3','12MP(wide)','7MP','Apple A16 Bionic (4nm)','Li-Ion 3174 mAh (12.08Wh)','157.5x77.4x7.7mm',1,'https://i.ibb.co.com/DkrrNG3/15-pink.png'),</v>
      </c>
    </row>
    <row r="52" spans="1:19">
      <c r="A52">
        <v>3</v>
      </c>
      <c r="B52" s="3" t="s">
        <v>93</v>
      </c>
      <c r="C52" t="s">
        <v>58</v>
      </c>
      <c r="F52">
        <v>65000</v>
      </c>
      <c r="G52">
        <v>0</v>
      </c>
      <c r="H52">
        <v>0</v>
      </c>
      <c r="I52" t="s">
        <v>33</v>
      </c>
      <c r="J52" t="s">
        <v>115</v>
      </c>
      <c r="K52" t="s">
        <v>80</v>
      </c>
      <c r="L52" t="s">
        <v>23</v>
      </c>
      <c r="M52" t="s">
        <v>82</v>
      </c>
      <c r="N52" t="s">
        <v>85</v>
      </c>
      <c r="P52" t="s">
        <v>24</v>
      </c>
      <c r="Q52" s="6" t="str">
        <f t="shared" si="6"/>
        <v>2024-02-02</v>
      </c>
      <c r="R52" s="7" t="s">
        <v>150</v>
      </c>
      <c r="S52" t="str">
        <f t="shared" si="7"/>
        <v>(3,'ip_15','Iphone 15',0,0,'Super Retina OLED, 1242x2691','iOS 18.2.4','12MP(wide)','7MP','Apple A16 Bionic (4nm)','Li-Ion 3174 mAh (12.08Wh)','157.5x77.4x7.7mm',1,'https://i.ibb.co.com/DkrrNG3/15-pink.png'),</v>
      </c>
    </row>
    <row r="53" spans="1:19">
      <c r="A53">
        <v>4</v>
      </c>
      <c r="B53" t="s">
        <v>94</v>
      </c>
      <c r="C53" t="s">
        <v>103</v>
      </c>
      <c r="D53" t="s">
        <v>75</v>
      </c>
      <c r="E53" t="s">
        <v>20</v>
      </c>
      <c r="F53">
        <v>70000</v>
      </c>
      <c r="G53">
        <v>0</v>
      </c>
      <c r="H53">
        <v>0</v>
      </c>
      <c r="I53" t="s">
        <v>107</v>
      </c>
      <c r="J53" t="s">
        <v>116</v>
      </c>
      <c r="K53" t="s">
        <v>22</v>
      </c>
      <c r="L53" t="s">
        <v>23</v>
      </c>
      <c r="M53" t="s">
        <v>82</v>
      </c>
      <c r="N53" t="s">
        <v>85</v>
      </c>
      <c r="O53" s="1" t="s">
        <v>86</v>
      </c>
      <c r="P53" t="s">
        <v>24</v>
      </c>
      <c r="Q53" s="6" t="str">
        <f t="shared" si="6"/>
        <v>2024-02-02</v>
      </c>
      <c r="R53" s="7" t="s">
        <v>151</v>
      </c>
      <c r="S53" t="str">
        <f t="shared" si="7"/>
        <v>(4,'ip_14_pro_max','Iphone 14 Pro Max',0,0,'Super Retina OLED, 1242x2692','iOS 18.2.5','12MP(wide), 12MP(tele)','7MP','Apple A16 Bionic (4nm)','Li-Ion 3174 mAh (12.08Wh)','157.5x77.4x7.7mm',1,'https://i.ibb.co.com/Ytxj2wP/14-pro-deep-purple.png'),</v>
      </c>
    </row>
    <row r="54" spans="1:19">
      <c r="A54">
        <v>5</v>
      </c>
      <c r="B54" t="s">
        <v>95</v>
      </c>
      <c r="C54" t="s">
        <v>59</v>
      </c>
      <c r="F54">
        <v>70000</v>
      </c>
      <c r="G54">
        <v>0</v>
      </c>
      <c r="H54">
        <v>0</v>
      </c>
      <c r="I54" t="s">
        <v>108</v>
      </c>
      <c r="J54" t="s">
        <v>117</v>
      </c>
      <c r="K54" t="s">
        <v>22</v>
      </c>
      <c r="L54" t="s">
        <v>23</v>
      </c>
      <c r="M54" t="s">
        <v>82</v>
      </c>
      <c r="N54" t="s">
        <v>85</v>
      </c>
      <c r="P54" t="s">
        <v>24</v>
      </c>
      <c r="Q54" s="6" t="str">
        <f t="shared" si="6"/>
        <v>2024-02-02</v>
      </c>
      <c r="R54" s="7" t="s">
        <v>151</v>
      </c>
      <c r="S54" t="str">
        <f t="shared" si="7"/>
        <v>(5,'ip_14_pro','Iphone 14 Pro',0,0,'Super Retina OLED, 1242x2693','iOS 18.2.6','12MP(wide), 12MP(tele)','7MP','Apple A16 Bionic (4nm)','Li-Ion 3174 mAh (12.08Wh)','157.5x77.4x7.7mm',1,'https://i.ibb.co.com/Ytxj2wP/14-pro-deep-purple.png'),</v>
      </c>
    </row>
    <row r="55" spans="1:19">
      <c r="A55">
        <v>6</v>
      </c>
      <c r="B55" t="s">
        <v>96</v>
      </c>
      <c r="C55" t="s">
        <v>104</v>
      </c>
      <c r="D55" t="s">
        <v>63</v>
      </c>
      <c r="E55" t="s">
        <v>20</v>
      </c>
      <c r="F55">
        <v>60000</v>
      </c>
      <c r="G55">
        <v>0</v>
      </c>
      <c r="H55">
        <v>0</v>
      </c>
      <c r="I55" t="s">
        <v>109</v>
      </c>
      <c r="J55" t="s">
        <v>118</v>
      </c>
      <c r="K55" t="s">
        <v>80</v>
      </c>
      <c r="L55" t="s">
        <v>23</v>
      </c>
      <c r="M55" t="s">
        <v>83</v>
      </c>
      <c r="N55" t="s">
        <v>85</v>
      </c>
      <c r="O55" s="1" t="s">
        <v>86</v>
      </c>
      <c r="P55" t="s">
        <v>24</v>
      </c>
      <c r="Q55" s="6" t="str">
        <f t="shared" si="6"/>
        <v>2024-02-02</v>
      </c>
      <c r="R55" t="s">
        <v>152</v>
      </c>
      <c r="S55" t="str">
        <f t="shared" si="7"/>
        <v>(6,'ip_14_plus','Iphone 14 Plus',0,0,'Super Retina OLED, 1242x2694','iOS 18.2.7','12MP(wide)','7MP','Apple A15 Bionic (5nm)','Li-Ion 3174 mAh (12.08Wh)','157.5x77.4x7.7mm',1,'https://i.ibb.co.com/gZJg5Z1/14-blue.png'),</v>
      </c>
    </row>
    <row r="56" spans="1:19">
      <c r="A56">
        <v>7</v>
      </c>
      <c r="B56" t="s">
        <v>97</v>
      </c>
      <c r="C56" t="s">
        <v>60</v>
      </c>
      <c r="F56">
        <v>60000</v>
      </c>
      <c r="G56">
        <v>0</v>
      </c>
      <c r="H56">
        <v>0</v>
      </c>
      <c r="I56" t="s">
        <v>110</v>
      </c>
      <c r="J56" t="s">
        <v>119</v>
      </c>
      <c r="K56" t="s">
        <v>80</v>
      </c>
      <c r="L56" t="s">
        <v>23</v>
      </c>
      <c r="M56" t="s">
        <v>83</v>
      </c>
      <c r="N56" t="s">
        <v>85</v>
      </c>
      <c r="P56" t="s">
        <v>24</v>
      </c>
      <c r="Q56" s="6" t="str">
        <f t="shared" si="6"/>
        <v>2024-02-02</v>
      </c>
      <c r="R56" t="s">
        <v>152</v>
      </c>
      <c r="S56" t="str">
        <f t="shared" si="7"/>
        <v>(7,'ip_14','Iphone 14',0,0,'Super Retina OLED, 1242x2695','iOS 18.2.8','12MP(wide)','7MP','Apple A15 Bionic (5nm)','Li-Ion 3174 mAh (12.08Wh)','157.5x77.4x7.7mm',1,'https://i.ibb.co.com/gZJg5Z1/14-blue.png'),</v>
      </c>
    </row>
    <row r="57" spans="1:19">
      <c r="A57">
        <v>8</v>
      </c>
      <c r="B57" t="s">
        <v>98</v>
      </c>
      <c r="C57" t="s">
        <v>105</v>
      </c>
      <c r="D57" t="s">
        <v>71</v>
      </c>
      <c r="E57" t="s">
        <v>20</v>
      </c>
      <c r="F57">
        <v>65000</v>
      </c>
      <c r="G57">
        <v>0</v>
      </c>
      <c r="H57">
        <v>0</v>
      </c>
      <c r="I57" t="s">
        <v>111</v>
      </c>
      <c r="J57" t="s">
        <v>120</v>
      </c>
      <c r="K57" t="s">
        <v>22</v>
      </c>
      <c r="L57" t="s">
        <v>23</v>
      </c>
      <c r="M57" t="s">
        <v>83</v>
      </c>
      <c r="N57" t="s">
        <v>85</v>
      </c>
      <c r="O57" s="1" t="s">
        <v>86</v>
      </c>
      <c r="P57" t="s">
        <v>24</v>
      </c>
      <c r="Q57" s="6" t="str">
        <f t="shared" si="6"/>
        <v>2024-02-02</v>
      </c>
      <c r="R57" t="s">
        <v>154</v>
      </c>
      <c r="S57" t="str">
        <f t="shared" si="7"/>
        <v>(8,'ip_13_pro_max','Iphone 13 Pro Max',0,0,'Super Retina OLED, 1242x2696','iOS 18.2.9','12MP(wide), 12MP(tele)','7MP','Apple A15 Bionic (5nm)','Li-Ion 3174 mAh (12.08Wh)','157.5x77.4x7.7mm',1,'https://i.ibb.co.com/Fn7MNv7/13-pro-sierra-blue.png'),</v>
      </c>
    </row>
    <row r="58" spans="1:19">
      <c r="A58">
        <v>9</v>
      </c>
      <c r="B58" t="s">
        <v>99</v>
      </c>
      <c r="C58" t="s">
        <v>61</v>
      </c>
      <c r="F58">
        <v>65000</v>
      </c>
      <c r="G58">
        <v>0</v>
      </c>
      <c r="H58">
        <v>0</v>
      </c>
      <c r="I58" t="s">
        <v>112</v>
      </c>
      <c r="J58" t="s">
        <v>121</v>
      </c>
      <c r="K58" t="s">
        <v>22</v>
      </c>
      <c r="L58" t="s">
        <v>23</v>
      </c>
      <c r="M58" t="s">
        <v>83</v>
      </c>
      <c r="N58" t="s">
        <v>85</v>
      </c>
      <c r="P58" t="s">
        <v>24</v>
      </c>
      <c r="Q58" s="6" t="str">
        <f t="shared" si="6"/>
        <v>2024-02-02</v>
      </c>
      <c r="R58" t="s">
        <v>154</v>
      </c>
      <c r="S58" t="str">
        <f t="shared" si="7"/>
        <v>(9,'ip_13_pro','Iphone 13 Pro',0,0,'Super Retina OLED, 1242x2697','iOS 18.2.10','12MP(wide), 12MP(tele)','7MP','Apple A15 Bionic (5nm)','Li-Ion 3174 mAh (12.08Wh)','157.5x77.4x7.7mm',1,'https://i.ibb.co.com/Fn7MNv7/13-pro-sierra-blue.png'),</v>
      </c>
    </row>
    <row r="59" spans="1:19">
      <c r="A59">
        <v>10</v>
      </c>
      <c r="B59" t="s">
        <v>122</v>
      </c>
      <c r="C59" t="s">
        <v>106</v>
      </c>
      <c r="D59" t="s">
        <v>74</v>
      </c>
      <c r="E59" t="s">
        <v>20</v>
      </c>
      <c r="F59">
        <v>61000</v>
      </c>
      <c r="G59">
        <v>0</v>
      </c>
      <c r="H59">
        <v>0</v>
      </c>
      <c r="I59" t="s">
        <v>33</v>
      </c>
      <c r="J59" t="s">
        <v>79</v>
      </c>
      <c r="K59" t="s">
        <v>80</v>
      </c>
      <c r="L59" t="s">
        <v>23</v>
      </c>
      <c r="M59" t="s">
        <v>83</v>
      </c>
      <c r="N59" t="s">
        <v>85</v>
      </c>
      <c r="O59" s="1" t="s">
        <v>88</v>
      </c>
      <c r="P59" t="s">
        <v>24</v>
      </c>
      <c r="Q59" s="6" t="str">
        <f t="shared" si="6"/>
        <v>2024-02-02</v>
      </c>
      <c r="R59" t="s">
        <v>153</v>
      </c>
      <c r="S59" t="str">
        <f t="shared" si="7"/>
        <v>(10,'ip_13_plus','Iphone 13 Plus',0,0,'Super Retina OLED, 1242x2691','iOS 18.2.1','12MP(wide)','7MP','Apple A15 Bionic (5nm)','Li-Ion 3174 mAh (12.08Wh)','157.5x77.4x7.7mm',1,'https://i.ibb.co.com/FbtvyjY/13-Red.png'),</v>
      </c>
    </row>
    <row r="60" spans="1:19">
      <c r="A60">
        <v>11</v>
      </c>
      <c r="B60" t="s">
        <v>100</v>
      </c>
      <c r="C60" t="s">
        <v>62</v>
      </c>
      <c r="D60" t="s">
        <v>74</v>
      </c>
      <c r="E60" t="s">
        <v>20</v>
      </c>
      <c r="F60">
        <v>61000</v>
      </c>
      <c r="G60">
        <v>0</v>
      </c>
      <c r="H60">
        <v>0</v>
      </c>
      <c r="I60" t="s">
        <v>33</v>
      </c>
      <c r="J60" t="s">
        <v>79</v>
      </c>
      <c r="K60" t="s">
        <v>80</v>
      </c>
      <c r="L60" t="s">
        <v>23</v>
      </c>
      <c r="M60" t="s">
        <v>83</v>
      </c>
      <c r="N60" t="s">
        <v>85</v>
      </c>
      <c r="O60" s="1" t="s">
        <v>88</v>
      </c>
      <c r="P60" t="s">
        <v>24</v>
      </c>
      <c r="Q60" s="6" t="str">
        <f>_xlfn.CONCAT("2024-02-02")</f>
        <v>2024-02-02</v>
      </c>
      <c r="R60" t="s">
        <v>153</v>
      </c>
      <c r="S60" t="str">
        <f t="shared" si="7"/>
        <v>(11,'ip_13','Iphone 13',0,0,'Super Retina OLED, 1242x2691','iOS 18.2.1','12MP(wide)','7MP','Apple A15 Bionic (5nm)','Li-Ion 3174 mAh (12.08Wh)','157.5x77.4x7.7mm',1,'https://i.ibb.co.com/FbtvyjY/13-Red.png'),</v>
      </c>
    </row>
  </sheetData>
  <phoneticPr fontId="1" type="noConversion"/>
  <hyperlinks>
    <hyperlink ref="R49" r:id="rId1" xr:uid="{70EC2FA6-E531-403F-84BC-55AEE3D672C4}"/>
    <hyperlink ref="R50" r:id="rId2" xr:uid="{367FF2CB-2605-4CD1-8EC7-CE777A30B47A}"/>
    <hyperlink ref="R51" r:id="rId3" xr:uid="{ADA2F353-5332-4D50-8A7D-643A5FD8FE71}"/>
    <hyperlink ref="R52" r:id="rId4" xr:uid="{6E0FDCE6-4DBB-48C8-A3BB-AD5AC563A816}"/>
    <hyperlink ref="R53" r:id="rId5" xr:uid="{A0DBC183-8ACF-42C4-9A97-43D9B3623BFE}"/>
    <hyperlink ref="R54" r:id="rId6" xr:uid="{3A0C08E3-49D8-4549-9F16-A8E5C682DDEB}"/>
  </hyperlinks>
  <pageMargins left="0.7" right="0.7" top="0.75" bottom="0.75" header="0.3" footer="0.3"/>
  <pageSetup paperSize="9" orientation="portrait" horizontalDpi="4294967292" verticalDpi="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1C2B0-E8F1-4E72-B4F2-8D5DC553F0F0}">
  <dimension ref="A1:G21"/>
  <sheetViews>
    <sheetView workbookViewId="0">
      <selection activeCell="E15" sqref="E15"/>
    </sheetView>
  </sheetViews>
  <sheetFormatPr defaultRowHeight="15"/>
  <cols>
    <col min="2" max="2" width="16" bestFit="1" customWidth="1"/>
    <col min="3" max="3" width="10.7109375" bestFit="1" customWidth="1"/>
    <col min="4" max="4" width="42.140625" bestFit="1" customWidth="1"/>
    <col min="5" max="5" width="53.5703125" bestFit="1" customWidth="1"/>
    <col min="7" max="7" width="9" bestFit="1" customWidth="1"/>
  </cols>
  <sheetData>
    <row r="1" spans="1:7">
      <c r="A1" t="s">
        <v>0</v>
      </c>
      <c r="B1" t="s">
        <v>3</v>
      </c>
      <c r="C1" t="s">
        <v>128</v>
      </c>
      <c r="E1" t="str">
        <f>_xlfn.CONCAT("INSERT INTO `unit_colors`(`",A1,"`,`",B1,"`,`",C1,"`) VALUES")</f>
        <v>INSERT INTO `unit_colors`(`id`,`color`,`color_code`) VALUES</v>
      </c>
    </row>
    <row r="2" spans="1:7">
      <c r="A2">
        <v>1</v>
      </c>
      <c r="B2" t="s">
        <v>19</v>
      </c>
      <c r="C2" s="5" t="s">
        <v>129</v>
      </c>
      <c r="E2" t="str">
        <f>_xlfn.CONCAT("(",A2,",'",B2,"','",C2,"'),")</f>
        <v>(1,'Natural Titanium','#8B8589'),</v>
      </c>
      <c r="G2" s="4"/>
    </row>
    <row r="3" spans="1:7">
      <c r="A3">
        <v>2</v>
      </c>
      <c r="B3" t="s">
        <v>28</v>
      </c>
      <c r="C3" s="5" t="s">
        <v>130</v>
      </c>
      <c r="E3" t="str">
        <f t="shared" ref="E3:E21" si="0">_xlfn.CONCAT("(",A3,",'",B3,"','",C3,"'),")</f>
        <v>(2,'Blue Titanium','#5A8AA2'),</v>
      </c>
      <c r="G3" s="4"/>
    </row>
    <row r="4" spans="1:7">
      <c r="A4">
        <v>3</v>
      </c>
      <c r="B4" t="s">
        <v>26</v>
      </c>
      <c r="C4" s="5" t="s">
        <v>131</v>
      </c>
      <c r="E4" t="str">
        <f t="shared" si="0"/>
        <v>(3,'Black Titanium','#252525'),</v>
      </c>
      <c r="G4" s="4"/>
    </row>
    <row r="5" spans="1:7">
      <c r="A5">
        <v>4</v>
      </c>
      <c r="B5" t="s">
        <v>30</v>
      </c>
      <c r="C5" s="5" t="s">
        <v>132</v>
      </c>
      <c r="E5" t="str">
        <f t="shared" si="0"/>
        <v>(4,'White Titanium','#E5E5E5'),</v>
      </c>
      <c r="G5" s="4"/>
    </row>
    <row r="6" spans="1:7">
      <c r="A6">
        <v>5</v>
      </c>
      <c r="B6" t="s">
        <v>63</v>
      </c>
      <c r="C6" s="5" t="s">
        <v>133</v>
      </c>
      <c r="E6" t="str">
        <f t="shared" si="0"/>
        <v>(5,'Yellow','#FFFF00'),</v>
      </c>
      <c r="G6" s="4"/>
    </row>
    <row r="7" spans="1:7">
      <c r="A7">
        <v>6</v>
      </c>
      <c r="B7" t="s">
        <v>64</v>
      </c>
      <c r="C7" s="5" t="s">
        <v>134</v>
      </c>
      <c r="E7" t="str">
        <f t="shared" si="0"/>
        <v>(6,'Pink','#FFC0CB'),</v>
      </c>
      <c r="G7" s="4"/>
    </row>
    <row r="8" spans="1:7">
      <c r="A8">
        <v>7</v>
      </c>
      <c r="B8" t="s">
        <v>65</v>
      </c>
      <c r="C8" s="5" t="s">
        <v>135</v>
      </c>
      <c r="E8" t="str">
        <f t="shared" si="0"/>
        <v>(7,'Green','#008000'),</v>
      </c>
      <c r="G8" s="4"/>
    </row>
    <row r="9" spans="1:7">
      <c r="A9">
        <v>8</v>
      </c>
      <c r="B9" t="s">
        <v>66</v>
      </c>
      <c r="C9" s="5" t="s">
        <v>136</v>
      </c>
      <c r="E9" t="str">
        <f t="shared" si="0"/>
        <v>(8,'Blue','#0000FF'),</v>
      </c>
      <c r="G9" s="4"/>
    </row>
    <row r="10" spans="1:7">
      <c r="A10">
        <v>9</v>
      </c>
      <c r="B10" t="s">
        <v>67</v>
      </c>
      <c r="C10" s="5" t="s">
        <v>137</v>
      </c>
      <c r="E10" t="str">
        <f t="shared" si="0"/>
        <v>(9,'Black','#000000'),</v>
      </c>
      <c r="G10" s="4"/>
    </row>
    <row r="11" spans="1:7">
      <c r="A11">
        <v>10</v>
      </c>
      <c r="B11" t="s">
        <v>75</v>
      </c>
      <c r="C11" s="5" t="s">
        <v>138</v>
      </c>
      <c r="E11" t="str">
        <f t="shared" si="0"/>
        <v>(10,'Space Black','#1C1C1C'),</v>
      </c>
      <c r="G11" s="4"/>
    </row>
    <row r="12" spans="1:7">
      <c r="A12">
        <v>11</v>
      </c>
      <c r="B12" t="s">
        <v>68</v>
      </c>
      <c r="C12" s="5" t="s">
        <v>139</v>
      </c>
      <c r="E12" t="str">
        <f t="shared" si="0"/>
        <v>(11,'Gold','#FFD700'),</v>
      </c>
      <c r="G12" s="4"/>
    </row>
    <row r="13" spans="1:7">
      <c r="A13">
        <v>12</v>
      </c>
      <c r="B13" t="s">
        <v>76</v>
      </c>
      <c r="C13" s="5" t="s">
        <v>140</v>
      </c>
      <c r="E13" t="str">
        <f t="shared" si="0"/>
        <v>(12,'Deep Purple','#673AB7'),</v>
      </c>
      <c r="G13" s="4"/>
    </row>
    <row r="14" spans="1:7">
      <c r="A14">
        <v>13</v>
      </c>
      <c r="B14" t="s">
        <v>70</v>
      </c>
      <c r="C14" s="5" t="s">
        <v>141</v>
      </c>
      <c r="E14" t="str">
        <f t="shared" si="0"/>
        <v>(13,'Starlight','#F5F5F5'),</v>
      </c>
      <c r="G14" s="4"/>
    </row>
    <row r="15" spans="1:7">
      <c r="A15">
        <v>14</v>
      </c>
      <c r="B15" t="s">
        <v>71</v>
      </c>
      <c r="C15" s="5" t="s">
        <v>142</v>
      </c>
      <c r="E15" t="str">
        <f t="shared" si="0"/>
        <v>(14,'Silver','#C0C0C0'),</v>
      </c>
      <c r="G15" s="4"/>
    </row>
    <row r="16" spans="1:7">
      <c r="A16">
        <v>15</v>
      </c>
      <c r="B16" t="s">
        <v>69</v>
      </c>
      <c r="C16" s="5" t="s">
        <v>143</v>
      </c>
      <c r="E16" t="str">
        <f t="shared" si="0"/>
        <v>(15,'Purple','#800080'),</v>
      </c>
      <c r="G16" s="4"/>
    </row>
    <row r="17" spans="1:7">
      <c r="A17">
        <v>16</v>
      </c>
      <c r="B17" t="s">
        <v>72</v>
      </c>
      <c r="C17" s="5" t="s">
        <v>144</v>
      </c>
      <c r="E17" t="str">
        <f t="shared" si="0"/>
        <v>(16,'Midnight','#191970'),</v>
      </c>
      <c r="G17" s="4"/>
    </row>
    <row r="18" spans="1:7">
      <c r="A18">
        <v>17</v>
      </c>
      <c r="B18" t="s">
        <v>77</v>
      </c>
      <c r="C18" s="5" t="s">
        <v>145</v>
      </c>
      <c r="E18" t="str">
        <f t="shared" si="0"/>
        <v>(17,'Sierra Blue','#4682B4'),</v>
      </c>
      <c r="G18" s="4"/>
    </row>
    <row r="19" spans="1:7">
      <c r="A19">
        <v>18</v>
      </c>
      <c r="B19" t="s">
        <v>73</v>
      </c>
      <c r="C19" s="5" t="s">
        <v>146</v>
      </c>
      <c r="E19" t="str">
        <f t="shared" si="0"/>
        <v>(18,'Graphite','#4B4B4B'),</v>
      </c>
      <c r="G19" s="4"/>
    </row>
    <row r="20" spans="1:7">
      <c r="A20">
        <v>19</v>
      </c>
      <c r="B20" t="s">
        <v>78</v>
      </c>
      <c r="C20" s="5" t="s">
        <v>147</v>
      </c>
      <c r="E20" t="str">
        <f t="shared" si="0"/>
        <v>(19,'Alpine Green','#556B2F'),</v>
      </c>
      <c r="G20" s="4"/>
    </row>
    <row r="21" spans="1:7">
      <c r="A21">
        <v>20</v>
      </c>
      <c r="B21" t="s">
        <v>74</v>
      </c>
      <c r="C21" s="5" t="s">
        <v>148</v>
      </c>
      <c r="E21" t="str">
        <f t="shared" si="0"/>
        <v>(20,'Red','#FF0000'),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57B3A-6F49-4DA5-BA37-84B89A77526E}">
  <dimension ref="A1:D6"/>
  <sheetViews>
    <sheetView workbookViewId="0">
      <selection activeCell="E5" sqref="E5"/>
    </sheetView>
  </sheetViews>
  <sheetFormatPr defaultRowHeight="15"/>
  <cols>
    <col min="2" max="2" width="16" bestFit="1" customWidth="1"/>
    <col min="4" max="4" width="47.140625" bestFit="1" customWidth="1"/>
  </cols>
  <sheetData>
    <row r="1" spans="1:4">
      <c r="A1" t="s">
        <v>0</v>
      </c>
      <c r="B1" t="s">
        <v>123</v>
      </c>
      <c r="D1" t="str">
        <f>_xlfn.CONCAT("INSERT INTO `unit_storages`(`",A1,"`,`",B1,"`) VALUES")</f>
        <v>INSERT INTO `unit_storages`(`id`,`capacity`) VALUES</v>
      </c>
    </row>
    <row r="2" spans="1:4">
      <c r="A2">
        <v>1</v>
      </c>
      <c r="B2" t="s">
        <v>124</v>
      </c>
      <c r="D2" t="str">
        <f>_xlfn.CONCAT("(",A2,",'",B2,"'),")</f>
        <v>(1,'64GB'),</v>
      </c>
    </row>
    <row r="3" spans="1:4">
      <c r="A3">
        <v>2</v>
      </c>
      <c r="B3" t="s">
        <v>125</v>
      </c>
      <c r="D3" t="str">
        <f t="shared" ref="D3:D6" si="0">_xlfn.CONCAT("(",A3,",'",B3,"'),")</f>
        <v>(2,'128GB'),</v>
      </c>
    </row>
    <row r="4" spans="1:4">
      <c r="A4">
        <v>3</v>
      </c>
      <c r="B4" t="s">
        <v>20</v>
      </c>
      <c r="D4" t="str">
        <f t="shared" si="0"/>
        <v>(3,'256GB'),</v>
      </c>
    </row>
    <row r="5" spans="1:4">
      <c r="A5">
        <v>4</v>
      </c>
      <c r="B5" t="s">
        <v>126</v>
      </c>
      <c r="D5" t="str">
        <f t="shared" si="0"/>
        <v>(4,'512GB'),</v>
      </c>
    </row>
    <row r="6" spans="1:4">
      <c r="A6">
        <v>5</v>
      </c>
      <c r="B6" t="s">
        <v>127</v>
      </c>
      <c r="D6" t="str">
        <f t="shared" si="0"/>
        <v>(5,'1TB'),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iPhone</vt:lpstr>
      <vt:lpstr>color</vt:lpstr>
      <vt:lpstr>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Kanazen</dc:creator>
  <cp:lastModifiedBy>Burn it</cp:lastModifiedBy>
  <dcterms:created xsi:type="dcterms:W3CDTF">2024-11-12T03:58:39Z</dcterms:created>
  <dcterms:modified xsi:type="dcterms:W3CDTF">2025-01-03T07:08:47Z</dcterms:modified>
</cp:coreProperties>
</file>