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fe39a178fe423/Documents/"/>
    </mc:Choice>
  </mc:AlternateContent>
  <xr:revisionPtr revIDLastSave="6311" documentId="8_{65A19194-0235-4416-B269-4213E92CC718}" xr6:coauthVersionLast="47" xr6:coauthVersionMax="47" xr10:uidLastSave="{3547ABEA-05A8-4414-B1E7-C6778C9B1194}"/>
  <bookViews>
    <workbookView xWindow="-108" yWindow="-108" windowWidth="23256" windowHeight="13176" tabRatio="578" activeTab="3" xr2:uid="{710FB559-AF76-4A68-AA52-419CCBDFC03F}"/>
  </bookViews>
  <sheets>
    <sheet name="Sheet1" sheetId="1" r:id="rId1"/>
    <sheet name="Sheet2" sheetId="2" r:id="rId2"/>
    <sheet name="2023nhgrs" sheetId="4" r:id="rId3"/>
    <sheet name="TeamSearch" sheetId="3" r:id="rId4"/>
    <sheet name="Sheet8" sheetId="10" r:id="rId5"/>
    <sheet name="2023nhgrsFormatted" sheetId="8" r:id="rId6"/>
    <sheet name="2023nhgrsSelection" sheetId="6" r:id="rId7"/>
  </sheets>
  <definedNames>
    <definedName name="_xlnm._FilterDatabase" localSheetId="6" hidden="1">'2023nhgrsSelection'!$A$28:$A$67</definedName>
  </definedNames>
  <calcPr calcId="191029" calcMode="manual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8" l="1" a="1"/>
  <c r="F4" i="8" s="1"/>
  <c r="H16" i="3" a="1"/>
  <c r="H16" i="3" s="1"/>
  <c r="H15" i="3" a="1"/>
  <c r="H15" i="3" s="1"/>
  <c r="H14" i="3" a="1"/>
  <c r="H14" i="3" s="1"/>
  <c r="H13" i="3" a="1"/>
  <c r="H13" i="3" s="1"/>
  <c r="H12" i="3" a="1"/>
  <c r="H12" i="3" s="1"/>
  <c r="H11" i="3" a="1"/>
  <c r="H11" i="3" s="1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C6" i="6"/>
  <c r="C5" i="6"/>
  <c r="C4" i="6"/>
  <c r="C3" i="6"/>
  <c r="C2" i="6"/>
  <c r="C5" i="3" a="1"/>
  <c r="C5" i="3" s="1"/>
  <c r="D5" i="3" a="1"/>
  <c r="D5" i="3" s="1"/>
  <c r="E5" i="3" a="1"/>
  <c r="E5" i="3" s="1"/>
  <c r="F5" i="3" a="1"/>
  <c r="F5" i="3" s="1"/>
  <c r="C9" i="3" a="1"/>
  <c r="C9" i="3" s="1"/>
  <c r="D8" i="3" a="1"/>
  <c r="D8" i="3" s="1"/>
  <c r="D7" i="3" a="1"/>
  <c r="D7" i="3" s="1"/>
  <c r="D13" i="3" a="1"/>
  <c r="D13" i="3" s="1"/>
  <c r="D16" i="3" a="1"/>
  <c r="D16" i="3" s="1"/>
  <c r="K35" i="3" a="1"/>
  <c r="K35" i="3" s="1"/>
  <c r="E28" i="3" a="1"/>
  <c r="E28" i="3" s="1"/>
  <c r="E21" i="3" a="1"/>
  <c r="E21" i="3" s="1"/>
  <c r="B46" i="3" a="1"/>
  <c r="B5" i="3" a="1"/>
  <c r="B5" i="3" l="1"/>
  <c r="B46" i="3"/>
  <c r="D14" i="3" a="1"/>
  <c r="D14" i="3" s="1"/>
  <c r="F15" i="3" a="1"/>
  <c r="F15" i="3" s="1"/>
  <c r="F14" i="3" a="1"/>
  <c r="F14" i="3" s="1"/>
  <c r="F13" i="3" a="1"/>
  <c r="F13" i="3" s="1"/>
  <c r="F16" i="3" a="1"/>
  <c r="F16" i="3" s="1"/>
  <c r="E9" i="3" a="1"/>
  <c r="E9" i="3" s="1"/>
  <c r="E13" i="3" a="1"/>
  <c r="E13" i="3" s="1"/>
  <c r="K46" i="3" a="1"/>
  <c r="K46" i="3" s="1"/>
  <c r="J46" i="3" a="1"/>
  <c r="J46" i="3" s="1"/>
  <c r="I46" i="3" a="1"/>
  <c r="I46" i="3" s="1"/>
  <c r="H46" i="3" a="1"/>
  <c r="H46" i="3" s="1"/>
  <c r="G46" i="3" a="1"/>
  <c r="G46" i="3" s="1"/>
  <c r="F46" i="3" a="1"/>
  <c r="F46" i="3" s="1"/>
  <c r="E46" i="3" a="1"/>
  <c r="E46" i="3" s="1"/>
  <c r="K45" i="3" a="1"/>
  <c r="K45" i="3" s="1"/>
  <c r="J45" i="3" a="1"/>
  <c r="J45" i="3" s="1"/>
  <c r="I45" i="3" a="1"/>
  <c r="I45" i="3" s="1"/>
  <c r="H45" i="3" a="1"/>
  <c r="H45" i="3" s="1"/>
  <c r="G45" i="3" a="1"/>
  <c r="G45" i="3" s="1"/>
  <c r="F45" i="3" a="1"/>
  <c r="F45" i="3" s="1"/>
  <c r="E45" i="3" a="1"/>
  <c r="E45" i="3" s="1"/>
  <c r="K44" i="3" a="1"/>
  <c r="K44" i="3" s="1"/>
  <c r="J44" i="3" a="1"/>
  <c r="J44" i="3" s="1"/>
  <c r="I44" i="3" a="1"/>
  <c r="I44" i="3" s="1"/>
  <c r="H44" i="3" a="1"/>
  <c r="H44" i="3" s="1"/>
  <c r="G44" i="3" a="1"/>
  <c r="G44" i="3" s="1"/>
  <c r="F44" i="3" a="1"/>
  <c r="F44" i="3" s="1"/>
  <c r="E44" i="3" a="1"/>
  <c r="E44" i="3" s="1"/>
  <c r="K43" i="3" a="1"/>
  <c r="K43" i="3" s="1"/>
  <c r="J43" i="3" a="1"/>
  <c r="J43" i="3" s="1"/>
  <c r="I43" i="3" a="1"/>
  <c r="I43" i="3" s="1"/>
  <c r="H43" i="3" a="1"/>
  <c r="H43" i="3" s="1"/>
  <c r="G43" i="3" a="1"/>
  <c r="G43" i="3" s="1"/>
  <c r="F43" i="3" a="1"/>
  <c r="F43" i="3" s="1"/>
  <c r="E43" i="3" a="1"/>
  <c r="E43" i="3" s="1"/>
  <c r="K42" i="3" a="1"/>
  <c r="K42" i="3" s="1"/>
  <c r="J42" i="3" a="1"/>
  <c r="J42" i="3" s="1"/>
  <c r="I42" i="3" a="1"/>
  <c r="I42" i="3" s="1"/>
  <c r="H42" i="3" a="1"/>
  <c r="H42" i="3" s="1"/>
  <c r="G42" i="3" a="1"/>
  <c r="G42" i="3" s="1"/>
  <c r="F42" i="3" a="1"/>
  <c r="F42" i="3" s="1"/>
  <c r="E42" i="3" a="1"/>
  <c r="E42" i="3" s="1"/>
  <c r="K41" i="3" a="1"/>
  <c r="K41" i="3" s="1"/>
  <c r="J41" i="3" a="1"/>
  <c r="J41" i="3" s="1"/>
  <c r="I41" i="3" a="1"/>
  <c r="I41" i="3" s="1"/>
  <c r="H41" i="3" a="1"/>
  <c r="H41" i="3" s="1"/>
  <c r="G41" i="3" a="1"/>
  <c r="G41" i="3" s="1"/>
  <c r="F41" i="3" a="1"/>
  <c r="F41" i="3" s="1"/>
  <c r="E41" i="3" a="1"/>
  <c r="E41" i="3" s="1"/>
  <c r="K40" i="3" a="1"/>
  <c r="K40" i="3" s="1"/>
  <c r="J40" i="3" a="1"/>
  <c r="J40" i="3" s="1"/>
  <c r="I40" i="3" a="1"/>
  <c r="I40" i="3" s="1"/>
  <c r="H40" i="3" a="1"/>
  <c r="H40" i="3" s="1"/>
  <c r="G40" i="3" a="1"/>
  <c r="G40" i="3" s="1"/>
  <c r="F40" i="3" a="1"/>
  <c r="F40" i="3" s="1"/>
  <c r="E40" i="3" a="1"/>
  <c r="E40" i="3" s="1"/>
  <c r="K39" i="3" a="1"/>
  <c r="K39" i="3" s="1"/>
  <c r="J39" i="3" a="1"/>
  <c r="J39" i="3" s="1"/>
  <c r="I39" i="3" a="1"/>
  <c r="I39" i="3" s="1"/>
  <c r="H39" i="3" a="1"/>
  <c r="H39" i="3" s="1"/>
  <c r="G39" i="3" a="1"/>
  <c r="G39" i="3" s="1"/>
  <c r="F39" i="3" a="1"/>
  <c r="F39" i="3" s="1"/>
  <c r="E39" i="3" a="1"/>
  <c r="E39" i="3" s="1"/>
  <c r="K38" i="3" a="1"/>
  <c r="K38" i="3" s="1"/>
  <c r="J38" i="3" a="1"/>
  <c r="J38" i="3" s="1"/>
  <c r="I38" i="3" a="1"/>
  <c r="I38" i="3" s="1"/>
  <c r="H38" i="3" a="1"/>
  <c r="H38" i="3" s="1"/>
  <c r="G38" i="3" a="1"/>
  <c r="G38" i="3" s="1"/>
  <c r="F38" i="3" a="1"/>
  <c r="F38" i="3" s="1"/>
  <c r="E38" i="3" a="1"/>
  <c r="E38" i="3" s="1"/>
  <c r="K37" i="3" a="1"/>
  <c r="K37" i="3" s="1"/>
  <c r="J37" i="3" a="1"/>
  <c r="J37" i="3" s="1"/>
  <c r="I37" i="3" a="1"/>
  <c r="I37" i="3" s="1"/>
  <c r="H37" i="3" a="1"/>
  <c r="H37" i="3" s="1"/>
  <c r="G37" i="3" a="1"/>
  <c r="G37" i="3" s="1"/>
  <c r="F37" i="3" a="1"/>
  <c r="F37" i="3" s="1"/>
  <c r="E37" i="3" a="1"/>
  <c r="E37" i="3" s="1"/>
  <c r="K36" i="3" a="1"/>
  <c r="K36" i="3" s="1"/>
  <c r="J36" i="3" a="1"/>
  <c r="J36" i="3" s="1"/>
  <c r="I36" i="3" a="1"/>
  <c r="I36" i="3" s="1"/>
  <c r="H36" i="3" a="1"/>
  <c r="H36" i="3" s="1"/>
  <c r="G36" i="3" a="1"/>
  <c r="G36" i="3" s="1"/>
  <c r="F36" i="3" a="1"/>
  <c r="F36" i="3" s="1"/>
  <c r="E36" i="3" a="1"/>
  <c r="E36" i="3" s="1"/>
  <c r="J35" i="3" a="1"/>
  <c r="J35" i="3" s="1"/>
  <c r="I35" i="3" a="1"/>
  <c r="I35" i="3" s="1"/>
  <c r="H35" i="3" a="1"/>
  <c r="H35" i="3" s="1"/>
  <c r="G35" i="3" a="1"/>
  <c r="G35" i="3" s="1"/>
  <c r="F35" i="3" a="1"/>
  <c r="F35" i="3" s="1"/>
  <c r="E35" i="3" a="1"/>
  <c r="E35" i="3" s="1"/>
  <c r="C46" i="3" a="1"/>
  <c r="C46" i="3" s="1"/>
  <c r="C45" i="3" a="1"/>
  <c r="C45" i="3" s="1"/>
  <c r="C44" i="3" a="1"/>
  <c r="C44" i="3" s="1"/>
  <c r="C43" i="3" a="1"/>
  <c r="C43" i="3" s="1"/>
  <c r="C42" i="3" a="1"/>
  <c r="C42" i="3" s="1"/>
  <c r="C41" i="3" a="1"/>
  <c r="C41" i="3" s="1"/>
  <c r="C40" i="3" a="1"/>
  <c r="C40" i="3" s="1"/>
  <c r="C39" i="3" a="1"/>
  <c r="C39" i="3" s="1"/>
  <c r="C38" i="3" a="1"/>
  <c r="C38" i="3" s="1"/>
  <c r="C37" i="3" a="1"/>
  <c r="C37" i="3" s="1"/>
  <c r="C36" i="3" a="1"/>
  <c r="C36" i="3" s="1"/>
  <c r="C35" i="3" a="1"/>
  <c r="C35" i="3" s="1"/>
  <c r="I31" i="3" a="1"/>
  <c r="I31" i="3" s="1"/>
  <c r="H31" i="3" a="1"/>
  <c r="H31" i="3" s="1"/>
  <c r="G31" i="3" a="1"/>
  <c r="G31" i="3" s="1"/>
  <c r="F31" i="3" a="1"/>
  <c r="F31" i="3" s="1"/>
  <c r="I30" i="3" a="1"/>
  <c r="I30" i="3" s="1"/>
  <c r="H30" i="3" a="1"/>
  <c r="H30" i="3" s="1"/>
  <c r="G30" i="3" a="1"/>
  <c r="G30" i="3" s="1"/>
  <c r="F30" i="3" a="1"/>
  <c r="F30" i="3" s="1"/>
  <c r="I29" i="3" a="1"/>
  <c r="I29" i="3" s="1"/>
  <c r="H29" i="3" a="1"/>
  <c r="H29" i="3" s="1"/>
  <c r="G29" i="3" a="1"/>
  <c r="G29" i="3" s="1"/>
  <c r="F29" i="3" a="1"/>
  <c r="F29" i="3" s="1"/>
  <c r="I28" i="3" a="1"/>
  <c r="I28" i="3" s="1"/>
  <c r="H28" i="3" a="1"/>
  <c r="H28" i="3" s="1"/>
  <c r="G28" i="3" a="1"/>
  <c r="G28" i="3" s="1"/>
  <c r="F28" i="3" a="1"/>
  <c r="F28" i="3" s="1"/>
  <c r="I27" i="3" a="1"/>
  <c r="I27" i="3" s="1"/>
  <c r="H27" i="3" a="1"/>
  <c r="H27" i="3" s="1"/>
  <c r="G27" i="3" a="1"/>
  <c r="G27" i="3" s="1"/>
  <c r="F27" i="3" a="1"/>
  <c r="F27" i="3" s="1"/>
  <c r="I26" i="3" a="1"/>
  <c r="I26" i="3" s="1"/>
  <c r="H26" i="3" a="1"/>
  <c r="H26" i="3" s="1"/>
  <c r="G26" i="3" a="1"/>
  <c r="G26" i="3" s="1"/>
  <c r="F26" i="3" a="1"/>
  <c r="F26" i="3" s="1"/>
  <c r="I25" i="3" a="1"/>
  <c r="I25" i="3" s="1"/>
  <c r="H25" i="3" a="1"/>
  <c r="H25" i="3" s="1"/>
  <c r="G25" i="3" a="1"/>
  <c r="G25" i="3" s="1"/>
  <c r="F25" i="3" a="1"/>
  <c r="F25" i="3" s="1"/>
  <c r="I24" i="3" a="1"/>
  <c r="I24" i="3" s="1"/>
  <c r="H24" i="3" a="1"/>
  <c r="H24" i="3" s="1"/>
  <c r="G24" i="3" a="1"/>
  <c r="G24" i="3" s="1"/>
  <c r="F24" i="3" a="1"/>
  <c r="F24" i="3" s="1"/>
  <c r="I23" i="3" a="1"/>
  <c r="I23" i="3" s="1"/>
  <c r="H23" i="3" a="1"/>
  <c r="H23" i="3" s="1"/>
  <c r="G23" i="3" a="1"/>
  <c r="G23" i="3" s="1"/>
  <c r="F23" i="3" a="1"/>
  <c r="F23" i="3" s="1"/>
  <c r="I22" i="3" a="1"/>
  <c r="I22" i="3" s="1"/>
  <c r="H22" i="3" a="1"/>
  <c r="H22" i="3" s="1"/>
  <c r="G22" i="3" a="1"/>
  <c r="G22" i="3" s="1"/>
  <c r="F22" i="3" a="1"/>
  <c r="F22" i="3" s="1"/>
  <c r="I21" i="3" a="1"/>
  <c r="I21" i="3" s="1"/>
  <c r="H21" i="3" a="1"/>
  <c r="H21" i="3" s="1"/>
  <c r="G21" i="3" a="1"/>
  <c r="G21" i="3" s="1"/>
  <c r="F21" i="3" a="1"/>
  <c r="F21" i="3" s="1"/>
  <c r="I20" i="3" a="1"/>
  <c r="I20" i="3" s="1"/>
  <c r="H20" i="3" a="1"/>
  <c r="H20" i="3" s="1"/>
  <c r="G20" i="3" a="1"/>
  <c r="G20" i="3" s="1"/>
  <c r="F20" i="3" a="1"/>
  <c r="F20" i="3" s="1"/>
  <c r="E31" i="3" a="1"/>
  <c r="E31" i="3" s="1"/>
  <c r="E30" i="3" a="1"/>
  <c r="E30" i="3" s="1"/>
  <c r="E29" i="3" a="1"/>
  <c r="E29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0" i="3" a="1"/>
  <c r="E20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E16" i="3" a="1"/>
  <c r="E16" i="3" s="1"/>
  <c r="E15" i="3" a="1"/>
  <c r="E15" i="3" s="1"/>
  <c r="E14" i="3" a="1"/>
  <c r="E14" i="3" s="1"/>
  <c r="E12" i="3" a="1"/>
  <c r="E12" i="3" s="1"/>
  <c r="E11" i="3" a="1"/>
  <c r="E11" i="3" s="1"/>
  <c r="E10" i="3" a="1"/>
  <c r="E10" i="3" s="1"/>
  <c r="E8" i="3" a="1"/>
  <c r="E8" i="3" s="1"/>
  <c r="E7" i="3" a="1"/>
  <c r="E7" i="3" s="1"/>
  <c r="E6" i="3" a="1"/>
  <c r="E6" i="3" s="1"/>
  <c r="D15" i="3" a="1"/>
  <c r="D15" i="3" s="1"/>
  <c r="D12" i="3" a="1"/>
  <c r="D12" i="3" s="1"/>
  <c r="D11" i="3" a="1"/>
  <c r="D11" i="3" s="1"/>
  <c r="D10" i="3" a="1"/>
  <c r="D10" i="3" s="1"/>
  <c r="D9" i="3" a="1"/>
  <c r="D9" i="3" s="1"/>
  <c r="D6" i="3" a="1"/>
  <c r="D6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8" i="3" a="1"/>
  <c r="C8" i="3" s="1"/>
  <c r="C7" i="3" a="1"/>
  <c r="C7" i="3" s="1"/>
  <c r="C6" i="3" a="1"/>
  <c r="C6" i="3" s="1"/>
  <c r="B42" i="3" a="1"/>
  <c r="B38" i="3" a="1"/>
  <c r="B22" i="3" a="1"/>
  <c r="B31" i="3" a="1"/>
  <c r="B29" i="3" a="1"/>
  <c r="B27" i="3" a="1"/>
  <c r="B21" i="3" a="1"/>
  <c r="B23" i="3" a="1"/>
  <c r="B24" i="3" a="1"/>
  <c r="B26" i="3" a="1"/>
  <c r="B25" i="3" a="1"/>
  <c r="B28" i="3" a="1"/>
  <c r="B30" i="3" a="1"/>
  <c r="B20" i="3" a="1"/>
  <c r="B45" i="3" a="1"/>
  <c r="B41" i="3" a="1"/>
  <c r="B37" i="3" a="1"/>
  <c r="B44" i="3" a="1"/>
  <c r="B40" i="3" a="1"/>
  <c r="B36" i="3" a="1"/>
  <c r="B43" i="3" a="1"/>
  <c r="B39" i="3" a="1"/>
  <c r="B35" i="3" a="1"/>
  <c r="B35" i="3" l="1"/>
  <c r="B39" i="3"/>
  <c r="B43" i="3"/>
  <c r="B36" i="3"/>
  <c r="B40" i="3"/>
  <c r="B44" i="3"/>
  <c r="B37" i="3"/>
  <c r="B41" i="3"/>
  <c r="B45" i="3"/>
  <c r="B38" i="3"/>
  <c r="B42" i="3"/>
  <c r="C17" i="3"/>
  <c r="I32" i="3"/>
  <c r="D17" i="3"/>
  <c r="C32" i="3"/>
  <c r="C47" i="3"/>
  <c r="I47" i="3"/>
  <c r="K47" i="3"/>
  <c r="G32" i="3"/>
  <c r="F47" i="3"/>
  <c r="H47" i="3"/>
  <c r="F17" i="3"/>
  <c r="E32" i="3"/>
  <c r="G47" i="3"/>
  <c r="F32" i="3"/>
  <c r="D32" i="3"/>
  <c r="H32" i="3"/>
  <c r="J47" i="3"/>
  <c r="E17" i="3"/>
  <c r="B23" i="3"/>
  <c r="B27" i="3"/>
  <c r="B31" i="3"/>
  <c r="B20" i="3"/>
  <c r="B28" i="3"/>
  <c r="B25" i="3"/>
  <c r="B26" i="3"/>
  <c r="B24" i="3"/>
  <c r="B21" i="3"/>
  <c r="B29" i="3"/>
  <c r="B22" i="3"/>
  <c r="B30" i="3"/>
  <c r="V3" i="2"/>
  <c r="T3" i="2"/>
  <c r="S3" i="2"/>
  <c r="O3" i="2"/>
  <c r="N3" i="2"/>
  <c r="M3" i="2"/>
  <c r="L3" i="2"/>
  <c r="K3" i="2"/>
  <c r="J3" i="2"/>
  <c r="I3" i="2"/>
  <c r="H3" i="2"/>
  <c r="G3" i="2"/>
  <c r="F3" i="2"/>
  <c r="E3" i="2"/>
  <c r="D3" i="2"/>
  <c r="D4" i="2"/>
  <c r="B10" i="3" a="1"/>
  <c r="B15" i="3" a="1"/>
  <c r="B7" i="3" a="1"/>
  <c r="B16" i="3" a="1"/>
  <c r="B6" i="3" a="1"/>
  <c r="B8" i="3" a="1"/>
  <c r="B12" i="3" a="1"/>
  <c r="B13" i="3" a="1"/>
  <c r="B9" i="3" a="1"/>
  <c r="B14" i="3" a="1"/>
  <c r="B11" i="3" a="1"/>
  <c r="D46" i="3" l="1" a="1"/>
  <c r="D46" i="3" s="1"/>
  <c r="D45" i="3" a="1"/>
  <c r="D45" i="3" s="1"/>
  <c r="D42" i="3" a="1"/>
  <c r="D42" i="3" s="1"/>
  <c r="D41" i="3" a="1"/>
  <c r="D41" i="3" s="1"/>
  <c r="D40" i="3" a="1"/>
  <c r="D40" i="3" s="1"/>
  <c r="D39" i="3" a="1"/>
  <c r="D39" i="3" s="1"/>
  <c r="D38" i="3" a="1"/>
  <c r="D38" i="3" s="1"/>
  <c r="D37" i="3" a="1"/>
  <c r="D37" i="3" s="1"/>
  <c r="D36" i="3" a="1"/>
  <c r="D36" i="3" s="1"/>
  <c r="D35" i="3" a="1"/>
  <c r="D35" i="3" s="1"/>
  <c r="D44" i="3" a="1"/>
  <c r="D44" i="3" s="1"/>
  <c r="D43" i="3" a="1"/>
  <c r="D43" i="3" s="1"/>
  <c r="B9" i="3"/>
  <c r="B13" i="3"/>
  <c r="B6" i="3"/>
  <c r="B10" i="3"/>
  <c r="B14" i="3"/>
  <c r="B7" i="3"/>
  <c r="B11" i="3"/>
  <c r="B15" i="3"/>
  <c r="B8" i="3"/>
  <c r="B12" i="3"/>
  <c r="B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<sst xmlns="http://schemas.openxmlformats.org/spreadsheetml/2006/main" count="5265" uniqueCount="332">
  <si>
    <t>Scouter Initials</t>
  </si>
  <si>
    <t>Match Number</t>
  </si>
  <si>
    <t>Driver Station</t>
  </si>
  <si>
    <t>Team #</t>
  </si>
  <si>
    <t>Starting Location</t>
  </si>
  <si>
    <t>Auto L3 Cones</t>
  </si>
  <si>
    <t>Auto L2 Cones</t>
  </si>
  <si>
    <t>Auto L1 Cones</t>
  </si>
  <si>
    <t>Auto Missed Cone Placements</t>
  </si>
  <si>
    <t>Auto L3 Cubes</t>
  </si>
  <si>
    <t>Auto L2 Cubes</t>
  </si>
  <si>
    <t>Auto L1 Cubes</t>
  </si>
  <si>
    <t>Auto Missed Cube Placements</t>
  </si>
  <si>
    <t>Mobility?</t>
  </si>
  <si>
    <t>Auto Balance?</t>
  </si>
  <si>
    <t>Grabbed starting node objects?</t>
  </si>
  <si>
    <t>Auto Comments</t>
  </si>
  <si>
    <t>Tele L3 Cones</t>
  </si>
  <si>
    <t>Tele L2 Cones</t>
  </si>
  <si>
    <t>Tele L1 Cones</t>
  </si>
  <si>
    <t>Missed Cone Placements</t>
  </si>
  <si>
    <t>Tele L3 Cubes</t>
  </si>
  <si>
    <t>Tele L2 Cubes</t>
  </si>
  <si>
    <t>Tele L1 Cubes</t>
  </si>
  <si>
    <t>Missed Cube Placements</t>
  </si>
  <si>
    <t>Defended?</t>
  </si>
  <si>
    <t>Teleop Comments</t>
  </si>
  <si>
    <t>Charging Station &amp; Endgame</t>
  </si>
  <si>
    <t>Balance Rating</t>
  </si>
  <si>
    <t>Endgame Comments</t>
  </si>
  <si>
    <t>Driver Skill?</t>
  </si>
  <si>
    <t>Defense Skill?</t>
  </si>
  <si>
    <t>Did they die?</t>
  </si>
  <si>
    <t>Tipped over?</t>
  </si>
  <si>
    <t>Cards?</t>
  </si>
  <si>
    <t>Comments?</t>
  </si>
  <si>
    <t>Auto Points</t>
  </si>
  <si>
    <t>Teleop Points</t>
  </si>
  <si>
    <t>Endgame Points</t>
  </si>
  <si>
    <t>Total Points Scored</t>
  </si>
  <si>
    <t>Auto points without Charging Station</t>
  </si>
  <si>
    <t>Cone Auto Points</t>
  </si>
  <si>
    <t>Cube Auto Points</t>
  </si>
  <si>
    <t>Cone Teleop Points</t>
  </si>
  <si>
    <t>Cube Teleop Points</t>
  </si>
  <si>
    <t>Teleop game pieces scored</t>
  </si>
  <si>
    <t>Accuracy</t>
  </si>
  <si>
    <t>JT</t>
  </si>
  <si>
    <t>r2</t>
  </si>
  <si>
    <t>middle</t>
  </si>
  <si>
    <t>N/A</t>
  </si>
  <si>
    <t>undefined</t>
  </si>
  <si>
    <t>dna</t>
  </si>
  <si>
    <t>n</t>
  </si>
  <si>
    <t>Robot is slow and ineffective</t>
  </si>
  <si>
    <t>LM</t>
  </si>
  <si>
    <t>r3</t>
  </si>
  <si>
    <t>right</t>
  </si>
  <si>
    <t>Only went for.cones(primarily for hp station</t>
  </si>
  <si>
    <t>Only went for cones</t>
  </si>
  <si>
    <t>1d</t>
  </si>
  <si>
    <t>Did not attempt charging station</t>
  </si>
  <si>
    <t>x</t>
  </si>
  <si>
    <t>Did not move much</t>
  </si>
  <si>
    <t>Drive training, only pushed cubes, attempted charge stat. But got stuck</t>
  </si>
  <si>
    <t>csfail</t>
  </si>
  <si>
    <t>Got stuck on edge of charging station</t>
  </si>
  <si>
    <t>Got stuck on station</t>
  </si>
  <si>
    <t>LL</t>
  </si>
  <si>
    <t>b2</t>
  </si>
  <si>
    <t>2db</t>
  </si>
  <si>
    <t>KP</t>
  </si>
  <si>
    <t>b3</t>
  </si>
  <si>
    <t>left</t>
  </si>
  <si>
    <t>CM</t>
  </si>
  <si>
    <t>b1</t>
  </si>
  <si>
    <t>O</t>
  </si>
  <si>
    <t>Comment</t>
  </si>
  <si>
    <t>comment</t>
  </si>
  <si>
    <t>3db</t>
  </si>
  <si>
    <t>v</t>
  </si>
  <si>
    <t>Robot did not use arm but pushed all cones and cubes to its alliance</t>
  </si>
  <si>
    <t>One at a time went on the first 2 didn't move while the third for on</t>
  </si>
  <si>
    <t>a</t>
  </si>
  <si>
    <t>GT</t>
  </si>
  <si>
    <t>r1</t>
  </si>
  <si>
    <t>Self righting with arm</t>
  </si>
  <si>
    <t>Did not move</t>
  </si>
  <si>
    <t>Only went.for level 1 cubes; went to hp station multiple times</t>
  </si>
  <si>
    <t>Docked with one other.team sucessfully</t>
  </si>
  <si>
    <t>Did no autonomous</t>
  </si>
  <si>
    <t xml:space="preserve">Can't pick up from ground. Stopped majority of cones. </t>
  </si>
  <si>
    <t>Almost times over twice</t>
  </si>
  <si>
    <t>Pushed cones to its alliance</t>
  </si>
  <si>
    <t>Docked&amp;Balanced</t>
  </si>
  <si>
    <t>No autonomous</t>
  </si>
  <si>
    <t>Did not move. Very ineffective</t>
  </si>
  <si>
    <t>Had intake for cubes, pushed cones</t>
  </si>
  <si>
    <t>Was too late getting to charge station</t>
  </si>
  <si>
    <t>Extremely Stunted Mobility</t>
  </si>
  <si>
    <t>Immobilized for most of match</t>
  </si>
  <si>
    <t>2d</t>
  </si>
  <si>
    <t>Only scored 1 come in entire MATCH</t>
  </si>
  <si>
    <t>Got a few game pieces but the robot was very slow, also took a while to place pieces on the stages</t>
  </si>
  <si>
    <t>Tipped trying to dock on station</t>
  </si>
  <si>
    <t>Moved slightly but started falling apart, did not move again</t>
  </si>
  <si>
    <t>Robot may have been broken</t>
  </si>
  <si>
    <t>Fell apart, looked broken</t>
  </si>
  <si>
    <t>Did good</t>
  </si>
  <si>
    <t>NK</t>
  </si>
  <si>
    <t>Failed2Dock</t>
  </si>
  <si>
    <t>Drove over charge station</t>
  </si>
  <si>
    <t>Good balance</t>
  </si>
  <si>
    <t>Pushed pieces around for other alliance member to score (broken intake?)</t>
  </si>
  <si>
    <t>OP</t>
  </si>
  <si>
    <t>Was restating conea</t>
  </si>
  <si>
    <t>AV</t>
  </si>
  <si>
    <t>Bad driving</t>
  </si>
  <si>
    <t>Bad driver</t>
  </si>
  <si>
    <t>AA</t>
  </si>
  <si>
    <t>Na</t>
  </si>
  <si>
    <t>Not great overall</t>
  </si>
  <si>
    <t>Mobility but nothing else</t>
  </si>
  <si>
    <t>Tried to use up station but had trouble. Popped cube got caught in the intake.</t>
  </si>
  <si>
    <t>Very good robot. Recommend teaming</t>
  </si>
  <si>
    <t>Pushed cones to its layer station</t>
  </si>
  <si>
    <t>Balance could be better</t>
  </si>
  <si>
    <t>Very crazy driving and bad weight distribution</t>
  </si>
  <si>
    <t>Docked first followed by another.team</t>
  </si>
  <si>
    <t>Not good. 0 points in teleop.</t>
  </si>
  <si>
    <t>Beautiful</t>
  </si>
  <si>
    <t>Could play better</t>
  </si>
  <si>
    <t>Pushed cubes.on ground, practice driving</t>
  </si>
  <si>
    <t>Got on first and stayed on while second team went on</t>
  </si>
  <si>
    <t>Wasn't great and almost tipped</t>
  </si>
  <si>
    <t>Good but even getting level 2 comes was a bit of a stretch</t>
  </si>
  <si>
    <t>Quick to engage</t>
  </si>
  <si>
    <t>DockedNOBalance</t>
  </si>
  <si>
    <t>Very bad intake</t>
  </si>
  <si>
    <t>Could pick up things well but couldn't hold onto them</t>
  </si>
  <si>
    <t>Made it so others couldn't get on and they couldn't either</t>
  </si>
  <si>
    <t>Not a great robot</t>
  </si>
  <si>
    <t>Focused too long on 1 cube</t>
  </si>
  <si>
    <t>Balance good</t>
  </si>
  <si>
    <t>Could play better, focus on gathering pieces</t>
  </si>
  <si>
    <t>Drive train</t>
  </si>
  <si>
    <t>Kind of died</t>
  </si>
  <si>
    <t>Pushed items into bottom statioms</t>
  </si>
  <si>
    <t xml:space="preserve">Other two robots were on but they weren't </t>
  </si>
  <si>
    <t>Moved foward</t>
  </si>
  <si>
    <t>Very good, a cube fell between the posts that they picked up later</t>
  </si>
  <si>
    <t>Balance needs work</t>
  </si>
  <si>
    <t>1db</t>
  </si>
  <si>
    <t>Stalled out during teleop</t>
  </si>
  <si>
    <t>Bad</t>
  </si>
  <si>
    <t>AGB</t>
  </si>
  <si>
    <t>Seemed to only push the cubes.</t>
  </si>
  <si>
    <t>Socked in station.</t>
  </si>
  <si>
    <t>Seemed to have some issues.</t>
  </si>
  <si>
    <t>NH</t>
  </si>
  <si>
    <t>Moved ten feet and then did nothing</t>
  </si>
  <si>
    <t>Struggled to grab cube</t>
  </si>
  <si>
    <t xml:space="preserve">Attempted but failed to get fully on </t>
  </si>
  <si>
    <t>It appeared to help another blue robot by getting it off the charging station. The robot was somewhat clumsy, wasting lots of time</t>
  </si>
  <si>
    <t>No movement</t>
  </si>
  <si>
    <t xml:space="preserve">Quick cycles </t>
  </si>
  <si>
    <t>Seemed really slow.</t>
  </si>
  <si>
    <t xml:space="preserve">Seems like it has issues getting cubes and can only get cubes. </t>
  </si>
  <si>
    <t>Good robot</t>
  </si>
  <si>
    <t>Tipped a bit</t>
  </si>
  <si>
    <t>Got knocked off by teammate</t>
  </si>
  <si>
    <t>Played some defense with a big and heavy robot</t>
  </si>
  <si>
    <t>Picked up tipped cones but nothing else. Couldnt reach top level</t>
  </si>
  <si>
    <t>Driving was effective but not perfect</t>
  </si>
  <si>
    <t>Died right off the bat</t>
  </si>
  <si>
    <t>couldn't move for the first half of the match</t>
  </si>
  <si>
    <t>Only did charge station and fell off during endgame</t>
  </si>
  <si>
    <t>Robot died.</t>
  </si>
  <si>
    <t>Robot died after scoring once.</t>
  </si>
  <si>
    <t>Drivebase</t>
  </si>
  <si>
    <t>Effective use of driveable pushing game pieces</t>
  </si>
  <si>
    <t>Did not move.</t>
  </si>
  <si>
    <t>Does not seem effective. Very slow.</t>
  </si>
  <si>
    <t>Drive over but fell off</t>
  </si>
  <si>
    <t>Tried to push game pieces around</t>
  </si>
  <si>
    <t>couldn't balance well but did get on easily</t>
  </si>
  <si>
    <t>Snail pace during autonomous</t>
  </si>
  <si>
    <t>Played defense a bit while going for game piece so bought time</t>
  </si>
  <si>
    <t>Pretty good driving for what they had</t>
  </si>
  <si>
    <t>KL</t>
  </si>
  <si>
    <t>TEST</t>
  </si>
  <si>
    <t>Prematch</t>
  </si>
  <si>
    <t>Autonomous</t>
  </si>
  <si>
    <t>Teleop</t>
  </si>
  <si>
    <t>Endgame</t>
  </si>
  <si>
    <t>Miscellaneous</t>
  </si>
  <si>
    <t>Scouter Name</t>
  </si>
  <si>
    <t>Event</t>
  </si>
  <si>
    <t>Match Level</t>
  </si>
  <si>
    <t>Robot</t>
  </si>
  <si>
    <t>Team Number</t>
  </si>
  <si>
    <t>Exits Community?</t>
  </si>
  <si>
    <t>Objects Scored</t>
  </si>
  <si>
    <t>Can Score Cones?</t>
  </si>
  <si>
    <t>Can Score Cubes?</t>
  </si>
  <si>
    <t>Highest Scoring Level</t>
  </si>
  <si>
    <t>Charging Pad Level</t>
  </si>
  <si>
    <t>Can Handle Cones?</t>
  </si>
  <si>
    <t>Can Handle Cubes?</t>
  </si>
  <si>
    <t>Ground Pickup?</t>
  </si>
  <si>
    <t>Chute Pickup?</t>
  </si>
  <si>
    <t>Shelf Pickup?</t>
  </si>
  <si>
    <t>Time to Dock</t>
  </si>
  <si>
    <t>Balance Buddies</t>
  </si>
  <si>
    <t>Speed</t>
  </si>
  <si>
    <t>Maneuverability</t>
  </si>
  <si>
    <t>Driver Skill</t>
  </si>
  <si>
    <t>Defense Skill</t>
  </si>
  <si>
    <t>Defense Tolerance</t>
  </si>
  <si>
    <t>Comments</t>
  </si>
  <si>
    <t>River</t>
  </si>
  <si>
    <t>2023hgrs</t>
  </si>
  <si>
    <t>No</t>
  </si>
  <si>
    <t>Yes</t>
  </si>
  <si>
    <t>Medium</t>
  </si>
  <si>
    <t>None</t>
  </si>
  <si>
    <t>Not Observed</t>
  </si>
  <si>
    <t>none</t>
  </si>
  <si>
    <t>###################</t>
  </si>
  <si>
    <t>Engaged</t>
  </si>
  <si>
    <t>High</t>
  </si>
  <si>
    <t>Low</t>
  </si>
  <si>
    <t>TeamNumber</t>
  </si>
  <si>
    <t>2023nhgrs</t>
  </si>
  <si>
    <t>qm</t>
  </si>
  <si>
    <t>Fast</t>
  </si>
  <si>
    <t>Lex</t>
  </si>
  <si>
    <t>Didn't Defend</t>
  </si>
  <si>
    <t>Slow</t>
  </si>
  <si>
    <t>Wasn't Defended</t>
  </si>
  <si>
    <t>Summary</t>
  </si>
  <si>
    <t>Number</t>
  </si>
  <si>
    <t>Match</t>
  </si>
  <si>
    <t>1</t>
  </si>
  <si>
    <t>1-2</t>
  </si>
  <si>
    <t>2-3</t>
  </si>
  <si>
    <t>4-5</t>
  </si>
  <si>
    <t>3-5</t>
  </si>
  <si>
    <t>6-10</t>
  </si>
  <si>
    <t>Docked</t>
  </si>
  <si>
    <t>Not Attempted</t>
  </si>
  <si>
    <t>0-5</t>
  </si>
  <si>
    <t>5-15</t>
  </si>
  <si>
    <t>15-30</t>
  </si>
  <si>
    <t>Broke?</t>
  </si>
  <si>
    <t xml:space="preserve">Didn't enable </t>
  </si>
  <si>
    <t>Stephen</t>
  </si>
  <si>
    <t>&gt;30</t>
  </si>
  <si>
    <t xml:space="preserve">Claw got stuck on pole during auto </t>
  </si>
  <si>
    <t>Olivia</t>
  </si>
  <si>
    <t>Auto penalty</t>
  </si>
  <si>
    <t>Struggled to pick up</t>
  </si>
  <si>
    <t>Docked teleop and disabled</t>
  </si>
  <si>
    <t xml:space="preserve">Not good at object manipulation </t>
  </si>
  <si>
    <t>Parked</t>
  </si>
  <si>
    <t xml:space="preserve">Struggled with object manipulation </t>
  </si>
  <si>
    <t>Fell of station</t>
  </si>
  <si>
    <t>Disabled halfway thru</t>
  </si>
  <si>
    <t>Katie</t>
  </si>
  <si>
    <t>Froze mid-match and then resumed, unsure if driver issue or technical</t>
  </si>
  <si>
    <t>Tipped</t>
  </si>
  <si>
    <t>Didn't show up</t>
  </si>
  <si>
    <t>Pushed onto the charger by 5687</t>
  </si>
  <si>
    <t>Looks like arm chain snapped</t>
  </si>
  <si>
    <t>Disabled</t>
  </si>
  <si>
    <t>Fiddled with pieces</t>
  </si>
  <si>
    <t>BLACKLIST</t>
  </si>
  <si>
    <t>No show</t>
  </si>
  <si>
    <t>No Show</t>
  </si>
  <si>
    <t>Arm v unstable</t>
  </si>
  <si>
    <t>Name</t>
  </si>
  <si>
    <t>Chassis bot</t>
  </si>
  <si>
    <t>Grasshoppers</t>
  </si>
  <si>
    <t>Kents Hill Huskies 9056</t>
  </si>
  <si>
    <t>Mayhem</t>
  </si>
  <si>
    <t>Ov3r1y K0mp13x</t>
  </si>
  <si>
    <t>Wild Cards</t>
  </si>
  <si>
    <t>LRTC Androscoggin Argonauts</t>
  </si>
  <si>
    <t>"Bear"ly Functioning</t>
  </si>
  <si>
    <t>Tornadoes</t>
  </si>
  <si>
    <t>Archytas</t>
  </si>
  <si>
    <t>FUSION</t>
  </si>
  <si>
    <t>Oscats</t>
  </si>
  <si>
    <t>Preloaded w cone?</t>
  </si>
  <si>
    <t>MV roboPride</t>
  </si>
  <si>
    <t>Robonauts</t>
  </si>
  <si>
    <t>Equilibrium</t>
  </si>
  <si>
    <t>The Wire Clippers</t>
  </si>
  <si>
    <t>The Outliers</t>
  </si>
  <si>
    <t>Hard Reset</t>
  </si>
  <si>
    <t>Team 501 - The PowerKnights Robotics Team</t>
  </si>
  <si>
    <t>Docked at start?</t>
  </si>
  <si>
    <t>Penalty</t>
  </si>
  <si>
    <t>The Resistance</t>
  </si>
  <si>
    <t>The Robockets</t>
  </si>
  <si>
    <t>Colonials</t>
  </si>
  <si>
    <t>Orange Chaos</t>
  </si>
  <si>
    <t>Iron Tigers</t>
  </si>
  <si>
    <t>Robo-Rangers</t>
  </si>
  <si>
    <t>Gone Fishin'</t>
  </si>
  <si>
    <t>Windham Windup</t>
  </si>
  <si>
    <t>The ANOMALY</t>
  </si>
  <si>
    <t>Devilbotz</t>
  </si>
  <si>
    <t>Crusaders</t>
  </si>
  <si>
    <t>Oz-Ram</t>
  </si>
  <si>
    <t>Screaming Eagles</t>
  </si>
  <si>
    <t>The Big Red</t>
  </si>
  <si>
    <t>Tough Techs</t>
  </si>
  <si>
    <t>Entropy</t>
  </si>
  <si>
    <t>CHAOS</t>
  </si>
  <si>
    <t>Robosaints</t>
  </si>
  <si>
    <t>The Robotomies</t>
  </si>
  <si>
    <t>Blood, Sweat, and Gears</t>
  </si>
  <si>
    <t>The Force Team</t>
  </si>
  <si>
    <t>PVC Pirates</t>
  </si>
  <si>
    <t>First Pick</t>
  </si>
  <si>
    <t>Second Pick</t>
  </si>
  <si>
    <t>No: 100%</t>
  </si>
  <si>
    <t>Elimination</t>
  </si>
  <si>
    <t>1-8</t>
  </si>
  <si>
    <t>2-7</t>
  </si>
  <si>
    <t>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</si>
</sst>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Inconsolata"/>
    </font>
    <font>
      <b/>
      <sz val="10"/>
      <color theme="1"/>
      <name val="Calibri"/>
      <family val="2"/>
      <scheme val="minor"/>
    </font>
    <font>
      <b/>
      <sz val="10"/>
      <color rgb="FF000000"/>
      <name val="Inconsolata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31C2-4C4D-4D7F-879C-BEB85B4AF0F7}">
  <dimension ref="A1:AU87"/>
  <sheetViews>
    <sheetView zoomScaleNormal="100" workbookViewId="0">
      <selection sqref="A1:XFD1048576"/>
    </sheetView>
  </sheetViews>
  <sheetFormatPr defaultRowHeight="14.4" x14ac:dyDescent="0.3"/>
  <cols>
    <col min="1" max="1" width="8.8867187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>
        <v>1</v>
      </c>
      <c r="C2" t="s">
        <v>48</v>
      </c>
      <c r="D2">
        <v>4905</v>
      </c>
      <c r="E2" t="s">
        <v>49</v>
      </c>
      <c r="F2">
        <v>0</v>
      </c>
      <c r="G2">
        <v>0</v>
      </c>
      <c r="H2">
        <v>0</v>
      </c>
      <c r="J2">
        <v>0</v>
      </c>
      <c r="K2">
        <v>1</v>
      </c>
      <c r="L2">
        <v>0</v>
      </c>
      <c r="N2">
        <v>0</v>
      </c>
      <c r="O2" t="s">
        <v>50</v>
      </c>
      <c r="P2">
        <v>0</v>
      </c>
      <c r="Q2" t="s">
        <v>51</v>
      </c>
      <c r="R2">
        <v>0</v>
      </c>
      <c r="S2">
        <v>0</v>
      </c>
      <c r="T2">
        <v>0</v>
      </c>
      <c r="V2">
        <v>0</v>
      </c>
      <c r="W2">
        <v>1</v>
      </c>
      <c r="X2">
        <v>2</v>
      </c>
      <c r="Z2">
        <v>0</v>
      </c>
      <c r="AA2" t="s">
        <v>51</v>
      </c>
      <c r="AB2" t="s">
        <v>52</v>
      </c>
      <c r="AC2">
        <v>0</v>
      </c>
      <c r="AD2" t="s">
        <v>51</v>
      </c>
      <c r="AE2" t="s">
        <v>53</v>
      </c>
      <c r="AF2" t="s">
        <v>53</v>
      </c>
      <c r="AG2">
        <v>0</v>
      </c>
      <c r="AH2">
        <v>0</v>
      </c>
      <c r="AI2">
        <v>0</v>
      </c>
      <c r="AJ2" t="s">
        <v>54</v>
      </c>
      <c r="AK2">
        <v>5.67</v>
      </c>
      <c r="AL2">
        <v>9</v>
      </c>
      <c r="AM2">
        <v>0</v>
      </c>
      <c r="AN2">
        <v>14.67</v>
      </c>
      <c r="AO2">
        <v>5.67</v>
      </c>
      <c r="AP2">
        <v>0</v>
      </c>
      <c r="AQ2">
        <v>4</v>
      </c>
      <c r="AR2">
        <v>0</v>
      </c>
      <c r="AS2">
        <v>7</v>
      </c>
      <c r="AT2">
        <v>3</v>
      </c>
      <c r="AU2">
        <v>1</v>
      </c>
    </row>
    <row r="3" spans="1:47" x14ac:dyDescent="0.3">
      <c r="A3" t="s">
        <v>55</v>
      </c>
      <c r="B3">
        <v>1</v>
      </c>
      <c r="C3" t="s">
        <v>56</v>
      </c>
      <c r="D3">
        <v>2342</v>
      </c>
      <c r="E3" t="s">
        <v>57</v>
      </c>
      <c r="F3">
        <v>0</v>
      </c>
      <c r="G3">
        <v>1</v>
      </c>
      <c r="H3">
        <v>0</v>
      </c>
      <c r="J3">
        <v>0</v>
      </c>
      <c r="K3">
        <v>0</v>
      </c>
      <c r="L3">
        <v>0</v>
      </c>
      <c r="N3">
        <v>1</v>
      </c>
      <c r="O3" t="s">
        <v>50</v>
      </c>
      <c r="P3">
        <v>1</v>
      </c>
      <c r="Q3" t="s">
        <v>58</v>
      </c>
      <c r="R3">
        <v>0</v>
      </c>
      <c r="S3">
        <v>2</v>
      </c>
      <c r="T3">
        <v>2</v>
      </c>
      <c r="V3">
        <v>0</v>
      </c>
      <c r="W3">
        <v>0</v>
      </c>
      <c r="X3">
        <v>0</v>
      </c>
      <c r="Z3">
        <v>0</v>
      </c>
      <c r="AA3" t="s">
        <v>59</v>
      </c>
      <c r="AB3" t="s">
        <v>60</v>
      </c>
      <c r="AC3">
        <v>2</v>
      </c>
      <c r="AD3" t="s">
        <v>61</v>
      </c>
      <c r="AE3" t="s">
        <v>62</v>
      </c>
      <c r="AF3" t="s">
        <v>53</v>
      </c>
      <c r="AG3">
        <v>0</v>
      </c>
      <c r="AH3">
        <v>0</v>
      </c>
      <c r="AI3">
        <v>0</v>
      </c>
      <c r="AJ3" t="s">
        <v>51</v>
      </c>
      <c r="AK3">
        <v>8.67</v>
      </c>
      <c r="AL3">
        <v>12.67</v>
      </c>
      <c r="AM3">
        <v>8</v>
      </c>
      <c r="AN3">
        <v>29.33</v>
      </c>
      <c r="AO3">
        <v>8.67</v>
      </c>
      <c r="AP3">
        <v>4</v>
      </c>
      <c r="AQ3">
        <v>0</v>
      </c>
      <c r="AR3">
        <v>10</v>
      </c>
      <c r="AS3">
        <v>0</v>
      </c>
      <c r="AT3">
        <v>4</v>
      </c>
      <c r="AU3">
        <v>1</v>
      </c>
    </row>
    <row r="4" spans="1:47" x14ac:dyDescent="0.3">
      <c r="A4" t="s">
        <v>55</v>
      </c>
      <c r="B4">
        <v>2</v>
      </c>
      <c r="C4" t="s">
        <v>56</v>
      </c>
      <c r="D4">
        <v>151</v>
      </c>
      <c r="E4" t="s">
        <v>57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N4">
        <v>0</v>
      </c>
      <c r="O4" t="s">
        <v>50</v>
      </c>
      <c r="P4">
        <v>0</v>
      </c>
      <c r="Q4" t="s">
        <v>63</v>
      </c>
      <c r="R4">
        <v>0</v>
      </c>
      <c r="S4">
        <v>0</v>
      </c>
      <c r="T4">
        <v>0</v>
      </c>
      <c r="V4">
        <v>0</v>
      </c>
      <c r="W4">
        <v>0</v>
      </c>
      <c r="X4">
        <v>1</v>
      </c>
      <c r="Z4">
        <v>0</v>
      </c>
      <c r="AA4" t="s">
        <v>64</v>
      </c>
      <c r="AB4" t="s">
        <v>65</v>
      </c>
      <c r="AC4">
        <v>2</v>
      </c>
      <c r="AD4" t="s">
        <v>66</v>
      </c>
      <c r="AE4" t="s">
        <v>62</v>
      </c>
      <c r="AF4" t="s">
        <v>53</v>
      </c>
      <c r="AG4">
        <v>0</v>
      </c>
      <c r="AH4">
        <v>0</v>
      </c>
      <c r="AI4">
        <v>0</v>
      </c>
      <c r="AJ4" t="s">
        <v>67</v>
      </c>
      <c r="AK4">
        <v>0</v>
      </c>
      <c r="AL4">
        <v>2.67</v>
      </c>
      <c r="AM4">
        <v>0</v>
      </c>
      <c r="AN4">
        <v>2.67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1</v>
      </c>
    </row>
    <row r="5" spans="1:47" x14ac:dyDescent="0.3">
      <c r="A5" t="s">
        <v>68</v>
      </c>
      <c r="B5">
        <v>2</v>
      </c>
      <c r="C5" t="s">
        <v>69</v>
      </c>
      <c r="D5">
        <v>4909</v>
      </c>
      <c r="E5" t="s">
        <v>49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N5">
        <v>0</v>
      </c>
      <c r="O5" t="s">
        <v>50</v>
      </c>
      <c r="P5">
        <v>0</v>
      </c>
      <c r="Q5" t="s">
        <v>51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Z5">
        <v>0</v>
      </c>
      <c r="AA5" t="s">
        <v>51</v>
      </c>
      <c r="AB5" t="s">
        <v>70</v>
      </c>
      <c r="AC5">
        <v>5</v>
      </c>
      <c r="AD5" t="s">
        <v>51</v>
      </c>
      <c r="AE5" t="s">
        <v>62</v>
      </c>
      <c r="AF5" t="s">
        <v>53</v>
      </c>
      <c r="AG5">
        <v>0</v>
      </c>
      <c r="AH5">
        <v>0</v>
      </c>
      <c r="AI5">
        <v>0</v>
      </c>
      <c r="AJ5" t="s">
        <v>51</v>
      </c>
      <c r="AK5">
        <v>0</v>
      </c>
      <c r="AL5">
        <v>0</v>
      </c>
      <c r="AM5">
        <v>20</v>
      </c>
      <c r="AN5">
        <v>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">
      <c r="A6" t="s">
        <v>71</v>
      </c>
      <c r="B6">
        <v>2</v>
      </c>
      <c r="C6" t="s">
        <v>72</v>
      </c>
      <c r="D6">
        <v>811</v>
      </c>
      <c r="E6" t="s">
        <v>73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N6">
        <v>1</v>
      </c>
      <c r="O6" t="s">
        <v>50</v>
      </c>
      <c r="P6">
        <v>0</v>
      </c>
      <c r="Q6" t="s">
        <v>51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Z6">
        <v>0</v>
      </c>
      <c r="AA6" t="s">
        <v>51</v>
      </c>
      <c r="AB6" t="s">
        <v>70</v>
      </c>
      <c r="AC6">
        <v>3</v>
      </c>
      <c r="AD6" t="s">
        <v>51</v>
      </c>
      <c r="AE6" t="s">
        <v>53</v>
      </c>
      <c r="AF6" t="s">
        <v>53</v>
      </c>
      <c r="AG6">
        <v>0</v>
      </c>
      <c r="AH6">
        <v>0</v>
      </c>
      <c r="AI6">
        <v>0</v>
      </c>
      <c r="AJ6" t="s">
        <v>51</v>
      </c>
      <c r="AK6">
        <v>3</v>
      </c>
      <c r="AL6">
        <v>0</v>
      </c>
      <c r="AM6">
        <v>20</v>
      </c>
      <c r="AN6">
        <v>23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7" x14ac:dyDescent="0.3">
      <c r="A7" t="s">
        <v>74</v>
      </c>
      <c r="B7">
        <v>2</v>
      </c>
      <c r="C7" t="s">
        <v>75</v>
      </c>
      <c r="D7">
        <v>166</v>
      </c>
      <c r="E7" t="s">
        <v>51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N7">
        <v>0</v>
      </c>
      <c r="O7" t="s">
        <v>50</v>
      </c>
      <c r="P7">
        <v>0</v>
      </c>
      <c r="Q7" t="s">
        <v>51</v>
      </c>
      <c r="R7">
        <v>0</v>
      </c>
      <c r="S7">
        <v>1</v>
      </c>
      <c r="T7">
        <v>0</v>
      </c>
      <c r="V7">
        <v>0</v>
      </c>
      <c r="W7">
        <v>0</v>
      </c>
      <c r="X7">
        <v>0</v>
      </c>
      <c r="Z7">
        <v>1</v>
      </c>
      <c r="AA7" t="s">
        <v>76</v>
      </c>
      <c r="AB7" t="s">
        <v>52</v>
      </c>
      <c r="AC7">
        <v>0</v>
      </c>
      <c r="AD7" t="s">
        <v>77</v>
      </c>
      <c r="AE7" t="s">
        <v>53</v>
      </c>
      <c r="AF7" t="s">
        <v>53</v>
      </c>
      <c r="AG7">
        <v>1</v>
      </c>
      <c r="AH7">
        <v>0</v>
      </c>
      <c r="AI7">
        <v>0</v>
      </c>
      <c r="AJ7" t="s">
        <v>78</v>
      </c>
      <c r="AK7">
        <v>0</v>
      </c>
      <c r="AL7">
        <v>3.67</v>
      </c>
      <c r="AM7">
        <v>0</v>
      </c>
      <c r="AN7">
        <v>3.67</v>
      </c>
      <c r="AO7">
        <v>0</v>
      </c>
      <c r="AP7">
        <v>0</v>
      </c>
      <c r="AQ7">
        <v>0</v>
      </c>
      <c r="AR7">
        <v>3</v>
      </c>
      <c r="AS7">
        <v>0</v>
      </c>
      <c r="AT7">
        <v>1</v>
      </c>
      <c r="AU7">
        <v>1</v>
      </c>
    </row>
    <row r="8" spans="1:47" x14ac:dyDescent="0.3">
      <c r="A8" t="s">
        <v>74</v>
      </c>
      <c r="B8">
        <v>3</v>
      </c>
      <c r="C8" t="s">
        <v>75</v>
      </c>
      <c r="D8">
        <v>125</v>
      </c>
      <c r="E8" t="s">
        <v>51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N8">
        <v>1</v>
      </c>
      <c r="O8" t="s">
        <v>50</v>
      </c>
      <c r="P8">
        <v>0</v>
      </c>
      <c r="Q8" t="s">
        <v>51</v>
      </c>
      <c r="R8">
        <v>0</v>
      </c>
      <c r="S8">
        <v>1</v>
      </c>
      <c r="T8">
        <v>0</v>
      </c>
      <c r="V8">
        <v>2</v>
      </c>
      <c r="W8">
        <v>0</v>
      </c>
      <c r="X8">
        <v>0</v>
      </c>
      <c r="Z8">
        <v>1</v>
      </c>
      <c r="AA8" t="s">
        <v>51</v>
      </c>
      <c r="AB8" t="s">
        <v>79</v>
      </c>
      <c r="AC8">
        <v>5</v>
      </c>
      <c r="AD8" t="s">
        <v>51</v>
      </c>
      <c r="AE8" t="s">
        <v>53</v>
      </c>
      <c r="AF8" t="s">
        <v>80</v>
      </c>
      <c r="AG8">
        <v>0</v>
      </c>
      <c r="AH8">
        <v>0</v>
      </c>
      <c r="AI8">
        <v>0</v>
      </c>
      <c r="AJ8" t="s">
        <v>51</v>
      </c>
      <c r="AK8">
        <v>3</v>
      </c>
      <c r="AL8">
        <v>13</v>
      </c>
      <c r="AM8">
        <v>30</v>
      </c>
      <c r="AN8">
        <v>46</v>
      </c>
      <c r="AO8">
        <v>3</v>
      </c>
      <c r="AP8">
        <v>0</v>
      </c>
      <c r="AQ8">
        <v>0</v>
      </c>
      <c r="AR8">
        <v>3</v>
      </c>
      <c r="AS8">
        <v>10</v>
      </c>
      <c r="AT8">
        <v>3</v>
      </c>
      <c r="AU8">
        <v>1</v>
      </c>
    </row>
    <row r="9" spans="1:47" x14ac:dyDescent="0.3">
      <c r="A9" t="s">
        <v>68</v>
      </c>
      <c r="B9">
        <v>3</v>
      </c>
      <c r="C9" t="s">
        <v>69</v>
      </c>
      <c r="D9">
        <v>1729</v>
      </c>
      <c r="E9" t="s">
        <v>49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N9">
        <v>0</v>
      </c>
      <c r="O9" t="s">
        <v>50</v>
      </c>
      <c r="P9">
        <v>0</v>
      </c>
      <c r="Q9" t="s">
        <v>51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 t="s">
        <v>51</v>
      </c>
      <c r="AB9" t="s">
        <v>70</v>
      </c>
      <c r="AC9">
        <v>5</v>
      </c>
      <c r="AD9" t="s">
        <v>51</v>
      </c>
      <c r="AE9" t="s">
        <v>62</v>
      </c>
      <c r="AF9" t="s">
        <v>62</v>
      </c>
      <c r="AG9">
        <v>0</v>
      </c>
      <c r="AH9">
        <v>0</v>
      </c>
      <c r="AI9">
        <v>0</v>
      </c>
      <c r="AJ9" t="s">
        <v>81</v>
      </c>
      <c r="AK9">
        <v>0</v>
      </c>
      <c r="AL9">
        <v>0</v>
      </c>
      <c r="AM9">
        <v>20</v>
      </c>
      <c r="AN9">
        <v>20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">
      <c r="A10" t="s">
        <v>71</v>
      </c>
      <c r="B10">
        <v>3</v>
      </c>
      <c r="C10" t="s">
        <v>72</v>
      </c>
      <c r="D10">
        <v>2370</v>
      </c>
      <c r="E10" t="s">
        <v>73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N10">
        <v>1</v>
      </c>
      <c r="O10" t="s">
        <v>50</v>
      </c>
      <c r="P10">
        <v>0</v>
      </c>
      <c r="Q10" t="s">
        <v>51</v>
      </c>
      <c r="R10">
        <v>1</v>
      </c>
      <c r="S10">
        <v>0</v>
      </c>
      <c r="T10">
        <v>0</v>
      </c>
      <c r="V10">
        <v>1</v>
      </c>
      <c r="W10">
        <v>0</v>
      </c>
      <c r="X10">
        <v>0</v>
      </c>
      <c r="Z10">
        <v>0</v>
      </c>
      <c r="AA10" t="s">
        <v>51</v>
      </c>
      <c r="AB10" t="s">
        <v>79</v>
      </c>
      <c r="AC10">
        <v>5</v>
      </c>
      <c r="AD10" t="s">
        <v>82</v>
      </c>
      <c r="AE10" t="s">
        <v>83</v>
      </c>
      <c r="AF10" t="s">
        <v>62</v>
      </c>
      <c r="AG10">
        <v>0</v>
      </c>
      <c r="AH10">
        <v>0</v>
      </c>
      <c r="AI10">
        <v>0</v>
      </c>
      <c r="AJ10" t="s">
        <v>51</v>
      </c>
      <c r="AK10">
        <v>3</v>
      </c>
      <c r="AL10">
        <v>9.33</v>
      </c>
      <c r="AM10">
        <v>30</v>
      </c>
      <c r="AN10">
        <v>42.33</v>
      </c>
      <c r="AO10">
        <v>3</v>
      </c>
      <c r="AP10">
        <v>0</v>
      </c>
      <c r="AQ10">
        <v>0</v>
      </c>
      <c r="AR10">
        <v>5</v>
      </c>
      <c r="AS10">
        <v>5</v>
      </c>
      <c r="AT10">
        <v>2</v>
      </c>
      <c r="AU10">
        <v>1</v>
      </c>
    </row>
    <row r="11" spans="1:47" x14ac:dyDescent="0.3">
      <c r="A11" t="s">
        <v>84</v>
      </c>
      <c r="B11">
        <v>3</v>
      </c>
      <c r="C11" t="s">
        <v>85</v>
      </c>
      <c r="D11">
        <v>1153</v>
      </c>
      <c r="E11" t="s">
        <v>73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N11">
        <v>1</v>
      </c>
      <c r="O11" t="s">
        <v>50</v>
      </c>
      <c r="P11">
        <v>0</v>
      </c>
      <c r="Q11" t="s">
        <v>51</v>
      </c>
      <c r="R11">
        <v>1</v>
      </c>
      <c r="S11">
        <v>0</v>
      </c>
      <c r="T11">
        <v>1</v>
      </c>
      <c r="V11">
        <v>0</v>
      </c>
      <c r="W11">
        <v>0</v>
      </c>
      <c r="X11">
        <v>0</v>
      </c>
      <c r="Z11">
        <v>0</v>
      </c>
      <c r="AA11" t="s">
        <v>51</v>
      </c>
      <c r="AB11" t="s">
        <v>70</v>
      </c>
      <c r="AC11">
        <v>4</v>
      </c>
      <c r="AD11" t="s">
        <v>51</v>
      </c>
      <c r="AE11" t="s">
        <v>62</v>
      </c>
      <c r="AF11" t="s">
        <v>62</v>
      </c>
      <c r="AG11">
        <v>0</v>
      </c>
      <c r="AH11">
        <v>1</v>
      </c>
      <c r="AI11">
        <v>0</v>
      </c>
      <c r="AJ11" t="s">
        <v>86</v>
      </c>
      <c r="AK11">
        <v>3</v>
      </c>
      <c r="AL11">
        <v>7.33</v>
      </c>
      <c r="AM11">
        <v>20</v>
      </c>
      <c r="AN11">
        <v>30.33</v>
      </c>
      <c r="AO11">
        <v>3</v>
      </c>
      <c r="AP11">
        <v>0</v>
      </c>
      <c r="AQ11">
        <v>0</v>
      </c>
      <c r="AR11">
        <v>7</v>
      </c>
      <c r="AS11">
        <v>0</v>
      </c>
      <c r="AT11">
        <v>2</v>
      </c>
      <c r="AU11">
        <v>1</v>
      </c>
    </row>
    <row r="12" spans="1:47" x14ac:dyDescent="0.3">
      <c r="A12" t="s">
        <v>55</v>
      </c>
      <c r="B12">
        <v>3</v>
      </c>
      <c r="C12" t="s">
        <v>56</v>
      </c>
      <c r="D12">
        <v>9101</v>
      </c>
      <c r="E12" t="s">
        <v>73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N12">
        <v>0</v>
      </c>
      <c r="O12" t="s">
        <v>50</v>
      </c>
      <c r="P12">
        <v>0</v>
      </c>
      <c r="Q12" t="s">
        <v>87</v>
      </c>
      <c r="R12">
        <v>0</v>
      </c>
      <c r="S12">
        <v>0</v>
      </c>
      <c r="T12">
        <v>0</v>
      </c>
      <c r="V12">
        <v>0</v>
      </c>
      <c r="W12">
        <v>0</v>
      </c>
      <c r="X12">
        <v>5</v>
      </c>
      <c r="Z12">
        <v>0</v>
      </c>
      <c r="AA12" t="s">
        <v>88</v>
      </c>
      <c r="AB12" t="s">
        <v>70</v>
      </c>
      <c r="AC12">
        <v>5</v>
      </c>
      <c r="AD12" t="s">
        <v>89</v>
      </c>
      <c r="AE12" t="s">
        <v>62</v>
      </c>
      <c r="AF12" t="s">
        <v>62</v>
      </c>
      <c r="AG12">
        <v>0</v>
      </c>
      <c r="AH12">
        <v>0</v>
      </c>
      <c r="AI12">
        <v>0</v>
      </c>
      <c r="AK12">
        <v>0</v>
      </c>
      <c r="AL12">
        <v>13.33</v>
      </c>
      <c r="AM12">
        <v>20</v>
      </c>
      <c r="AN12">
        <v>33.33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5</v>
      </c>
      <c r="AU12">
        <v>1</v>
      </c>
    </row>
    <row r="13" spans="1:47" x14ac:dyDescent="0.3">
      <c r="A13" t="s">
        <v>47</v>
      </c>
      <c r="B13">
        <v>3</v>
      </c>
      <c r="C13" t="s">
        <v>85</v>
      </c>
      <c r="D13">
        <v>1058</v>
      </c>
      <c r="E13" t="s">
        <v>49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N13">
        <v>0</v>
      </c>
      <c r="O13" t="s">
        <v>50</v>
      </c>
      <c r="P13">
        <v>0</v>
      </c>
      <c r="Q13" t="s">
        <v>90</v>
      </c>
      <c r="R13">
        <v>0</v>
      </c>
      <c r="S13">
        <v>1</v>
      </c>
      <c r="T13">
        <v>0</v>
      </c>
      <c r="V13">
        <v>0</v>
      </c>
      <c r="W13">
        <v>0</v>
      </c>
      <c r="X13">
        <v>0</v>
      </c>
      <c r="Z13">
        <v>0</v>
      </c>
      <c r="AA13" t="s">
        <v>91</v>
      </c>
      <c r="AB13" t="s">
        <v>52</v>
      </c>
      <c r="AC13">
        <v>0</v>
      </c>
      <c r="AD13" t="s">
        <v>51</v>
      </c>
      <c r="AE13" t="s">
        <v>53</v>
      </c>
      <c r="AF13" t="s">
        <v>62</v>
      </c>
      <c r="AG13">
        <v>0</v>
      </c>
      <c r="AH13">
        <v>0</v>
      </c>
      <c r="AI13">
        <v>0</v>
      </c>
      <c r="AJ13" t="s">
        <v>92</v>
      </c>
      <c r="AK13">
        <v>0</v>
      </c>
      <c r="AL13">
        <v>3.67</v>
      </c>
      <c r="AM13">
        <v>0</v>
      </c>
      <c r="AN13">
        <v>3.67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1</v>
      </c>
      <c r="AU13">
        <v>1</v>
      </c>
    </row>
    <row r="14" spans="1:47" x14ac:dyDescent="0.3">
      <c r="A14" t="s">
        <v>68</v>
      </c>
      <c r="B14">
        <v>4</v>
      </c>
      <c r="C14" t="s">
        <v>69</v>
      </c>
      <c r="D14">
        <v>1768</v>
      </c>
      <c r="E14" t="s">
        <v>49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N14">
        <v>0</v>
      </c>
      <c r="O14" t="s">
        <v>50</v>
      </c>
      <c r="P14">
        <v>0</v>
      </c>
      <c r="Q14" t="s">
        <v>51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Z14">
        <v>0</v>
      </c>
      <c r="AA14" t="s">
        <v>93</v>
      </c>
      <c r="AB14" t="s">
        <v>70</v>
      </c>
      <c r="AC14">
        <v>0</v>
      </c>
      <c r="AD14" t="s">
        <v>51</v>
      </c>
      <c r="AE14" t="s">
        <v>62</v>
      </c>
      <c r="AF14" t="s">
        <v>62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20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7" x14ac:dyDescent="0.3">
      <c r="A15" t="s">
        <v>74</v>
      </c>
      <c r="B15">
        <v>4</v>
      </c>
      <c r="C15" t="s">
        <v>75</v>
      </c>
      <c r="D15">
        <v>1073</v>
      </c>
      <c r="E15" t="s">
        <v>51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N15">
        <v>1</v>
      </c>
      <c r="O15" t="s">
        <v>94</v>
      </c>
      <c r="P15">
        <v>0</v>
      </c>
      <c r="Q15" t="s">
        <v>51</v>
      </c>
      <c r="R15">
        <v>0</v>
      </c>
      <c r="S15">
        <v>0</v>
      </c>
      <c r="T15">
        <v>0</v>
      </c>
      <c r="V15">
        <v>2</v>
      </c>
      <c r="W15">
        <v>1</v>
      </c>
      <c r="X15">
        <v>0</v>
      </c>
      <c r="Z15">
        <v>0</v>
      </c>
      <c r="AB15" t="s">
        <v>70</v>
      </c>
      <c r="AC15">
        <v>5</v>
      </c>
      <c r="AD15" t="s">
        <v>51</v>
      </c>
      <c r="AE15" t="s">
        <v>80</v>
      </c>
      <c r="AF15" t="s">
        <v>83</v>
      </c>
      <c r="AG15">
        <v>0</v>
      </c>
      <c r="AH15">
        <v>0</v>
      </c>
      <c r="AI15">
        <v>0</v>
      </c>
      <c r="AJ15" t="s">
        <v>51</v>
      </c>
      <c r="AK15">
        <v>15</v>
      </c>
      <c r="AL15">
        <v>13</v>
      </c>
      <c r="AM15">
        <v>20</v>
      </c>
      <c r="AN15">
        <v>48</v>
      </c>
      <c r="AO15">
        <v>3</v>
      </c>
      <c r="AP15">
        <v>0</v>
      </c>
      <c r="AQ15">
        <v>0</v>
      </c>
      <c r="AR15">
        <v>0</v>
      </c>
      <c r="AS15">
        <v>13</v>
      </c>
      <c r="AT15">
        <v>3</v>
      </c>
      <c r="AU15">
        <v>1</v>
      </c>
    </row>
    <row r="16" spans="1:47" x14ac:dyDescent="0.3">
      <c r="A16" t="s">
        <v>47</v>
      </c>
      <c r="B16">
        <v>4</v>
      </c>
      <c r="C16" t="s">
        <v>48</v>
      </c>
      <c r="D16">
        <v>172</v>
      </c>
      <c r="E16" t="s">
        <v>49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N16">
        <v>0</v>
      </c>
      <c r="O16" t="s">
        <v>50</v>
      </c>
      <c r="P16">
        <v>0</v>
      </c>
      <c r="Q16" t="s">
        <v>95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Z16">
        <v>0</v>
      </c>
      <c r="AA16" t="s">
        <v>87</v>
      </c>
      <c r="AB16" t="s">
        <v>52</v>
      </c>
      <c r="AC16">
        <v>0</v>
      </c>
      <c r="AD16" t="s">
        <v>87</v>
      </c>
      <c r="AE16" t="s">
        <v>53</v>
      </c>
      <c r="AF16" t="s">
        <v>62</v>
      </c>
      <c r="AG16">
        <v>0</v>
      </c>
      <c r="AH16">
        <v>0</v>
      </c>
      <c r="AI16">
        <v>0</v>
      </c>
      <c r="AJ16" t="s">
        <v>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7" x14ac:dyDescent="0.3">
      <c r="A17" t="s">
        <v>71</v>
      </c>
      <c r="B17">
        <v>4</v>
      </c>
      <c r="C17" t="s">
        <v>72</v>
      </c>
      <c r="D17">
        <v>7314</v>
      </c>
      <c r="E17" t="s">
        <v>73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N17">
        <v>1</v>
      </c>
      <c r="O17" t="s">
        <v>50</v>
      </c>
      <c r="P17">
        <v>0</v>
      </c>
      <c r="Q17" t="s">
        <v>51</v>
      </c>
      <c r="R17">
        <v>0</v>
      </c>
      <c r="S17">
        <v>0</v>
      </c>
      <c r="T17">
        <v>1</v>
      </c>
      <c r="V17">
        <v>0</v>
      </c>
      <c r="W17">
        <v>0</v>
      </c>
      <c r="X17">
        <v>0</v>
      </c>
      <c r="Z17">
        <v>0</v>
      </c>
      <c r="AA17" t="s">
        <v>51</v>
      </c>
      <c r="AB17" t="s">
        <v>65</v>
      </c>
      <c r="AC17">
        <v>0</v>
      </c>
      <c r="AE17" t="s">
        <v>53</v>
      </c>
      <c r="AF17" t="s">
        <v>62</v>
      </c>
      <c r="AG17">
        <v>0</v>
      </c>
      <c r="AH17">
        <v>0</v>
      </c>
      <c r="AI17">
        <v>0</v>
      </c>
      <c r="AJ17" t="s">
        <v>51</v>
      </c>
      <c r="AK17">
        <v>3</v>
      </c>
      <c r="AL17">
        <v>2.67</v>
      </c>
      <c r="AM17">
        <v>0</v>
      </c>
      <c r="AN17">
        <v>5.67</v>
      </c>
      <c r="AO17">
        <v>3</v>
      </c>
      <c r="AP17">
        <v>0</v>
      </c>
      <c r="AQ17">
        <v>0</v>
      </c>
      <c r="AR17">
        <v>2</v>
      </c>
      <c r="AS17">
        <v>0</v>
      </c>
      <c r="AT17">
        <v>1</v>
      </c>
      <c r="AU17">
        <v>1</v>
      </c>
    </row>
    <row r="18" spans="1:47" x14ac:dyDescent="0.3">
      <c r="A18" t="s">
        <v>55</v>
      </c>
      <c r="B18">
        <v>4</v>
      </c>
      <c r="C18" t="s">
        <v>56</v>
      </c>
      <c r="D18">
        <v>5459</v>
      </c>
      <c r="E18" t="s">
        <v>57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N18">
        <v>0</v>
      </c>
      <c r="O18" t="s">
        <v>50</v>
      </c>
      <c r="P18">
        <v>0</v>
      </c>
      <c r="Q18" t="s">
        <v>87</v>
      </c>
      <c r="R18">
        <v>0</v>
      </c>
      <c r="S18">
        <v>0</v>
      </c>
      <c r="T18">
        <v>2</v>
      </c>
      <c r="V18">
        <v>0</v>
      </c>
      <c r="W18">
        <v>0</v>
      </c>
      <c r="X18">
        <v>2</v>
      </c>
      <c r="Z18">
        <v>0</v>
      </c>
      <c r="AA18" t="s">
        <v>97</v>
      </c>
      <c r="AB18" t="s">
        <v>52</v>
      </c>
      <c r="AC18">
        <v>0</v>
      </c>
      <c r="AD18" t="s">
        <v>98</v>
      </c>
      <c r="AE18" t="s">
        <v>62</v>
      </c>
      <c r="AF18" t="s">
        <v>62</v>
      </c>
      <c r="AG18">
        <v>0</v>
      </c>
      <c r="AH18">
        <v>0</v>
      </c>
      <c r="AI18">
        <v>0</v>
      </c>
      <c r="AJ18" t="s">
        <v>51</v>
      </c>
      <c r="AK18">
        <v>0</v>
      </c>
      <c r="AL18">
        <v>10.67</v>
      </c>
      <c r="AM18">
        <v>0</v>
      </c>
      <c r="AN18">
        <v>10.67</v>
      </c>
      <c r="AO18">
        <v>0</v>
      </c>
      <c r="AP18">
        <v>0</v>
      </c>
      <c r="AQ18">
        <v>0</v>
      </c>
      <c r="AR18">
        <v>4</v>
      </c>
      <c r="AS18">
        <v>4</v>
      </c>
      <c r="AT18">
        <v>4</v>
      </c>
      <c r="AU18">
        <v>1</v>
      </c>
    </row>
    <row r="19" spans="1:47" x14ac:dyDescent="0.3">
      <c r="A19" t="s">
        <v>84</v>
      </c>
      <c r="B19">
        <v>4</v>
      </c>
      <c r="C19" t="s">
        <v>85</v>
      </c>
      <c r="D19">
        <v>58</v>
      </c>
      <c r="E19" t="s">
        <v>49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N19">
        <v>1</v>
      </c>
      <c r="O19" t="s">
        <v>50</v>
      </c>
      <c r="P19">
        <v>0</v>
      </c>
      <c r="Q19" t="s">
        <v>99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Z19">
        <v>0</v>
      </c>
      <c r="AA19" t="s">
        <v>51</v>
      </c>
      <c r="AB19" t="s">
        <v>60</v>
      </c>
      <c r="AC19">
        <v>0</v>
      </c>
      <c r="AD19" t="s">
        <v>51</v>
      </c>
      <c r="AE19" t="s">
        <v>62</v>
      </c>
      <c r="AF19" t="s">
        <v>62</v>
      </c>
      <c r="AG19">
        <v>1</v>
      </c>
      <c r="AH19">
        <v>0</v>
      </c>
      <c r="AI19">
        <v>0</v>
      </c>
      <c r="AJ19" t="s">
        <v>100</v>
      </c>
      <c r="AK19">
        <v>3</v>
      </c>
      <c r="AL19">
        <v>0</v>
      </c>
      <c r="AM19">
        <v>8</v>
      </c>
      <c r="AN19">
        <v>11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7" x14ac:dyDescent="0.3">
      <c r="A20" t="s">
        <v>74</v>
      </c>
      <c r="B20">
        <v>5</v>
      </c>
      <c r="C20" t="s">
        <v>75</v>
      </c>
      <c r="D20">
        <v>3467</v>
      </c>
      <c r="E20" t="s">
        <v>49</v>
      </c>
      <c r="F20">
        <v>1</v>
      </c>
      <c r="G20">
        <v>0</v>
      </c>
      <c r="H20">
        <v>0</v>
      </c>
      <c r="J20">
        <v>0</v>
      </c>
      <c r="K20">
        <v>0</v>
      </c>
      <c r="L20">
        <v>0</v>
      </c>
      <c r="N20">
        <v>0</v>
      </c>
      <c r="O20" t="s">
        <v>94</v>
      </c>
      <c r="P20">
        <v>0</v>
      </c>
      <c r="Q20" t="s">
        <v>51</v>
      </c>
      <c r="R20">
        <v>2</v>
      </c>
      <c r="S20">
        <v>0</v>
      </c>
      <c r="T20">
        <v>0</v>
      </c>
      <c r="V20">
        <v>2</v>
      </c>
      <c r="W20">
        <v>0</v>
      </c>
      <c r="X20">
        <v>0</v>
      </c>
      <c r="Z20">
        <v>0</v>
      </c>
      <c r="AA20" t="s">
        <v>51</v>
      </c>
      <c r="AB20" t="s">
        <v>70</v>
      </c>
      <c r="AC20">
        <v>4</v>
      </c>
      <c r="AD20" t="s">
        <v>51</v>
      </c>
      <c r="AE20" t="s">
        <v>80</v>
      </c>
      <c r="AF20" t="s">
        <v>80</v>
      </c>
      <c r="AG20">
        <v>0</v>
      </c>
      <c r="AH20">
        <v>0</v>
      </c>
      <c r="AI20">
        <v>0</v>
      </c>
      <c r="AJ20" t="s">
        <v>51</v>
      </c>
      <c r="AK20">
        <v>19.670000000000002</v>
      </c>
      <c r="AL20">
        <v>18.670000000000002</v>
      </c>
      <c r="AM20">
        <v>20</v>
      </c>
      <c r="AN20">
        <v>58.33</v>
      </c>
      <c r="AO20">
        <v>7.67</v>
      </c>
      <c r="AP20">
        <v>6</v>
      </c>
      <c r="AQ20">
        <v>0</v>
      </c>
      <c r="AR20">
        <v>10</v>
      </c>
      <c r="AS20">
        <v>10</v>
      </c>
      <c r="AT20">
        <v>4</v>
      </c>
      <c r="AU20">
        <v>1</v>
      </c>
    </row>
    <row r="21" spans="1:47" x14ac:dyDescent="0.3">
      <c r="A21" t="s">
        <v>68</v>
      </c>
      <c r="B21">
        <v>5</v>
      </c>
      <c r="C21" t="s">
        <v>69</v>
      </c>
      <c r="D21">
        <v>2423</v>
      </c>
      <c r="E21" t="s">
        <v>57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N21">
        <v>0</v>
      </c>
      <c r="O21" t="s">
        <v>50</v>
      </c>
      <c r="P21">
        <v>0</v>
      </c>
      <c r="Q21" t="s">
        <v>51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Z21">
        <v>0</v>
      </c>
      <c r="AA21" t="s">
        <v>51</v>
      </c>
      <c r="AB21" t="s">
        <v>52</v>
      </c>
      <c r="AC21">
        <v>0</v>
      </c>
      <c r="AD21" t="s">
        <v>51</v>
      </c>
      <c r="AE21" t="s">
        <v>62</v>
      </c>
      <c r="AF21" t="s">
        <v>62</v>
      </c>
      <c r="AG21">
        <v>0</v>
      </c>
      <c r="AH21">
        <v>0</v>
      </c>
      <c r="AI21">
        <v>0</v>
      </c>
      <c r="AJ21" t="s">
        <v>51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7" x14ac:dyDescent="0.3">
      <c r="A22" t="s">
        <v>71</v>
      </c>
      <c r="B22">
        <v>5</v>
      </c>
      <c r="C22" t="s">
        <v>72</v>
      </c>
      <c r="D22">
        <v>8724</v>
      </c>
      <c r="E22" t="s">
        <v>73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N22">
        <v>1</v>
      </c>
      <c r="O22" t="s">
        <v>50</v>
      </c>
      <c r="P22">
        <v>0</v>
      </c>
      <c r="Q22" t="s">
        <v>51</v>
      </c>
      <c r="R22">
        <v>0</v>
      </c>
      <c r="S22">
        <v>0</v>
      </c>
      <c r="T22">
        <v>1</v>
      </c>
      <c r="V22">
        <v>0</v>
      </c>
      <c r="W22">
        <v>0</v>
      </c>
      <c r="X22">
        <v>0</v>
      </c>
      <c r="Z22">
        <v>0</v>
      </c>
      <c r="AA22" t="s">
        <v>51</v>
      </c>
      <c r="AB22" t="s">
        <v>101</v>
      </c>
      <c r="AC22">
        <v>3</v>
      </c>
      <c r="AD22" t="s">
        <v>51</v>
      </c>
      <c r="AE22" t="s">
        <v>83</v>
      </c>
      <c r="AF22" t="s">
        <v>62</v>
      </c>
      <c r="AG22">
        <v>0</v>
      </c>
      <c r="AH22">
        <v>0</v>
      </c>
      <c r="AI22">
        <v>0</v>
      </c>
      <c r="AJ22" t="s">
        <v>51</v>
      </c>
      <c r="AK22">
        <v>3</v>
      </c>
      <c r="AL22">
        <v>2.67</v>
      </c>
      <c r="AM22">
        <v>16</v>
      </c>
      <c r="AN22">
        <v>21.67</v>
      </c>
      <c r="AO22">
        <v>3</v>
      </c>
      <c r="AP22">
        <v>0</v>
      </c>
      <c r="AQ22">
        <v>0</v>
      </c>
      <c r="AR22">
        <v>2</v>
      </c>
      <c r="AS22">
        <v>0</v>
      </c>
      <c r="AT22">
        <v>1</v>
      </c>
      <c r="AU22">
        <v>1</v>
      </c>
    </row>
    <row r="23" spans="1:47" x14ac:dyDescent="0.3">
      <c r="A23" t="s">
        <v>47</v>
      </c>
      <c r="B23">
        <v>5</v>
      </c>
      <c r="C23" t="s">
        <v>48</v>
      </c>
      <c r="D23">
        <v>1721</v>
      </c>
      <c r="E23" t="s">
        <v>73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N23">
        <v>0</v>
      </c>
      <c r="O23" t="s">
        <v>50</v>
      </c>
      <c r="P23">
        <v>0</v>
      </c>
      <c r="Q23" t="s">
        <v>51</v>
      </c>
      <c r="R23">
        <v>0</v>
      </c>
      <c r="S23">
        <v>0</v>
      </c>
      <c r="T23">
        <v>1</v>
      </c>
      <c r="V23">
        <v>0</v>
      </c>
      <c r="W23">
        <v>0</v>
      </c>
      <c r="X23">
        <v>0</v>
      </c>
      <c r="Z23">
        <v>0</v>
      </c>
      <c r="AA23" t="s">
        <v>51</v>
      </c>
      <c r="AB23" t="s">
        <v>52</v>
      </c>
      <c r="AC23">
        <v>0</v>
      </c>
      <c r="AD23" t="s">
        <v>51</v>
      </c>
      <c r="AE23" t="s">
        <v>53</v>
      </c>
      <c r="AF23" t="s">
        <v>62</v>
      </c>
      <c r="AG23">
        <v>0</v>
      </c>
      <c r="AH23">
        <v>0</v>
      </c>
      <c r="AI23">
        <v>0</v>
      </c>
      <c r="AJ23" t="s">
        <v>102</v>
      </c>
      <c r="AK23">
        <v>0</v>
      </c>
      <c r="AL23">
        <v>2.67</v>
      </c>
      <c r="AM23">
        <v>0</v>
      </c>
      <c r="AN23">
        <v>2.67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1</v>
      </c>
      <c r="AU23">
        <v>1</v>
      </c>
    </row>
    <row r="24" spans="1:47" x14ac:dyDescent="0.3">
      <c r="A24" t="s">
        <v>84</v>
      </c>
      <c r="B24">
        <v>5</v>
      </c>
      <c r="C24" t="s">
        <v>85</v>
      </c>
      <c r="D24">
        <v>238</v>
      </c>
      <c r="E24" t="s">
        <v>57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N24">
        <v>1</v>
      </c>
      <c r="O24" t="s">
        <v>50</v>
      </c>
      <c r="P24">
        <v>0</v>
      </c>
      <c r="Q24" t="s">
        <v>51</v>
      </c>
      <c r="R24">
        <v>0</v>
      </c>
      <c r="S24">
        <v>0</v>
      </c>
      <c r="T24">
        <v>0</v>
      </c>
      <c r="V24">
        <v>1</v>
      </c>
      <c r="W24">
        <v>1</v>
      </c>
      <c r="X24">
        <v>0</v>
      </c>
      <c r="Z24">
        <v>0</v>
      </c>
      <c r="AA24" t="s">
        <v>51</v>
      </c>
      <c r="AB24" t="s">
        <v>65</v>
      </c>
      <c r="AC24">
        <v>1</v>
      </c>
      <c r="AD24" t="s">
        <v>51</v>
      </c>
      <c r="AE24" t="s">
        <v>83</v>
      </c>
      <c r="AF24" t="s">
        <v>62</v>
      </c>
      <c r="AG24">
        <v>0</v>
      </c>
      <c r="AH24">
        <v>0</v>
      </c>
      <c r="AI24">
        <v>0</v>
      </c>
      <c r="AK24">
        <v>3</v>
      </c>
      <c r="AL24">
        <v>8.33</v>
      </c>
      <c r="AM24">
        <v>0</v>
      </c>
      <c r="AN24">
        <v>11.33</v>
      </c>
      <c r="AO24">
        <v>3</v>
      </c>
      <c r="AP24">
        <v>0</v>
      </c>
      <c r="AQ24">
        <v>0</v>
      </c>
      <c r="AR24">
        <v>0</v>
      </c>
      <c r="AS24">
        <v>8</v>
      </c>
      <c r="AT24">
        <v>2</v>
      </c>
      <c r="AU24">
        <v>1</v>
      </c>
    </row>
    <row r="25" spans="1:47" x14ac:dyDescent="0.3">
      <c r="A25" t="s">
        <v>55</v>
      </c>
      <c r="B25">
        <v>5</v>
      </c>
      <c r="C25" t="s">
        <v>56</v>
      </c>
      <c r="D25">
        <v>1512</v>
      </c>
      <c r="E25" t="s">
        <v>49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N25">
        <v>0</v>
      </c>
      <c r="O25" t="s">
        <v>50</v>
      </c>
      <c r="P25">
        <v>0</v>
      </c>
      <c r="Q25" t="s">
        <v>87</v>
      </c>
      <c r="R25">
        <v>0</v>
      </c>
      <c r="S25">
        <v>1</v>
      </c>
      <c r="T25">
        <v>0</v>
      </c>
      <c r="V25">
        <v>0</v>
      </c>
      <c r="W25">
        <v>1</v>
      </c>
      <c r="X25">
        <v>0</v>
      </c>
      <c r="Z25">
        <v>0</v>
      </c>
      <c r="AA25" t="s">
        <v>103</v>
      </c>
      <c r="AB25" t="s">
        <v>65</v>
      </c>
      <c r="AC25">
        <v>2</v>
      </c>
      <c r="AD25" t="s">
        <v>104</v>
      </c>
      <c r="AE25" t="s">
        <v>62</v>
      </c>
      <c r="AF25" t="s">
        <v>62</v>
      </c>
      <c r="AG25">
        <v>0</v>
      </c>
      <c r="AH25">
        <v>1</v>
      </c>
      <c r="AI25">
        <v>0</v>
      </c>
      <c r="AJ25" t="s">
        <v>51</v>
      </c>
      <c r="AK25">
        <v>0</v>
      </c>
      <c r="AL25">
        <v>7.33</v>
      </c>
      <c r="AM25">
        <v>0</v>
      </c>
      <c r="AN25">
        <v>7.33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2</v>
      </c>
      <c r="AU25">
        <v>1</v>
      </c>
    </row>
    <row r="26" spans="1:47" x14ac:dyDescent="0.3">
      <c r="A26" t="s">
        <v>55</v>
      </c>
      <c r="B26">
        <v>6</v>
      </c>
      <c r="C26" t="s">
        <v>48</v>
      </c>
      <c r="D26">
        <v>811</v>
      </c>
      <c r="E26" t="s">
        <v>73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N26">
        <v>0</v>
      </c>
      <c r="O26" t="s">
        <v>50</v>
      </c>
      <c r="P26">
        <v>0</v>
      </c>
      <c r="Q26" t="s">
        <v>51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 t="s">
        <v>105</v>
      </c>
      <c r="AB26" t="s">
        <v>52</v>
      </c>
      <c r="AC26">
        <v>0</v>
      </c>
      <c r="AD26" t="s">
        <v>106</v>
      </c>
      <c r="AE26" t="s">
        <v>62</v>
      </c>
      <c r="AF26" t="s">
        <v>62</v>
      </c>
      <c r="AG26">
        <v>0</v>
      </c>
      <c r="AH26">
        <v>0</v>
      </c>
      <c r="AI26">
        <v>0</v>
      </c>
      <c r="AJ26" t="s">
        <v>107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7" x14ac:dyDescent="0.3">
      <c r="A27" t="s">
        <v>47</v>
      </c>
      <c r="B27">
        <v>6</v>
      </c>
      <c r="C27" t="s">
        <v>85</v>
      </c>
      <c r="D27">
        <v>4905</v>
      </c>
      <c r="E27" t="s">
        <v>73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N27">
        <v>0</v>
      </c>
      <c r="O27" t="s">
        <v>50</v>
      </c>
      <c r="P27">
        <v>0</v>
      </c>
      <c r="Q27" t="s">
        <v>51</v>
      </c>
      <c r="R27">
        <v>0</v>
      </c>
      <c r="S27">
        <v>0</v>
      </c>
      <c r="T27">
        <v>1</v>
      </c>
      <c r="V27">
        <v>0</v>
      </c>
      <c r="W27">
        <v>2</v>
      </c>
      <c r="X27">
        <v>0</v>
      </c>
      <c r="Z27">
        <v>0</v>
      </c>
      <c r="AA27" t="s">
        <v>51</v>
      </c>
      <c r="AB27" t="s">
        <v>70</v>
      </c>
      <c r="AC27">
        <v>4</v>
      </c>
      <c r="AD27" t="s">
        <v>51</v>
      </c>
      <c r="AE27" t="s">
        <v>83</v>
      </c>
      <c r="AF27" t="s">
        <v>62</v>
      </c>
      <c r="AG27">
        <v>0</v>
      </c>
      <c r="AH27">
        <v>0</v>
      </c>
      <c r="AI27">
        <v>0</v>
      </c>
      <c r="AJ27" t="s">
        <v>108</v>
      </c>
      <c r="AK27">
        <v>0</v>
      </c>
      <c r="AL27">
        <v>10</v>
      </c>
      <c r="AM27">
        <v>20</v>
      </c>
      <c r="AN27">
        <v>30</v>
      </c>
      <c r="AO27">
        <v>0</v>
      </c>
      <c r="AP27">
        <v>0</v>
      </c>
      <c r="AQ27">
        <v>0</v>
      </c>
      <c r="AR27">
        <v>2</v>
      </c>
      <c r="AS27">
        <v>6</v>
      </c>
      <c r="AT27">
        <v>3</v>
      </c>
      <c r="AU27">
        <v>1</v>
      </c>
    </row>
    <row r="28" spans="1:47" x14ac:dyDescent="0.3">
      <c r="A28" t="s">
        <v>109</v>
      </c>
      <c r="B28">
        <v>6</v>
      </c>
      <c r="C28" t="s">
        <v>72</v>
      </c>
      <c r="D28">
        <v>1729</v>
      </c>
      <c r="E28" t="s">
        <v>49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1</v>
      </c>
      <c r="O28" t="s">
        <v>110</v>
      </c>
      <c r="P28">
        <v>0</v>
      </c>
      <c r="Q28" t="s">
        <v>111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Z28">
        <v>0</v>
      </c>
      <c r="AA28" t="s">
        <v>51</v>
      </c>
      <c r="AB28" t="s">
        <v>70</v>
      </c>
      <c r="AC28">
        <v>5</v>
      </c>
      <c r="AD28" t="s">
        <v>112</v>
      </c>
      <c r="AE28" t="s">
        <v>83</v>
      </c>
      <c r="AF28" t="s">
        <v>83</v>
      </c>
      <c r="AG28">
        <v>0</v>
      </c>
      <c r="AH28">
        <v>0</v>
      </c>
      <c r="AI28">
        <v>0</v>
      </c>
      <c r="AJ28" t="s">
        <v>113</v>
      </c>
      <c r="AK28">
        <v>2</v>
      </c>
      <c r="AL28">
        <v>0</v>
      </c>
      <c r="AM28">
        <v>20</v>
      </c>
      <c r="AN28">
        <v>22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7" x14ac:dyDescent="0.3">
      <c r="A29" t="s">
        <v>114</v>
      </c>
      <c r="B29">
        <v>6</v>
      </c>
      <c r="C29" t="s">
        <v>75</v>
      </c>
      <c r="D29">
        <v>2342</v>
      </c>
      <c r="E29" t="s">
        <v>57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N29">
        <v>0</v>
      </c>
      <c r="O29" t="s">
        <v>50</v>
      </c>
      <c r="P29">
        <v>0</v>
      </c>
      <c r="Q29" t="s">
        <v>51</v>
      </c>
      <c r="R29">
        <v>0</v>
      </c>
      <c r="S29">
        <v>1</v>
      </c>
      <c r="T29">
        <v>2</v>
      </c>
      <c r="V29">
        <v>0</v>
      </c>
      <c r="W29">
        <v>0</v>
      </c>
      <c r="X29">
        <v>0</v>
      </c>
      <c r="Z29">
        <v>0</v>
      </c>
      <c r="AA29" t="s">
        <v>115</v>
      </c>
      <c r="AB29" t="s">
        <v>52</v>
      </c>
      <c r="AC29">
        <v>0</v>
      </c>
      <c r="AD29" t="s">
        <v>51</v>
      </c>
      <c r="AE29" t="s">
        <v>53</v>
      </c>
      <c r="AF29" t="s">
        <v>62</v>
      </c>
      <c r="AG29">
        <v>0</v>
      </c>
      <c r="AH29">
        <v>0</v>
      </c>
      <c r="AI29">
        <v>0</v>
      </c>
      <c r="AK29">
        <v>0</v>
      </c>
      <c r="AL29">
        <v>9</v>
      </c>
      <c r="AM29">
        <v>0</v>
      </c>
      <c r="AN29">
        <v>9</v>
      </c>
      <c r="AO29">
        <v>0</v>
      </c>
      <c r="AP29">
        <v>0</v>
      </c>
      <c r="AQ29">
        <v>0</v>
      </c>
      <c r="AR29">
        <v>7</v>
      </c>
      <c r="AS29">
        <v>0</v>
      </c>
      <c r="AT29">
        <v>3</v>
      </c>
      <c r="AU29">
        <v>1</v>
      </c>
    </row>
    <row r="30" spans="1:47" x14ac:dyDescent="0.3">
      <c r="A30" t="s">
        <v>116</v>
      </c>
      <c r="B30">
        <v>6</v>
      </c>
      <c r="C30" t="s">
        <v>56</v>
      </c>
      <c r="D30">
        <v>125</v>
      </c>
      <c r="E30" t="s">
        <v>57</v>
      </c>
      <c r="F30">
        <v>1</v>
      </c>
      <c r="G30">
        <v>0</v>
      </c>
      <c r="H30">
        <v>0</v>
      </c>
      <c r="J30">
        <v>0</v>
      </c>
      <c r="K30">
        <v>0</v>
      </c>
      <c r="L30">
        <v>0</v>
      </c>
      <c r="N30">
        <v>1</v>
      </c>
      <c r="O30" t="s">
        <v>50</v>
      </c>
      <c r="P30">
        <v>0</v>
      </c>
      <c r="Q30" t="s">
        <v>51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Z30">
        <v>0</v>
      </c>
      <c r="AA30" t="s">
        <v>117</v>
      </c>
      <c r="AB30" t="s">
        <v>70</v>
      </c>
      <c r="AC30">
        <v>5</v>
      </c>
      <c r="AD30" t="s">
        <v>51</v>
      </c>
      <c r="AE30" t="s">
        <v>53</v>
      </c>
      <c r="AF30" t="s">
        <v>53</v>
      </c>
      <c r="AG30">
        <v>0</v>
      </c>
      <c r="AH30">
        <v>0</v>
      </c>
      <c r="AI30">
        <v>0</v>
      </c>
      <c r="AJ30" t="s">
        <v>118</v>
      </c>
      <c r="AK30">
        <v>10.67</v>
      </c>
      <c r="AL30">
        <v>0</v>
      </c>
      <c r="AM30">
        <v>20</v>
      </c>
      <c r="AN30">
        <v>30.67</v>
      </c>
      <c r="AO30">
        <v>10.67</v>
      </c>
      <c r="AP30">
        <v>6</v>
      </c>
      <c r="AQ30">
        <v>0</v>
      </c>
      <c r="AR30">
        <v>0</v>
      </c>
      <c r="AS30">
        <v>0</v>
      </c>
      <c r="AT30">
        <v>0</v>
      </c>
    </row>
    <row r="31" spans="1:47" x14ac:dyDescent="0.3">
      <c r="A31" t="s">
        <v>119</v>
      </c>
      <c r="B31">
        <v>6</v>
      </c>
      <c r="C31" t="s">
        <v>69</v>
      </c>
      <c r="D31">
        <v>166</v>
      </c>
      <c r="E31" t="s">
        <v>49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N31">
        <v>0</v>
      </c>
      <c r="O31" t="s">
        <v>50</v>
      </c>
      <c r="P31">
        <v>0</v>
      </c>
      <c r="Q31" t="s">
        <v>120</v>
      </c>
      <c r="R31">
        <v>1</v>
      </c>
      <c r="S31">
        <v>0</v>
      </c>
      <c r="T31">
        <v>0</v>
      </c>
      <c r="V31">
        <v>0</v>
      </c>
      <c r="W31">
        <v>0</v>
      </c>
      <c r="X31">
        <v>0</v>
      </c>
      <c r="Z31">
        <v>0</v>
      </c>
      <c r="AA31" t="s">
        <v>51</v>
      </c>
      <c r="AB31" t="s">
        <v>70</v>
      </c>
      <c r="AC31">
        <v>4</v>
      </c>
      <c r="AD31" t="s">
        <v>112</v>
      </c>
      <c r="AE31" t="s">
        <v>62</v>
      </c>
      <c r="AF31" t="s">
        <v>62</v>
      </c>
      <c r="AG31">
        <v>0</v>
      </c>
      <c r="AH31">
        <v>0</v>
      </c>
      <c r="AI31">
        <v>0</v>
      </c>
      <c r="AJ31" t="s">
        <v>51</v>
      </c>
      <c r="AK31">
        <v>0</v>
      </c>
      <c r="AL31">
        <v>4.67</v>
      </c>
      <c r="AM31">
        <v>20</v>
      </c>
      <c r="AN31">
        <v>24.67</v>
      </c>
      <c r="AO31">
        <v>0</v>
      </c>
      <c r="AP31">
        <v>0</v>
      </c>
      <c r="AQ31">
        <v>0</v>
      </c>
      <c r="AR31">
        <v>5</v>
      </c>
      <c r="AS31">
        <v>0</v>
      </c>
      <c r="AT31">
        <v>1</v>
      </c>
      <c r="AU31">
        <v>1</v>
      </c>
    </row>
    <row r="32" spans="1:47" x14ac:dyDescent="0.3">
      <c r="A32" t="s">
        <v>114</v>
      </c>
      <c r="B32">
        <v>7</v>
      </c>
      <c r="C32" t="s">
        <v>75</v>
      </c>
      <c r="D32">
        <v>9101</v>
      </c>
      <c r="E32" t="s">
        <v>49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N32">
        <v>0</v>
      </c>
      <c r="O32" t="s">
        <v>50</v>
      </c>
      <c r="P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Z32">
        <v>0</v>
      </c>
      <c r="AB32" t="s">
        <v>70</v>
      </c>
      <c r="AC32">
        <v>4</v>
      </c>
      <c r="AD32" t="s">
        <v>51</v>
      </c>
      <c r="AE32" t="s">
        <v>53</v>
      </c>
      <c r="AF32" t="s">
        <v>62</v>
      </c>
      <c r="AG32">
        <v>0</v>
      </c>
      <c r="AH32">
        <v>0</v>
      </c>
      <c r="AI32">
        <v>0</v>
      </c>
      <c r="AJ32" t="s">
        <v>121</v>
      </c>
      <c r="AK32">
        <v>0</v>
      </c>
      <c r="AL32">
        <v>0</v>
      </c>
      <c r="AM32">
        <v>20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7" x14ac:dyDescent="0.3">
      <c r="A33" t="s">
        <v>109</v>
      </c>
      <c r="B33">
        <v>7</v>
      </c>
      <c r="C33" t="s">
        <v>72</v>
      </c>
      <c r="D33">
        <v>246</v>
      </c>
      <c r="E33" t="s">
        <v>73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1</v>
      </c>
      <c r="O33" t="s">
        <v>50</v>
      </c>
      <c r="P33">
        <v>0</v>
      </c>
      <c r="Q33" t="s">
        <v>122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Z33">
        <v>0</v>
      </c>
      <c r="AA33" t="s">
        <v>51</v>
      </c>
      <c r="AB33" t="s">
        <v>65</v>
      </c>
      <c r="AC33">
        <v>2</v>
      </c>
      <c r="AE33" t="s">
        <v>53</v>
      </c>
      <c r="AF33" t="s">
        <v>53</v>
      </c>
      <c r="AG33">
        <v>0</v>
      </c>
      <c r="AH33">
        <v>0</v>
      </c>
      <c r="AI33">
        <v>0</v>
      </c>
      <c r="AJ33" t="s">
        <v>123</v>
      </c>
      <c r="AK33">
        <v>3</v>
      </c>
      <c r="AL33">
        <v>0</v>
      </c>
      <c r="AM33">
        <v>0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7" x14ac:dyDescent="0.3">
      <c r="A34" t="s">
        <v>47</v>
      </c>
      <c r="B34">
        <v>7</v>
      </c>
      <c r="C34" t="s">
        <v>85</v>
      </c>
      <c r="D34">
        <v>4909</v>
      </c>
      <c r="E34" t="s">
        <v>73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N34">
        <v>0</v>
      </c>
      <c r="O34" t="s">
        <v>50</v>
      </c>
      <c r="P34">
        <v>0</v>
      </c>
      <c r="Q34" t="s">
        <v>95</v>
      </c>
      <c r="R34">
        <v>4</v>
      </c>
      <c r="S34">
        <v>0</v>
      </c>
      <c r="T34">
        <v>0</v>
      </c>
      <c r="V34">
        <v>0</v>
      </c>
      <c r="W34">
        <v>2</v>
      </c>
      <c r="X34">
        <v>0</v>
      </c>
      <c r="Z34">
        <v>0</v>
      </c>
      <c r="AA34" t="s">
        <v>51</v>
      </c>
      <c r="AB34" t="s">
        <v>70</v>
      </c>
      <c r="AC34">
        <v>5</v>
      </c>
      <c r="AD34" t="s">
        <v>51</v>
      </c>
      <c r="AE34" t="s">
        <v>80</v>
      </c>
      <c r="AF34" t="s">
        <v>62</v>
      </c>
      <c r="AG34">
        <v>0</v>
      </c>
      <c r="AH34">
        <v>0</v>
      </c>
      <c r="AI34">
        <v>0</v>
      </c>
      <c r="AJ34" t="s">
        <v>124</v>
      </c>
      <c r="AK34">
        <v>0</v>
      </c>
      <c r="AL34">
        <v>26</v>
      </c>
      <c r="AM34">
        <v>20</v>
      </c>
      <c r="AN34">
        <v>46</v>
      </c>
      <c r="AO34">
        <v>0</v>
      </c>
      <c r="AP34">
        <v>0</v>
      </c>
      <c r="AQ34">
        <v>0</v>
      </c>
      <c r="AR34">
        <v>20</v>
      </c>
      <c r="AS34">
        <v>6</v>
      </c>
      <c r="AT34">
        <v>6</v>
      </c>
      <c r="AU34">
        <v>1</v>
      </c>
    </row>
    <row r="35" spans="1:47" x14ac:dyDescent="0.3">
      <c r="A35" t="s">
        <v>116</v>
      </c>
      <c r="B35">
        <v>7</v>
      </c>
      <c r="C35" t="s">
        <v>56</v>
      </c>
      <c r="D35">
        <v>58</v>
      </c>
      <c r="E35" t="s">
        <v>49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N35">
        <v>0</v>
      </c>
      <c r="O35" t="s">
        <v>50</v>
      </c>
      <c r="P35">
        <v>0</v>
      </c>
      <c r="Q35" t="s">
        <v>51</v>
      </c>
      <c r="R35">
        <v>0</v>
      </c>
      <c r="S35">
        <v>0</v>
      </c>
      <c r="T35">
        <v>1</v>
      </c>
      <c r="V35">
        <v>0</v>
      </c>
      <c r="W35">
        <v>0</v>
      </c>
      <c r="X35">
        <v>0</v>
      </c>
      <c r="Z35">
        <v>0</v>
      </c>
      <c r="AA35" t="s">
        <v>51</v>
      </c>
      <c r="AB35" t="s">
        <v>70</v>
      </c>
      <c r="AC35">
        <v>4</v>
      </c>
      <c r="AD35" t="s">
        <v>51</v>
      </c>
      <c r="AE35" t="s">
        <v>53</v>
      </c>
      <c r="AF35" t="s">
        <v>62</v>
      </c>
      <c r="AG35">
        <v>0</v>
      </c>
      <c r="AH35">
        <v>0</v>
      </c>
      <c r="AI35">
        <v>0</v>
      </c>
      <c r="AJ35" t="s">
        <v>51</v>
      </c>
      <c r="AK35">
        <v>0</v>
      </c>
      <c r="AL35">
        <v>2.67</v>
      </c>
      <c r="AM35">
        <v>20</v>
      </c>
      <c r="AN35">
        <v>22.67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1</v>
      </c>
      <c r="AU35">
        <v>1</v>
      </c>
    </row>
    <row r="36" spans="1:47" x14ac:dyDescent="0.3">
      <c r="A36" t="s">
        <v>119</v>
      </c>
      <c r="B36">
        <v>7</v>
      </c>
      <c r="C36" t="s">
        <v>69</v>
      </c>
      <c r="D36">
        <v>5459</v>
      </c>
      <c r="E36" t="s">
        <v>49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N36">
        <v>1</v>
      </c>
      <c r="O36" t="s">
        <v>50</v>
      </c>
      <c r="P36">
        <v>0</v>
      </c>
      <c r="Q36" t="s">
        <v>51</v>
      </c>
      <c r="R36">
        <v>0</v>
      </c>
      <c r="S36">
        <v>0</v>
      </c>
      <c r="T36">
        <v>3</v>
      </c>
      <c r="V36">
        <v>0</v>
      </c>
      <c r="W36">
        <v>0</v>
      </c>
      <c r="X36">
        <v>0</v>
      </c>
      <c r="Z36">
        <v>0</v>
      </c>
      <c r="AA36" t="s">
        <v>125</v>
      </c>
      <c r="AB36" t="s">
        <v>70</v>
      </c>
      <c r="AC36">
        <v>3</v>
      </c>
      <c r="AD36" t="s">
        <v>126</v>
      </c>
      <c r="AE36" t="s">
        <v>80</v>
      </c>
      <c r="AF36" t="s">
        <v>62</v>
      </c>
      <c r="AG36">
        <v>0</v>
      </c>
      <c r="AH36">
        <v>0</v>
      </c>
      <c r="AI36">
        <v>0</v>
      </c>
      <c r="AJ36" t="s">
        <v>51</v>
      </c>
      <c r="AK36">
        <v>3</v>
      </c>
      <c r="AL36">
        <v>8</v>
      </c>
      <c r="AM36">
        <v>20</v>
      </c>
      <c r="AN36">
        <v>31</v>
      </c>
      <c r="AO36">
        <v>3</v>
      </c>
      <c r="AP36">
        <v>0</v>
      </c>
      <c r="AQ36">
        <v>0</v>
      </c>
      <c r="AR36">
        <v>6</v>
      </c>
      <c r="AS36">
        <v>0</v>
      </c>
      <c r="AT36">
        <v>3</v>
      </c>
      <c r="AU36">
        <v>1</v>
      </c>
    </row>
    <row r="37" spans="1:47" x14ac:dyDescent="0.3">
      <c r="A37" t="s">
        <v>55</v>
      </c>
      <c r="B37">
        <v>7</v>
      </c>
      <c r="C37" t="s">
        <v>48</v>
      </c>
      <c r="D37">
        <v>501</v>
      </c>
      <c r="E37" t="s">
        <v>49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N37">
        <v>0</v>
      </c>
      <c r="O37" t="s">
        <v>50</v>
      </c>
      <c r="P37">
        <v>0</v>
      </c>
      <c r="Q37" t="s">
        <v>87</v>
      </c>
      <c r="R37">
        <v>0</v>
      </c>
      <c r="S37">
        <v>0</v>
      </c>
      <c r="T37">
        <v>1</v>
      </c>
      <c r="V37">
        <v>0</v>
      </c>
      <c r="W37">
        <v>0</v>
      </c>
      <c r="X37">
        <v>0</v>
      </c>
      <c r="Z37">
        <v>0</v>
      </c>
      <c r="AA37" t="s">
        <v>127</v>
      </c>
      <c r="AB37" t="s">
        <v>70</v>
      </c>
      <c r="AC37">
        <v>5</v>
      </c>
      <c r="AD37" t="s">
        <v>128</v>
      </c>
      <c r="AE37" t="s">
        <v>53</v>
      </c>
      <c r="AF37" t="s">
        <v>62</v>
      </c>
      <c r="AG37">
        <v>0</v>
      </c>
      <c r="AH37">
        <v>0</v>
      </c>
      <c r="AI37">
        <v>0</v>
      </c>
      <c r="AJ37" t="s">
        <v>117</v>
      </c>
      <c r="AK37">
        <v>0</v>
      </c>
      <c r="AL37">
        <v>2.67</v>
      </c>
      <c r="AM37">
        <v>20</v>
      </c>
      <c r="AN37">
        <v>22.67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1</v>
      </c>
      <c r="AU37">
        <v>1</v>
      </c>
    </row>
    <row r="38" spans="1:47" x14ac:dyDescent="0.3">
      <c r="A38" t="s">
        <v>47</v>
      </c>
      <c r="B38">
        <v>8</v>
      </c>
      <c r="C38" t="s">
        <v>85</v>
      </c>
      <c r="D38">
        <v>2423</v>
      </c>
      <c r="E38" t="s">
        <v>51</v>
      </c>
      <c r="F38">
        <v>0</v>
      </c>
      <c r="G38">
        <v>1</v>
      </c>
      <c r="H38">
        <v>0</v>
      </c>
      <c r="J38">
        <v>0</v>
      </c>
      <c r="K38">
        <v>0</v>
      </c>
      <c r="L38">
        <v>0</v>
      </c>
      <c r="N38">
        <v>0</v>
      </c>
      <c r="O38" t="s">
        <v>50</v>
      </c>
      <c r="P38">
        <v>0</v>
      </c>
      <c r="Q38" t="s">
        <v>51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Z38">
        <v>0</v>
      </c>
      <c r="AA38" t="s">
        <v>129</v>
      </c>
      <c r="AB38" t="s">
        <v>52</v>
      </c>
      <c r="AC38">
        <v>0</v>
      </c>
      <c r="AD38" t="s">
        <v>51</v>
      </c>
      <c r="AE38" t="s">
        <v>53</v>
      </c>
      <c r="AF38" t="s">
        <v>62</v>
      </c>
      <c r="AG38">
        <v>0</v>
      </c>
      <c r="AH38">
        <v>0</v>
      </c>
      <c r="AI38">
        <v>0</v>
      </c>
      <c r="AJ38" t="s">
        <v>51</v>
      </c>
      <c r="AK38">
        <v>5.67</v>
      </c>
      <c r="AL38">
        <v>0</v>
      </c>
      <c r="AM38">
        <v>0</v>
      </c>
      <c r="AN38">
        <v>5.67</v>
      </c>
      <c r="AO38">
        <v>5.67</v>
      </c>
      <c r="AP38">
        <v>4</v>
      </c>
      <c r="AQ38">
        <v>0</v>
      </c>
      <c r="AR38">
        <v>0</v>
      </c>
      <c r="AS38">
        <v>0</v>
      </c>
      <c r="AT38">
        <v>0</v>
      </c>
    </row>
    <row r="39" spans="1:47" x14ac:dyDescent="0.3">
      <c r="A39" t="s">
        <v>109</v>
      </c>
      <c r="B39">
        <v>8</v>
      </c>
      <c r="C39" t="s">
        <v>72</v>
      </c>
      <c r="D39">
        <v>3467</v>
      </c>
      <c r="E39" t="s">
        <v>49</v>
      </c>
      <c r="F39">
        <v>1</v>
      </c>
      <c r="G39">
        <v>0</v>
      </c>
      <c r="H39">
        <v>0</v>
      </c>
      <c r="J39">
        <v>0</v>
      </c>
      <c r="K39">
        <v>0</v>
      </c>
      <c r="L39">
        <v>0</v>
      </c>
      <c r="N39">
        <v>0</v>
      </c>
      <c r="O39" t="s">
        <v>94</v>
      </c>
      <c r="P39">
        <v>0</v>
      </c>
      <c r="Q39" t="s">
        <v>130</v>
      </c>
      <c r="R39">
        <v>3</v>
      </c>
      <c r="S39">
        <v>0</v>
      </c>
      <c r="T39">
        <v>0</v>
      </c>
      <c r="V39">
        <v>1</v>
      </c>
      <c r="W39">
        <v>0</v>
      </c>
      <c r="X39">
        <v>0</v>
      </c>
      <c r="Z39">
        <v>0</v>
      </c>
      <c r="AA39" t="s">
        <v>51</v>
      </c>
      <c r="AB39" t="s">
        <v>70</v>
      </c>
      <c r="AC39">
        <v>5</v>
      </c>
      <c r="AD39" t="s">
        <v>51</v>
      </c>
      <c r="AE39" t="s">
        <v>80</v>
      </c>
      <c r="AF39" t="s">
        <v>62</v>
      </c>
      <c r="AG39">
        <v>0</v>
      </c>
      <c r="AH39">
        <v>0</v>
      </c>
      <c r="AI39">
        <v>0</v>
      </c>
      <c r="AK39">
        <v>19.670000000000002</v>
      </c>
      <c r="AL39">
        <v>18.670000000000002</v>
      </c>
      <c r="AM39">
        <v>20</v>
      </c>
      <c r="AN39">
        <v>58.33</v>
      </c>
      <c r="AO39">
        <v>7.67</v>
      </c>
      <c r="AP39">
        <v>6</v>
      </c>
      <c r="AQ39">
        <v>0</v>
      </c>
      <c r="AR39">
        <v>15</v>
      </c>
      <c r="AS39">
        <v>5</v>
      </c>
      <c r="AT39">
        <v>4</v>
      </c>
      <c r="AU39">
        <v>1</v>
      </c>
    </row>
    <row r="40" spans="1:47" x14ac:dyDescent="0.3">
      <c r="A40" t="s">
        <v>119</v>
      </c>
      <c r="B40">
        <v>8</v>
      </c>
      <c r="C40" t="s">
        <v>69</v>
      </c>
      <c r="D40">
        <v>157</v>
      </c>
      <c r="E40" t="s">
        <v>73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N40">
        <v>1</v>
      </c>
      <c r="O40" t="s">
        <v>50</v>
      </c>
      <c r="P40">
        <v>0</v>
      </c>
      <c r="Q40" t="s">
        <v>51</v>
      </c>
      <c r="R40">
        <v>0</v>
      </c>
      <c r="S40">
        <v>0</v>
      </c>
      <c r="T40">
        <v>1</v>
      </c>
      <c r="V40">
        <v>0</v>
      </c>
      <c r="W40">
        <v>0</v>
      </c>
      <c r="X40">
        <v>0</v>
      </c>
      <c r="Z40">
        <v>0</v>
      </c>
      <c r="AA40" t="s">
        <v>120</v>
      </c>
      <c r="AB40" t="s">
        <v>70</v>
      </c>
      <c r="AC40">
        <v>3</v>
      </c>
      <c r="AD40" t="s">
        <v>51</v>
      </c>
      <c r="AE40" t="s">
        <v>83</v>
      </c>
      <c r="AF40" t="s">
        <v>62</v>
      </c>
      <c r="AG40">
        <v>0</v>
      </c>
      <c r="AH40">
        <v>0</v>
      </c>
      <c r="AI40">
        <v>0</v>
      </c>
      <c r="AJ40" t="s">
        <v>131</v>
      </c>
      <c r="AK40">
        <v>3</v>
      </c>
      <c r="AL40">
        <v>2.67</v>
      </c>
      <c r="AM40">
        <v>20</v>
      </c>
      <c r="AN40">
        <v>25.67</v>
      </c>
      <c r="AO40">
        <v>3</v>
      </c>
      <c r="AP40">
        <v>0</v>
      </c>
      <c r="AQ40">
        <v>0</v>
      </c>
      <c r="AR40">
        <v>2</v>
      </c>
      <c r="AS40">
        <v>0</v>
      </c>
      <c r="AT40">
        <v>1</v>
      </c>
      <c r="AU40">
        <v>1</v>
      </c>
    </row>
    <row r="41" spans="1:47" x14ac:dyDescent="0.3">
      <c r="A41" t="s">
        <v>55</v>
      </c>
      <c r="B41">
        <v>8</v>
      </c>
      <c r="C41" t="s">
        <v>48</v>
      </c>
      <c r="D41">
        <v>172</v>
      </c>
      <c r="E41" t="s">
        <v>49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N41">
        <v>0</v>
      </c>
      <c r="O41" t="s">
        <v>50</v>
      </c>
      <c r="P41">
        <v>0</v>
      </c>
      <c r="Q41" t="s">
        <v>87</v>
      </c>
      <c r="R41">
        <v>0</v>
      </c>
      <c r="S41">
        <v>0</v>
      </c>
      <c r="T41">
        <v>0</v>
      </c>
      <c r="V41">
        <v>0</v>
      </c>
      <c r="W41">
        <v>0</v>
      </c>
      <c r="X41">
        <v>2</v>
      </c>
      <c r="Z41">
        <v>0</v>
      </c>
      <c r="AA41" t="s">
        <v>132</v>
      </c>
      <c r="AB41" t="s">
        <v>70</v>
      </c>
      <c r="AC41">
        <v>5</v>
      </c>
      <c r="AD41" t="s">
        <v>133</v>
      </c>
      <c r="AE41" t="s">
        <v>62</v>
      </c>
      <c r="AF41" t="s">
        <v>62</v>
      </c>
      <c r="AG41">
        <v>0</v>
      </c>
      <c r="AH41">
        <v>0</v>
      </c>
      <c r="AI41">
        <v>0</v>
      </c>
      <c r="AK41">
        <v>0</v>
      </c>
      <c r="AL41">
        <v>5.33</v>
      </c>
      <c r="AM41">
        <v>20</v>
      </c>
      <c r="AN41">
        <v>25.33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2</v>
      </c>
      <c r="AU41">
        <v>1</v>
      </c>
    </row>
    <row r="42" spans="1:47" x14ac:dyDescent="0.3">
      <c r="A42" t="s">
        <v>116</v>
      </c>
      <c r="B42">
        <v>8</v>
      </c>
      <c r="C42" t="s">
        <v>56</v>
      </c>
      <c r="D42">
        <v>1768</v>
      </c>
      <c r="E42" t="s">
        <v>57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N42">
        <v>1</v>
      </c>
      <c r="O42" t="s">
        <v>50</v>
      </c>
      <c r="P42">
        <v>0</v>
      </c>
      <c r="Q42" t="s">
        <v>51</v>
      </c>
      <c r="R42">
        <v>2</v>
      </c>
      <c r="S42">
        <v>1</v>
      </c>
      <c r="T42">
        <v>0</v>
      </c>
      <c r="V42">
        <v>0</v>
      </c>
      <c r="W42">
        <v>0</v>
      </c>
      <c r="X42">
        <v>0</v>
      </c>
      <c r="Z42">
        <v>0</v>
      </c>
      <c r="AB42" t="s">
        <v>70</v>
      </c>
      <c r="AC42">
        <v>5</v>
      </c>
      <c r="AD42" t="s">
        <v>51</v>
      </c>
      <c r="AE42" t="s">
        <v>83</v>
      </c>
      <c r="AF42" t="s">
        <v>53</v>
      </c>
      <c r="AG42">
        <v>0</v>
      </c>
      <c r="AH42">
        <v>0</v>
      </c>
      <c r="AI42">
        <v>0</v>
      </c>
      <c r="AK42">
        <v>3</v>
      </c>
      <c r="AL42">
        <v>13</v>
      </c>
      <c r="AM42">
        <v>20</v>
      </c>
      <c r="AN42">
        <v>36</v>
      </c>
      <c r="AO42">
        <v>3</v>
      </c>
      <c r="AP42">
        <v>0</v>
      </c>
      <c r="AQ42">
        <v>0</v>
      </c>
      <c r="AR42">
        <v>13</v>
      </c>
      <c r="AS42">
        <v>0</v>
      </c>
      <c r="AT42">
        <v>3</v>
      </c>
      <c r="AU42">
        <v>1</v>
      </c>
    </row>
    <row r="43" spans="1:47" x14ac:dyDescent="0.3">
      <c r="A43" t="s">
        <v>114</v>
      </c>
      <c r="B43">
        <v>8</v>
      </c>
      <c r="C43" t="s">
        <v>75</v>
      </c>
      <c r="D43">
        <v>1058</v>
      </c>
      <c r="E43" t="s">
        <v>57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N43">
        <v>0</v>
      </c>
      <c r="O43" t="s">
        <v>50</v>
      </c>
      <c r="P43">
        <v>0</v>
      </c>
      <c r="R43">
        <v>0</v>
      </c>
      <c r="S43">
        <v>3</v>
      </c>
      <c r="T43">
        <v>2</v>
      </c>
      <c r="V43">
        <v>0</v>
      </c>
      <c r="W43">
        <v>0</v>
      </c>
      <c r="X43">
        <v>0</v>
      </c>
      <c r="Z43">
        <v>0</v>
      </c>
      <c r="AB43" t="s">
        <v>52</v>
      </c>
      <c r="AC43">
        <v>0</v>
      </c>
      <c r="AD43" t="s">
        <v>51</v>
      </c>
      <c r="AE43" t="s">
        <v>62</v>
      </c>
      <c r="AF43" t="s">
        <v>62</v>
      </c>
      <c r="AG43">
        <v>0</v>
      </c>
      <c r="AH43">
        <v>0</v>
      </c>
      <c r="AI43">
        <v>0</v>
      </c>
      <c r="AK43">
        <v>0</v>
      </c>
      <c r="AL43">
        <v>16.329999999999998</v>
      </c>
      <c r="AM43">
        <v>0</v>
      </c>
      <c r="AN43">
        <v>16.329999999999998</v>
      </c>
      <c r="AO43">
        <v>0</v>
      </c>
      <c r="AP43">
        <v>0</v>
      </c>
      <c r="AQ43">
        <v>0</v>
      </c>
      <c r="AR43">
        <v>13</v>
      </c>
      <c r="AS43">
        <v>0</v>
      </c>
      <c r="AT43">
        <v>5</v>
      </c>
      <c r="AU43">
        <v>1</v>
      </c>
    </row>
    <row r="44" spans="1:47" x14ac:dyDescent="0.3">
      <c r="A44" t="s">
        <v>114</v>
      </c>
      <c r="B44">
        <v>9</v>
      </c>
      <c r="C44" t="s">
        <v>75</v>
      </c>
      <c r="D44">
        <v>1153</v>
      </c>
      <c r="E44" t="s">
        <v>73</v>
      </c>
      <c r="F44">
        <v>0</v>
      </c>
      <c r="G44">
        <v>0</v>
      </c>
      <c r="H44">
        <v>0</v>
      </c>
      <c r="J44">
        <v>0</v>
      </c>
      <c r="K44">
        <v>0</v>
      </c>
      <c r="L44">
        <v>1</v>
      </c>
      <c r="N44">
        <v>0</v>
      </c>
      <c r="O44" t="s">
        <v>50</v>
      </c>
      <c r="P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Z44">
        <v>0</v>
      </c>
      <c r="AB44" t="s">
        <v>79</v>
      </c>
      <c r="AC44">
        <v>5</v>
      </c>
      <c r="AD44" t="s">
        <v>51</v>
      </c>
      <c r="AE44" t="s">
        <v>53</v>
      </c>
      <c r="AF44" t="s">
        <v>62</v>
      </c>
      <c r="AG44">
        <v>0</v>
      </c>
      <c r="AH44">
        <v>0</v>
      </c>
      <c r="AI44">
        <v>0</v>
      </c>
      <c r="AJ44" t="s">
        <v>134</v>
      </c>
      <c r="AK44">
        <v>3.67</v>
      </c>
      <c r="AL44">
        <v>0</v>
      </c>
      <c r="AM44">
        <v>30</v>
      </c>
      <c r="AN44">
        <v>33.67</v>
      </c>
      <c r="AO44">
        <v>3.67</v>
      </c>
      <c r="AP44">
        <v>0</v>
      </c>
      <c r="AQ44">
        <v>3</v>
      </c>
      <c r="AR44">
        <v>0</v>
      </c>
      <c r="AS44">
        <v>0</v>
      </c>
      <c r="AT44">
        <v>0</v>
      </c>
    </row>
    <row r="45" spans="1:47" x14ac:dyDescent="0.3">
      <c r="A45" t="s">
        <v>109</v>
      </c>
      <c r="B45">
        <v>9</v>
      </c>
      <c r="C45" t="s">
        <v>72</v>
      </c>
      <c r="D45">
        <v>78</v>
      </c>
      <c r="E45" t="s">
        <v>49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N45">
        <v>1</v>
      </c>
      <c r="O45" t="s">
        <v>94</v>
      </c>
      <c r="P45">
        <v>0</v>
      </c>
      <c r="R45">
        <v>0</v>
      </c>
      <c r="S45">
        <v>1</v>
      </c>
      <c r="T45">
        <v>0</v>
      </c>
      <c r="V45">
        <v>0</v>
      </c>
      <c r="W45">
        <v>0</v>
      </c>
      <c r="X45">
        <v>2</v>
      </c>
      <c r="Z45">
        <v>0</v>
      </c>
      <c r="AA45" t="s">
        <v>135</v>
      </c>
      <c r="AB45" t="s">
        <v>79</v>
      </c>
      <c r="AC45">
        <v>5</v>
      </c>
      <c r="AD45" t="s">
        <v>136</v>
      </c>
      <c r="AE45" t="s">
        <v>83</v>
      </c>
      <c r="AF45" t="s">
        <v>62</v>
      </c>
      <c r="AG45">
        <v>0</v>
      </c>
      <c r="AH45">
        <v>0</v>
      </c>
      <c r="AI45">
        <v>0</v>
      </c>
      <c r="AJ45" t="s">
        <v>51</v>
      </c>
      <c r="AK45">
        <v>15</v>
      </c>
      <c r="AL45">
        <v>9</v>
      </c>
      <c r="AM45">
        <v>30</v>
      </c>
      <c r="AN45">
        <v>54</v>
      </c>
      <c r="AO45">
        <v>3</v>
      </c>
      <c r="AP45">
        <v>0</v>
      </c>
      <c r="AQ45">
        <v>0</v>
      </c>
      <c r="AR45">
        <v>3</v>
      </c>
      <c r="AS45">
        <v>4</v>
      </c>
      <c r="AT45">
        <v>3</v>
      </c>
      <c r="AU45">
        <v>1</v>
      </c>
    </row>
    <row r="46" spans="1:47" x14ac:dyDescent="0.3">
      <c r="A46" t="s">
        <v>116</v>
      </c>
      <c r="B46">
        <v>9</v>
      </c>
      <c r="C46" t="s">
        <v>56</v>
      </c>
      <c r="D46">
        <v>4041</v>
      </c>
      <c r="E46" t="s">
        <v>49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N46">
        <v>0</v>
      </c>
      <c r="O46" t="s">
        <v>137</v>
      </c>
      <c r="P46">
        <v>0</v>
      </c>
      <c r="Q46" t="s">
        <v>51</v>
      </c>
      <c r="R46">
        <v>0</v>
      </c>
      <c r="S46">
        <v>1</v>
      </c>
      <c r="T46">
        <v>0</v>
      </c>
      <c r="V46">
        <v>0</v>
      </c>
      <c r="W46">
        <v>0</v>
      </c>
      <c r="X46">
        <v>0</v>
      </c>
      <c r="Z46">
        <v>0</v>
      </c>
      <c r="AA46" t="s">
        <v>51</v>
      </c>
      <c r="AB46" t="s">
        <v>52</v>
      </c>
      <c r="AC46">
        <v>0</v>
      </c>
      <c r="AD46" t="s">
        <v>51</v>
      </c>
      <c r="AE46" t="s">
        <v>53</v>
      </c>
      <c r="AF46" t="s">
        <v>62</v>
      </c>
      <c r="AG46">
        <v>0</v>
      </c>
      <c r="AH46">
        <v>0</v>
      </c>
      <c r="AI46">
        <v>0</v>
      </c>
      <c r="AJ46" t="s">
        <v>138</v>
      </c>
      <c r="AK46">
        <v>8</v>
      </c>
      <c r="AL46">
        <v>3.67</v>
      </c>
      <c r="AM46">
        <v>0</v>
      </c>
      <c r="AN46">
        <v>11.67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1</v>
      </c>
      <c r="AU46">
        <v>1</v>
      </c>
    </row>
    <row r="47" spans="1:47" x14ac:dyDescent="0.3">
      <c r="A47" t="s">
        <v>55</v>
      </c>
      <c r="B47">
        <v>9</v>
      </c>
      <c r="C47" t="s">
        <v>48</v>
      </c>
      <c r="D47">
        <v>8724</v>
      </c>
      <c r="E47" t="s">
        <v>57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N47">
        <v>0</v>
      </c>
      <c r="O47" t="s">
        <v>50</v>
      </c>
      <c r="P47">
        <v>0</v>
      </c>
      <c r="Q47" t="s">
        <v>51</v>
      </c>
      <c r="R47">
        <v>0</v>
      </c>
      <c r="S47">
        <v>0</v>
      </c>
      <c r="T47">
        <v>1</v>
      </c>
      <c r="V47">
        <v>0</v>
      </c>
      <c r="W47">
        <v>0</v>
      </c>
      <c r="X47">
        <v>0</v>
      </c>
      <c r="Z47">
        <v>0</v>
      </c>
      <c r="AA47" t="s">
        <v>139</v>
      </c>
      <c r="AB47" t="s">
        <v>65</v>
      </c>
      <c r="AC47">
        <v>1</v>
      </c>
      <c r="AD47" t="s">
        <v>140</v>
      </c>
      <c r="AE47" t="s">
        <v>62</v>
      </c>
      <c r="AF47" t="s">
        <v>62</v>
      </c>
      <c r="AG47">
        <v>0</v>
      </c>
      <c r="AH47">
        <v>0</v>
      </c>
      <c r="AI47">
        <v>0</v>
      </c>
      <c r="AJ47" t="s">
        <v>51</v>
      </c>
      <c r="AK47">
        <v>0</v>
      </c>
      <c r="AL47">
        <v>2.67</v>
      </c>
      <c r="AM47">
        <v>0</v>
      </c>
      <c r="AN47">
        <v>2.67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1</v>
      </c>
      <c r="AU47">
        <v>1</v>
      </c>
    </row>
    <row r="48" spans="1:47" x14ac:dyDescent="0.3">
      <c r="A48" t="s">
        <v>47</v>
      </c>
      <c r="B48">
        <v>9</v>
      </c>
      <c r="C48" t="s">
        <v>85</v>
      </c>
      <c r="D48">
        <v>1721</v>
      </c>
      <c r="E48" t="s">
        <v>51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N48">
        <v>0</v>
      </c>
      <c r="O48" t="s">
        <v>50</v>
      </c>
      <c r="P48">
        <v>0</v>
      </c>
      <c r="Q48" t="s">
        <v>95</v>
      </c>
      <c r="R48">
        <v>0</v>
      </c>
      <c r="S48">
        <v>1</v>
      </c>
      <c r="T48">
        <v>0</v>
      </c>
      <c r="V48">
        <v>0</v>
      </c>
      <c r="W48">
        <v>0</v>
      </c>
      <c r="X48">
        <v>0</v>
      </c>
      <c r="Z48">
        <v>0</v>
      </c>
      <c r="AA48" t="s">
        <v>51</v>
      </c>
      <c r="AB48" t="s">
        <v>65</v>
      </c>
      <c r="AC48">
        <v>1</v>
      </c>
      <c r="AD48" t="s">
        <v>51</v>
      </c>
      <c r="AE48" t="s">
        <v>53</v>
      </c>
      <c r="AF48" t="s">
        <v>62</v>
      </c>
      <c r="AG48">
        <v>0</v>
      </c>
      <c r="AH48">
        <v>0</v>
      </c>
      <c r="AI48">
        <v>0</v>
      </c>
      <c r="AJ48" t="s">
        <v>141</v>
      </c>
      <c r="AK48">
        <v>0</v>
      </c>
      <c r="AL48">
        <v>3.67</v>
      </c>
      <c r="AM48">
        <v>0</v>
      </c>
      <c r="AN48">
        <v>3.67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1</v>
      </c>
      <c r="AU48">
        <v>1</v>
      </c>
    </row>
    <row r="49" spans="1:47" x14ac:dyDescent="0.3">
      <c r="A49" t="s">
        <v>119</v>
      </c>
      <c r="B49">
        <v>8</v>
      </c>
      <c r="C49" t="s">
        <v>69</v>
      </c>
      <c r="D49">
        <v>1073</v>
      </c>
      <c r="E49" t="s">
        <v>49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N49">
        <v>1</v>
      </c>
      <c r="O49" t="s">
        <v>50</v>
      </c>
      <c r="P49">
        <v>0</v>
      </c>
      <c r="Q49" t="s">
        <v>51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Z49">
        <v>0</v>
      </c>
      <c r="AA49" t="s">
        <v>142</v>
      </c>
      <c r="AB49" t="s">
        <v>79</v>
      </c>
      <c r="AC49">
        <v>5</v>
      </c>
      <c r="AD49" t="s">
        <v>143</v>
      </c>
      <c r="AE49" t="s">
        <v>83</v>
      </c>
      <c r="AF49" t="s">
        <v>62</v>
      </c>
      <c r="AG49">
        <v>0</v>
      </c>
      <c r="AH49">
        <v>0</v>
      </c>
      <c r="AI49">
        <v>0</v>
      </c>
      <c r="AJ49" t="s">
        <v>144</v>
      </c>
      <c r="AK49">
        <v>3</v>
      </c>
      <c r="AL49">
        <v>0</v>
      </c>
      <c r="AM49">
        <v>30</v>
      </c>
      <c r="AN49">
        <v>33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7" x14ac:dyDescent="0.3">
      <c r="A50" t="s">
        <v>114</v>
      </c>
      <c r="B50">
        <v>10</v>
      </c>
      <c r="C50" t="s">
        <v>75</v>
      </c>
      <c r="D50">
        <v>1512</v>
      </c>
      <c r="E50" t="s">
        <v>73</v>
      </c>
      <c r="F50">
        <v>1</v>
      </c>
      <c r="G50">
        <v>0</v>
      </c>
      <c r="H50">
        <v>0</v>
      </c>
      <c r="J50">
        <v>0</v>
      </c>
      <c r="K50">
        <v>0</v>
      </c>
      <c r="L50">
        <v>0</v>
      </c>
      <c r="N50">
        <v>0</v>
      </c>
      <c r="O50" t="s">
        <v>50</v>
      </c>
      <c r="P50">
        <v>0</v>
      </c>
      <c r="R50">
        <v>0</v>
      </c>
      <c r="S50">
        <v>0</v>
      </c>
      <c r="T50">
        <v>0</v>
      </c>
      <c r="V50">
        <v>0</v>
      </c>
      <c r="W50">
        <v>1</v>
      </c>
      <c r="X50">
        <v>0</v>
      </c>
      <c r="Z50">
        <v>0</v>
      </c>
      <c r="AB50" t="s">
        <v>65</v>
      </c>
      <c r="AC50">
        <v>0</v>
      </c>
      <c r="AD50" t="s">
        <v>51</v>
      </c>
      <c r="AE50" t="s">
        <v>62</v>
      </c>
      <c r="AF50" t="s">
        <v>62</v>
      </c>
      <c r="AG50">
        <v>0</v>
      </c>
      <c r="AH50">
        <v>0</v>
      </c>
      <c r="AI50">
        <v>0</v>
      </c>
      <c r="AK50">
        <v>7.67</v>
      </c>
      <c r="AL50">
        <v>3.67</v>
      </c>
      <c r="AM50">
        <v>0</v>
      </c>
      <c r="AN50">
        <v>11.33</v>
      </c>
      <c r="AO50">
        <v>7.67</v>
      </c>
      <c r="AP50">
        <v>6</v>
      </c>
      <c r="AQ50">
        <v>0</v>
      </c>
      <c r="AR50">
        <v>0</v>
      </c>
      <c r="AS50">
        <v>3</v>
      </c>
      <c r="AT50">
        <v>1</v>
      </c>
      <c r="AU50">
        <v>1</v>
      </c>
    </row>
    <row r="51" spans="1:47" x14ac:dyDescent="0.3">
      <c r="A51" t="s">
        <v>109</v>
      </c>
      <c r="B51">
        <v>10</v>
      </c>
      <c r="C51" t="s">
        <v>72</v>
      </c>
      <c r="D51">
        <v>7314</v>
      </c>
      <c r="E51" t="s">
        <v>49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N51">
        <v>0</v>
      </c>
      <c r="O51" t="s">
        <v>50</v>
      </c>
      <c r="P51">
        <v>0</v>
      </c>
      <c r="Q51" t="s">
        <v>145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Z51">
        <v>0</v>
      </c>
      <c r="AB51" t="s">
        <v>52</v>
      </c>
      <c r="AC51">
        <v>0</v>
      </c>
      <c r="AE51" t="s">
        <v>62</v>
      </c>
      <c r="AF51" t="s">
        <v>62</v>
      </c>
      <c r="AG51">
        <v>0</v>
      </c>
      <c r="AH51">
        <v>0</v>
      </c>
      <c r="AI51">
        <v>0</v>
      </c>
      <c r="AJ51" t="s">
        <v>146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7" x14ac:dyDescent="0.3">
      <c r="A52" t="s">
        <v>55</v>
      </c>
      <c r="B52">
        <v>10</v>
      </c>
      <c r="C52" t="s">
        <v>48</v>
      </c>
      <c r="D52">
        <v>151</v>
      </c>
      <c r="E52" t="s">
        <v>49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N52">
        <v>0</v>
      </c>
      <c r="O52" t="s">
        <v>50</v>
      </c>
      <c r="P52">
        <v>0</v>
      </c>
      <c r="Q52" t="s">
        <v>87</v>
      </c>
      <c r="R52">
        <v>0</v>
      </c>
      <c r="S52">
        <v>0</v>
      </c>
      <c r="T52">
        <v>3</v>
      </c>
      <c r="V52">
        <v>0</v>
      </c>
      <c r="W52">
        <v>0</v>
      </c>
      <c r="X52">
        <v>1</v>
      </c>
      <c r="Z52">
        <v>0</v>
      </c>
      <c r="AA52" t="s">
        <v>147</v>
      </c>
      <c r="AB52" t="s">
        <v>52</v>
      </c>
      <c r="AC52">
        <v>0</v>
      </c>
      <c r="AD52" t="s">
        <v>148</v>
      </c>
      <c r="AE52" t="s">
        <v>62</v>
      </c>
      <c r="AF52" t="s">
        <v>62</v>
      </c>
      <c r="AG52">
        <v>0</v>
      </c>
      <c r="AH52">
        <v>0</v>
      </c>
      <c r="AI52">
        <v>0</v>
      </c>
      <c r="AJ52" t="s">
        <v>51</v>
      </c>
      <c r="AK52">
        <v>0</v>
      </c>
      <c r="AL52">
        <v>10.67</v>
      </c>
      <c r="AM52">
        <v>0</v>
      </c>
      <c r="AN52">
        <v>10.67</v>
      </c>
      <c r="AO52">
        <v>0</v>
      </c>
      <c r="AP52">
        <v>0</v>
      </c>
      <c r="AQ52">
        <v>0</v>
      </c>
      <c r="AR52">
        <v>6</v>
      </c>
      <c r="AS52">
        <v>2</v>
      </c>
      <c r="AT52">
        <v>4</v>
      </c>
      <c r="AU52">
        <v>1</v>
      </c>
    </row>
    <row r="53" spans="1:47" x14ac:dyDescent="0.3">
      <c r="A53" t="s">
        <v>47</v>
      </c>
      <c r="B53">
        <v>10</v>
      </c>
      <c r="C53" t="s">
        <v>85</v>
      </c>
      <c r="D53">
        <v>238</v>
      </c>
      <c r="E53" t="s">
        <v>57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N53">
        <v>1</v>
      </c>
      <c r="O53" t="s">
        <v>50</v>
      </c>
      <c r="P53">
        <v>0</v>
      </c>
      <c r="Q53" t="s">
        <v>149</v>
      </c>
      <c r="R53">
        <v>0</v>
      </c>
      <c r="S53">
        <v>0</v>
      </c>
      <c r="T53">
        <v>0</v>
      </c>
      <c r="V53">
        <v>2</v>
      </c>
      <c r="W53">
        <v>0</v>
      </c>
      <c r="X53">
        <v>0</v>
      </c>
      <c r="Z53">
        <v>0</v>
      </c>
      <c r="AA53" t="s">
        <v>51</v>
      </c>
      <c r="AB53" t="s">
        <v>70</v>
      </c>
      <c r="AC53">
        <v>4</v>
      </c>
      <c r="AD53" t="s">
        <v>51</v>
      </c>
      <c r="AE53" t="s">
        <v>83</v>
      </c>
      <c r="AF53" t="s">
        <v>62</v>
      </c>
      <c r="AG53">
        <v>0</v>
      </c>
      <c r="AH53">
        <v>0</v>
      </c>
      <c r="AI53">
        <v>0</v>
      </c>
      <c r="AJ53" t="s">
        <v>51</v>
      </c>
      <c r="AK53">
        <v>3</v>
      </c>
      <c r="AL53">
        <v>9.33</v>
      </c>
      <c r="AM53">
        <v>20</v>
      </c>
      <c r="AN53">
        <v>32.33</v>
      </c>
      <c r="AO53">
        <v>3</v>
      </c>
      <c r="AP53">
        <v>0</v>
      </c>
      <c r="AQ53">
        <v>0</v>
      </c>
      <c r="AR53">
        <v>0</v>
      </c>
      <c r="AS53">
        <v>10</v>
      </c>
      <c r="AT53">
        <v>2</v>
      </c>
      <c r="AU53">
        <v>1</v>
      </c>
    </row>
    <row r="54" spans="1:47" x14ac:dyDescent="0.3">
      <c r="A54" t="s">
        <v>119</v>
      </c>
      <c r="B54">
        <v>10</v>
      </c>
      <c r="C54" t="s">
        <v>69</v>
      </c>
      <c r="D54">
        <v>509</v>
      </c>
      <c r="E54" t="s">
        <v>57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N54">
        <v>1</v>
      </c>
      <c r="O54" t="s">
        <v>50</v>
      </c>
      <c r="P54">
        <v>0</v>
      </c>
      <c r="Q54" t="s">
        <v>51</v>
      </c>
      <c r="R54">
        <v>0</v>
      </c>
      <c r="S54">
        <v>0</v>
      </c>
      <c r="T54">
        <v>0</v>
      </c>
      <c r="V54">
        <v>3</v>
      </c>
      <c r="W54">
        <v>1</v>
      </c>
      <c r="X54">
        <v>0</v>
      </c>
      <c r="Z54">
        <v>0</v>
      </c>
      <c r="AA54" t="s">
        <v>150</v>
      </c>
      <c r="AB54" t="s">
        <v>101</v>
      </c>
      <c r="AC54">
        <v>2</v>
      </c>
      <c r="AD54" t="s">
        <v>151</v>
      </c>
      <c r="AE54" t="s">
        <v>80</v>
      </c>
      <c r="AF54" t="s">
        <v>62</v>
      </c>
      <c r="AG54">
        <v>0</v>
      </c>
      <c r="AH54">
        <v>0</v>
      </c>
      <c r="AI54">
        <v>0</v>
      </c>
      <c r="AJ54" t="s">
        <v>51</v>
      </c>
      <c r="AK54">
        <v>3</v>
      </c>
      <c r="AL54">
        <v>17.670000000000002</v>
      </c>
      <c r="AM54">
        <v>16</v>
      </c>
      <c r="AN54">
        <v>36.67</v>
      </c>
      <c r="AO54">
        <v>3</v>
      </c>
      <c r="AP54">
        <v>0</v>
      </c>
      <c r="AQ54">
        <v>0</v>
      </c>
      <c r="AR54">
        <v>0</v>
      </c>
      <c r="AS54">
        <v>18</v>
      </c>
      <c r="AT54">
        <v>4</v>
      </c>
      <c r="AU54">
        <v>1</v>
      </c>
    </row>
    <row r="55" spans="1:47" x14ac:dyDescent="0.3">
      <c r="A55" t="s">
        <v>116</v>
      </c>
      <c r="B55">
        <v>10</v>
      </c>
      <c r="C55" t="s">
        <v>56</v>
      </c>
      <c r="D55">
        <v>2370</v>
      </c>
      <c r="E55" t="s">
        <v>73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N55">
        <v>0</v>
      </c>
      <c r="O55" t="s">
        <v>50</v>
      </c>
      <c r="P55">
        <v>0</v>
      </c>
      <c r="Q55" t="s">
        <v>51</v>
      </c>
      <c r="R55">
        <v>1</v>
      </c>
      <c r="S55">
        <v>0</v>
      </c>
      <c r="T55">
        <v>0</v>
      </c>
      <c r="V55">
        <v>1</v>
      </c>
      <c r="W55">
        <v>0</v>
      </c>
      <c r="X55">
        <v>0</v>
      </c>
      <c r="Z55">
        <v>0</v>
      </c>
      <c r="AA55" t="s">
        <v>51</v>
      </c>
      <c r="AB55" t="s">
        <v>70</v>
      </c>
      <c r="AC55">
        <v>5</v>
      </c>
      <c r="AD55" t="s">
        <v>51</v>
      </c>
      <c r="AE55" t="s">
        <v>83</v>
      </c>
      <c r="AF55" t="s">
        <v>62</v>
      </c>
      <c r="AG55">
        <v>0</v>
      </c>
      <c r="AH55">
        <v>0</v>
      </c>
      <c r="AI55">
        <v>0</v>
      </c>
      <c r="AK55">
        <v>0</v>
      </c>
      <c r="AL55">
        <v>9.33</v>
      </c>
      <c r="AM55">
        <v>20</v>
      </c>
      <c r="AN55">
        <v>29.33</v>
      </c>
      <c r="AO55">
        <v>0</v>
      </c>
      <c r="AP55">
        <v>0</v>
      </c>
      <c r="AQ55">
        <v>0</v>
      </c>
      <c r="AR55">
        <v>5</v>
      </c>
      <c r="AS55">
        <v>5</v>
      </c>
      <c r="AT55">
        <v>2</v>
      </c>
      <c r="AU55">
        <v>1</v>
      </c>
    </row>
    <row r="56" spans="1:47" x14ac:dyDescent="0.3">
      <c r="A56" t="s">
        <v>114</v>
      </c>
      <c r="B56">
        <v>11</v>
      </c>
      <c r="C56" t="s">
        <v>72</v>
      </c>
      <c r="D56">
        <v>2423</v>
      </c>
      <c r="E56" t="s">
        <v>73</v>
      </c>
      <c r="F56">
        <v>0</v>
      </c>
      <c r="G56">
        <v>1</v>
      </c>
      <c r="H56">
        <v>0</v>
      </c>
      <c r="J56">
        <v>0</v>
      </c>
      <c r="K56">
        <v>0</v>
      </c>
      <c r="L56">
        <v>0</v>
      </c>
      <c r="N56">
        <v>0</v>
      </c>
      <c r="O56" t="s">
        <v>50</v>
      </c>
      <c r="P56">
        <v>0</v>
      </c>
      <c r="R56">
        <v>0</v>
      </c>
      <c r="S56">
        <v>0</v>
      </c>
      <c r="T56">
        <v>1</v>
      </c>
      <c r="V56">
        <v>0</v>
      </c>
      <c r="W56">
        <v>0</v>
      </c>
      <c r="X56">
        <v>0</v>
      </c>
      <c r="Z56">
        <v>0</v>
      </c>
      <c r="AB56" t="s">
        <v>152</v>
      </c>
      <c r="AC56">
        <v>4</v>
      </c>
      <c r="AD56" t="s">
        <v>51</v>
      </c>
      <c r="AE56" t="s">
        <v>62</v>
      </c>
      <c r="AF56" t="s">
        <v>83</v>
      </c>
      <c r="AG56">
        <v>0</v>
      </c>
      <c r="AH56">
        <v>0</v>
      </c>
      <c r="AI56">
        <v>0</v>
      </c>
      <c r="AK56">
        <v>5.67</v>
      </c>
      <c r="AL56">
        <v>2.67</v>
      </c>
      <c r="AM56">
        <v>10</v>
      </c>
      <c r="AN56">
        <v>18.329999999999998</v>
      </c>
      <c r="AO56">
        <v>5.67</v>
      </c>
      <c r="AP56">
        <v>4</v>
      </c>
      <c r="AQ56">
        <v>0</v>
      </c>
      <c r="AR56">
        <v>2</v>
      </c>
      <c r="AS56">
        <v>0</v>
      </c>
      <c r="AT56">
        <v>1</v>
      </c>
      <c r="AU56">
        <v>1</v>
      </c>
    </row>
    <row r="57" spans="1:47" x14ac:dyDescent="0.3">
      <c r="A57" t="s">
        <v>109</v>
      </c>
      <c r="B57">
        <v>11</v>
      </c>
      <c r="C57" t="s">
        <v>85</v>
      </c>
      <c r="D57">
        <v>811</v>
      </c>
      <c r="E57" t="s">
        <v>73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N57">
        <v>1</v>
      </c>
      <c r="O57" t="s">
        <v>50</v>
      </c>
      <c r="P57">
        <v>0</v>
      </c>
      <c r="Q57" t="s">
        <v>51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Z57">
        <v>0</v>
      </c>
      <c r="AA57" t="s">
        <v>153</v>
      </c>
      <c r="AB57" t="s">
        <v>52</v>
      </c>
      <c r="AC57">
        <v>0</v>
      </c>
      <c r="AD57" t="s">
        <v>51</v>
      </c>
      <c r="AE57" t="s">
        <v>83</v>
      </c>
      <c r="AF57" t="s">
        <v>62</v>
      </c>
      <c r="AG57">
        <v>0</v>
      </c>
      <c r="AH57">
        <v>0</v>
      </c>
      <c r="AI57">
        <v>0</v>
      </c>
      <c r="AJ57" t="s">
        <v>51</v>
      </c>
      <c r="AK57">
        <v>3</v>
      </c>
      <c r="AL57">
        <v>0</v>
      </c>
      <c r="AM57">
        <v>0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7" x14ac:dyDescent="0.3">
      <c r="A58" t="s">
        <v>116</v>
      </c>
      <c r="B58">
        <v>11</v>
      </c>
      <c r="C58" t="s">
        <v>69</v>
      </c>
      <c r="D58">
        <v>58</v>
      </c>
      <c r="E58" t="s">
        <v>49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N58">
        <v>0</v>
      </c>
      <c r="O58" t="s">
        <v>50</v>
      </c>
      <c r="P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Z58">
        <v>0</v>
      </c>
      <c r="AA58" t="s">
        <v>117</v>
      </c>
      <c r="AB58" t="s">
        <v>152</v>
      </c>
      <c r="AC58">
        <v>2</v>
      </c>
      <c r="AD58" t="s">
        <v>51</v>
      </c>
      <c r="AE58" t="s">
        <v>53</v>
      </c>
      <c r="AF58" t="s">
        <v>53</v>
      </c>
      <c r="AG58">
        <v>0</v>
      </c>
      <c r="AH58">
        <v>0</v>
      </c>
      <c r="AI58">
        <v>0</v>
      </c>
      <c r="AJ58" t="s">
        <v>154</v>
      </c>
      <c r="AK58">
        <v>0</v>
      </c>
      <c r="AL58">
        <v>0</v>
      </c>
      <c r="AM58">
        <v>10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7" x14ac:dyDescent="0.3">
      <c r="A59" t="s">
        <v>84</v>
      </c>
      <c r="B59">
        <v>11</v>
      </c>
      <c r="C59" t="s">
        <v>48</v>
      </c>
      <c r="D59">
        <v>3467</v>
      </c>
      <c r="E59" t="s">
        <v>57</v>
      </c>
      <c r="F59">
        <v>1</v>
      </c>
      <c r="G59">
        <v>0</v>
      </c>
      <c r="H59">
        <v>0</v>
      </c>
      <c r="J59">
        <v>0</v>
      </c>
      <c r="K59">
        <v>0</v>
      </c>
      <c r="L59">
        <v>0</v>
      </c>
      <c r="N59">
        <v>1</v>
      </c>
      <c r="O59" t="s">
        <v>50</v>
      </c>
      <c r="P59">
        <v>0</v>
      </c>
      <c r="R59">
        <v>4</v>
      </c>
      <c r="S59">
        <v>0</v>
      </c>
      <c r="T59">
        <v>0</v>
      </c>
      <c r="V59">
        <v>2</v>
      </c>
      <c r="W59">
        <v>0</v>
      </c>
      <c r="X59">
        <v>0</v>
      </c>
      <c r="Z59">
        <v>0</v>
      </c>
      <c r="AB59" t="s">
        <v>70</v>
      </c>
      <c r="AC59">
        <v>5</v>
      </c>
      <c r="AE59" t="s">
        <v>80</v>
      </c>
      <c r="AF59" t="s">
        <v>62</v>
      </c>
      <c r="AG59">
        <v>0</v>
      </c>
      <c r="AH59">
        <v>0</v>
      </c>
      <c r="AI59">
        <v>0</v>
      </c>
      <c r="AJ59" t="s">
        <v>51</v>
      </c>
      <c r="AK59">
        <v>10.67</v>
      </c>
      <c r="AL59">
        <v>28</v>
      </c>
      <c r="AM59">
        <v>20</v>
      </c>
      <c r="AN59">
        <v>58.67</v>
      </c>
      <c r="AO59">
        <v>10.67</v>
      </c>
      <c r="AP59">
        <v>6</v>
      </c>
      <c r="AQ59">
        <v>0</v>
      </c>
      <c r="AR59">
        <v>20</v>
      </c>
      <c r="AS59">
        <v>10</v>
      </c>
      <c r="AT59">
        <v>6</v>
      </c>
      <c r="AU59">
        <v>1</v>
      </c>
    </row>
    <row r="60" spans="1:47" x14ac:dyDescent="0.3">
      <c r="A60" t="s">
        <v>155</v>
      </c>
      <c r="B60">
        <v>11</v>
      </c>
      <c r="C60" t="s">
        <v>56</v>
      </c>
      <c r="D60">
        <v>1729</v>
      </c>
      <c r="E60" t="s">
        <v>49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N60">
        <v>0</v>
      </c>
      <c r="O60" t="s">
        <v>110</v>
      </c>
      <c r="P60">
        <v>0</v>
      </c>
      <c r="Q60" t="s">
        <v>51</v>
      </c>
      <c r="R60">
        <v>0</v>
      </c>
      <c r="S60">
        <v>0</v>
      </c>
      <c r="T60">
        <v>0</v>
      </c>
      <c r="V60">
        <v>0</v>
      </c>
      <c r="W60">
        <v>0</v>
      </c>
      <c r="X60">
        <v>2</v>
      </c>
      <c r="Z60">
        <v>0</v>
      </c>
      <c r="AA60" t="s">
        <v>156</v>
      </c>
      <c r="AB60" t="s">
        <v>70</v>
      </c>
      <c r="AC60">
        <v>3</v>
      </c>
      <c r="AD60" t="s">
        <v>157</v>
      </c>
      <c r="AE60" t="s">
        <v>53</v>
      </c>
      <c r="AF60" t="s">
        <v>83</v>
      </c>
      <c r="AG60">
        <v>0</v>
      </c>
      <c r="AH60">
        <v>0</v>
      </c>
      <c r="AI60">
        <v>0</v>
      </c>
      <c r="AJ60" t="s">
        <v>158</v>
      </c>
      <c r="AK60">
        <v>-1</v>
      </c>
      <c r="AL60">
        <v>5.33</v>
      </c>
      <c r="AM60">
        <v>20</v>
      </c>
      <c r="AN60">
        <v>24.33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2</v>
      </c>
      <c r="AU60">
        <v>1</v>
      </c>
    </row>
    <row r="61" spans="1:47" x14ac:dyDescent="0.3">
      <c r="A61" t="s">
        <v>159</v>
      </c>
      <c r="B61">
        <v>11</v>
      </c>
      <c r="C61" t="s">
        <v>75</v>
      </c>
      <c r="D61">
        <v>246</v>
      </c>
      <c r="E61" t="s">
        <v>57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N61">
        <v>1</v>
      </c>
      <c r="O61" t="s">
        <v>50</v>
      </c>
      <c r="P61">
        <v>0</v>
      </c>
      <c r="Q61" t="s">
        <v>160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Z61">
        <v>0</v>
      </c>
      <c r="AA61" t="s">
        <v>161</v>
      </c>
      <c r="AB61" t="s">
        <v>60</v>
      </c>
      <c r="AC61">
        <v>3</v>
      </c>
      <c r="AD61" t="s">
        <v>162</v>
      </c>
      <c r="AE61" t="s">
        <v>83</v>
      </c>
      <c r="AF61" t="s">
        <v>83</v>
      </c>
      <c r="AG61">
        <v>0</v>
      </c>
      <c r="AH61">
        <v>0</v>
      </c>
      <c r="AI61">
        <v>0</v>
      </c>
      <c r="AJ61" t="s">
        <v>163</v>
      </c>
      <c r="AK61">
        <v>3</v>
      </c>
      <c r="AL61">
        <v>4.67</v>
      </c>
      <c r="AM61">
        <v>8</v>
      </c>
      <c r="AN61">
        <v>15.67</v>
      </c>
      <c r="AO61">
        <v>3</v>
      </c>
      <c r="AP61">
        <v>0</v>
      </c>
      <c r="AQ61">
        <v>0</v>
      </c>
      <c r="AR61">
        <v>0</v>
      </c>
      <c r="AS61">
        <v>5</v>
      </c>
      <c r="AT61">
        <v>1</v>
      </c>
      <c r="AU61">
        <v>1</v>
      </c>
    </row>
    <row r="62" spans="1:47" x14ac:dyDescent="0.3">
      <c r="A62" t="s">
        <v>84</v>
      </c>
      <c r="B62">
        <v>12</v>
      </c>
      <c r="C62" t="s">
        <v>48</v>
      </c>
      <c r="D62">
        <v>9101</v>
      </c>
      <c r="E62" t="s">
        <v>57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N62">
        <v>0</v>
      </c>
      <c r="O62" t="s">
        <v>50</v>
      </c>
      <c r="P62">
        <v>0</v>
      </c>
      <c r="Q62" t="s">
        <v>164</v>
      </c>
      <c r="R62">
        <v>0</v>
      </c>
      <c r="S62">
        <v>0</v>
      </c>
      <c r="T62">
        <v>0</v>
      </c>
      <c r="V62">
        <v>0</v>
      </c>
      <c r="W62">
        <v>0</v>
      </c>
      <c r="X62">
        <v>3</v>
      </c>
      <c r="Z62">
        <v>0</v>
      </c>
      <c r="AA62" t="s">
        <v>51</v>
      </c>
      <c r="AB62" t="s">
        <v>70</v>
      </c>
      <c r="AC62">
        <v>4</v>
      </c>
      <c r="AD62" t="s">
        <v>51</v>
      </c>
      <c r="AE62" t="s">
        <v>83</v>
      </c>
      <c r="AF62" t="s">
        <v>62</v>
      </c>
      <c r="AG62">
        <v>0</v>
      </c>
      <c r="AH62">
        <v>0</v>
      </c>
      <c r="AI62">
        <v>0</v>
      </c>
      <c r="AJ62" t="s">
        <v>51</v>
      </c>
      <c r="AK62">
        <v>0</v>
      </c>
      <c r="AL62">
        <v>8</v>
      </c>
      <c r="AM62">
        <v>20</v>
      </c>
      <c r="AN62">
        <v>28</v>
      </c>
      <c r="AO62">
        <v>0</v>
      </c>
      <c r="AP62">
        <v>0</v>
      </c>
      <c r="AQ62">
        <v>0</v>
      </c>
      <c r="AR62">
        <v>0</v>
      </c>
      <c r="AS62">
        <v>6</v>
      </c>
      <c r="AT62">
        <v>3</v>
      </c>
      <c r="AU62">
        <v>1</v>
      </c>
    </row>
    <row r="63" spans="1:47" x14ac:dyDescent="0.3">
      <c r="A63" t="s">
        <v>114</v>
      </c>
      <c r="B63">
        <v>12</v>
      </c>
      <c r="C63" t="s">
        <v>72</v>
      </c>
      <c r="D63">
        <v>4905</v>
      </c>
      <c r="E63" t="s">
        <v>49</v>
      </c>
      <c r="F63">
        <v>0</v>
      </c>
      <c r="G63">
        <v>0</v>
      </c>
      <c r="H63">
        <v>0</v>
      </c>
      <c r="J63">
        <v>0</v>
      </c>
      <c r="K63">
        <v>1</v>
      </c>
      <c r="L63">
        <v>0</v>
      </c>
      <c r="N63">
        <v>1</v>
      </c>
      <c r="O63" t="s">
        <v>94</v>
      </c>
      <c r="P63">
        <v>0</v>
      </c>
      <c r="R63">
        <v>0</v>
      </c>
      <c r="S63">
        <v>0</v>
      </c>
      <c r="T63">
        <v>0</v>
      </c>
      <c r="V63">
        <v>0</v>
      </c>
      <c r="W63">
        <v>2</v>
      </c>
      <c r="X63">
        <v>2</v>
      </c>
      <c r="Z63">
        <v>0</v>
      </c>
      <c r="AB63" t="s">
        <v>79</v>
      </c>
      <c r="AC63">
        <v>3</v>
      </c>
      <c r="AD63" t="s">
        <v>51</v>
      </c>
      <c r="AE63" t="s">
        <v>80</v>
      </c>
      <c r="AF63" t="s">
        <v>62</v>
      </c>
      <c r="AG63">
        <v>0</v>
      </c>
      <c r="AH63">
        <v>0</v>
      </c>
      <c r="AI63">
        <v>0</v>
      </c>
      <c r="AJ63" t="s">
        <v>165</v>
      </c>
      <c r="AK63">
        <v>20.67</v>
      </c>
      <c r="AL63">
        <v>12.67</v>
      </c>
      <c r="AM63">
        <v>30</v>
      </c>
      <c r="AN63">
        <v>63.33</v>
      </c>
      <c r="AO63">
        <v>8.67</v>
      </c>
      <c r="AP63">
        <v>0</v>
      </c>
      <c r="AQ63">
        <v>4</v>
      </c>
      <c r="AR63">
        <v>0</v>
      </c>
      <c r="AS63">
        <v>10</v>
      </c>
      <c r="AT63">
        <v>4</v>
      </c>
      <c r="AU63">
        <v>1</v>
      </c>
    </row>
    <row r="64" spans="1:47" x14ac:dyDescent="0.3">
      <c r="A64" t="s">
        <v>155</v>
      </c>
      <c r="B64">
        <v>12</v>
      </c>
      <c r="C64" t="s">
        <v>56</v>
      </c>
      <c r="D64">
        <v>1073</v>
      </c>
      <c r="E64" t="s">
        <v>49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N64">
        <v>0</v>
      </c>
      <c r="O64" t="s">
        <v>94</v>
      </c>
      <c r="P64">
        <v>0</v>
      </c>
      <c r="Q64" t="s">
        <v>166</v>
      </c>
      <c r="R64">
        <v>0</v>
      </c>
      <c r="S64">
        <v>0</v>
      </c>
      <c r="T64">
        <v>0</v>
      </c>
      <c r="V64">
        <v>1</v>
      </c>
      <c r="W64">
        <v>1</v>
      </c>
      <c r="X64">
        <v>0</v>
      </c>
      <c r="Z64">
        <v>0</v>
      </c>
      <c r="AA64" t="s">
        <v>51</v>
      </c>
      <c r="AB64" t="s">
        <v>52</v>
      </c>
      <c r="AC64">
        <v>0</v>
      </c>
      <c r="AD64" t="s">
        <v>51</v>
      </c>
      <c r="AE64" t="s">
        <v>53</v>
      </c>
      <c r="AF64" t="s">
        <v>53</v>
      </c>
      <c r="AG64">
        <v>0</v>
      </c>
      <c r="AH64">
        <v>0</v>
      </c>
      <c r="AI64">
        <v>0</v>
      </c>
      <c r="AJ64" t="s">
        <v>167</v>
      </c>
      <c r="AK64">
        <v>12</v>
      </c>
      <c r="AL64">
        <v>8.33</v>
      </c>
      <c r="AM64">
        <v>0</v>
      </c>
      <c r="AN64">
        <v>20.329999999999998</v>
      </c>
      <c r="AO64">
        <v>0</v>
      </c>
      <c r="AP64">
        <v>0</v>
      </c>
      <c r="AQ64">
        <v>0</v>
      </c>
      <c r="AR64">
        <v>0</v>
      </c>
      <c r="AS64">
        <v>8</v>
      </c>
      <c r="AT64">
        <v>2</v>
      </c>
      <c r="AU64">
        <v>1</v>
      </c>
    </row>
    <row r="65" spans="1:47" x14ac:dyDescent="0.3">
      <c r="A65" t="s">
        <v>116</v>
      </c>
      <c r="B65">
        <v>12</v>
      </c>
      <c r="C65" t="s">
        <v>69</v>
      </c>
      <c r="D65">
        <v>166</v>
      </c>
      <c r="E65" t="s">
        <v>57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N65">
        <v>0</v>
      </c>
      <c r="O65" t="s">
        <v>50</v>
      </c>
      <c r="P65">
        <v>0</v>
      </c>
      <c r="Q65" t="s">
        <v>51</v>
      </c>
      <c r="R65">
        <v>1</v>
      </c>
      <c r="S65">
        <v>2</v>
      </c>
      <c r="T65">
        <v>0</v>
      </c>
      <c r="V65">
        <v>0</v>
      </c>
      <c r="W65">
        <v>0</v>
      </c>
      <c r="X65">
        <v>0</v>
      </c>
      <c r="Z65">
        <v>0</v>
      </c>
      <c r="AB65" t="s">
        <v>79</v>
      </c>
      <c r="AC65">
        <v>5</v>
      </c>
      <c r="AD65" t="s">
        <v>51</v>
      </c>
      <c r="AE65" t="s">
        <v>80</v>
      </c>
      <c r="AF65" t="s">
        <v>62</v>
      </c>
      <c r="AG65">
        <v>0</v>
      </c>
      <c r="AH65">
        <v>0</v>
      </c>
      <c r="AI65">
        <v>0</v>
      </c>
      <c r="AJ65" t="s">
        <v>168</v>
      </c>
      <c r="AK65">
        <v>0</v>
      </c>
      <c r="AL65">
        <v>12</v>
      </c>
      <c r="AM65">
        <v>30</v>
      </c>
      <c r="AN65">
        <v>42</v>
      </c>
      <c r="AO65">
        <v>0</v>
      </c>
      <c r="AP65">
        <v>0</v>
      </c>
      <c r="AQ65">
        <v>0</v>
      </c>
      <c r="AR65">
        <v>11</v>
      </c>
      <c r="AS65">
        <v>0</v>
      </c>
      <c r="AT65">
        <v>3</v>
      </c>
      <c r="AU65">
        <v>1</v>
      </c>
    </row>
    <row r="66" spans="1:47" x14ac:dyDescent="0.3">
      <c r="A66" t="s">
        <v>109</v>
      </c>
      <c r="B66">
        <v>12</v>
      </c>
      <c r="C66" t="s">
        <v>85</v>
      </c>
      <c r="D66">
        <v>8724</v>
      </c>
      <c r="E66" t="s">
        <v>73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N66">
        <v>1</v>
      </c>
      <c r="O66" t="s">
        <v>50</v>
      </c>
      <c r="P66">
        <v>0</v>
      </c>
      <c r="Q66" t="s">
        <v>51</v>
      </c>
      <c r="R66">
        <v>0</v>
      </c>
      <c r="S66">
        <v>0</v>
      </c>
      <c r="T66">
        <v>2</v>
      </c>
      <c r="V66">
        <v>0</v>
      </c>
      <c r="W66">
        <v>0</v>
      </c>
      <c r="X66">
        <v>0</v>
      </c>
      <c r="Z66">
        <v>0</v>
      </c>
      <c r="AA66" t="s">
        <v>169</v>
      </c>
      <c r="AB66" t="s">
        <v>65</v>
      </c>
      <c r="AC66">
        <v>3</v>
      </c>
      <c r="AD66" t="s">
        <v>170</v>
      </c>
      <c r="AE66" t="s">
        <v>83</v>
      </c>
      <c r="AF66" t="s">
        <v>83</v>
      </c>
      <c r="AG66">
        <v>0</v>
      </c>
      <c r="AH66">
        <v>0</v>
      </c>
      <c r="AI66">
        <v>0</v>
      </c>
      <c r="AJ66" t="s">
        <v>171</v>
      </c>
      <c r="AK66">
        <v>3</v>
      </c>
      <c r="AL66">
        <v>5.33</v>
      </c>
      <c r="AM66">
        <v>0</v>
      </c>
      <c r="AN66">
        <v>8.33</v>
      </c>
      <c r="AO66">
        <v>3</v>
      </c>
      <c r="AP66">
        <v>0</v>
      </c>
      <c r="AQ66">
        <v>0</v>
      </c>
      <c r="AR66">
        <v>4</v>
      </c>
      <c r="AS66">
        <v>0</v>
      </c>
      <c r="AT66">
        <v>2</v>
      </c>
      <c r="AU66">
        <v>1</v>
      </c>
    </row>
    <row r="67" spans="1:47" x14ac:dyDescent="0.3">
      <c r="A67" t="s">
        <v>159</v>
      </c>
      <c r="B67">
        <v>12</v>
      </c>
      <c r="C67" t="s">
        <v>75</v>
      </c>
      <c r="D67">
        <v>246</v>
      </c>
      <c r="E67" t="s">
        <v>57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N67">
        <v>1</v>
      </c>
      <c r="O67" t="s">
        <v>50</v>
      </c>
      <c r="P67">
        <v>0</v>
      </c>
      <c r="R67">
        <v>0</v>
      </c>
      <c r="S67">
        <v>2</v>
      </c>
      <c r="T67">
        <v>0</v>
      </c>
      <c r="V67">
        <v>0</v>
      </c>
      <c r="W67">
        <v>0</v>
      </c>
      <c r="X67">
        <v>0</v>
      </c>
      <c r="Z67">
        <v>0</v>
      </c>
      <c r="AA67" t="s">
        <v>172</v>
      </c>
      <c r="AB67" t="s">
        <v>79</v>
      </c>
      <c r="AC67">
        <v>5</v>
      </c>
      <c r="AE67" t="s">
        <v>80</v>
      </c>
      <c r="AF67" t="s">
        <v>62</v>
      </c>
      <c r="AG67">
        <v>0</v>
      </c>
      <c r="AH67">
        <v>0</v>
      </c>
      <c r="AI67">
        <v>0</v>
      </c>
      <c r="AJ67" t="s">
        <v>173</v>
      </c>
      <c r="AK67">
        <v>3</v>
      </c>
      <c r="AL67">
        <v>7.33</v>
      </c>
      <c r="AM67">
        <v>30</v>
      </c>
      <c r="AN67">
        <v>40.33</v>
      </c>
      <c r="AO67">
        <v>3</v>
      </c>
      <c r="AP67">
        <v>0</v>
      </c>
      <c r="AQ67">
        <v>0</v>
      </c>
      <c r="AR67">
        <v>6</v>
      </c>
      <c r="AS67">
        <v>0</v>
      </c>
      <c r="AT67">
        <v>2</v>
      </c>
      <c r="AU67">
        <v>1</v>
      </c>
    </row>
    <row r="68" spans="1:47" x14ac:dyDescent="0.3">
      <c r="A68" t="s">
        <v>109</v>
      </c>
      <c r="B68">
        <v>13</v>
      </c>
      <c r="C68" t="s">
        <v>85</v>
      </c>
      <c r="D68">
        <v>509</v>
      </c>
      <c r="E68" t="s">
        <v>49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N68">
        <v>0</v>
      </c>
      <c r="O68" t="s">
        <v>50</v>
      </c>
      <c r="P68">
        <v>0</v>
      </c>
      <c r="Q68" t="s">
        <v>51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Z68">
        <v>0</v>
      </c>
      <c r="AB68" t="s">
        <v>52</v>
      </c>
      <c r="AC68">
        <v>0</v>
      </c>
      <c r="AE68" t="s">
        <v>62</v>
      </c>
      <c r="AF68" t="s">
        <v>62</v>
      </c>
      <c r="AG68">
        <v>1</v>
      </c>
      <c r="AH68">
        <v>0</v>
      </c>
      <c r="AI68">
        <v>0</v>
      </c>
      <c r="AJ68" t="s">
        <v>174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7" x14ac:dyDescent="0.3">
      <c r="A69" t="s">
        <v>116</v>
      </c>
      <c r="B69">
        <v>13</v>
      </c>
      <c r="C69" t="s">
        <v>69</v>
      </c>
      <c r="D69">
        <v>125</v>
      </c>
      <c r="E69" t="s">
        <v>57</v>
      </c>
      <c r="F69">
        <v>1</v>
      </c>
      <c r="G69">
        <v>0</v>
      </c>
      <c r="H69">
        <v>0</v>
      </c>
      <c r="J69">
        <v>0</v>
      </c>
      <c r="K69">
        <v>0</v>
      </c>
      <c r="L69">
        <v>0</v>
      </c>
      <c r="N69">
        <v>1</v>
      </c>
      <c r="O69" t="s">
        <v>50</v>
      </c>
      <c r="P69">
        <v>0</v>
      </c>
      <c r="Q69" t="s">
        <v>51</v>
      </c>
      <c r="R69">
        <v>0</v>
      </c>
      <c r="S69">
        <v>0</v>
      </c>
      <c r="T69">
        <v>1</v>
      </c>
      <c r="V69">
        <v>0</v>
      </c>
      <c r="W69">
        <v>0</v>
      </c>
      <c r="X69">
        <v>4</v>
      </c>
      <c r="Z69">
        <v>0</v>
      </c>
      <c r="AA69" t="s">
        <v>51</v>
      </c>
      <c r="AB69" t="s">
        <v>70</v>
      </c>
      <c r="AC69">
        <v>5</v>
      </c>
      <c r="AD69" t="s">
        <v>51</v>
      </c>
      <c r="AE69" t="s">
        <v>80</v>
      </c>
      <c r="AF69" t="s">
        <v>62</v>
      </c>
      <c r="AG69">
        <v>0</v>
      </c>
      <c r="AH69">
        <v>0</v>
      </c>
      <c r="AI69">
        <v>0</v>
      </c>
      <c r="AK69">
        <v>10.67</v>
      </c>
      <c r="AL69">
        <v>13.33</v>
      </c>
      <c r="AM69">
        <v>20</v>
      </c>
      <c r="AN69">
        <v>44</v>
      </c>
      <c r="AO69">
        <v>10.67</v>
      </c>
      <c r="AP69">
        <v>6</v>
      </c>
      <c r="AQ69">
        <v>0</v>
      </c>
      <c r="AR69">
        <v>2</v>
      </c>
      <c r="AS69">
        <v>8</v>
      </c>
      <c r="AT69">
        <v>5</v>
      </c>
      <c r="AU69">
        <v>1</v>
      </c>
    </row>
    <row r="70" spans="1:47" x14ac:dyDescent="0.3">
      <c r="A70" t="s">
        <v>114</v>
      </c>
      <c r="B70">
        <v>13</v>
      </c>
      <c r="C70" t="s">
        <v>72</v>
      </c>
      <c r="D70">
        <v>1721</v>
      </c>
      <c r="E70" t="s">
        <v>49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N70">
        <v>0</v>
      </c>
      <c r="O70" t="s">
        <v>50</v>
      </c>
      <c r="P70">
        <v>0</v>
      </c>
      <c r="Q70" t="s">
        <v>51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Z70">
        <v>0</v>
      </c>
      <c r="AA70" t="s">
        <v>175</v>
      </c>
      <c r="AB70" t="s">
        <v>65</v>
      </c>
      <c r="AC70">
        <v>1</v>
      </c>
      <c r="AE70" t="s">
        <v>53</v>
      </c>
      <c r="AF70" t="s">
        <v>62</v>
      </c>
      <c r="AG70">
        <v>0</v>
      </c>
      <c r="AH70">
        <v>1</v>
      </c>
      <c r="AI70">
        <v>0</v>
      </c>
      <c r="AJ70" t="s">
        <v>176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7" x14ac:dyDescent="0.3"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7" x14ac:dyDescent="0.3">
      <c r="A72" t="s">
        <v>84</v>
      </c>
      <c r="B72">
        <v>13</v>
      </c>
      <c r="C72" t="s">
        <v>48</v>
      </c>
      <c r="D72">
        <v>2370</v>
      </c>
      <c r="E72" t="s">
        <v>73</v>
      </c>
      <c r="F72">
        <v>0</v>
      </c>
      <c r="G72">
        <v>0</v>
      </c>
      <c r="H72">
        <v>0</v>
      </c>
      <c r="J72">
        <v>1</v>
      </c>
      <c r="K72">
        <v>0</v>
      </c>
      <c r="L72">
        <v>0</v>
      </c>
      <c r="N72">
        <v>1</v>
      </c>
      <c r="O72" t="s">
        <v>50</v>
      </c>
      <c r="P72">
        <v>0</v>
      </c>
      <c r="R72">
        <v>1</v>
      </c>
      <c r="S72">
        <v>0</v>
      </c>
      <c r="T72">
        <v>0</v>
      </c>
      <c r="V72">
        <v>0</v>
      </c>
      <c r="W72">
        <v>0</v>
      </c>
      <c r="X72">
        <v>0</v>
      </c>
      <c r="Z72">
        <v>0</v>
      </c>
      <c r="AA72" t="s">
        <v>51</v>
      </c>
      <c r="AB72" t="s">
        <v>152</v>
      </c>
      <c r="AC72">
        <v>4</v>
      </c>
      <c r="AD72" t="s">
        <v>51</v>
      </c>
      <c r="AE72" t="s">
        <v>83</v>
      </c>
      <c r="AF72" t="s">
        <v>62</v>
      </c>
      <c r="AG72">
        <v>0</v>
      </c>
      <c r="AH72">
        <v>0</v>
      </c>
      <c r="AI72">
        <v>0</v>
      </c>
      <c r="AJ72" t="s">
        <v>51</v>
      </c>
      <c r="AK72">
        <v>10.67</v>
      </c>
      <c r="AL72">
        <v>4.67</v>
      </c>
      <c r="AM72">
        <v>10</v>
      </c>
      <c r="AN72">
        <v>25.33</v>
      </c>
      <c r="AO72">
        <v>10.67</v>
      </c>
      <c r="AP72">
        <v>0</v>
      </c>
      <c r="AQ72">
        <v>6</v>
      </c>
      <c r="AR72">
        <v>5</v>
      </c>
      <c r="AS72">
        <v>0</v>
      </c>
      <c r="AT72">
        <v>1</v>
      </c>
      <c r="AU72">
        <v>1</v>
      </c>
    </row>
    <row r="73" spans="1:47" x14ac:dyDescent="0.3">
      <c r="A73" t="s">
        <v>155</v>
      </c>
      <c r="B73">
        <v>13</v>
      </c>
      <c r="C73" t="s">
        <v>56</v>
      </c>
      <c r="D73">
        <v>501</v>
      </c>
      <c r="E73" t="s">
        <v>57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N73">
        <v>0</v>
      </c>
      <c r="O73" t="s">
        <v>50</v>
      </c>
      <c r="P73">
        <v>0</v>
      </c>
      <c r="Q73" t="s">
        <v>51</v>
      </c>
      <c r="R73">
        <v>0</v>
      </c>
      <c r="S73">
        <v>1</v>
      </c>
      <c r="T73">
        <v>0</v>
      </c>
      <c r="V73">
        <v>0</v>
      </c>
      <c r="W73">
        <v>0</v>
      </c>
      <c r="X73">
        <v>0</v>
      </c>
      <c r="Z73">
        <v>0</v>
      </c>
      <c r="AA73" t="s">
        <v>177</v>
      </c>
      <c r="AB73" t="s">
        <v>52</v>
      </c>
      <c r="AC73">
        <v>0</v>
      </c>
      <c r="AD73" t="s">
        <v>177</v>
      </c>
      <c r="AE73" t="s">
        <v>53</v>
      </c>
      <c r="AF73" t="s">
        <v>53</v>
      </c>
      <c r="AG73">
        <v>1</v>
      </c>
      <c r="AH73">
        <v>0</v>
      </c>
      <c r="AI73">
        <v>0</v>
      </c>
      <c r="AJ73" t="s">
        <v>178</v>
      </c>
      <c r="AK73">
        <v>0</v>
      </c>
      <c r="AL73">
        <v>3.67</v>
      </c>
      <c r="AM73">
        <v>0</v>
      </c>
      <c r="AN73">
        <v>3.67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1</v>
      </c>
      <c r="AU73">
        <v>1</v>
      </c>
    </row>
    <row r="74" spans="1:47" x14ac:dyDescent="0.3">
      <c r="A74" t="s">
        <v>159</v>
      </c>
      <c r="B74">
        <v>13</v>
      </c>
      <c r="C74" t="s">
        <v>75</v>
      </c>
      <c r="D74">
        <v>172</v>
      </c>
      <c r="E74" t="s">
        <v>57</v>
      </c>
      <c r="F74">
        <v>0</v>
      </c>
      <c r="G74">
        <v>0</v>
      </c>
      <c r="H74">
        <v>0</v>
      </c>
      <c r="J74">
        <v>0</v>
      </c>
      <c r="K74">
        <v>0</v>
      </c>
      <c r="L74">
        <v>1</v>
      </c>
      <c r="N74">
        <v>1</v>
      </c>
      <c r="O74" t="s">
        <v>50</v>
      </c>
      <c r="P74">
        <v>0</v>
      </c>
      <c r="Q74" t="s">
        <v>179</v>
      </c>
      <c r="R74">
        <v>0</v>
      </c>
      <c r="S74">
        <v>0</v>
      </c>
      <c r="T74">
        <v>2</v>
      </c>
      <c r="V74">
        <v>0</v>
      </c>
      <c r="W74">
        <v>0</v>
      </c>
      <c r="X74">
        <v>1</v>
      </c>
      <c r="Z74">
        <v>0</v>
      </c>
      <c r="AA74" t="s">
        <v>180</v>
      </c>
      <c r="AB74" t="s">
        <v>79</v>
      </c>
      <c r="AC74">
        <v>4</v>
      </c>
      <c r="AD74" t="s">
        <v>51</v>
      </c>
      <c r="AE74" t="s">
        <v>80</v>
      </c>
      <c r="AF74" t="s">
        <v>62</v>
      </c>
      <c r="AG74">
        <v>0</v>
      </c>
      <c r="AH74">
        <v>0</v>
      </c>
      <c r="AI74">
        <v>0</v>
      </c>
      <c r="AK74">
        <v>6.67</v>
      </c>
      <c r="AL74">
        <v>8</v>
      </c>
      <c r="AM74">
        <v>30</v>
      </c>
      <c r="AN74">
        <v>44.67</v>
      </c>
      <c r="AO74">
        <v>6.67</v>
      </c>
      <c r="AP74">
        <v>0</v>
      </c>
      <c r="AQ74">
        <v>3</v>
      </c>
      <c r="AR74">
        <v>4</v>
      </c>
      <c r="AS74">
        <v>2</v>
      </c>
      <c r="AT74">
        <v>3</v>
      </c>
      <c r="AU74">
        <v>1</v>
      </c>
    </row>
    <row r="75" spans="1:47" x14ac:dyDescent="0.3">
      <c r="A75" t="s">
        <v>116</v>
      </c>
      <c r="B75">
        <v>14</v>
      </c>
      <c r="C75" t="s">
        <v>69</v>
      </c>
      <c r="D75">
        <v>2324</v>
      </c>
      <c r="E75" t="s">
        <v>57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N75">
        <v>0</v>
      </c>
      <c r="O75" t="s">
        <v>50</v>
      </c>
      <c r="P75">
        <v>0</v>
      </c>
      <c r="Q75" t="s">
        <v>51</v>
      </c>
      <c r="R75">
        <v>0</v>
      </c>
      <c r="S75">
        <v>1</v>
      </c>
      <c r="T75">
        <v>0</v>
      </c>
      <c r="V75">
        <v>2</v>
      </c>
      <c r="W75">
        <v>0</v>
      </c>
      <c r="X75">
        <v>0</v>
      </c>
      <c r="Z75">
        <v>0</v>
      </c>
      <c r="AA75" t="s">
        <v>51</v>
      </c>
      <c r="AB75" t="s">
        <v>70</v>
      </c>
      <c r="AC75">
        <v>4</v>
      </c>
      <c r="AD75" t="s">
        <v>51</v>
      </c>
      <c r="AE75" t="s">
        <v>83</v>
      </c>
      <c r="AF75" t="s">
        <v>62</v>
      </c>
      <c r="AG75">
        <v>0</v>
      </c>
      <c r="AH75">
        <v>0</v>
      </c>
      <c r="AI75">
        <v>0</v>
      </c>
      <c r="AJ75" t="s">
        <v>51</v>
      </c>
      <c r="AK75">
        <v>0</v>
      </c>
      <c r="AL75">
        <v>13</v>
      </c>
      <c r="AM75">
        <v>20</v>
      </c>
      <c r="AN75">
        <v>33</v>
      </c>
      <c r="AO75">
        <v>0</v>
      </c>
      <c r="AP75">
        <v>0</v>
      </c>
      <c r="AQ75">
        <v>0</v>
      </c>
      <c r="AR75">
        <v>3</v>
      </c>
      <c r="AS75">
        <v>10</v>
      </c>
      <c r="AT75">
        <v>3</v>
      </c>
      <c r="AU75">
        <v>1</v>
      </c>
    </row>
    <row r="76" spans="1:47" x14ac:dyDescent="0.3">
      <c r="A76" t="s">
        <v>114</v>
      </c>
      <c r="B76">
        <v>14</v>
      </c>
      <c r="C76" t="s">
        <v>72</v>
      </c>
      <c r="D76">
        <v>4041</v>
      </c>
      <c r="E76" t="s">
        <v>49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N76">
        <v>1</v>
      </c>
      <c r="O76" t="s">
        <v>50</v>
      </c>
      <c r="P76">
        <v>0</v>
      </c>
      <c r="Q76" t="s">
        <v>51</v>
      </c>
      <c r="R76">
        <v>1</v>
      </c>
      <c r="S76">
        <v>0</v>
      </c>
      <c r="T76">
        <v>0</v>
      </c>
      <c r="V76">
        <v>0</v>
      </c>
      <c r="W76">
        <v>0</v>
      </c>
      <c r="X76">
        <v>0</v>
      </c>
      <c r="Z76">
        <v>0</v>
      </c>
      <c r="AB76" t="s">
        <v>70</v>
      </c>
      <c r="AC76">
        <v>4</v>
      </c>
      <c r="AD76" t="s">
        <v>51</v>
      </c>
      <c r="AE76" t="s">
        <v>62</v>
      </c>
      <c r="AF76" t="s">
        <v>62</v>
      </c>
      <c r="AG76">
        <v>0</v>
      </c>
      <c r="AH76">
        <v>0</v>
      </c>
      <c r="AI76">
        <v>0</v>
      </c>
      <c r="AK76">
        <v>3</v>
      </c>
      <c r="AL76">
        <v>4.67</v>
      </c>
      <c r="AM76">
        <v>20</v>
      </c>
      <c r="AN76">
        <v>27.67</v>
      </c>
      <c r="AO76">
        <v>3</v>
      </c>
      <c r="AP76">
        <v>0</v>
      </c>
      <c r="AQ76">
        <v>0</v>
      </c>
      <c r="AR76">
        <v>5</v>
      </c>
      <c r="AS76">
        <v>0</v>
      </c>
      <c r="AT76">
        <v>1</v>
      </c>
      <c r="AU76">
        <v>1</v>
      </c>
    </row>
    <row r="77" spans="1:47" x14ac:dyDescent="0.3">
      <c r="A77" t="s">
        <v>84</v>
      </c>
      <c r="B77">
        <v>14</v>
      </c>
      <c r="C77" t="s">
        <v>48</v>
      </c>
      <c r="D77">
        <v>238</v>
      </c>
      <c r="E77" t="s">
        <v>73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N77">
        <v>1</v>
      </c>
      <c r="O77" t="s">
        <v>50</v>
      </c>
      <c r="P77">
        <v>0</v>
      </c>
      <c r="Q77" t="s">
        <v>51</v>
      </c>
      <c r="R77">
        <v>0</v>
      </c>
      <c r="S77">
        <v>1</v>
      </c>
      <c r="T77">
        <v>1</v>
      </c>
      <c r="V77">
        <v>0</v>
      </c>
      <c r="W77">
        <v>0</v>
      </c>
      <c r="X77">
        <v>0</v>
      </c>
      <c r="Z77">
        <v>0</v>
      </c>
      <c r="AA77" t="s">
        <v>51</v>
      </c>
      <c r="AB77" t="s">
        <v>60</v>
      </c>
      <c r="AC77">
        <v>0</v>
      </c>
      <c r="AD77" t="s">
        <v>51</v>
      </c>
      <c r="AE77" t="s">
        <v>53</v>
      </c>
      <c r="AF77" t="s">
        <v>62</v>
      </c>
      <c r="AG77">
        <v>0</v>
      </c>
      <c r="AH77">
        <v>0</v>
      </c>
      <c r="AI77">
        <v>0</v>
      </c>
      <c r="AJ77" t="s">
        <v>51</v>
      </c>
      <c r="AK77">
        <v>3</v>
      </c>
      <c r="AL77">
        <v>6.33</v>
      </c>
      <c r="AM77">
        <v>8</v>
      </c>
      <c r="AN77">
        <v>17.329999999999998</v>
      </c>
      <c r="AO77">
        <v>3</v>
      </c>
      <c r="AP77">
        <v>0</v>
      </c>
      <c r="AQ77">
        <v>0</v>
      </c>
      <c r="AR77">
        <v>5</v>
      </c>
      <c r="AS77">
        <v>0</v>
      </c>
      <c r="AT77">
        <v>2</v>
      </c>
      <c r="AU77">
        <v>1</v>
      </c>
    </row>
    <row r="78" spans="1:47" x14ac:dyDescent="0.3">
      <c r="A78" t="s">
        <v>155</v>
      </c>
      <c r="B78">
        <v>14</v>
      </c>
      <c r="C78" t="s">
        <v>56</v>
      </c>
      <c r="D78">
        <v>1058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N78">
        <v>0</v>
      </c>
      <c r="O78" t="s">
        <v>50</v>
      </c>
      <c r="P78">
        <v>0</v>
      </c>
      <c r="Q78" t="s">
        <v>181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Z78">
        <v>0</v>
      </c>
      <c r="AA78" t="s">
        <v>182</v>
      </c>
      <c r="AB78" t="s">
        <v>52</v>
      </c>
      <c r="AC78">
        <v>0</v>
      </c>
      <c r="AD78" t="s">
        <v>51</v>
      </c>
      <c r="AE78" t="s">
        <v>53</v>
      </c>
      <c r="AF78" t="s">
        <v>53</v>
      </c>
      <c r="AG78">
        <v>0</v>
      </c>
      <c r="AH78">
        <v>0</v>
      </c>
      <c r="AI78">
        <v>0</v>
      </c>
      <c r="AJ78" t="s">
        <v>51</v>
      </c>
      <c r="AK78">
        <v>0</v>
      </c>
      <c r="AL78">
        <v>8</v>
      </c>
      <c r="AM78">
        <v>0</v>
      </c>
      <c r="AN78">
        <v>8</v>
      </c>
      <c r="AO78">
        <v>0</v>
      </c>
      <c r="AP78">
        <v>0</v>
      </c>
      <c r="AQ78">
        <v>0</v>
      </c>
      <c r="AR78">
        <v>2</v>
      </c>
      <c r="AS78">
        <v>3</v>
      </c>
      <c r="AT78">
        <v>2</v>
      </c>
      <c r="AU78">
        <v>0.67</v>
      </c>
    </row>
    <row r="79" spans="1:47" x14ac:dyDescent="0.3">
      <c r="A79" t="s">
        <v>109</v>
      </c>
      <c r="B79">
        <v>14</v>
      </c>
      <c r="C79" t="s">
        <v>85</v>
      </c>
      <c r="D79">
        <v>5459</v>
      </c>
      <c r="E79" t="s">
        <v>49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N79">
        <v>0</v>
      </c>
      <c r="O79" t="s">
        <v>110</v>
      </c>
      <c r="P79">
        <v>0</v>
      </c>
      <c r="Q79" t="s">
        <v>183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 t="s">
        <v>184</v>
      </c>
      <c r="AB79" t="s">
        <v>60</v>
      </c>
      <c r="AC79">
        <v>3</v>
      </c>
      <c r="AD79" t="s">
        <v>185</v>
      </c>
      <c r="AE79" t="s">
        <v>83</v>
      </c>
      <c r="AF79" t="s">
        <v>83</v>
      </c>
      <c r="AG79">
        <v>0</v>
      </c>
      <c r="AH79">
        <v>0</v>
      </c>
      <c r="AI79">
        <v>0</v>
      </c>
      <c r="AK79">
        <v>-1</v>
      </c>
      <c r="AL79">
        <v>0</v>
      </c>
      <c r="AM79">
        <v>8</v>
      </c>
      <c r="AN79">
        <v>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7" x14ac:dyDescent="0.3">
      <c r="A80" t="s">
        <v>159</v>
      </c>
      <c r="B80">
        <v>14</v>
      </c>
      <c r="C80" t="s">
        <v>75</v>
      </c>
      <c r="D80">
        <v>151</v>
      </c>
      <c r="E80" t="s">
        <v>57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N80">
        <v>1</v>
      </c>
      <c r="O80" t="s">
        <v>50</v>
      </c>
      <c r="P80">
        <v>0</v>
      </c>
      <c r="Q80" t="s">
        <v>186</v>
      </c>
      <c r="R80">
        <v>0</v>
      </c>
      <c r="S80">
        <v>0</v>
      </c>
      <c r="T80">
        <v>1</v>
      </c>
      <c r="U80">
        <v>2</v>
      </c>
      <c r="V80">
        <v>0</v>
      </c>
      <c r="W80">
        <v>0</v>
      </c>
      <c r="X80">
        <v>2</v>
      </c>
      <c r="Z80">
        <v>0</v>
      </c>
      <c r="AA80" t="s">
        <v>187</v>
      </c>
      <c r="AB80" t="s">
        <v>65</v>
      </c>
      <c r="AC80">
        <v>0</v>
      </c>
      <c r="AD80" t="s">
        <v>51</v>
      </c>
      <c r="AE80" t="s">
        <v>83</v>
      </c>
      <c r="AF80" t="s">
        <v>62</v>
      </c>
      <c r="AG80">
        <v>0</v>
      </c>
      <c r="AH80">
        <v>0</v>
      </c>
      <c r="AI80">
        <v>0</v>
      </c>
      <c r="AJ80" t="s">
        <v>188</v>
      </c>
      <c r="AK80">
        <v>3</v>
      </c>
      <c r="AL80">
        <v>11.33</v>
      </c>
      <c r="AM80">
        <v>0</v>
      </c>
      <c r="AN80">
        <v>14.33</v>
      </c>
      <c r="AO80">
        <v>3</v>
      </c>
      <c r="AP80">
        <v>0</v>
      </c>
      <c r="AQ80">
        <v>0</v>
      </c>
      <c r="AR80">
        <v>2</v>
      </c>
      <c r="AS80">
        <v>4</v>
      </c>
      <c r="AT80">
        <v>3</v>
      </c>
      <c r="AU80">
        <v>0.6</v>
      </c>
    </row>
    <row r="81" spans="1:47" x14ac:dyDescent="0.3"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7" x14ac:dyDescent="0.3">
      <c r="A82" t="s">
        <v>189</v>
      </c>
      <c r="B82" t="s">
        <v>190</v>
      </c>
      <c r="C82" t="s">
        <v>48</v>
      </c>
      <c r="D82">
        <v>3467</v>
      </c>
      <c r="E82" t="s">
        <v>57</v>
      </c>
      <c r="F82">
        <v>1</v>
      </c>
      <c r="G82">
        <v>0</v>
      </c>
      <c r="H82">
        <v>0</v>
      </c>
      <c r="J82">
        <v>0</v>
      </c>
      <c r="K82">
        <v>0</v>
      </c>
      <c r="L82">
        <v>0</v>
      </c>
      <c r="N82">
        <v>0</v>
      </c>
      <c r="O82" t="s">
        <v>137</v>
      </c>
      <c r="P82">
        <v>0</v>
      </c>
      <c r="R82">
        <v>4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1</v>
      </c>
      <c r="Z82">
        <v>0</v>
      </c>
      <c r="AB82" t="s">
        <v>70</v>
      </c>
      <c r="AC82">
        <v>5</v>
      </c>
      <c r="AE82" t="s">
        <v>80</v>
      </c>
      <c r="AF82" t="s">
        <v>62</v>
      </c>
      <c r="AG82">
        <v>0</v>
      </c>
      <c r="AH82">
        <v>0</v>
      </c>
      <c r="AI82">
        <v>0</v>
      </c>
      <c r="AJ82" t="s">
        <v>51</v>
      </c>
      <c r="AK82">
        <v>15.67</v>
      </c>
      <c r="AL82">
        <v>28</v>
      </c>
      <c r="AM82">
        <v>20</v>
      </c>
      <c r="AN82">
        <v>63.67</v>
      </c>
      <c r="AO82">
        <v>7.67</v>
      </c>
      <c r="AP82">
        <v>6</v>
      </c>
      <c r="AQ82">
        <v>0</v>
      </c>
      <c r="AR82">
        <v>20</v>
      </c>
      <c r="AS82">
        <v>10</v>
      </c>
      <c r="AT82">
        <v>6</v>
      </c>
      <c r="AU82">
        <v>0.86</v>
      </c>
    </row>
    <row r="83" spans="1:47" x14ac:dyDescent="0.3">
      <c r="A83" t="s">
        <v>189</v>
      </c>
      <c r="B83" t="s">
        <v>190</v>
      </c>
      <c r="C83" t="s">
        <v>48</v>
      </c>
      <c r="D83">
        <v>3467</v>
      </c>
      <c r="E83" t="s">
        <v>57</v>
      </c>
      <c r="F83">
        <v>1</v>
      </c>
      <c r="G83">
        <v>0</v>
      </c>
      <c r="H83">
        <v>0</v>
      </c>
      <c r="J83">
        <v>1</v>
      </c>
      <c r="K83">
        <v>0</v>
      </c>
      <c r="L83">
        <v>0</v>
      </c>
      <c r="N83">
        <v>1</v>
      </c>
      <c r="O83" t="s">
        <v>50</v>
      </c>
      <c r="P83">
        <v>0</v>
      </c>
      <c r="R83">
        <v>2</v>
      </c>
      <c r="S83">
        <v>2</v>
      </c>
      <c r="T83">
        <v>0</v>
      </c>
      <c r="U83">
        <v>0</v>
      </c>
      <c r="V83">
        <v>2</v>
      </c>
      <c r="W83">
        <v>1</v>
      </c>
      <c r="X83">
        <v>0</v>
      </c>
      <c r="Y83">
        <v>0</v>
      </c>
      <c r="Z83">
        <v>0</v>
      </c>
      <c r="AB83" t="s">
        <v>70</v>
      </c>
      <c r="AC83">
        <v>5</v>
      </c>
      <c r="AE83" t="s">
        <v>80</v>
      </c>
      <c r="AF83" t="s">
        <v>62</v>
      </c>
      <c r="AG83">
        <v>0</v>
      </c>
      <c r="AH83">
        <v>0</v>
      </c>
      <c r="AI83">
        <v>0</v>
      </c>
      <c r="AJ83" t="s">
        <v>51</v>
      </c>
      <c r="AK83">
        <v>18.329999999999998</v>
      </c>
      <c r="AL83">
        <v>29.67</v>
      </c>
      <c r="AM83">
        <v>20</v>
      </c>
      <c r="AN83">
        <v>68</v>
      </c>
      <c r="AO83">
        <v>18.329999999999998</v>
      </c>
      <c r="AP83">
        <v>6</v>
      </c>
      <c r="AQ83">
        <v>6</v>
      </c>
      <c r="AR83">
        <v>16</v>
      </c>
      <c r="AS83">
        <v>13</v>
      </c>
      <c r="AT83">
        <v>7</v>
      </c>
      <c r="AU83">
        <v>1</v>
      </c>
    </row>
    <row r="84" spans="1:47" x14ac:dyDescent="0.3">
      <c r="A84" t="s">
        <v>189</v>
      </c>
      <c r="B84" t="s">
        <v>190</v>
      </c>
      <c r="C84" t="s">
        <v>48</v>
      </c>
      <c r="D84">
        <v>3467</v>
      </c>
      <c r="E84" t="s">
        <v>57</v>
      </c>
      <c r="F84">
        <v>1</v>
      </c>
      <c r="G84">
        <v>0</v>
      </c>
      <c r="H84">
        <v>0</v>
      </c>
      <c r="J84">
        <v>0</v>
      </c>
      <c r="K84">
        <v>0</v>
      </c>
      <c r="L84">
        <v>0</v>
      </c>
      <c r="N84">
        <v>0</v>
      </c>
      <c r="O84" t="s">
        <v>94</v>
      </c>
      <c r="P84">
        <v>0</v>
      </c>
      <c r="R84">
        <v>4</v>
      </c>
      <c r="S84">
        <v>0</v>
      </c>
      <c r="T84">
        <v>0</v>
      </c>
      <c r="U84">
        <v>1</v>
      </c>
      <c r="V84">
        <v>2</v>
      </c>
      <c r="W84">
        <v>0</v>
      </c>
      <c r="X84">
        <v>0</v>
      </c>
      <c r="Y84">
        <v>2</v>
      </c>
      <c r="Z84">
        <v>0</v>
      </c>
      <c r="AB84" t="s">
        <v>70</v>
      </c>
      <c r="AC84">
        <v>5</v>
      </c>
      <c r="AE84" t="s">
        <v>80</v>
      </c>
      <c r="AF84" t="s">
        <v>62</v>
      </c>
      <c r="AG84">
        <v>0</v>
      </c>
      <c r="AH84">
        <v>0</v>
      </c>
      <c r="AI84">
        <v>0</v>
      </c>
      <c r="AJ84" t="s">
        <v>51</v>
      </c>
      <c r="AK84">
        <v>19.670000000000002</v>
      </c>
      <c r="AL84">
        <v>29.67</v>
      </c>
      <c r="AM84">
        <v>20</v>
      </c>
      <c r="AN84">
        <v>69.33</v>
      </c>
      <c r="AO84">
        <v>7.67</v>
      </c>
      <c r="AP84">
        <v>6</v>
      </c>
      <c r="AQ84">
        <v>0</v>
      </c>
      <c r="AR84">
        <v>20</v>
      </c>
      <c r="AS84">
        <v>10</v>
      </c>
      <c r="AT84">
        <v>6</v>
      </c>
      <c r="AU84">
        <v>0.67</v>
      </c>
    </row>
    <row r="85" spans="1:47" x14ac:dyDescent="0.3">
      <c r="A85" t="s">
        <v>189</v>
      </c>
      <c r="B85" t="s">
        <v>190</v>
      </c>
      <c r="C85" t="s">
        <v>48</v>
      </c>
      <c r="D85">
        <v>3467</v>
      </c>
      <c r="E85" t="s">
        <v>57</v>
      </c>
      <c r="F85">
        <v>1</v>
      </c>
      <c r="G85">
        <v>0</v>
      </c>
      <c r="H85">
        <v>0</v>
      </c>
      <c r="J85">
        <v>0</v>
      </c>
      <c r="K85">
        <v>0</v>
      </c>
      <c r="L85">
        <v>0</v>
      </c>
      <c r="N85">
        <v>0</v>
      </c>
      <c r="O85" t="s">
        <v>94</v>
      </c>
      <c r="P85">
        <v>0</v>
      </c>
      <c r="R85">
        <v>5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3</v>
      </c>
      <c r="Z85">
        <v>0</v>
      </c>
      <c r="AB85" t="s">
        <v>70</v>
      </c>
      <c r="AC85">
        <v>5</v>
      </c>
      <c r="AE85" t="s">
        <v>80</v>
      </c>
      <c r="AF85" t="s">
        <v>62</v>
      </c>
      <c r="AG85">
        <v>0</v>
      </c>
      <c r="AH85">
        <v>0</v>
      </c>
      <c r="AI85">
        <v>0</v>
      </c>
      <c r="AJ85" t="s">
        <v>51</v>
      </c>
      <c r="AK85">
        <v>19.670000000000002</v>
      </c>
      <c r="AL85">
        <v>32.67</v>
      </c>
      <c r="AM85">
        <v>20</v>
      </c>
      <c r="AN85">
        <v>72.33</v>
      </c>
      <c r="AO85">
        <v>7.67</v>
      </c>
      <c r="AP85">
        <v>6</v>
      </c>
      <c r="AQ85">
        <v>0</v>
      </c>
      <c r="AR85">
        <v>25</v>
      </c>
      <c r="AS85">
        <v>10</v>
      </c>
      <c r="AT85">
        <v>7</v>
      </c>
      <c r="AU85">
        <v>0.7</v>
      </c>
    </row>
    <row r="86" spans="1:47" x14ac:dyDescent="0.3">
      <c r="A86" t="s">
        <v>189</v>
      </c>
      <c r="B86" t="s">
        <v>190</v>
      </c>
      <c r="C86" t="s">
        <v>48</v>
      </c>
      <c r="D86">
        <v>3467</v>
      </c>
      <c r="E86" t="s">
        <v>57</v>
      </c>
      <c r="F86">
        <v>1</v>
      </c>
      <c r="G86">
        <v>0</v>
      </c>
      <c r="H86">
        <v>0</v>
      </c>
      <c r="J86">
        <v>0</v>
      </c>
      <c r="K86">
        <v>0</v>
      </c>
      <c r="L86">
        <v>0</v>
      </c>
      <c r="N86">
        <v>0</v>
      </c>
      <c r="O86" t="s">
        <v>94</v>
      </c>
      <c r="P86">
        <v>0</v>
      </c>
      <c r="R86">
        <v>4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B86" t="s">
        <v>70</v>
      </c>
      <c r="AC86">
        <v>5</v>
      </c>
      <c r="AE86" t="s">
        <v>80</v>
      </c>
      <c r="AF86" t="s">
        <v>62</v>
      </c>
      <c r="AG86">
        <v>0</v>
      </c>
      <c r="AH86">
        <v>0</v>
      </c>
      <c r="AI86">
        <v>0</v>
      </c>
      <c r="AJ86" t="s">
        <v>51</v>
      </c>
      <c r="AK86">
        <v>19.670000000000002</v>
      </c>
      <c r="AL86">
        <v>28</v>
      </c>
      <c r="AM86">
        <v>20</v>
      </c>
      <c r="AN86">
        <v>67.67</v>
      </c>
      <c r="AO86">
        <v>7.67</v>
      </c>
      <c r="AP86">
        <v>6</v>
      </c>
      <c r="AQ86">
        <v>0</v>
      </c>
      <c r="AR86">
        <v>20</v>
      </c>
      <c r="AS86">
        <v>10</v>
      </c>
      <c r="AT86">
        <v>6</v>
      </c>
      <c r="AU86">
        <v>1</v>
      </c>
    </row>
    <row r="87" spans="1:47" x14ac:dyDescent="0.3">
      <c r="A87" t="s">
        <v>189</v>
      </c>
      <c r="B87" t="s">
        <v>190</v>
      </c>
      <c r="C87" t="s">
        <v>48</v>
      </c>
      <c r="D87">
        <v>3467</v>
      </c>
      <c r="E87" t="s">
        <v>57</v>
      </c>
      <c r="F87">
        <v>1</v>
      </c>
      <c r="G87">
        <v>0</v>
      </c>
      <c r="H87">
        <v>0</v>
      </c>
      <c r="J87">
        <v>1</v>
      </c>
      <c r="K87">
        <v>0</v>
      </c>
      <c r="L87">
        <v>0</v>
      </c>
      <c r="N87">
        <v>1</v>
      </c>
      <c r="O87" t="s">
        <v>50</v>
      </c>
      <c r="P87">
        <v>0</v>
      </c>
      <c r="R87">
        <v>2</v>
      </c>
      <c r="S87">
        <v>1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B87" t="s">
        <v>70</v>
      </c>
      <c r="AC87">
        <v>5</v>
      </c>
      <c r="AE87" t="s">
        <v>80</v>
      </c>
      <c r="AF87" t="s">
        <v>62</v>
      </c>
      <c r="AG87">
        <v>0</v>
      </c>
      <c r="AH87">
        <v>0</v>
      </c>
      <c r="AI87">
        <v>0</v>
      </c>
      <c r="AJ87" t="s">
        <v>51</v>
      </c>
      <c r="AK87">
        <v>18.329999999999998</v>
      </c>
      <c r="AL87">
        <v>22.33</v>
      </c>
      <c r="AM87">
        <v>20</v>
      </c>
      <c r="AN87">
        <v>60.67</v>
      </c>
      <c r="AO87">
        <v>18.329999999999998</v>
      </c>
      <c r="AP87">
        <v>6</v>
      </c>
      <c r="AQ87">
        <v>6</v>
      </c>
      <c r="AR87">
        <v>13</v>
      </c>
      <c r="AS87">
        <v>10</v>
      </c>
      <c r="AT87">
        <v>5</v>
      </c>
      <c r="AU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5575-7C8A-4ED4-A3BB-7F80737DD72D}">
  <dimension ref="A1:AK44"/>
  <sheetViews>
    <sheetView topLeftCell="P1" workbookViewId="0">
      <selection activeCell="U3" sqref="U3"/>
    </sheetView>
  </sheetViews>
  <sheetFormatPr defaultRowHeight="14.4" x14ac:dyDescent="0.3"/>
  <sheetData>
    <row r="1" spans="1:37" x14ac:dyDescent="0.3">
      <c r="A1" t="s">
        <v>191</v>
      </c>
      <c r="G1" t="s">
        <v>192</v>
      </c>
      <c r="M1" t="s">
        <v>193</v>
      </c>
      <c r="T1" t="s">
        <v>194</v>
      </c>
      <c r="W1" t="s">
        <v>195</v>
      </c>
    </row>
    <row r="2" spans="1:37" x14ac:dyDescent="0.3">
      <c r="A2" t="s">
        <v>196</v>
      </c>
      <c r="B2" t="s">
        <v>197</v>
      </c>
      <c r="C2" t="s">
        <v>198</v>
      </c>
      <c r="D2" t="s">
        <v>1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202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205</v>
      </c>
      <c r="T2" t="s">
        <v>206</v>
      </c>
      <c r="U2" t="s">
        <v>212</v>
      </c>
      <c r="V2" t="s">
        <v>213</v>
      </c>
      <c r="W2" t="s">
        <v>214</v>
      </c>
      <c r="X2" t="s">
        <v>215</v>
      </c>
      <c r="Y2" t="s">
        <v>216</v>
      </c>
      <c r="Z2" t="s">
        <v>217</v>
      </c>
      <c r="AA2" t="s">
        <v>218</v>
      </c>
      <c r="AB2" t="s">
        <v>219</v>
      </c>
    </row>
    <row r="3" spans="1:37" x14ac:dyDescent="0.3">
      <c r="A3" t="s">
        <v>220</v>
      </c>
      <c r="B3" t="s">
        <v>221</v>
      </c>
      <c r="D3">
        <f>Sheet1!B2</f>
        <v>1</v>
      </c>
      <c r="E3" t="str">
        <f>Sheet1!C2</f>
        <v>r2</v>
      </c>
      <c r="F3">
        <f>Sheet1!D2</f>
        <v>4905</v>
      </c>
      <c r="G3" t="str">
        <f>IF(Sheet1!N2=1,"Yes","No")</f>
        <v>No</v>
      </c>
      <c r="H3">
        <f>Sheet1!F2+Sheet1!G2+Sheet1!H2+Sheet1!J2+Sheet1!K2+Sheet1!L2</f>
        <v>1</v>
      </c>
      <c r="I3" t="str">
        <f>IF(Sheet1!F2&gt;0,"Yes",IF(Sheet1!G2&gt;0,"Yes",IF(Sheet1!H2&gt;0,"Yes","No")))</f>
        <v>No</v>
      </c>
      <c r="J3" t="str">
        <f>IF(Sheet1!J2&gt;0,"Yes",IF(Sheet1!K2&gt;0,"Yes",IF(Sheet1!L2&gt;0,"Yes","No")))</f>
        <v>Yes</v>
      </c>
      <c r="K3" s="1" t="str">
        <f>IF(Sheet1!F2&gt;0,"High",IF(Sheet1!J2&gt;0,"High",IF(Sheet1!G2&gt;0,"Medium",IF(Sheet1!K2&gt;0,"Medium",IF(Sheet1!H2&gt;0,"Low",IF(Sheet1!L2&gt;0,"Low","Not Observed"))))))</f>
        <v>Medium</v>
      </c>
      <c r="L3" s="1" t="str">
        <f>IF(Sheet1!O2="N/A","None",IF(Sheet1!O2="DockedNOBalance","Docked",IF(Sheet1!O2="Docked&amp;Balanced","Engaged","None")))</f>
        <v>None</v>
      </c>
      <c r="M3" s="1">
        <f>Sheet1!R2+Sheet1!S2+Sheet1!T2+Sheet1!V2+Sheet1!W2+Sheet1!X2</f>
        <v>3</v>
      </c>
      <c r="N3" s="1" t="str">
        <f>IF(Sheet1!R2&gt;0,"Yes",IF(Sheet1!S2&gt;0,"Yes",IF(Sheet1!T2&gt;0,"Yes","No")))</f>
        <v>No</v>
      </c>
      <c r="O3" s="1" t="str">
        <f>IF(Sheet1!V2&gt;0,"Yes",IF(Sheet1!W2&gt;0,"Yes",IF(Sheet1!X2&gt;0,"Yes","No")))</f>
        <v>Yes</v>
      </c>
      <c r="P3" t="s">
        <v>226</v>
      </c>
      <c r="Q3" t="s">
        <v>226</v>
      </c>
      <c r="R3" t="s">
        <v>226</v>
      </c>
      <c r="S3" s="1" t="str">
        <f>IF(Sheet1!R2&gt;0,"High",IF(Sheet1!V2&gt;0,"High",IF(Sheet1!S2&gt;0,"Medium",IF(Sheet1!W2&gt;0,"Medium",IF(Sheet1!T2&gt;0,"Low",IF(Sheet1!X2&gt;0,"Low","Not Observed"))))))</f>
        <v>Medium</v>
      </c>
      <c r="T3" s="1" t="str">
        <f>IF(OR(Sheet1!AB2="1db",Sheet1!AB2="2db",Sheet1!AB2="3db"),"Engaged",IF(OR(Sheet1!AB2="1d",Sheet1!AB2="2d",Sheet1!AB2="3d"),"Docked","none"))</f>
        <v>none</v>
      </c>
      <c r="U3" t="s">
        <v>226</v>
      </c>
      <c r="V3" s="1" t="str">
        <f>IF(OR(Sheet1!AB2="1db",Sheet1!AB2="1d"),0,IF(OR(Sheet1!AB2="2db",Sheet1!AB2="2d"),1,IF(OR(Sheet1!AB2="3bd",Sheet1!AB2="3d"),2,"none")))</f>
        <v>none</v>
      </c>
    </row>
    <row r="4" spans="1:37" x14ac:dyDescent="0.3">
      <c r="A4" t="s">
        <v>55</v>
      </c>
      <c r="D4" t="str">
        <f>Sheet1!A2</f>
        <v>JT</v>
      </c>
    </row>
    <row r="5" spans="1:37" x14ac:dyDescent="0.3">
      <c r="R5" t="s">
        <v>228</v>
      </c>
    </row>
    <row r="6" spans="1:3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</row>
    <row r="27" spans="4:22" x14ac:dyDescent="0.3">
      <c r="D27">
        <v>6</v>
      </c>
      <c r="E27" t="s">
        <v>48</v>
      </c>
      <c r="F27">
        <v>811</v>
      </c>
      <c r="G27" t="s">
        <v>222</v>
      </c>
      <c r="H27">
        <v>0</v>
      </c>
      <c r="I27" t="s">
        <v>222</v>
      </c>
      <c r="J27" t="s">
        <v>222</v>
      </c>
      <c r="K27" t="s">
        <v>226</v>
      </c>
      <c r="L27" t="s">
        <v>225</v>
      </c>
      <c r="M27">
        <v>0</v>
      </c>
      <c r="N27" t="s">
        <v>222</v>
      </c>
      <c r="O27" t="s">
        <v>222</v>
      </c>
      <c r="P27" t="s">
        <v>226</v>
      </c>
      <c r="Q27" t="s">
        <v>226</v>
      </c>
      <c r="R27" t="s">
        <v>226</v>
      </c>
      <c r="S27" t="s">
        <v>226</v>
      </c>
      <c r="T27" t="s">
        <v>227</v>
      </c>
      <c r="U27" t="s">
        <v>226</v>
      </c>
      <c r="V27" t="s">
        <v>227</v>
      </c>
    </row>
    <row r="28" spans="4:22" x14ac:dyDescent="0.3">
      <c r="D28">
        <v>6</v>
      </c>
      <c r="E28" t="s">
        <v>85</v>
      </c>
      <c r="F28">
        <v>4905</v>
      </c>
      <c r="G28" t="s">
        <v>222</v>
      </c>
      <c r="H28">
        <v>0</v>
      </c>
      <c r="I28" t="s">
        <v>222</v>
      </c>
      <c r="J28" t="s">
        <v>222</v>
      </c>
      <c r="K28" t="s">
        <v>226</v>
      </c>
      <c r="L28" t="s">
        <v>225</v>
      </c>
      <c r="M28">
        <v>3</v>
      </c>
      <c r="N28" t="s">
        <v>223</v>
      </c>
      <c r="O28" t="s">
        <v>223</v>
      </c>
      <c r="P28" t="s">
        <v>226</v>
      </c>
      <c r="Q28" t="s">
        <v>226</v>
      </c>
      <c r="R28" t="s">
        <v>226</v>
      </c>
      <c r="S28" t="s">
        <v>224</v>
      </c>
      <c r="T28" t="s">
        <v>229</v>
      </c>
      <c r="U28" t="s">
        <v>226</v>
      </c>
      <c r="V28">
        <v>1</v>
      </c>
    </row>
    <row r="29" spans="4:22" x14ac:dyDescent="0.3">
      <c r="D29">
        <v>6</v>
      </c>
      <c r="E29" t="s">
        <v>72</v>
      </c>
      <c r="F29">
        <v>1729</v>
      </c>
      <c r="G29" t="s">
        <v>223</v>
      </c>
      <c r="H29">
        <v>0</v>
      </c>
      <c r="I29" t="s">
        <v>222</v>
      </c>
      <c r="J29" t="s">
        <v>222</v>
      </c>
      <c r="K29" t="s">
        <v>226</v>
      </c>
      <c r="L29" t="s">
        <v>225</v>
      </c>
      <c r="M29">
        <v>0</v>
      </c>
      <c r="N29" t="s">
        <v>222</v>
      </c>
      <c r="O29" t="s">
        <v>222</v>
      </c>
      <c r="P29" t="s">
        <v>226</v>
      </c>
      <c r="Q29" t="s">
        <v>226</v>
      </c>
      <c r="R29" t="s">
        <v>226</v>
      </c>
      <c r="S29" t="s">
        <v>226</v>
      </c>
      <c r="T29" t="s">
        <v>229</v>
      </c>
      <c r="U29" t="s">
        <v>226</v>
      </c>
      <c r="V29">
        <v>1</v>
      </c>
    </row>
    <row r="30" spans="4:22" x14ac:dyDescent="0.3">
      <c r="D30">
        <v>6</v>
      </c>
      <c r="E30" t="s">
        <v>75</v>
      </c>
      <c r="F30">
        <v>2342</v>
      </c>
      <c r="G30" t="s">
        <v>222</v>
      </c>
      <c r="H30">
        <v>0</v>
      </c>
      <c r="I30" t="s">
        <v>222</v>
      </c>
      <c r="J30" t="s">
        <v>222</v>
      </c>
      <c r="K30" t="s">
        <v>226</v>
      </c>
      <c r="L30" t="s">
        <v>225</v>
      </c>
      <c r="M30">
        <v>3</v>
      </c>
      <c r="N30" t="s">
        <v>223</v>
      </c>
      <c r="O30" t="s">
        <v>222</v>
      </c>
      <c r="P30" t="s">
        <v>226</v>
      </c>
      <c r="Q30" t="s">
        <v>226</v>
      </c>
      <c r="R30" t="s">
        <v>226</v>
      </c>
      <c r="S30" t="s">
        <v>224</v>
      </c>
      <c r="T30" t="s">
        <v>227</v>
      </c>
      <c r="U30" t="s">
        <v>226</v>
      </c>
      <c r="V30" t="s">
        <v>227</v>
      </c>
    </row>
    <row r="31" spans="4:22" x14ac:dyDescent="0.3">
      <c r="D31">
        <v>6</v>
      </c>
      <c r="E31" t="s">
        <v>56</v>
      </c>
      <c r="F31">
        <v>125</v>
      </c>
      <c r="G31" t="s">
        <v>223</v>
      </c>
      <c r="H31">
        <v>1</v>
      </c>
      <c r="I31" t="s">
        <v>223</v>
      </c>
      <c r="J31" t="s">
        <v>222</v>
      </c>
      <c r="K31" t="s">
        <v>230</v>
      </c>
      <c r="L31" t="s">
        <v>225</v>
      </c>
      <c r="M31">
        <v>0</v>
      </c>
      <c r="N31" t="s">
        <v>222</v>
      </c>
      <c r="O31" t="s">
        <v>222</v>
      </c>
      <c r="P31" t="s">
        <v>226</v>
      </c>
      <c r="Q31" t="s">
        <v>226</v>
      </c>
      <c r="R31" t="s">
        <v>226</v>
      </c>
      <c r="S31" t="s">
        <v>226</v>
      </c>
      <c r="T31" t="s">
        <v>229</v>
      </c>
      <c r="U31" t="s">
        <v>226</v>
      </c>
      <c r="V31">
        <v>1</v>
      </c>
    </row>
    <row r="32" spans="4:22" x14ac:dyDescent="0.3">
      <c r="D32">
        <v>6</v>
      </c>
      <c r="E32" t="s">
        <v>69</v>
      </c>
      <c r="F32">
        <v>166</v>
      </c>
      <c r="G32" t="s">
        <v>222</v>
      </c>
      <c r="H32">
        <v>0</v>
      </c>
      <c r="I32" t="s">
        <v>222</v>
      </c>
      <c r="J32" t="s">
        <v>222</v>
      </c>
      <c r="K32" t="s">
        <v>226</v>
      </c>
      <c r="L32" t="s">
        <v>225</v>
      </c>
      <c r="M32">
        <v>1</v>
      </c>
      <c r="N32" t="s">
        <v>223</v>
      </c>
      <c r="O32" t="s">
        <v>222</v>
      </c>
      <c r="P32" t="s">
        <v>226</v>
      </c>
      <c r="Q32" t="s">
        <v>226</v>
      </c>
      <c r="R32" t="s">
        <v>226</v>
      </c>
      <c r="S32" t="s">
        <v>230</v>
      </c>
      <c r="T32" t="s">
        <v>229</v>
      </c>
      <c r="U32" t="s">
        <v>226</v>
      </c>
      <c r="V32">
        <v>1</v>
      </c>
    </row>
    <row r="33" spans="4:22" x14ac:dyDescent="0.3">
      <c r="D33">
        <v>7</v>
      </c>
      <c r="E33" t="s">
        <v>75</v>
      </c>
      <c r="F33">
        <v>9101</v>
      </c>
      <c r="G33" t="s">
        <v>222</v>
      </c>
      <c r="H33">
        <v>0</v>
      </c>
      <c r="I33" t="s">
        <v>222</v>
      </c>
      <c r="J33" t="s">
        <v>222</v>
      </c>
      <c r="K33" t="s">
        <v>226</v>
      </c>
      <c r="L33" t="s">
        <v>225</v>
      </c>
      <c r="M33">
        <v>0</v>
      </c>
      <c r="N33" t="s">
        <v>222</v>
      </c>
      <c r="O33" t="s">
        <v>222</v>
      </c>
      <c r="P33" t="s">
        <v>226</v>
      </c>
      <c r="Q33" t="s">
        <v>226</v>
      </c>
      <c r="R33" t="s">
        <v>226</v>
      </c>
      <c r="S33" t="s">
        <v>226</v>
      </c>
      <c r="T33" t="s">
        <v>229</v>
      </c>
      <c r="U33" t="s">
        <v>226</v>
      </c>
      <c r="V33">
        <v>1</v>
      </c>
    </row>
    <row r="34" spans="4:22" x14ac:dyDescent="0.3">
      <c r="D34">
        <v>7</v>
      </c>
      <c r="E34" t="s">
        <v>72</v>
      </c>
      <c r="F34">
        <v>246</v>
      </c>
      <c r="G34" t="s">
        <v>223</v>
      </c>
      <c r="H34">
        <v>0</v>
      </c>
      <c r="I34" t="s">
        <v>222</v>
      </c>
      <c r="J34" t="s">
        <v>222</v>
      </c>
      <c r="K34" t="s">
        <v>226</v>
      </c>
      <c r="L34" t="s">
        <v>225</v>
      </c>
      <c r="M34">
        <v>0</v>
      </c>
      <c r="N34" t="s">
        <v>222</v>
      </c>
      <c r="O34" t="s">
        <v>222</v>
      </c>
      <c r="P34" t="s">
        <v>226</v>
      </c>
      <c r="Q34" t="s">
        <v>226</v>
      </c>
      <c r="R34" t="s">
        <v>226</v>
      </c>
      <c r="S34" t="s">
        <v>226</v>
      </c>
      <c r="T34" t="s">
        <v>227</v>
      </c>
      <c r="U34" t="s">
        <v>226</v>
      </c>
      <c r="V34" t="s">
        <v>227</v>
      </c>
    </row>
    <row r="35" spans="4:22" x14ac:dyDescent="0.3">
      <c r="D35">
        <v>7</v>
      </c>
      <c r="E35" t="s">
        <v>85</v>
      </c>
      <c r="F35">
        <v>4909</v>
      </c>
      <c r="G35" t="s">
        <v>222</v>
      </c>
      <c r="H35">
        <v>0</v>
      </c>
      <c r="I35" t="s">
        <v>222</v>
      </c>
      <c r="J35" t="s">
        <v>222</v>
      </c>
      <c r="K35" t="s">
        <v>226</v>
      </c>
      <c r="L35" t="s">
        <v>225</v>
      </c>
      <c r="M35">
        <v>6</v>
      </c>
      <c r="N35" t="s">
        <v>223</v>
      </c>
      <c r="O35" t="s">
        <v>223</v>
      </c>
      <c r="P35" t="s">
        <v>226</v>
      </c>
      <c r="Q35" t="s">
        <v>226</v>
      </c>
      <c r="R35" t="s">
        <v>226</v>
      </c>
      <c r="S35" t="s">
        <v>230</v>
      </c>
      <c r="T35" t="s">
        <v>229</v>
      </c>
      <c r="U35" t="s">
        <v>226</v>
      </c>
      <c r="V35">
        <v>1</v>
      </c>
    </row>
    <row r="36" spans="4:22" x14ac:dyDescent="0.3">
      <c r="D36">
        <v>7</v>
      </c>
      <c r="E36" t="s">
        <v>56</v>
      </c>
      <c r="F36">
        <v>58</v>
      </c>
      <c r="G36" t="s">
        <v>222</v>
      </c>
      <c r="H36">
        <v>0</v>
      </c>
      <c r="I36" t="s">
        <v>222</v>
      </c>
      <c r="J36" t="s">
        <v>222</v>
      </c>
      <c r="K36" t="s">
        <v>226</v>
      </c>
      <c r="L36" t="s">
        <v>225</v>
      </c>
      <c r="M36">
        <v>1</v>
      </c>
      <c r="N36" t="s">
        <v>223</v>
      </c>
      <c r="O36" t="s">
        <v>222</v>
      </c>
      <c r="P36" t="s">
        <v>226</v>
      </c>
      <c r="Q36" t="s">
        <v>226</v>
      </c>
      <c r="R36" t="s">
        <v>226</v>
      </c>
      <c r="S36" t="s">
        <v>231</v>
      </c>
      <c r="T36" t="s">
        <v>229</v>
      </c>
      <c r="U36" t="s">
        <v>226</v>
      </c>
      <c r="V36">
        <v>1</v>
      </c>
    </row>
    <row r="37" spans="4:22" x14ac:dyDescent="0.3">
      <c r="D37">
        <v>7</v>
      </c>
      <c r="E37" t="s">
        <v>69</v>
      </c>
      <c r="F37">
        <v>5459</v>
      </c>
      <c r="G37" t="s">
        <v>223</v>
      </c>
      <c r="H37">
        <v>0</v>
      </c>
      <c r="I37" t="s">
        <v>222</v>
      </c>
      <c r="J37" t="s">
        <v>222</v>
      </c>
      <c r="K37" t="s">
        <v>226</v>
      </c>
      <c r="L37" t="s">
        <v>225</v>
      </c>
      <c r="M37">
        <v>3</v>
      </c>
      <c r="N37" t="s">
        <v>223</v>
      </c>
      <c r="O37" t="s">
        <v>222</v>
      </c>
      <c r="P37" t="s">
        <v>226</v>
      </c>
      <c r="Q37" t="s">
        <v>226</v>
      </c>
      <c r="R37" t="s">
        <v>226</v>
      </c>
      <c r="S37" t="s">
        <v>231</v>
      </c>
      <c r="T37" t="s">
        <v>229</v>
      </c>
      <c r="U37" t="s">
        <v>226</v>
      </c>
      <c r="V37">
        <v>1</v>
      </c>
    </row>
    <row r="38" spans="4:22" x14ac:dyDescent="0.3">
      <c r="D38">
        <v>7</v>
      </c>
      <c r="E38" t="s">
        <v>48</v>
      </c>
      <c r="F38">
        <v>501</v>
      </c>
      <c r="G38" t="s">
        <v>222</v>
      </c>
      <c r="H38">
        <v>0</v>
      </c>
      <c r="I38" t="s">
        <v>222</v>
      </c>
      <c r="J38" t="s">
        <v>222</v>
      </c>
      <c r="K38" t="s">
        <v>226</v>
      </c>
      <c r="L38" t="s">
        <v>225</v>
      </c>
      <c r="M38">
        <v>1</v>
      </c>
      <c r="N38" t="s">
        <v>223</v>
      </c>
      <c r="O38" t="s">
        <v>222</v>
      </c>
      <c r="P38" t="s">
        <v>226</v>
      </c>
      <c r="Q38" t="s">
        <v>226</v>
      </c>
      <c r="R38" t="s">
        <v>226</v>
      </c>
      <c r="S38" t="s">
        <v>231</v>
      </c>
      <c r="T38" t="s">
        <v>229</v>
      </c>
      <c r="U38" t="s">
        <v>226</v>
      </c>
      <c r="V38">
        <v>1</v>
      </c>
    </row>
    <row r="39" spans="4:22" x14ac:dyDescent="0.3">
      <c r="D39">
        <v>8</v>
      </c>
      <c r="E39" t="s">
        <v>85</v>
      </c>
      <c r="F39">
        <v>2423</v>
      </c>
      <c r="G39" t="s">
        <v>222</v>
      </c>
      <c r="H39">
        <v>1</v>
      </c>
      <c r="I39" t="s">
        <v>223</v>
      </c>
      <c r="J39" t="s">
        <v>222</v>
      </c>
      <c r="K39" t="s">
        <v>224</v>
      </c>
      <c r="L39" t="s">
        <v>225</v>
      </c>
      <c r="M39">
        <v>0</v>
      </c>
      <c r="N39" t="s">
        <v>222</v>
      </c>
      <c r="O39" t="s">
        <v>222</v>
      </c>
      <c r="P39" t="s">
        <v>226</v>
      </c>
      <c r="Q39" t="s">
        <v>226</v>
      </c>
      <c r="R39" t="s">
        <v>226</v>
      </c>
      <c r="S39" t="s">
        <v>226</v>
      </c>
      <c r="T39" t="s">
        <v>227</v>
      </c>
      <c r="U39" t="s">
        <v>226</v>
      </c>
      <c r="V39" t="s">
        <v>227</v>
      </c>
    </row>
    <row r="40" spans="4:22" x14ac:dyDescent="0.3">
      <c r="D40">
        <v>8</v>
      </c>
      <c r="E40" t="s">
        <v>72</v>
      </c>
      <c r="F40">
        <v>3467</v>
      </c>
      <c r="G40" t="s">
        <v>222</v>
      </c>
      <c r="H40">
        <v>1</v>
      </c>
      <c r="I40" t="s">
        <v>223</v>
      </c>
      <c r="J40" t="s">
        <v>222</v>
      </c>
      <c r="K40" t="s">
        <v>230</v>
      </c>
      <c r="L40" t="s">
        <v>229</v>
      </c>
      <c r="M40">
        <v>4</v>
      </c>
      <c r="N40" t="s">
        <v>223</v>
      </c>
      <c r="O40" t="s">
        <v>223</v>
      </c>
      <c r="P40" t="s">
        <v>226</v>
      </c>
      <c r="Q40" t="s">
        <v>226</v>
      </c>
      <c r="R40" t="s">
        <v>226</v>
      </c>
      <c r="S40" t="s">
        <v>230</v>
      </c>
      <c r="T40" t="s">
        <v>229</v>
      </c>
      <c r="U40" t="s">
        <v>226</v>
      </c>
      <c r="V40">
        <v>1</v>
      </c>
    </row>
    <row r="41" spans="4:22" x14ac:dyDescent="0.3">
      <c r="D41">
        <v>8</v>
      </c>
      <c r="E41" t="s">
        <v>69</v>
      </c>
      <c r="F41">
        <v>157</v>
      </c>
      <c r="G41" t="s">
        <v>223</v>
      </c>
      <c r="H41">
        <v>0</v>
      </c>
      <c r="I41" t="s">
        <v>222</v>
      </c>
      <c r="J41" t="s">
        <v>222</v>
      </c>
      <c r="K41" t="s">
        <v>226</v>
      </c>
      <c r="L41" t="s">
        <v>225</v>
      </c>
      <c r="M41">
        <v>1</v>
      </c>
      <c r="N41" t="s">
        <v>223</v>
      </c>
      <c r="O41" t="s">
        <v>222</v>
      </c>
      <c r="P41" t="s">
        <v>226</v>
      </c>
      <c r="Q41" t="s">
        <v>226</v>
      </c>
      <c r="R41" t="s">
        <v>226</v>
      </c>
      <c r="S41" t="s">
        <v>231</v>
      </c>
      <c r="T41" t="s">
        <v>229</v>
      </c>
      <c r="U41" t="s">
        <v>226</v>
      </c>
      <c r="V41">
        <v>1</v>
      </c>
    </row>
    <row r="42" spans="4:22" x14ac:dyDescent="0.3">
      <c r="D42">
        <v>8</v>
      </c>
      <c r="E42" t="s">
        <v>48</v>
      </c>
      <c r="F42">
        <v>172</v>
      </c>
      <c r="G42" t="s">
        <v>222</v>
      </c>
      <c r="H42">
        <v>0</v>
      </c>
      <c r="I42" t="s">
        <v>222</v>
      </c>
      <c r="J42" t="s">
        <v>222</v>
      </c>
      <c r="K42" t="s">
        <v>226</v>
      </c>
      <c r="L42" t="s">
        <v>225</v>
      </c>
      <c r="M42">
        <v>2</v>
      </c>
      <c r="N42" t="s">
        <v>222</v>
      </c>
      <c r="O42" t="s">
        <v>223</v>
      </c>
      <c r="P42" t="s">
        <v>226</v>
      </c>
      <c r="Q42" t="s">
        <v>226</v>
      </c>
      <c r="R42" t="s">
        <v>226</v>
      </c>
      <c r="S42" t="s">
        <v>231</v>
      </c>
      <c r="T42" t="s">
        <v>229</v>
      </c>
      <c r="U42" t="s">
        <v>226</v>
      </c>
      <c r="V42">
        <v>1</v>
      </c>
    </row>
    <row r="43" spans="4:22" x14ac:dyDescent="0.3">
      <c r="D43">
        <v>8</v>
      </c>
      <c r="E43" t="s">
        <v>56</v>
      </c>
      <c r="F43">
        <v>1768</v>
      </c>
      <c r="G43" t="s">
        <v>223</v>
      </c>
      <c r="H43">
        <v>0</v>
      </c>
      <c r="I43" t="s">
        <v>222</v>
      </c>
      <c r="J43" t="s">
        <v>222</v>
      </c>
      <c r="K43" t="s">
        <v>226</v>
      </c>
      <c r="L43" t="s">
        <v>225</v>
      </c>
      <c r="M43">
        <v>3</v>
      </c>
      <c r="N43" t="s">
        <v>223</v>
      </c>
      <c r="O43" t="s">
        <v>222</v>
      </c>
      <c r="P43" t="s">
        <v>226</v>
      </c>
      <c r="Q43" t="s">
        <v>226</v>
      </c>
      <c r="R43" t="s">
        <v>226</v>
      </c>
      <c r="S43" t="s">
        <v>230</v>
      </c>
      <c r="T43" t="s">
        <v>229</v>
      </c>
      <c r="U43" t="s">
        <v>226</v>
      </c>
      <c r="V43">
        <v>1</v>
      </c>
    </row>
    <row r="44" spans="4:22" x14ac:dyDescent="0.3">
      <c r="D44">
        <v>8</v>
      </c>
      <c r="E44" t="s">
        <v>75</v>
      </c>
      <c r="F44">
        <v>1058</v>
      </c>
      <c r="G44" t="s">
        <v>222</v>
      </c>
      <c r="H44">
        <v>0</v>
      </c>
      <c r="I44" t="s">
        <v>222</v>
      </c>
      <c r="J44" t="s">
        <v>222</v>
      </c>
      <c r="K44" t="s">
        <v>226</v>
      </c>
      <c r="L44" t="s">
        <v>225</v>
      </c>
      <c r="M44">
        <v>5</v>
      </c>
      <c r="N44" t="s">
        <v>223</v>
      </c>
      <c r="O44" t="s">
        <v>222</v>
      </c>
      <c r="P44" t="s">
        <v>226</v>
      </c>
      <c r="Q44" t="s">
        <v>226</v>
      </c>
      <c r="R44" t="s">
        <v>226</v>
      </c>
      <c r="S44" t="s">
        <v>224</v>
      </c>
      <c r="T44" t="s">
        <v>227</v>
      </c>
      <c r="U44" t="s">
        <v>226</v>
      </c>
      <c r="V44" t="s">
        <v>227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D44-2B04-44EF-B5C5-BD71C303DC8D}">
  <dimension ref="A1:Z172"/>
  <sheetViews>
    <sheetView workbookViewId="0">
      <pane ySplit="2" topLeftCell="A20" activePane="bottomLeft" state="frozen"/>
      <selection pane="bottomLeft" activeCell="K37" sqref="K37"/>
    </sheetView>
  </sheetViews>
  <sheetFormatPr defaultColWidth="11.109375" defaultRowHeight="12" customHeight="1" x14ac:dyDescent="0.3"/>
  <cols>
    <col min="1" max="1" width="12.5546875" style="4" bestFit="1" customWidth="1"/>
    <col min="2" max="2" width="9.33203125" style="4" bestFit="1" customWidth="1"/>
    <col min="3" max="3" width="10.88671875" style="4" bestFit="1" customWidth="1"/>
    <col min="4" max="4" width="13.33203125" style="2" bestFit="1" customWidth="1"/>
    <col min="5" max="5" width="6" style="4" bestFit="1" customWidth="1"/>
    <col min="6" max="6" width="12.5546875" style="2" bestFit="1" customWidth="1"/>
    <col min="7" max="7" width="15.5546875" style="4" bestFit="1" customWidth="1"/>
    <col min="8" max="8" width="13.21875" style="4" bestFit="1" customWidth="1"/>
    <col min="9" max="9" width="18.21875" style="4" bestFit="1" customWidth="1"/>
    <col min="10" max="10" width="16.21875" style="4" bestFit="1" customWidth="1"/>
    <col min="11" max="11" width="17.109375" style="4" customWidth="1"/>
    <col min="12" max="12" width="16.6640625" style="4" bestFit="1" customWidth="1"/>
    <col min="13" max="13" width="16.5546875" style="4" bestFit="1" customWidth="1"/>
    <col min="14" max="14" width="13.6640625" style="4" bestFit="1" customWidth="1"/>
    <col min="15" max="15" width="12.33203125" style="4" bestFit="1" customWidth="1"/>
    <col min="16" max="16" width="19.88671875" style="4" customWidth="1"/>
    <col min="17" max="17" width="18.21875" style="4" bestFit="1" customWidth="1"/>
    <col min="18" max="18" width="16.21875" style="4" bestFit="1" customWidth="1"/>
    <col min="19" max="19" width="12.21875" style="4" bestFit="1" customWidth="1"/>
    <col min="20" max="20" width="14.33203125" style="2" bestFit="1" customWidth="1"/>
    <col min="21" max="21" width="12.5546875" style="4" bestFit="1" customWidth="1"/>
    <col min="22" max="22" width="14.21875" style="4" bestFit="1" customWidth="1"/>
    <col min="23" max="24" width="12.21875" style="4" bestFit="1" customWidth="1"/>
    <col min="25" max="25" width="16.33203125" style="4" bestFit="1" customWidth="1"/>
    <col min="26" max="26" width="14.77734375" style="4" bestFit="1" customWidth="1"/>
    <col min="27" max="16384" width="11.109375" style="2"/>
  </cols>
  <sheetData>
    <row r="1" spans="1:26" ht="12" customHeight="1" x14ac:dyDescent="0.3">
      <c r="A1" s="19" t="s">
        <v>191</v>
      </c>
      <c r="B1" s="19"/>
      <c r="C1" s="19"/>
      <c r="D1" s="19"/>
      <c r="E1" s="19"/>
      <c r="F1" s="19"/>
      <c r="G1" s="19" t="s">
        <v>192</v>
      </c>
      <c r="H1" s="19"/>
      <c r="I1" s="19"/>
      <c r="J1" s="19"/>
      <c r="K1" s="19" t="s">
        <v>193</v>
      </c>
      <c r="L1" s="19"/>
      <c r="M1" s="19"/>
      <c r="N1" s="19"/>
      <c r="O1" s="19"/>
      <c r="P1" s="19"/>
      <c r="Q1" s="19"/>
      <c r="R1" s="19" t="s">
        <v>194</v>
      </c>
      <c r="S1" s="19"/>
      <c r="T1" s="19"/>
      <c r="U1" s="19" t="s">
        <v>195</v>
      </c>
      <c r="V1" s="19"/>
      <c r="W1" s="19"/>
      <c r="X1" s="19"/>
      <c r="Y1" s="19"/>
      <c r="Z1" s="19"/>
    </row>
    <row r="2" spans="1:26" ht="12" customHeight="1" x14ac:dyDescent="0.3">
      <c r="A2" s="14" t="s">
        <v>196</v>
      </c>
      <c r="B2" s="14" t="s">
        <v>197</v>
      </c>
      <c r="C2" s="14" t="s">
        <v>198</v>
      </c>
      <c r="D2" s="13" t="s">
        <v>1</v>
      </c>
      <c r="E2" s="14" t="s">
        <v>199</v>
      </c>
      <c r="F2" s="13" t="s">
        <v>200</v>
      </c>
      <c r="G2" s="14" t="s">
        <v>201</v>
      </c>
      <c r="H2" s="14" t="s">
        <v>202</v>
      </c>
      <c r="I2" s="14" t="s">
        <v>205</v>
      </c>
      <c r="J2" s="14" t="s">
        <v>206</v>
      </c>
      <c r="K2" s="14" t="s">
        <v>202</v>
      </c>
      <c r="L2" s="14" t="s">
        <v>207</v>
      </c>
      <c r="M2" s="14" t="s">
        <v>208</v>
      </c>
      <c r="N2" s="14" t="s">
        <v>209</v>
      </c>
      <c r="O2" s="14" t="s">
        <v>210</v>
      </c>
      <c r="P2" s="14" t="s">
        <v>211</v>
      </c>
      <c r="Q2" s="4" t="s">
        <v>205</v>
      </c>
      <c r="R2" s="4" t="s">
        <v>206</v>
      </c>
      <c r="S2" s="4" t="s">
        <v>212</v>
      </c>
      <c r="T2" s="2" t="s">
        <v>213</v>
      </c>
      <c r="U2" s="4" t="s">
        <v>214</v>
      </c>
      <c r="V2" s="4" t="s">
        <v>215</v>
      </c>
      <c r="W2" s="4" t="s">
        <v>216</v>
      </c>
      <c r="X2" s="4" t="s">
        <v>217</v>
      </c>
      <c r="Y2" s="4" t="s">
        <v>218</v>
      </c>
      <c r="Z2" s="4" t="s">
        <v>219</v>
      </c>
    </row>
    <row r="3" spans="1:26" ht="12" customHeight="1" x14ac:dyDescent="0.3">
      <c r="A3" s="4" t="s">
        <v>236</v>
      </c>
      <c r="B3" s="4" t="s">
        <v>233</v>
      </c>
      <c r="C3" s="4" t="s">
        <v>234</v>
      </c>
      <c r="D3" s="2">
        <v>2</v>
      </c>
      <c r="E3" s="4" t="s">
        <v>75</v>
      </c>
      <c r="F3" s="2">
        <v>6690</v>
      </c>
      <c r="G3" s="4" t="s">
        <v>223</v>
      </c>
      <c r="H3" s="4" t="s">
        <v>226</v>
      </c>
      <c r="I3" s="4" t="s">
        <v>226</v>
      </c>
      <c r="J3" s="4" t="s">
        <v>225</v>
      </c>
      <c r="K3" s="4" t="s">
        <v>225</v>
      </c>
      <c r="L3" s="4" t="s">
        <v>222</v>
      </c>
      <c r="M3" s="4" t="s">
        <v>223</v>
      </c>
      <c r="N3" s="4" t="s">
        <v>222</v>
      </c>
      <c r="O3" s="4" t="s">
        <v>222</v>
      </c>
      <c r="P3" s="4" t="s">
        <v>222</v>
      </c>
      <c r="Q3" s="4" t="s">
        <v>226</v>
      </c>
      <c r="R3" s="4" t="s">
        <v>225</v>
      </c>
      <c r="S3" s="4" t="s">
        <v>226</v>
      </c>
      <c r="T3" s="2" t="s">
        <v>226</v>
      </c>
      <c r="U3" s="4" t="s">
        <v>238</v>
      </c>
      <c r="V3" s="4" t="s">
        <v>231</v>
      </c>
      <c r="W3" s="4" t="s">
        <v>231</v>
      </c>
      <c r="X3" s="4" t="s">
        <v>237</v>
      </c>
      <c r="Y3" s="4" t="s">
        <v>239</v>
      </c>
    </row>
    <row r="4" spans="1:26" ht="12" customHeight="1" x14ac:dyDescent="0.3">
      <c r="A4" s="4" t="s">
        <v>236</v>
      </c>
      <c r="B4" s="4" t="s">
        <v>233</v>
      </c>
      <c r="C4" s="4" t="s">
        <v>234</v>
      </c>
      <c r="D4" s="2">
        <v>2</v>
      </c>
      <c r="E4" s="4" t="s">
        <v>69</v>
      </c>
      <c r="F4" s="2">
        <v>2876</v>
      </c>
      <c r="G4" s="4" t="s">
        <v>223</v>
      </c>
      <c r="H4" s="4" t="s">
        <v>226</v>
      </c>
      <c r="I4" s="4" t="s">
        <v>226</v>
      </c>
      <c r="J4" s="4" t="s">
        <v>225</v>
      </c>
      <c r="K4" s="4" t="s">
        <v>225</v>
      </c>
      <c r="L4" s="4" t="s">
        <v>223</v>
      </c>
      <c r="M4" s="4" t="s">
        <v>222</v>
      </c>
      <c r="N4" s="4" t="s">
        <v>222</v>
      </c>
      <c r="O4" s="4" t="s">
        <v>222</v>
      </c>
      <c r="P4" s="4" t="s">
        <v>222</v>
      </c>
      <c r="Q4" s="4" t="s">
        <v>226</v>
      </c>
      <c r="R4" s="4" t="s">
        <v>225</v>
      </c>
      <c r="S4" s="4" t="s">
        <v>226</v>
      </c>
      <c r="T4" s="2" t="s">
        <v>226</v>
      </c>
      <c r="U4" s="4" t="s">
        <v>238</v>
      </c>
      <c r="V4" s="4" t="s">
        <v>231</v>
      </c>
      <c r="W4" s="4" t="s">
        <v>224</v>
      </c>
      <c r="X4" s="4" t="s">
        <v>237</v>
      </c>
      <c r="Y4" s="4" t="s">
        <v>239</v>
      </c>
    </row>
    <row r="5" spans="1:26" ht="12" customHeight="1" x14ac:dyDescent="0.3">
      <c r="A5" s="4" t="s">
        <v>236</v>
      </c>
      <c r="B5" s="4" t="s">
        <v>233</v>
      </c>
      <c r="C5" s="4" t="s">
        <v>234</v>
      </c>
      <c r="D5" s="2">
        <v>2</v>
      </c>
      <c r="E5" s="4" t="s">
        <v>72</v>
      </c>
      <c r="F5" s="2">
        <v>1277</v>
      </c>
      <c r="G5" s="4" t="s">
        <v>222</v>
      </c>
      <c r="H5" s="4" t="s">
        <v>226</v>
      </c>
      <c r="I5" s="4" t="s">
        <v>226</v>
      </c>
      <c r="J5" s="4" t="s">
        <v>225</v>
      </c>
      <c r="K5" s="4" t="s">
        <v>244</v>
      </c>
      <c r="L5" s="4" t="s">
        <v>222</v>
      </c>
      <c r="M5" s="4" t="s">
        <v>223</v>
      </c>
      <c r="N5" s="4" t="s">
        <v>222</v>
      </c>
      <c r="O5" s="4" t="s">
        <v>222</v>
      </c>
      <c r="P5" s="4" t="s">
        <v>222</v>
      </c>
      <c r="Q5" s="4" t="s">
        <v>224</v>
      </c>
      <c r="R5" s="4" t="s">
        <v>225</v>
      </c>
      <c r="S5" s="4" t="s">
        <v>226</v>
      </c>
      <c r="T5" s="2" t="s">
        <v>226</v>
      </c>
      <c r="U5" s="4" t="s">
        <v>238</v>
      </c>
      <c r="V5" s="4" t="s">
        <v>231</v>
      </c>
      <c r="W5" s="4" t="s">
        <v>224</v>
      </c>
      <c r="X5" s="4" t="s">
        <v>237</v>
      </c>
      <c r="Y5" s="4" t="s">
        <v>239</v>
      </c>
    </row>
    <row r="6" spans="1:26" ht="12" customHeight="1" x14ac:dyDescent="0.3">
      <c r="A6" s="4" t="s">
        <v>220</v>
      </c>
      <c r="B6" s="4" t="s">
        <v>233</v>
      </c>
      <c r="C6" s="4" t="s">
        <v>234</v>
      </c>
      <c r="D6" s="2">
        <v>2</v>
      </c>
      <c r="E6" s="4" t="s">
        <v>85</v>
      </c>
      <c r="F6" s="2">
        <v>1307</v>
      </c>
      <c r="G6" s="4" t="s">
        <v>222</v>
      </c>
      <c r="H6" s="4" t="s">
        <v>226</v>
      </c>
      <c r="I6" s="4" t="s">
        <v>226</v>
      </c>
      <c r="J6" s="4" t="s">
        <v>225</v>
      </c>
      <c r="K6" s="4" t="s">
        <v>226</v>
      </c>
      <c r="L6" s="4" t="s">
        <v>222</v>
      </c>
      <c r="M6" s="4" t="s">
        <v>223</v>
      </c>
      <c r="N6" s="4" t="s">
        <v>222</v>
      </c>
      <c r="O6" s="4" t="s">
        <v>222</v>
      </c>
      <c r="P6" s="4" t="s">
        <v>222</v>
      </c>
      <c r="Q6" s="4" t="s">
        <v>226</v>
      </c>
      <c r="R6" s="4" t="s">
        <v>225</v>
      </c>
      <c r="S6" s="4" t="s">
        <v>250</v>
      </c>
      <c r="T6" s="2" t="s">
        <v>250</v>
      </c>
      <c r="U6" s="4" t="s">
        <v>238</v>
      </c>
      <c r="V6" s="4" t="s">
        <v>231</v>
      </c>
      <c r="W6" s="4" t="s">
        <v>231</v>
      </c>
      <c r="X6" s="4" t="s">
        <v>237</v>
      </c>
      <c r="Y6" s="4" t="s">
        <v>239</v>
      </c>
    </row>
    <row r="7" spans="1:26" ht="12" customHeight="1" x14ac:dyDescent="0.3">
      <c r="A7" s="4" t="s">
        <v>220</v>
      </c>
      <c r="B7" s="4" t="s">
        <v>233</v>
      </c>
      <c r="C7" s="4" t="s">
        <v>234</v>
      </c>
      <c r="D7" s="2">
        <v>2</v>
      </c>
      <c r="E7" s="4" t="s">
        <v>48</v>
      </c>
      <c r="F7" s="2">
        <v>8023</v>
      </c>
      <c r="G7" s="4" t="s">
        <v>223</v>
      </c>
      <c r="H7" s="4" t="s">
        <v>226</v>
      </c>
      <c r="I7" s="4" t="s">
        <v>231</v>
      </c>
      <c r="J7" s="4" t="s">
        <v>225</v>
      </c>
      <c r="K7" s="4" t="s">
        <v>247</v>
      </c>
      <c r="L7" s="4" t="s">
        <v>222</v>
      </c>
      <c r="M7" s="4" t="s">
        <v>223</v>
      </c>
      <c r="N7" s="4" t="s">
        <v>223</v>
      </c>
      <c r="O7" s="4" t="s">
        <v>223</v>
      </c>
      <c r="P7" s="4" t="s">
        <v>222</v>
      </c>
      <c r="Q7" s="4" t="s">
        <v>231</v>
      </c>
      <c r="R7" s="4" t="s">
        <v>226</v>
      </c>
      <c r="S7" s="4" t="s">
        <v>252</v>
      </c>
      <c r="T7" s="2">
        <v>1</v>
      </c>
      <c r="U7" s="4" t="s">
        <v>235</v>
      </c>
      <c r="V7" s="4" t="s">
        <v>224</v>
      </c>
      <c r="W7" s="4" t="s">
        <v>230</v>
      </c>
      <c r="X7" s="4" t="s">
        <v>226</v>
      </c>
      <c r="Y7" s="4" t="s">
        <v>224</v>
      </c>
    </row>
    <row r="8" spans="1:26" ht="12" customHeight="1" x14ac:dyDescent="0.3">
      <c r="A8" s="4" t="s">
        <v>220</v>
      </c>
      <c r="B8" s="4" t="s">
        <v>233</v>
      </c>
      <c r="C8" s="4" t="s">
        <v>234</v>
      </c>
      <c r="D8" s="2">
        <v>2</v>
      </c>
      <c r="E8" s="4" t="s">
        <v>56</v>
      </c>
      <c r="F8" s="2">
        <v>501</v>
      </c>
      <c r="G8" s="4" t="s">
        <v>223</v>
      </c>
      <c r="H8" s="4" t="s">
        <v>226</v>
      </c>
      <c r="I8" s="4" t="s">
        <v>224</v>
      </c>
      <c r="J8" s="4" t="s">
        <v>225</v>
      </c>
      <c r="K8" s="4" t="s">
        <v>247</v>
      </c>
      <c r="L8" s="4" t="s">
        <v>223</v>
      </c>
      <c r="M8" s="4" t="s">
        <v>223</v>
      </c>
      <c r="N8" s="4" t="s">
        <v>223</v>
      </c>
      <c r="O8" s="4" t="s">
        <v>222</v>
      </c>
      <c r="P8" s="4" t="s">
        <v>222</v>
      </c>
      <c r="Q8" s="4" t="s">
        <v>224</v>
      </c>
      <c r="R8" s="4" t="s">
        <v>226</v>
      </c>
      <c r="S8" s="4" t="s">
        <v>252</v>
      </c>
      <c r="T8" s="2">
        <v>1</v>
      </c>
      <c r="U8" s="4" t="s">
        <v>224</v>
      </c>
      <c r="V8" s="4" t="s">
        <v>231</v>
      </c>
      <c r="W8" s="4" t="s">
        <v>231</v>
      </c>
      <c r="X8" s="4" t="s">
        <v>237</v>
      </c>
      <c r="Y8" s="4" t="s">
        <v>239</v>
      </c>
    </row>
    <row r="9" spans="1:26" ht="12" customHeight="1" x14ac:dyDescent="0.3">
      <c r="A9" s="4" t="s">
        <v>220</v>
      </c>
      <c r="B9" s="4" t="s">
        <v>233</v>
      </c>
      <c r="C9" s="4" t="s">
        <v>234</v>
      </c>
      <c r="D9" s="2">
        <v>3</v>
      </c>
      <c r="E9" s="4" t="s">
        <v>85</v>
      </c>
      <c r="F9" s="2">
        <v>3467</v>
      </c>
      <c r="G9" s="4" t="s">
        <v>223</v>
      </c>
      <c r="H9" s="4" t="s">
        <v>226</v>
      </c>
      <c r="I9" s="4" t="s">
        <v>205</v>
      </c>
      <c r="J9" s="4" t="s">
        <v>225</v>
      </c>
      <c r="K9" s="4" t="s">
        <v>247</v>
      </c>
      <c r="L9" s="4" t="s">
        <v>223</v>
      </c>
      <c r="M9" s="4" t="s">
        <v>222</v>
      </c>
      <c r="N9" s="4" t="s">
        <v>222</v>
      </c>
      <c r="O9" s="4" t="s">
        <v>222</v>
      </c>
      <c r="P9" s="4" t="s">
        <v>222</v>
      </c>
      <c r="Q9" s="4" t="s">
        <v>230</v>
      </c>
      <c r="R9" s="4" t="s">
        <v>229</v>
      </c>
      <c r="S9" s="4" t="s">
        <v>251</v>
      </c>
      <c r="T9" s="2" t="s">
        <v>226</v>
      </c>
      <c r="U9" s="4" t="s">
        <v>235</v>
      </c>
      <c r="V9" s="4" t="s">
        <v>230</v>
      </c>
      <c r="W9" s="4" t="s">
        <v>230</v>
      </c>
      <c r="X9" s="4" t="s">
        <v>226</v>
      </c>
      <c r="Y9" s="4" t="s">
        <v>226</v>
      </c>
    </row>
    <row r="10" spans="1:26" ht="12" customHeight="1" x14ac:dyDescent="0.3">
      <c r="A10" s="4" t="s">
        <v>220</v>
      </c>
      <c r="B10" s="4" t="s">
        <v>233</v>
      </c>
      <c r="C10" s="4" t="s">
        <v>234</v>
      </c>
      <c r="D10" s="2">
        <v>3</v>
      </c>
      <c r="E10" s="4" t="s">
        <v>48</v>
      </c>
      <c r="F10" s="2">
        <v>4925</v>
      </c>
      <c r="G10" s="4" t="s">
        <v>222</v>
      </c>
      <c r="H10" s="4" t="s">
        <v>226</v>
      </c>
      <c r="I10" s="4" t="s">
        <v>226</v>
      </c>
      <c r="J10" s="4" t="s">
        <v>225</v>
      </c>
      <c r="K10" s="4" t="s">
        <v>244</v>
      </c>
      <c r="L10" s="4" t="s">
        <v>222</v>
      </c>
      <c r="M10" s="4" t="s">
        <v>223</v>
      </c>
      <c r="N10" s="4" t="s">
        <v>222</v>
      </c>
      <c r="O10" s="4" t="s">
        <v>222</v>
      </c>
      <c r="P10" s="4" t="s">
        <v>222</v>
      </c>
      <c r="Q10" s="4" t="s">
        <v>230</v>
      </c>
      <c r="R10" s="4" t="s">
        <v>226</v>
      </c>
      <c r="S10" s="4" t="s">
        <v>226</v>
      </c>
      <c r="T10" s="2" t="s">
        <v>226</v>
      </c>
      <c r="U10" s="4" t="s">
        <v>224</v>
      </c>
      <c r="V10" s="4" t="s">
        <v>231</v>
      </c>
      <c r="W10" s="4" t="s">
        <v>226</v>
      </c>
      <c r="X10" s="4" t="s">
        <v>226</v>
      </c>
      <c r="Y10" s="4" t="s">
        <v>226</v>
      </c>
      <c r="Z10" s="4" t="s">
        <v>254</v>
      </c>
    </row>
    <row r="11" spans="1:26" ht="12" customHeight="1" x14ac:dyDescent="0.3">
      <c r="A11" s="4" t="s">
        <v>220</v>
      </c>
      <c r="B11" s="4" t="s">
        <v>233</v>
      </c>
      <c r="C11" s="4" t="s">
        <v>234</v>
      </c>
      <c r="D11" s="2">
        <v>3</v>
      </c>
      <c r="E11" s="4" t="s">
        <v>56</v>
      </c>
      <c r="F11" s="2">
        <v>467</v>
      </c>
      <c r="G11" s="4" t="s">
        <v>222</v>
      </c>
      <c r="H11" s="4" t="s">
        <v>226</v>
      </c>
      <c r="I11" s="4" t="s">
        <v>226</v>
      </c>
      <c r="J11" s="4" t="s">
        <v>225</v>
      </c>
      <c r="K11" s="4" t="s">
        <v>247</v>
      </c>
      <c r="L11" s="4" t="s">
        <v>223</v>
      </c>
      <c r="M11" s="4" t="s">
        <v>223</v>
      </c>
      <c r="N11" s="4" t="s">
        <v>222</v>
      </c>
      <c r="O11" s="4" t="s">
        <v>222</v>
      </c>
      <c r="P11" s="4" t="s">
        <v>223</v>
      </c>
      <c r="Q11" s="4" t="s">
        <v>230</v>
      </c>
      <c r="R11" s="4" t="s">
        <v>229</v>
      </c>
      <c r="S11" s="4" t="s">
        <v>251</v>
      </c>
      <c r="T11" s="2" t="s">
        <v>226</v>
      </c>
      <c r="U11" s="4" t="s">
        <v>235</v>
      </c>
      <c r="V11" s="4" t="s">
        <v>230</v>
      </c>
      <c r="W11" s="4" t="s">
        <v>230</v>
      </c>
      <c r="X11" s="4" t="s">
        <v>226</v>
      </c>
      <c r="Y11" s="4" t="s">
        <v>226</v>
      </c>
    </row>
    <row r="12" spans="1:26" ht="12" customHeight="1" x14ac:dyDescent="0.3">
      <c r="A12" s="4" t="s">
        <v>236</v>
      </c>
      <c r="B12" s="4" t="s">
        <v>233</v>
      </c>
      <c r="C12" s="4" t="s">
        <v>234</v>
      </c>
      <c r="D12" s="2">
        <v>3</v>
      </c>
      <c r="E12" s="4" t="s">
        <v>75</v>
      </c>
      <c r="F12" s="2">
        <v>1073</v>
      </c>
      <c r="G12" s="4" t="s">
        <v>223</v>
      </c>
      <c r="H12" s="4" t="s">
        <v>226</v>
      </c>
      <c r="I12" s="4" t="s">
        <v>226</v>
      </c>
      <c r="J12" s="4" t="s">
        <v>226</v>
      </c>
      <c r="K12" s="4" t="s">
        <v>225</v>
      </c>
      <c r="L12" s="4" t="s">
        <v>223</v>
      </c>
      <c r="M12" s="4" t="s">
        <v>223</v>
      </c>
      <c r="N12" s="4" t="s">
        <v>222</v>
      </c>
      <c r="O12" s="4" t="s">
        <v>222</v>
      </c>
      <c r="P12" s="4" t="s">
        <v>223</v>
      </c>
      <c r="Q12" s="4" t="s">
        <v>230</v>
      </c>
      <c r="R12" s="4" t="s">
        <v>249</v>
      </c>
      <c r="S12" s="4" t="s">
        <v>252</v>
      </c>
      <c r="T12" s="2">
        <v>1</v>
      </c>
      <c r="U12" s="4" t="s">
        <v>224</v>
      </c>
      <c r="V12" s="4" t="s">
        <v>224</v>
      </c>
      <c r="W12" s="4" t="s">
        <v>230</v>
      </c>
      <c r="X12" s="4" t="s">
        <v>237</v>
      </c>
      <c r="Y12" s="4" t="s">
        <v>239</v>
      </c>
    </row>
    <row r="13" spans="1:26" ht="12" customHeight="1" x14ac:dyDescent="0.3">
      <c r="A13" s="4" t="s">
        <v>236</v>
      </c>
      <c r="B13" s="4" t="s">
        <v>233</v>
      </c>
      <c r="C13" s="4" t="s">
        <v>234</v>
      </c>
      <c r="D13" s="2">
        <v>3</v>
      </c>
      <c r="E13" s="4" t="s">
        <v>69</v>
      </c>
      <c r="F13" s="2">
        <v>8708</v>
      </c>
      <c r="G13" s="4" t="s">
        <v>222</v>
      </c>
      <c r="H13" s="4" t="s">
        <v>243</v>
      </c>
      <c r="I13" s="4" t="s">
        <v>205</v>
      </c>
      <c r="J13" s="4" t="s">
        <v>226</v>
      </c>
      <c r="K13" s="4" t="s">
        <v>226</v>
      </c>
      <c r="L13" s="4" t="s">
        <v>222</v>
      </c>
      <c r="M13" s="4" t="s">
        <v>223</v>
      </c>
      <c r="N13" s="4" t="s">
        <v>223</v>
      </c>
      <c r="O13" s="4" t="s">
        <v>222</v>
      </c>
      <c r="P13" s="4" t="s">
        <v>222</v>
      </c>
      <c r="Q13" s="4" t="s">
        <v>230</v>
      </c>
      <c r="R13" s="4" t="s">
        <v>225</v>
      </c>
      <c r="S13" s="4" t="s">
        <v>252</v>
      </c>
      <c r="T13" s="2">
        <v>1</v>
      </c>
      <c r="U13" s="4" t="s">
        <v>224</v>
      </c>
      <c r="V13" s="4" t="s">
        <v>224</v>
      </c>
      <c r="W13" s="4" t="s">
        <v>224</v>
      </c>
      <c r="X13" s="4" t="s">
        <v>237</v>
      </c>
      <c r="Y13" s="4" t="s">
        <v>239</v>
      </c>
    </row>
    <row r="14" spans="1:26" ht="12" customHeight="1" x14ac:dyDescent="0.3">
      <c r="A14" s="4" t="s">
        <v>236</v>
      </c>
      <c r="B14" s="4" t="s">
        <v>233</v>
      </c>
      <c r="C14" s="4" t="s">
        <v>234</v>
      </c>
      <c r="D14" s="2">
        <v>3</v>
      </c>
      <c r="E14" s="4" t="s">
        <v>72</v>
      </c>
      <c r="F14" s="2">
        <v>6161</v>
      </c>
      <c r="G14" s="4" t="s">
        <v>223</v>
      </c>
      <c r="H14" s="4" t="s">
        <v>226</v>
      </c>
      <c r="I14" s="4" t="s">
        <v>226</v>
      </c>
      <c r="J14" s="4" t="s">
        <v>226</v>
      </c>
      <c r="K14" s="4" t="s">
        <v>225</v>
      </c>
      <c r="L14" s="4" t="s">
        <v>222</v>
      </c>
      <c r="M14" s="4" t="s">
        <v>223</v>
      </c>
      <c r="N14" s="4" t="s">
        <v>222</v>
      </c>
      <c r="O14" s="4" t="s">
        <v>222</v>
      </c>
      <c r="P14" s="4" t="s">
        <v>222</v>
      </c>
      <c r="Q14" s="4" t="s">
        <v>226</v>
      </c>
      <c r="R14" s="4" t="s">
        <v>225</v>
      </c>
      <c r="S14" s="4" t="s">
        <v>250</v>
      </c>
      <c r="T14" s="2" t="s">
        <v>250</v>
      </c>
      <c r="U14" s="4" t="s">
        <v>238</v>
      </c>
      <c r="V14" s="4" t="s">
        <v>231</v>
      </c>
      <c r="W14" s="4" t="s">
        <v>231</v>
      </c>
      <c r="X14" s="4" t="s">
        <v>237</v>
      </c>
      <c r="Y14" s="4" t="s">
        <v>239</v>
      </c>
    </row>
    <row r="15" spans="1:26" ht="12" customHeight="1" x14ac:dyDescent="0.3">
      <c r="A15" s="4" t="s">
        <v>236</v>
      </c>
      <c r="B15" s="4" t="s">
        <v>233</v>
      </c>
      <c r="C15" s="4" t="s">
        <v>234</v>
      </c>
      <c r="D15" s="2">
        <v>4</v>
      </c>
      <c r="E15" s="4" t="s">
        <v>75</v>
      </c>
      <c r="F15" s="2">
        <v>3597</v>
      </c>
      <c r="G15" s="4" t="s">
        <v>222</v>
      </c>
      <c r="H15" s="4" t="s">
        <v>226</v>
      </c>
      <c r="I15" s="4" t="s">
        <v>226</v>
      </c>
      <c r="J15" s="4" t="s">
        <v>225</v>
      </c>
      <c r="K15" s="4" t="s">
        <v>244</v>
      </c>
      <c r="L15" s="4" t="s">
        <v>223</v>
      </c>
      <c r="M15" s="4" t="s">
        <v>222</v>
      </c>
      <c r="N15" s="4" t="s">
        <v>222</v>
      </c>
      <c r="O15" s="4" t="s">
        <v>222</v>
      </c>
      <c r="P15" s="4" t="s">
        <v>222</v>
      </c>
      <c r="Q15" s="4" t="s">
        <v>230</v>
      </c>
      <c r="R15" s="4" t="s">
        <v>225</v>
      </c>
      <c r="S15" s="4" t="s">
        <v>253</v>
      </c>
      <c r="T15" s="2">
        <v>1</v>
      </c>
      <c r="U15" s="4" t="s">
        <v>238</v>
      </c>
      <c r="V15" s="4" t="s">
        <v>226</v>
      </c>
      <c r="W15" s="4" t="s">
        <v>231</v>
      </c>
      <c r="X15" s="4" t="s">
        <v>226</v>
      </c>
      <c r="Y15" s="4" t="s">
        <v>226</v>
      </c>
    </row>
    <row r="16" spans="1:26" ht="12" customHeight="1" x14ac:dyDescent="0.3">
      <c r="A16" s="4" t="s">
        <v>236</v>
      </c>
      <c r="B16" s="4" t="s">
        <v>233</v>
      </c>
      <c r="C16" s="4" t="s">
        <v>234</v>
      </c>
      <c r="D16" s="2">
        <v>4</v>
      </c>
      <c r="E16" s="4" t="s">
        <v>69</v>
      </c>
      <c r="F16" s="2">
        <v>3566</v>
      </c>
      <c r="G16" s="4" t="s">
        <v>222</v>
      </c>
      <c r="H16" s="4" t="s">
        <v>226</v>
      </c>
      <c r="I16" s="4" t="s">
        <v>226</v>
      </c>
      <c r="J16" s="4" t="s">
        <v>225</v>
      </c>
      <c r="K16" s="4" t="s">
        <v>226</v>
      </c>
      <c r="L16" s="4" t="s">
        <v>222</v>
      </c>
      <c r="M16" s="4" t="s">
        <v>222</v>
      </c>
      <c r="N16" s="4" t="s">
        <v>222</v>
      </c>
      <c r="O16" s="4" t="s">
        <v>222</v>
      </c>
      <c r="P16" s="4" t="s">
        <v>222</v>
      </c>
      <c r="Q16" s="4" t="s">
        <v>226</v>
      </c>
      <c r="R16" s="4" t="s">
        <v>226</v>
      </c>
      <c r="S16" s="4" t="s">
        <v>226</v>
      </c>
      <c r="T16" s="2" t="s">
        <v>226</v>
      </c>
      <c r="U16" s="4" t="s">
        <v>226</v>
      </c>
      <c r="V16" s="4" t="s">
        <v>226</v>
      </c>
      <c r="W16" s="4" t="s">
        <v>226</v>
      </c>
      <c r="X16" s="4" t="s">
        <v>226</v>
      </c>
      <c r="Y16" s="4" t="s">
        <v>226</v>
      </c>
      <c r="Z16" s="4" t="s">
        <v>255</v>
      </c>
    </row>
    <row r="17" spans="1:26" ht="12" customHeight="1" x14ac:dyDescent="0.3">
      <c r="A17" s="4" t="s">
        <v>236</v>
      </c>
      <c r="B17" s="4" t="s">
        <v>233</v>
      </c>
      <c r="C17" s="4" t="s">
        <v>234</v>
      </c>
      <c r="D17" s="2">
        <v>4</v>
      </c>
      <c r="E17" s="4" t="s">
        <v>72</v>
      </c>
      <c r="F17" s="2">
        <v>811</v>
      </c>
      <c r="G17" s="4" t="s">
        <v>223</v>
      </c>
      <c r="H17" s="4" t="s">
        <v>226</v>
      </c>
      <c r="I17" s="4" t="s">
        <v>226</v>
      </c>
      <c r="J17" s="4" t="s">
        <v>225</v>
      </c>
      <c r="K17" s="4" t="s">
        <v>244</v>
      </c>
      <c r="L17" s="4" t="s">
        <v>223</v>
      </c>
      <c r="M17" s="4" t="s">
        <v>222</v>
      </c>
      <c r="N17" s="4" t="s">
        <v>222</v>
      </c>
      <c r="O17" s="4" t="s">
        <v>222</v>
      </c>
      <c r="P17" s="4" t="s">
        <v>223</v>
      </c>
      <c r="Q17" s="4" t="s">
        <v>224</v>
      </c>
      <c r="R17" s="4" t="s">
        <v>249</v>
      </c>
      <c r="S17" s="4" t="s">
        <v>253</v>
      </c>
      <c r="T17" s="2">
        <v>1</v>
      </c>
      <c r="U17" s="4" t="s">
        <v>238</v>
      </c>
      <c r="V17" s="4" t="s">
        <v>226</v>
      </c>
      <c r="W17" s="4" t="s">
        <v>231</v>
      </c>
      <c r="X17" s="4" t="s">
        <v>226</v>
      </c>
      <c r="Y17" s="4" t="s">
        <v>226</v>
      </c>
    </row>
    <row r="18" spans="1:26" ht="12" customHeight="1" x14ac:dyDescent="0.3">
      <c r="A18" s="4" t="s">
        <v>256</v>
      </c>
      <c r="B18" s="4" t="s">
        <v>233</v>
      </c>
      <c r="C18" s="4" t="s">
        <v>234</v>
      </c>
      <c r="D18" s="2">
        <v>4</v>
      </c>
      <c r="E18" s="4" t="s">
        <v>85</v>
      </c>
      <c r="F18" s="2">
        <v>238</v>
      </c>
      <c r="G18" s="4" t="s">
        <v>222</v>
      </c>
      <c r="H18" s="4" t="s">
        <v>226</v>
      </c>
      <c r="I18" s="4" t="s">
        <v>230</v>
      </c>
      <c r="J18" s="4" t="s">
        <v>226</v>
      </c>
      <c r="K18" s="4" t="s">
        <v>247</v>
      </c>
      <c r="L18" s="4" t="s">
        <v>223</v>
      </c>
      <c r="M18" s="4" t="s">
        <v>223</v>
      </c>
      <c r="N18" s="4" t="s">
        <v>223</v>
      </c>
      <c r="O18" s="4" t="s">
        <v>222</v>
      </c>
      <c r="P18" s="4" t="s">
        <v>223</v>
      </c>
      <c r="Q18" s="4" t="s">
        <v>231</v>
      </c>
      <c r="R18" s="4" t="s">
        <v>229</v>
      </c>
      <c r="S18" s="4" t="s">
        <v>252</v>
      </c>
      <c r="T18" s="2">
        <v>1</v>
      </c>
      <c r="U18" s="4" t="s">
        <v>224</v>
      </c>
      <c r="V18" s="4" t="s">
        <v>224</v>
      </c>
      <c r="W18" s="4" t="s">
        <v>226</v>
      </c>
      <c r="X18" s="4" t="s">
        <v>226</v>
      </c>
      <c r="Y18" s="4" t="s">
        <v>226</v>
      </c>
    </row>
    <row r="19" spans="1:26" ht="12" customHeight="1" x14ac:dyDescent="0.3">
      <c r="A19" s="4" t="s">
        <v>256</v>
      </c>
      <c r="B19" s="4" t="s">
        <v>233</v>
      </c>
      <c r="C19" s="4" t="s">
        <v>234</v>
      </c>
      <c r="D19" s="2">
        <v>4</v>
      </c>
      <c r="E19" s="4" t="s">
        <v>48</v>
      </c>
      <c r="F19" s="2">
        <v>5491</v>
      </c>
      <c r="G19" s="4" t="s">
        <v>223</v>
      </c>
      <c r="H19" s="4" t="s">
        <v>226</v>
      </c>
      <c r="I19" s="4" t="s">
        <v>231</v>
      </c>
      <c r="J19" s="4" t="s">
        <v>226</v>
      </c>
      <c r="K19" s="4" t="s">
        <v>244</v>
      </c>
      <c r="L19" s="4" t="s">
        <v>222</v>
      </c>
      <c r="M19" s="4" t="s">
        <v>222</v>
      </c>
      <c r="N19" s="4" t="s">
        <v>222</v>
      </c>
      <c r="O19" s="4" t="s">
        <v>222</v>
      </c>
      <c r="P19" s="4" t="s">
        <v>222</v>
      </c>
      <c r="Q19" s="4" t="s">
        <v>231</v>
      </c>
      <c r="R19" s="4" t="s">
        <v>229</v>
      </c>
      <c r="S19" s="4" t="s">
        <v>253</v>
      </c>
      <c r="T19" s="2">
        <v>1</v>
      </c>
      <c r="U19" s="4" t="s">
        <v>238</v>
      </c>
      <c r="V19" s="4" t="s">
        <v>224</v>
      </c>
      <c r="W19" s="4" t="s">
        <v>226</v>
      </c>
      <c r="X19" s="4" t="s">
        <v>226</v>
      </c>
      <c r="Y19" s="4" t="s">
        <v>226</v>
      </c>
    </row>
    <row r="20" spans="1:26" ht="12" customHeight="1" x14ac:dyDescent="0.3">
      <c r="A20" s="4" t="s">
        <v>256</v>
      </c>
      <c r="B20" s="4" t="s">
        <v>233</v>
      </c>
      <c r="C20" s="4" t="s">
        <v>234</v>
      </c>
      <c r="D20" s="2">
        <v>4</v>
      </c>
      <c r="E20" s="4" t="s">
        <v>56</v>
      </c>
      <c r="F20" s="2">
        <v>151</v>
      </c>
      <c r="G20" s="4" t="s">
        <v>222</v>
      </c>
      <c r="H20" s="4" t="s">
        <v>226</v>
      </c>
      <c r="I20" s="4" t="s">
        <v>226</v>
      </c>
      <c r="J20" s="4" t="s">
        <v>226</v>
      </c>
      <c r="K20" s="4" t="s">
        <v>225</v>
      </c>
      <c r="L20" s="4" t="s">
        <v>223</v>
      </c>
      <c r="M20" s="4" t="s">
        <v>223</v>
      </c>
      <c r="N20" s="4" t="s">
        <v>223</v>
      </c>
      <c r="O20" s="4" t="s">
        <v>222</v>
      </c>
      <c r="P20" s="4" t="s">
        <v>223</v>
      </c>
      <c r="Q20" s="4" t="s">
        <v>226</v>
      </c>
      <c r="R20" s="4" t="s">
        <v>226</v>
      </c>
      <c r="S20" s="4" t="s">
        <v>250</v>
      </c>
      <c r="T20" s="2" t="s">
        <v>226</v>
      </c>
      <c r="U20" s="4" t="s">
        <v>238</v>
      </c>
      <c r="V20" s="4" t="s">
        <v>231</v>
      </c>
      <c r="W20" s="4" t="s">
        <v>226</v>
      </c>
      <c r="X20" s="4" t="s">
        <v>226</v>
      </c>
      <c r="Y20" s="4" t="s">
        <v>226</v>
      </c>
    </row>
    <row r="21" spans="1:26" ht="12" customHeight="1" x14ac:dyDescent="0.3">
      <c r="A21" s="4" t="s">
        <v>220</v>
      </c>
      <c r="B21" s="4" t="s">
        <v>233</v>
      </c>
      <c r="C21" s="4" t="s">
        <v>234</v>
      </c>
      <c r="D21" s="2">
        <v>5</v>
      </c>
      <c r="E21" s="4" t="s">
        <v>85</v>
      </c>
      <c r="F21" s="2">
        <v>1247</v>
      </c>
      <c r="G21" s="4" t="s">
        <v>222</v>
      </c>
      <c r="H21" s="4" t="s">
        <v>226</v>
      </c>
      <c r="I21" s="4" t="s">
        <v>226</v>
      </c>
      <c r="J21" s="4" t="s">
        <v>225</v>
      </c>
      <c r="K21" s="4" t="s">
        <v>226</v>
      </c>
      <c r="L21" s="4" t="s">
        <v>223</v>
      </c>
      <c r="M21" s="4" t="s">
        <v>222</v>
      </c>
      <c r="N21" s="4" t="s">
        <v>222</v>
      </c>
      <c r="O21" s="4" t="s">
        <v>222</v>
      </c>
      <c r="P21" s="4" t="s">
        <v>222</v>
      </c>
      <c r="Q21" s="4" t="s">
        <v>226</v>
      </c>
      <c r="R21" s="4" t="s">
        <v>225</v>
      </c>
      <c r="S21" s="4" t="s">
        <v>250</v>
      </c>
      <c r="T21" s="2" t="s">
        <v>250</v>
      </c>
      <c r="U21" s="4" t="s">
        <v>224</v>
      </c>
      <c r="V21" s="4" t="s">
        <v>226</v>
      </c>
      <c r="W21" s="4" t="s">
        <v>226</v>
      </c>
      <c r="X21" s="4" t="s">
        <v>226</v>
      </c>
      <c r="Y21" s="4" t="s">
        <v>226</v>
      </c>
    </row>
    <row r="22" spans="1:26" ht="12" customHeight="1" x14ac:dyDescent="0.3">
      <c r="A22" s="4" t="s">
        <v>220</v>
      </c>
      <c r="B22" s="4" t="s">
        <v>233</v>
      </c>
      <c r="C22" s="4" t="s">
        <v>234</v>
      </c>
      <c r="D22" s="2">
        <v>5</v>
      </c>
      <c r="E22" s="4" t="s">
        <v>48</v>
      </c>
      <c r="F22" s="2">
        <v>95</v>
      </c>
      <c r="G22" s="4" t="s">
        <v>222</v>
      </c>
      <c r="H22" s="4" t="s">
        <v>226</v>
      </c>
      <c r="I22" s="4" t="s">
        <v>230</v>
      </c>
      <c r="J22" s="4" t="s">
        <v>225</v>
      </c>
      <c r="K22" s="4" t="s">
        <v>247</v>
      </c>
      <c r="L22" s="4" t="s">
        <v>223</v>
      </c>
      <c r="M22" s="4" t="s">
        <v>223</v>
      </c>
      <c r="N22" s="4" t="s">
        <v>223</v>
      </c>
      <c r="O22" s="4" t="s">
        <v>223</v>
      </c>
      <c r="P22" s="4" t="s">
        <v>222</v>
      </c>
      <c r="Q22" s="4" t="s">
        <v>230</v>
      </c>
      <c r="R22" s="4" t="s">
        <v>229</v>
      </c>
      <c r="S22" s="4" t="s">
        <v>251</v>
      </c>
      <c r="T22" s="2">
        <v>0</v>
      </c>
      <c r="U22" s="4" t="s">
        <v>235</v>
      </c>
      <c r="V22" s="4" t="s">
        <v>226</v>
      </c>
      <c r="W22" s="4" t="s">
        <v>226</v>
      </c>
      <c r="X22" s="4" t="s">
        <v>226</v>
      </c>
      <c r="Y22" s="4" t="s">
        <v>226</v>
      </c>
    </row>
    <row r="23" spans="1:26" ht="12" customHeight="1" x14ac:dyDescent="0.3">
      <c r="A23" s="4" t="s">
        <v>220</v>
      </c>
      <c r="B23" s="4" t="s">
        <v>233</v>
      </c>
      <c r="C23" s="4" t="s">
        <v>234</v>
      </c>
      <c r="D23" s="2">
        <v>5</v>
      </c>
      <c r="E23" s="4" t="s">
        <v>56</v>
      </c>
      <c r="F23" s="2">
        <v>5687</v>
      </c>
      <c r="G23" s="4" t="s">
        <v>223</v>
      </c>
      <c r="H23" s="4" t="s">
        <v>226</v>
      </c>
      <c r="I23" s="4" t="s">
        <v>230</v>
      </c>
      <c r="J23" s="4" t="s">
        <v>229</v>
      </c>
      <c r="K23" s="4" t="s">
        <v>247</v>
      </c>
      <c r="L23" s="4" t="s">
        <v>223</v>
      </c>
      <c r="M23" s="4" t="s">
        <v>223</v>
      </c>
      <c r="N23" s="4" t="s">
        <v>223</v>
      </c>
      <c r="O23" s="4" t="s">
        <v>222</v>
      </c>
      <c r="P23" s="4" t="s">
        <v>223</v>
      </c>
      <c r="Q23" s="4" t="s">
        <v>230</v>
      </c>
      <c r="R23" s="4" t="s">
        <v>225</v>
      </c>
      <c r="S23" s="4" t="s">
        <v>250</v>
      </c>
      <c r="T23" s="2" t="s">
        <v>250</v>
      </c>
      <c r="U23" s="4" t="s">
        <v>235</v>
      </c>
      <c r="V23" s="4" t="s">
        <v>226</v>
      </c>
      <c r="W23" s="4" t="s">
        <v>226</v>
      </c>
      <c r="X23" s="4" t="s">
        <v>226</v>
      </c>
      <c r="Y23" s="4" t="s">
        <v>226</v>
      </c>
    </row>
    <row r="24" spans="1:26" ht="12" customHeight="1" x14ac:dyDescent="0.3">
      <c r="A24" s="4" t="s">
        <v>236</v>
      </c>
      <c r="B24" s="4" t="s">
        <v>233</v>
      </c>
      <c r="C24" s="4" t="s">
        <v>234</v>
      </c>
      <c r="D24" s="2">
        <v>5</v>
      </c>
      <c r="E24" s="4" t="s">
        <v>75</v>
      </c>
      <c r="F24" s="2">
        <v>1512</v>
      </c>
      <c r="G24" s="4" t="s">
        <v>223</v>
      </c>
      <c r="H24" s="4" t="s">
        <v>226</v>
      </c>
      <c r="I24" s="4" t="s">
        <v>230</v>
      </c>
      <c r="J24" s="4" t="s">
        <v>225</v>
      </c>
      <c r="K24" s="4" t="s">
        <v>244</v>
      </c>
      <c r="L24" s="4" t="s">
        <v>223</v>
      </c>
      <c r="M24" s="4" t="s">
        <v>223</v>
      </c>
      <c r="N24" s="4" t="s">
        <v>223</v>
      </c>
      <c r="O24" s="4" t="s">
        <v>222</v>
      </c>
      <c r="P24" s="4" t="s">
        <v>222</v>
      </c>
      <c r="Q24" s="4" t="s">
        <v>230</v>
      </c>
      <c r="R24" s="4" t="s">
        <v>225</v>
      </c>
      <c r="S24" s="4" t="s">
        <v>252</v>
      </c>
      <c r="T24" s="2">
        <v>0</v>
      </c>
      <c r="U24" s="4" t="s">
        <v>224</v>
      </c>
      <c r="V24" s="4" t="s">
        <v>224</v>
      </c>
      <c r="W24" s="4" t="s">
        <v>224</v>
      </c>
      <c r="X24" s="4" t="s">
        <v>226</v>
      </c>
      <c r="Y24" s="4" t="s">
        <v>226</v>
      </c>
    </row>
    <row r="25" spans="1:26" ht="12" customHeight="1" x14ac:dyDescent="0.3">
      <c r="A25" s="4" t="s">
        <v>236</v>
      </c>
      <c r="B25" s="4" t="s">
        <v>233</v>
      </c>
      <c r="C25" s="4" t="s">
        <v>234</v>
      </c>
      <c r="D25" s="2">
        <v>5</v>
      </c>
      <c r="E25" s="4" t="s">
        <v>69</v>
      </c>
      <c r="F25" s="2">
        <v>6762</v>
      </c>
      <c r="G25" s="4" t="s">
        <v>222</v>
      </c>
      <c r="H25" s="4" t="s">
        <v>226</v>
      </c>
      <c r="I25" s="4" t="s">
        <v>226</v>
      </c>
      <c r="J25" s="4" t="s">
        <v>225</v>
      </c>
      <c r="K25" s="4" t="s">
        <v>225</v>
      </c>
      <c r="L25" s="4" t="s">
        <v>222</v>
      </c>
      <c r="M25" s="4" t="s">
        <v>222</v>
      </c>
      <c r="N25" s="4" t="s">
        <v>222</v>
      </c>
      <c r="O25" s="4" t="s">
        <v>222</v>
      </c>
      <c r="P25" s="4" t="s">
        <v>222</v>
      </c>
      <c r="Q25" s="4" t="s">
        <v>226</v>
      </c>
      <c r="R25" s="4" t="s">
        <v>225</v>
      </c>
      <c r="S25" s="4" t="s">
        <v>250</v>
      </c>
      <c r="T25" s="2" t="s">
        <v>250</v>
      </c>
      <c r="U25" s="4" t="s">
        <v>238</v>
      </c>
      <c r="V25" s="4" t="s">
        <v>231</v>
      </c>
      <c r="W25" s="4" t="s">
        <v>231</v>
      </c>
      <c r="X25" s="4" t="s">
        <v>226</v>
      </c>
      <c r="Y25" s="4" t="s">
        <v>226</v>
      </c>
    </row>
    <row r="26" spans="1:26" ht="12" customHeight="1" x14ac:dyDescent="0.3">
      <c r="A26" s="4" t="s">
        <v>236</v>
      </c>
      <c r="B26" s="4" t="s">
        <v>233</v>
      </c>
      <c r="C26" s="4" t="s">
        <v>234</v>
      </c>
      <c r="D26" s="2">
        <v>5</v>
      </c>
      <c r="E26" s="4" t="s">
        <v>72</v>
      </c>
      <c r="F26" s="2">
        <v>6933</v>
      </c>
      <c r="G26" s="4" t="s">
        <v>222</v>
      </c>
      <c r="H26" s="4" t="s">
        <v>226</v>
      </c>
      <c r="I26" s="4" t="s">
        <v>226</v>
      </c>
      <c r="J26" s="4" t="s">
        <v>225</v>
      </c>
      <c r="K26" s="4" t="s">
        <v>226</v>
      </c>
      <c r="L26" s="4" t="s">
        <v>222</v>
      </c>
      <c r="M26" s="4" t="s">
        <v>223</v>
      </c>
      <c r="N26" s="4" t="s">
        <v>222</v>
      </c>
      <c r="O26" s="4" t="s">
        <v>222</v>
      </c>
      <c r="P26" s="4" t="s">
        <v>222</v>
      </c>
      <c r="Q26" s="4" t="s">
        <v>226</v>
      </c>
      <c r="R26" s="4" t="s">
        <v>225</v>
      </c>
      <c r="S26" s="4" t="s">
        <v>257</v>
      </c>
      <c r="T26" s="2" t="s">
        <v>250</v>
      </c>
      <c r="U26" s="4" t="s">
        <v>226</v>
      </c>
      <c r="V26" s="4" t="s">
        <v>226</v>
      </c>
      <c r="W26" s="4" t="s">
        <v>226</v>
      </c>
      <c r="X26" s="4" t="s">
        <v>226</v>
      </c>
      <c r="Y26" s="4" t="s">
        <v>226</v>
      </c>
      <c r="Z26" s="4" t="s">
        <v>258</v>
      </c>
    </row>
    <row r="27" spans="1:26" ht="12" customHeight="1" x14ac:dyDescent="0.3">
      <c r="A27" s="4" t="s">
        <v>236</v>
      </c>
      <c r="B27" s="4" t="s">
        <v>233</v>
      </c>
      <c r="C27" s="4" t="s">
        <v>234</v>
      </c>
      <c r="D27" s="2">
        <v>6</v>
      </c>
      <c r="E27" s="4" t="s">
        <v>75</v>
      </c>
      <c r="F27" s="2">
        <v>8724</v>
      </c>
      <c r="G27" s="4" t="s">
        <v>222</v>
      </c>
      <c r="H27" s="4" t="s">
        <v>226</v>
      </c>
      <c r="I27" s="4" t="s">
        <v>230</v>
      </c>
      <c r="J27" s="4" t="s">
        <v>225</v>
      </c>
      <c r="K27" s="4" t="s">
        <v>247</v>
      </c>
      <c r="L27" s="4" t="s">
        <v>223</v>
      </c>
      <c r="M27" s="4" t="s">
        <v>222</v>
      </c>
      <c r="N27" s="4" t="s">
        <v>222</v>
      </c>
      <c r="O27" s="4" t="s">
        <v>222</v>
      </c>
      <c r="P27" s="4" t="s">
        <v>223</v>
      </c>
      <c r="Q27" s="4" t="s">
        <v>230</v>
      </c>
      <c r="R27" s="4" t="s">
        <v>225</v>
      </c>
      <c r="S27" s="4" t="s">
        <v>250</v>
      </c>
      <c r="T27" s="2" t="s">
        <v>250</v>
      </c>
      <c r="U27" s="4" t="s">
        <v>224</v>
      </c>
      <c r="V27" s="4" t="s">
        <v>224</v>
      </c>
      <c r="W27" s="4" t="s">
        <v>224</v>
      </c>
      <c r="X27" s="4" t="s">
        <v>226</v>
      </c>
      <c r="Y27" s="4" t="s">
        <v>226</v>
      </c>
    </row>
    <row r="28" spans="1:26" ht="12" customHeight="1" x14ac:dyDescent="0.3">
      <c r="A28" s="4" t="s">
        <v>236</v>
      </c>
      <c r="B28" s="4" t="s">
        <v>233</v>
      </c>
      <c r="C28" s="4" t="s">
        <v>234</v>
      </c>
      <c r="D28" s="2">
        <v>6</v>
      </c>
      <c r="E28" s="4" t="s">
        <v>69</v>
      </c>
      <c r="F28" s="2">
        <v>6763</v>
      </c>
      <c r="G28" s="4" t="s">
        <v>222</v>
      </c>
      <c r="H28" s="4" t="s">
        <v>226</v>
      </c>
      <c r="I28" s="4" t="s">
        <v>231</v>
      </c>
      <c r="J28" s="4" t="s">
        <v>225</v>
      </c>
      <c r="K28" s="4" t="s">
        <v>244</v>
      </c>
      <c r="L28" s="4" t="s">
        <v>222</v>
      </c>
      <c r="M28" s="4" t="s">
        <v>223</v>
      </c>
      <c r="N28" s="4" t="s">
        <v>223</v>
      </c>
      <c r="O28" s="4" t="s">
        <v>222</v>
      </c>
      <c r="P28" s="4" t="s">
        <v>222</v>
      </c>
      <c r="Q28" s="4" t="s">
        <v>231</v>
      </c>
      <c r="R28" s="4" t="s">
        <v>229</v>
      </c>
      <c r="S28" s="4" t="s">
        <v>252</v>
      </c>
      <c r="T28" s="2">
        <v>1</v>
      </c>
      <c r="U28" s="4" t="s">
        <v>238</v>
      </c>
      <c r="V28" s="4" t="s">
        <v>224</v>
      </c>
      <c r="W28" s="4" t="s">
        <v>231</v>
      </c>
      <c r="X28" s="4" t="s">
        <v>226</v>
      </c>
      <c r="Y28" s="4" t="s">
        <v>226</v>
      </c>
    </row>
    <row r="29" spans="1:26" ht="12" customHeight="1" x14ac:dyDescent="0.3">
      <c r="A29" s="4" t="s">
        <v>236</v>
      </c>
      <c r="B29" s="4" t="s">
        <v>233</v>
      </c>
      <c r="C29" s="4" t="s">
        <v>234</v>
      </c>
      <c r="D29" s="2">
        <v>6</v>
      </c>
      <c r="E29" s="4" t="s">
        <v>72</v>
      </c>
      <c r="F29" s="2">
        <v>4041</v>
      </c>
      <c r="G29" s="4" t="s">
        <v>222</v>
      </c>
      <c r="H29" s="4" t="s">
        <v>226</v>
      </c>
      <c r="I29" s="4" t="s">
        <v>230</v>
      </c>
      <c r="J29" s="4" t="s">
        <v>225</v>
      </c>
      <c r="K29" s="4" t="s">
        <v>247</v>
      </c>
      <c r="L29" s="4" t="s">
        <v>223</v>
      </c>
      <c r="M29" s="4" t="s">
        <v>222</v>
      </c>
      <c r="N29" s="4" t="s">
        <v>222</v>
      </c>
      <c r="O29" s="4" t="s">
        <v>222</v>
      </c>
      <c r="P29" s="4" t="s">
        <v>222</v>
      </c>
      <c r="Q29" s="4" t="s">
        <v>230</v>
      </c>
      <c r="R29" s="4" t="s">
        <v>229</v>
      </c>
      <c r="S29" s="4" t="s">
        <v>252</v>
      </c>
      <c r="T29" s="2">
        <v>1</v>
      </c>
      <c r="U29" s="4" t="s">
        <v>224</v>
      </c>
      <c r="V29" s="4" t="s">
        <v>224</v>
      </c>
      <c r="W29" s="4" t="s">
        <v>224</v>
      </c>
      <c r="X29" s="4" t="s">
        <v>226</v>
      </c>
      <c r="Y29" s="4" t="s">
        <v>226</v>
      </c>
    </row>
    <row r="30" spans="1:26" ht="12" customHeight="1" x14ac:dyDescent="0.3">
      <c r="A30" s="4" t="s">
        <v>220</v>
      </c>
      <c r="B30" s="4" t="s">
        <v>233</v>
      </c>
      <c r="C30" s="4" t="s">
        <v>234</v>
      </c>
      <c r="D30" s="2">
        <v>6</v>
      </c>
      <c r="E30" s="4" t="s">
        <v>85</v>
      </c>
      <c r="F30" s="2">
        <v>4564</v>
      </c>
      <c r="G30" s="4" t="s">
        <v>223</v>
      </c>
      <c r="H30" s="4" t="s">
        <v>226</v>
      </c>
      <c r="I30" s="4" t="s">
        <v>226</v>
      </c>
      <c r="J30" s="4" t="s">
        <v>229</v>
      </c>
      <c r="K30" s="4" t="s">
        <v>247</v>
      </c>
      <c r="L30" s="4" t="s">
        <v>222</v>
      </c>
      <c r="M30" s="4" t="s">
        <v>223</v>
      </c>
      <c r="N30" s="4" t="s">
        <v>223</v>
      </c>
      <c r="O30" s="4" t="s">
        <v>222</v>
      </c>
      <c r="P30" s="4" t="s">
        <v>223</v>
      </c>
      <c r="Q30" s="4" t="s">
        <v>230</v>
      </c>
      <c r="R30" s="4" t="s">
        <v>229</v>
      </c>
      <c r="S30" s="4" t="s">
        <v>252</v>
      </c>
      <c r="T30" s="2">
        <v>1</v>
      </c>
      <c r="U30" s="4" t="s">
        <v>235</v>
      </c>
      <c r="V30" s="4" t="s">
        <v>224</v>
      </c>
      <c r="W30" s="4" t="s">
        <v>224</v>
      </c>
      <c r="X30" s="4" t="s">
        <v>226</v>
      </c>
      <c r="Y30" s="4" t="s">
        <v>226</v>
      </c>
    </row>
    <row r="31" spans="1:26" ht="12" customHeight="1" x14ac:dyDescent="0.3">
      <c r="A31" s="4" t="s">
        <v>220</v>
      </c>
      <c r="B31" s="4" t="s">
        <v>233</v>
      </c>
      <c r="C31" s="4" t="s">
        <v>234</v>
      </c>
      <c r="D31" s="2">
        <v>6</v>
      </c>
      <c r="E31" s="4" t="s">
        <v>48</v>
      </c>
      <c r="F31" s="2">
        <v>7314</v>
      </c>
      <c r="G31" s="4" t="s">
        <v>222</v>
      </c>
      <c r="H31" s="4" t="s">
        <v>226</v>
      </c>
      <c r="I31" s="4" t="s">
        <v>226</v>
      </c>
      <c r="J31" s="4" t="s">
        <v>226</v>
      </c>
      <c r="K31" s="4" t="s">
        <v>247</v>
      </c>
      <c r="L31" s="4" t="s">
        <v>223</v>
      </c>
      <c r="M31" s="4" t="s">
        <v>222</v>
      </c>
      <c r="N31" s="4" t="s">
        <v>223</v>
      </c>
      <c r="O31" s="4" t="s">
        <v>222</v>
      </c>
      <c r="P31" s="4" t="s">
        <v>222</v>
      </c>
      <c r="Q31" s="4" t="s">
        <v>230</v>
      </c>
      <c r="R31" s="4" t="s">
        <v>225</v>
      </c>
      <c r="S31" s="4" t="s">
        <v>250</v>
      </c>
      <c r="T31" s="2" t="s">
        <v>250</v>
      </c>
      <c r="U31" s="4" t="s">
        <v>224</v>
      </c>
      <c r="V31" s="4" t="s">
        <v>231</v>
      </c>
      <c r="W31" s="4" t="s">
        <v>231</v>
      </c>
      <c r="X31" s="4" t="s">
        <v>226</v>
      </c>
      <c r="Y31" s="4" t="s">
        <v>226</v>
      </c>
    </row>
    <row r="32" spans="1:26" ht="12" customHeight="1" x14ac:dyDescent="0.3">
      <c r="A32" s="4" t="s">
        <v>220</v>
      </c>
      <c r="B32" s="4" t="s">
        <v>233</v>
      </c>
      <c r="C32" s="4" t="s">
        <v>234</v>
      </c>
      <c r="D32" s="2">
        <v>6</v>
      </c>
      <c r="E32" s="4" t="s">
        <v>56</v>
      </c>
      <c r="F32" s="2">
        <v>3451</v>
      </c>
      <c r="G32" s="4" t="s">
        <v>222</v>
      </c>
      <c r="H32" s="4" t="s">
        <v>226</v>
      </c>
      <c r="I32" s="4" t="s">
        <v>226</v>
      </c>
      <c r="J32" s="4" t="s">
        <v>226</v>
      </c>
      <c r="K32" s="4" t="s">
        <v>244</v>
      </c>
      <c r="L32" s="4" t="s">
        <v>223</v>
      </c>
      <c r="M32" s="4" t="s">
        <v>223</v>
      </c>
      <c r="N32" s="4" t="s">
        <v>223</v>
      </c>
      <c r="O32" s="4" t="s">
        <v>222</v>
      </c>
      <c r="P32" s="4" t="s">
        <v>222</v>
      </c>
      <c r="Q32" s="4" t="s">
        <v>230</v>
      </c>
      <c r="R32" s="4" t="s">
        <v>229</v>
      </c>
      <c r="S32" s="4" t="s">
        <v>252</v>
      </c>
      <c r="T32" s="2">
        <v>1</v>
      </c>
      <c r="U32" s="4" t="s">
        <v>235</v>
      </c>
      <c r="V32" s="4" t="s">
        <v>224</v>
      </c>
      <c r="W32" s="4" t="s">
        <v>226</v>
      </c>
      <c r="X32" s="4" t="s">
        <v>226</v>
      </c>
      <c r="Y32" s="4" t="s">
        <v>226</v>
      </c>
    </row>
    <row r="33" spans="1:26" ht="12" customHeight="1" x14ac:dyDescent="0.3">
      <c r="A33" s="4" t="s">
        <v>259</v>
      </c>
      <c r="B33" s="4" t="s">
        <v>233</v>
      </c>
      <c r="C33" s="4" t="s">
        <v>234</v>
      </c>
      <c r="D33" s="2">
        <v>7</v>
      </c>
      <c r="E33" s="4" t="s">
        <v>85</v>
      </c>
      <c r="F33" s="2">
        <v>501</v>
      </c>
      <c r="G33" s="4" t="s">
        <v>222</v>
      </c>
      <c r="H33" s="4" t="s">
        <v>226</v>
      </c>
      <c r="I33" s="4" t="s">
        <v>224</v>
      </c>
      <c r="J33" s="4" t="s">
        <v>226</v>
      </c>
      <c r="K33" s="4" t="s">
        <v>247</v>
      </c>
      <c r="L33" s="4" t="s">
        <v>223</v>
      </c>
      <c r="M33" s="4" t="s">
        <v>222</v>
      </c>
      <c r="N33" s="4" t="s">
        <v>223</v>
      </c>
      <c r="O33" s="4" t="s">
        <v>223</v>
      </c>
      <c r="P33" s="4" t="s">
        <v>223</v>
      </c>
      <c r="Q33" s="4" t="s">
        <v>224</v>
      </c>
      <c r="R33" s="4" t="s">
        <v>229</v>
      </c>
      <c r="S33" s="4" t="s">
        <v>251</v>
      </c>
      <c r="T33" s="2">
        <v>1</v>
      </c>
      <c r="U33" s="4" t="s">
        <v>224</v>
      </c>
      <c r="V33" s="4" t="s">
        <v>224</v>
      </c>
      <c r="W33" s="4" t="s">
        <v>224</v>
      </c>
      <c r="X33" s="4" t="s">
        <v>226</v>
      </c>
      <c r="Y33" s="4" t="s">
        <v>226</v>
      </c>
    </row>
    <row r="34" spans="1:26" ht="12" customHeight="1" x14ac:dyDescent="0.3">
      <c r="A34" s="4" t="s">
        <v>259</v>
      </c>
      <c r="B34" s="4" t="s">
        <v>233</v>
      </c>
      <c r="C34" s="4" t="s">
        <v>234</v>
      </c>
      <c r="D34" s="2">
        <v>7</v>
      </c>
      <c r="E34" s="4" t="s">
        <v>48</v>
      </c>
      <c r="F34" s="2">
        <v>1922</v>
      </c>
      <c r="G34" s="4" t="s">
        <v>223</v>
      </c>
      <c r="H34" s="4" t="s">
        <v>243</v>
      </c>
      <c r="I34" s="4" t="s">
        <v>230</v>
      </c>
      <c r="J34" s="4" t="s">
        <v>226</v>
      </c>
      <c r="K34" s="4" t="s">
        <v>226</v>
      </c>
      <c r="L34" s="4" t="s">
        <v>222</v>
      </c>
      <c r="M34" s="4" t="s">
        <v>223</v>
      </c>
      <c r="N34" s="4" t="s">
        <v>223</v>
      </c>
      <c r="O34" s="4" t="s">
        <v>223</v>
      </c>
      <c r="P34" s="4" t="s">
        <v>222</v>
      </c>
      <c r="Q34" s="4" t="s">
        <v>230</v>
      </c>
      <c r="R34" s="4" t="s">
        <v>225</v>
      </c>
      <c r="S34" s="4" t="s">
        <v>226</v>
      </c>
      <c r="T34" s="2" t="s">
        <v>250</v>
      </c>
      <c r="U34" s="4" t="s">
        <v>235</v>
      </c>
      <c r="V34" s="4" t="s">
        <v>230</v>
      </c>
      <c r="W34" s="4" t="s">
        <v>230</v>
      </c>
      <c r="X34" s="4" t="s">
        <v>226</v>
      </c>
      <c r="Y34" s="4" t="s">
        <v>226</v>
      </c>
      <c r="Z34" s="4" t="s">
        <v>260</v>
      </c>
    </row>
    <row r="35" spans="1:26" ht="12" customHeight="1" x14ac:dyDescent="0.3">
      <c r="A35" s="4" t="s">
        <v>259</v>
      </c>
      <c r="B35" s="4" t="s">
        <v>233</v>
      </c>
      <c r="C35" s="4" t="s">
        <v>234</v>
      </c>
      <c r="D35" s="2">
        <v>7</v>
      </c>
      <c r="E35" s="4" t="s">
        <v>56</v>
      </c>
      <c r="F35" s="2">
        <v>8708</v>
      </c>
      <c r="G35" s="4" t="s">
        <v>222</v>
      </c>
      <c r="H35" s="4" t="s">
        <v>226</v>
      </c>
      <c r="I35" s="4" t="s">
        <v>226</v>
      </c>
      <c r="J35" s="4" t="s">
        <v>226</v>
      </c>
      <c r="K35" s="4" t="s">
        <v>247</v>
      </c>
      <c r="L35" s="4" t="s">
        <v>223</v>
      </c>
      <c r="M35" s="4" t="s">
        <v>223</v>
      </c>
      <c r="N35" s="4" t="s">
        <v>223</v>
      </c>
      <c r="O35" s="4" t="s">
        <v>223</v>
      </c>
      <c r="P35" s="4" t="s">
        <v>222</v>
      </c>
      <c r="Q35" s="4" t="s">
        <v>230</v>
      </c>
      <c r="R35" s="4" t="s">
        <v>226</v>
      </c>
      <c r="S35" s="4" t="s">
        <v>252</v>
      </c>
      <c r="T35" s="2">
        <v>1</v>
      </c>
      <c r="U35" s="4" t="s">
        <v>235</v>
      </c>
      <c r="V35" s="4" t="s">
        <v>224</v>
      </c>
      <c r="W35" s="4" t="s">
        <v>230</v>
      </c>
      <c r="X35" s="4" t="s">
        <v>226</v>
      </c>
      <c r="Y35" s="4" t="s">
        <v>226</v>
      </c>
    </row>
    <row r="36" spans="1:26" ht="12" customHeight="1" x14ac:dyDescent="0.3">
      <c r="A36" s="4" t="s">
        <v>220</v>
      </c>
      <c r="B36" s="4" t="s">
        <v>233</v>
      </c>
      <c r="C36" s="4" t="s">
        <v>234</v>
      </c>
      <c r="D36" s="2">
        <v>9</v>
      </c>
      <c r="E36" s="4" t="s">
        <v>72</v>
      </c>
      <c r="F36" s="2">
        <v>6690</v>
      </c>
      <c r="G36" s="4" t="s">
        <v>222</v>
      </c>
      <c r="H36" s="4" t="s">
        <v>225</v>
      </c>
      <c r="I36" s="4" t="s">
        <v>226</v>
      </c>
      <c r="J36" s="4" t="s">
        <v>226</v>
      </c>
      <c r="K36" s="4" t="s">
        <v>226</v>
      </c>
      <c r="L36" s="4" t="s">
        <v>222</v>
      </c>
      <c r="M36" s="4" t="s">
        <v>222</v>
      </c>
      <c r="N36" s="4" t="s">
        <v>222</v>
      </c>
      <c r="O36" s="4" t="s">
        <v>222</v>
      </c>
      <c r="P36" s="4" t="s">
        <v>222</v>
      </c>
      <c r="Q36" s="4" t="s">
        <v>226</v>
      </c>
      <c r="R36" s="4" t="s">
        <v>225</v>
      </c>
      <c r="S36" s="4" t="s">
        <v>250</v>
      </c>
      <c r="T36" s="2" t="s">
        <v>250</v>
      </c>
      <c r="U36" s="4" t="s">
        <v>226</v>
      </c>
      <c r="V36" s="4" t="s">
        <v>226</v>
      </c>
      <c r="W36" s="4" t="s">
        <v>226</v>
      </c>
      <c r="X36" s="4" t="s">
        <v>226</v>
      </c>
      <c r="Y36" s="4" t="s">
        <v>226</v>
      </c>
      <c r="Z36" s="4" t="s">
        <v>254</v>
      </c>
    </row>
    <row r="37" spans="1:26" ht="12" customHeight="1" x14ac:dyDescent="0.3">
      <c r="A37" s="4" t="s">
        <v>220</v>
      </c>
      <c r="B37" s="4" t="s">
        <v>233</v>
      </c>
      <c r="C37" s="4" t="s">
        <v>234</v>
      </c>
      <c r="D37" s="2">
        <v>9</v>
      </c>
      <c r="E37" s="4" t="s">
        <v>75</v>
      </c>
      <c r="F37" s="2">
        <v>3467</v>
      </c>
      <c r="G37" s="4" t="s">
        <v>223</v>
      </c>
      <c r="H37" s="4" t="s">
        <v>225</v>
      </c>
      <c r="I37" s="4" t="s">
        <v>226</v>
      </c>
      <c r="J37" s="4" t="s">
        <v>229</v>
      </c>
      <c r="K37" s="4" t="s">
        <v>248</v>
      </c>
      <c r="L37" s="4" t="s">
        <v>223</v>
      </c>
      <c r="M37" s="4" t="s">
        <v>223</v>
      </c>
      <c r="N37" s="4" t="s">
        <v>223</v>
      </c>
      <c r="O37" s="4" t="s">
        <v>222</v>
      </c>
      <c r="P37" s="4" t="s">
        <v>223</v>
      </c>
      <c r="Q37" s="4" t="s">
        <v>230</v>
      </c>
      <c r="R37" s="4" t="s">
        <v>229</v>
      </c>
      <c r="S37" s="4" t="s">
        <v>252</v>
      </c>
      <c r="T37" s="2">
        <v>0</v>
      </c>
      <c r="U37" s="4" t="s">
        <v>235</v>
      </c>
      <c r="V37" s="4" t="s">
        <v>230</v>
      </c>
      <c r="W37" s="4" t="s">
        <v>226</v>
      </c>
      <c r="X37" s="4" t="s">
        <v>226</v>
      </c>
      <c r="Y37" s="4" t="s">
        <v>226</v>
      </c>
    </row>
    <row r="38" spans="1:26" ht="12" customHeight="1" x14ac:dyDescent="0.3">
      <c r="A38" s="4" t="s">
        <v>220</v>
      </c>
      <c r="B38" s="4" t="s">
        <v>233</v>
      </c>
      <c r="C38" s="4" t="s">
        <v>234</v>
      </c>
      <c r="D38" s="2">
        <v>9</v>
      </c>
      <c r="E38" s="4" t="s">
        <v>69</v>
      </c>
      <c r="F38" s="2">
        <v>5491</v>
      </c>
      <c r="G38" s="4" t="s">
        <v>223</v>
      </c>
      <c r="H38" s="4" t="s">
        <v>225</v>
      </c>
      <c r="I38" s="4" t="s">
        <v>226</v>
      </c>
      <c r="J38" s="4" t="s">
        <v>226</v>
      </c>
      <c r="K38" s="4" t="s">
        <v>226</v>
      </c>
      <c r="L38" s="4" t="s">
        <v>222</v>
      </c>
      <c r="M38" s="4" t="s">
        <v>222</v>
      </c>
      <c r="N38" s="4" t="s">
        <v>222</v>
      </c>
      <c r="O38" s="4" t="s">
        <v>222</v>
      </c>
      <c r="P38" s="4" t="s">
        <v>222</v>
      </c>
      <c r="Q38" s="4" t="s">
        <v>226</v>
      </c>
      <c r="R38" s="4" t="s">
        <v>225</v>
      </c>
      <c r="S38" s="4" t="s">
        <v>250</v>
      </c>
      <c r="T38" s="2" t="s">
        <v>250</v>
      </c>
      <c r="U38" s="4" t="s">
        <v>235</v>
      </c>
      <c r="V38" s="4" t="s">
        <v>224</v>
      </c>
      <c r="W38" s="4" t="s">
        <v>226</v>
      </c>
      <c r="X38" s="4" t="s">
        <v>226</v>
      </c>
      <c r="Y38" s="4" t="s">
        <v>226</v>
      </c>
      <c r="Z38" s="4" t="s">
        <v>261</v>
      </c>
    </row>
    <row r="39" spans="1:26" ht="12" customHeight="1" x14ac:dyDescent="0.3">
      <c r="A39" s="4" t="s">
        <v>259</v>
      </c>
      <c r="B39" s="4" t="s">
        <v>233</v>
      </c>
      <c r="C39" s="4" t="s">
        <v>234</v>
      </c>
      <c r="D39" s="2">
        <v>9</v>
      </c>
      <c r="E39" s="4" t="s">
        <v>85</v>
      </c>
      <c r="F39" s="2">
        <v>663</v>
      </c>
      <c r="G39" s="4" t="s">
        <v>223</v>
      </c>
      <c r="H39" s="4" t="s">
        <v>226</v>
      </c>
      <c r="I39" s="4" t="s">
        <v>224</v>
      </c>
      <c r="J39" s="4" t="s">
        <v>225</v>
      </c>
      <c r="K39" s="4" t="s">
        <v>247</v>
      </c>
      <c r="L39" s="4" t="s">
        <v>223</v>
      </c>
      <c r="M39" s="4" t="s">
        <v>223</v>
      </c>
      <c r="N39" s="4" t="s">
        <v>222</v>
      </c>
      <c r="O39" s="4" t="s">
        <v>223</v>
      </c>
      <c r="P39" s="4" t="s">
        <v>222</v>
      </c>
      <c r="Q39" s="4" t="s">
        <v>226</v>
      </c>
      <c r="R39" s="4" t="s">
        <v>226</v>
      </c>
      <c r="S39" s="4" t="s">
        <v>250</v>
      </c>
      <c r="T39" s="2" t="s">
        <v>250</v>
      </c>
      <c r="U39" s="4" t="s">
        <v>235</v>
      </c>
      <c r="V39" s="4" t="s">
        <v>230</v>
      </c>
      <c r="W39" s="4" t="s">
        <v>224</v>
      </c>
      <c r="X39" s="4" t="s">
        <v>224</v>
      </c>
      <c r="Y39" s="4" t="s">
        <v>239</v>
      </c>
    </row>
    <row r="40" spans="1:26" ht="12" customHeight="1" x14ac:dyDescent="0.3">
      <c r="A40" s="4" t="s">
        <v>259</v>
      </c>
      <c r="B40" s="4" t="s">
        <v>233</v>
      </c>
      <c r="C40" s="4" t="s">
        <v>234</v>
      </c>
      <c r="D40" s="2">
        <v>9</v>
      </c>
      <c r="E40" s="4" t="s">
        <v>48</v>
      </c>
      <c r="F40" s="2">
        <v>1058</v>
      </c>
      <c r="G40" s="4" t="s">
        <v>222</v>
      </c>
      <c r="H40" s="4" t="s">
        <v>226</v>
      </c>
      <c r="I40" s="4" t="s">
        <v>226</v>
      </c>
      <c r="J40" s="4" t="s">
        <v>225</v>
      </c>
      <c r="K40" s="4" t="s">
        <v>225</v>
      </c>
      <c r="L40" s="4" t="s">
        <v>223</v>
      </c>
      <c r="M40" s="4" t="s">
        <v>222</v>
      </c>
      <c r="N40" s="4" t="s">
        <v>222</v>
      </c>
      <c r="O40" s="4" t="s">
        <v>222</v>
      </c>
      <c r="P40" s="4" t="s">
        <v>222</v>
      </c>
      <c r="Q40" s="4" t="s">
        <v>226</v>
      </c>
      <c r="R40" s="4" t="s">
        <v>229</v>
      </c>
      <c r="S40" s="4" t="s">
        <v>252</v>
      </c>
      <c r="T40" s="2">
        <v>1</v>
      </c>
      <c r="U40" s="4" t="s">
        <v>235</v>
      </c>
      <c r="V40" s="4" t="s">
        <v>230</v>
      </c>
      <c r="W40" s="4" t="s">
        <v>224</v>
      </c>
      <c r="X40" s="4" t="s">
        <v>237</v>
      </c>
      <c r="Y40" s="4" t="s">
        <v>239</v>
      </c>
    </row>
    <row r="41" spans="1:26" ht="12" customHeight="1" x14ac:dyDescent="0.3">
      <c r="A41" s="4" t="s">
        <v>259</v>
      </c>
      <c r="B41" s="4" t="s">
        <v>233</v>
      </c>
      <c r="C41" s="4" t="s">
        <v>234</v>
      </c>
      <c r="D41" s="2">
        <v>9</v>
      </c>
      <c r="E41" s="4" t="s">
        <v>56</v>
      </c>
      <c r="F41" s="2">
        <v>4925</v>
      </c>
      <c r="G41" s="4" t="s">
        <v>222</v>
      </c>
      <c r="H41" s="4" t="s">
        <v>226</v>
      </c>
      <c r="I41" s="4" t="s">
        <v>226</v>
      </c>
      <c r="J41" s="4" t="s">
        <v>225</v>
      </c>
      <c r="K41" s="4" t="s">
        <v>244</v>
      </c>
      <c r="L41" s="4" t="s">
        <v>223</v>
      </c>
      <c r="M41" s="4" t="s">
        <v>223</v>
      </c>
      <c r="N41" s="4" t="s">
        <v>223</v>
      </c>
      <c r="O41" s="4" t="s">
        <v>223</v>
      </c>
      <c r="P41" s="4" t="s">
        <v>222</v>
      </c>
      <c r="Q41" s="4" t="s">
        <v>226</v>
      </c>
      <c r="R41" s="4" t="s">
        <v>229</v>
      </c>
      <c r="S41" s="4" t="s">
        <v>251</v>
      </c>
      <c r="T41" s="2">
        <v>1</v>
      </c>
      <c r="U41" s="4" t="s">
        <v>226</v>
      </c>
      <c r="V41" s="4" t="s">
        <v>226</v>
      </c>
      <c r="W41" s="4" t="s">
        <v>226</v>
      </c>
      <c r="X41" s="4" t="s">
        <v>226</v>
      </c>
      <c r="Y41" s="4" t="s">
        <v>226</v>
      </c>
      <c r="Z41" s="4" t="s">
        <v>262</v>
      </c>
    </row>
    <row r="42" spans="1:26" ht="12" customHeight="1" x14ac:dyDescent="0.3">
      <c r="A42" s="4" t="s">
        <v>220</v>
      </c>
      <c r="B42" s="4" t="s">
        <v>233</v>
      </c>
      <c r="C42" s="4" t="s">
        <v>234</v>
      </c>
      <c r="D42" s="2">
        <v>10</v>
      </c>
      <c r="E42" s="4" t="s">
        <v>75</v>
      </c>
      <c r="F42" s="2">
        <v>1307</v>
      </c>
      <c r="G42" s="4" t="s">
        <v>222</v>
      </c>
      <c r="H42" s="4" t="s">
        <v>226</v>
      </c>
      <c r="I42" s="4" t="s">
        <v>226</v>
      </c>
      <c r="J42" s="4" t="s">
        <v>225</v>
      </c>
      <c r="K42" s="4" t="s">
        <v>244</v>
      </c>
      <c r="L42" s="4" t="s">
        <v>222</v>
      </c>
      <c r="M42" s="4" t="s">
        <v>223</v>
      </c>
      <c r="N42" s="4" t="s">
        <v>223</v>
      </c>
      <c r="O42" s="4" t="s">
        <v>222</v>
      </c>
      <c r="P42" s="4" t="s">
        <v>222</v>
      </c>
      <c r="Q42" s="4" t="s">
        <v>224</v>
      </c>
      <c r="R42" s="4" t="s">
        <v>229</v>
      </c>
      <c r="S42" s="4" t="s">
        <v>251</v>
      </c>
      <c r="T42" s="2">
        <v>1</v>
      </c>
      <c r="U42" s="4" t="s">
        <v>235</v>
      </c>
      <c r="V42" s="4" t="s">
        <v>230</v>
      </c>
      <c r="W42" s="4" t="s">
        <v>224</v>
      </c>
      <c r="X42" s="4" t="s">
        <v>226</v>
      </c>
      <c r="Y42" s="4" t="s">
        <v>226</v>
      </c>
    </row>
    <row r="43" spans="1:26" ht="12" customHeight="1" x14ac:dyDescent="0.3">
      <c r="A43" s="4" t="s">
        <v>220</v>
      </c>
      <c r="B43" s="4" t="s">
        <v>233</v>
      </c>
      <c r="C43" s="4" t="s">
        <v>234</v>
      </c>
      <c r="D43" s="2">
        <v>10</v>
      </c>
      <c r="E43" s="4" t="s">
        <v>69</v>
      </c>
      <c r="F43" s="2">
        <v>6933</v>
      </c>
      <c r="G43" s="4" t="s">
        <v>222</v>
      </c>
      <c r="H43" s="4" t="s">
        <v>226</v>
      </c>
      <c r="I43" s="4" t="s">
        <v>226</v>
      </c>
      <c r="J43" s="4" t="s">
        <v>225</v>
      </c>
      <c r="K43" s="4" t="s">
        <v>226</v>
      </c>
      <c r="L43" s="4" t="s">
        <v>222</v>
      </c>
      <c r="M43" s="4" t="s">
        <v>222</v>
      </c>
      <c r="N43" s="4" t="s">
        <v>222</v>
      </c>
      <c r="O43" s="4" t="s">
        <v>222</v>
      </c>
      <c r="P43" s="4" t="s">
        <v>222</v>
      </c>
      <c r="Q43" s="4" t="s">
        <v>226</v>
      </c>
      <c r="R43" s="4" t="s">
        <v>226</v>
      </c>
      <c r="S43" s="4" t="s">
        <v>226</v>
      </c>
      <c r="T43" s="2" t="s">
        <v>226</v>
      </c>
      <c r="U43" s="4" t="s">
        <v>226</v>
      </c>
      <c r="V43" s="4" t="s">
        <v>226</v>
      </c>
      <c r="W43" s="4" t="s">
        <v>226</v>
      </c>
      <c r="X43" s="4" t="s">
        <v>226</v>
      </c>
      <c r="Y43" s="4" t="s">
        <v>226</v>
      </c>
      <c r="Z43" s="4" t="s">
        <v>278</v>
      </c>
    </row>
    <row r="44" spans="1:26" ht="12" customHeight="1" x14ac:dyDescent="0.3">
      <c r="A44" s="4" t="s">
        <v>220</v>
      </c>
      <c r="B44" s="4" t="s">
        <v>233</v>
      </c>
      <c r="C44" s="4" t="s">
        <v>234</v>
      </c>
      <c r="D44" s="2">
        <v>10</v>
      </c>
      <c r="E44" s="4" t="s">
        <v>72</v>
      </c>
      <c r="F44" s="2">
        <v>4564</v>
      </c>
      <c r="G44" s="4" t="s">
        <v>223</v>
      </c>
      <c r="H44" s="4" t="s">
        <v>243</v>
      </c>
      <c r="I44" s="4" t="s">
        <v>231</v>
      </c>
      <c r="J44" s="4" t="s">
        <v>229</v>
      </c>
      <c r="K44" s="4" t="s">
        <v>244</v>
      </c>
      <c r="L44" s="4" t="s">
        <v>223</v>
      </c>
      <c r="M44" s="4" t="s">
        <v>223</v>
      </c>
      <c r="N44" s="4" t="s">
        <v>223</v>
      </c>
      <c r="O44" s="4" t="s">
        <v>222</v>
      </c>
      <c r="P44" s="4" t="s">
        <v>223</v>
      </c>
      <c r="Q44" s="4" t="s">
        <v>230</v>
      </c>
      <c r="R44" s="4" t="s">
        <v>229</v>
      </c>
      <c r="S44" s="4" t="s">
        <v>251</v>
      </c>
      <c r="T44" s="2">
        <v>1</v>
      </c>
      <c r="U44" s="4" t="s">
        <v>224</v>
      </c>
      <c r="V44" s="4" t="s">
        <v>224</v>
      </c>
      <c r="W44" s="4" t="s">
        <v>231</v>
      </c>
      <c r="X44" s="4" t="s">
        <v>226</v>
      </c>
      <c r="Y44" s="4" t="s">
        <v>226</v>
      </c>
      <c r="Z44" s="4" t="s">
        <v>263</v>
      </c>
    </row>
    <row r="45" spans="1:26" ht="12" customHeight="1" x14ac:dyDescent="0.3">
      <c r="A45" s="4" t="s">
        <v>259</v>
      </c>
      <c r="B45" s="4" t="s">
        <v>233</v>
      </c>
      <c r="C45" s="4" t="s">
        <v>234</v>
      </c>
      <c r="D45" s="2">
        <v>10</v>
      </c>
      <c r="E45" s="4" t="s">
        <v>85</v>
      </c>
      <c r="F45" s="2">
        <v>3451</v>
      </c>
      <c r="G45" s="4" t="s">
        <v>223</v>
      </c>
      <c r="H45" s="4" t="s">
        <v>225</v>
      </c>
      <c r="I45" s="4" t="s">
        <v>226</v>
      </c>
      <c r="J45" s="4" t="s">
        <v>225</v>
      </c>
      <c r="K45" s="4" t="s">
        <v>244</v>
      </c>
      <c r="L45" s="4" t="s">
        <v>223</v>
      </c>
      <c r="M45" s="4" t="s">
        <v>222</v>
      </c>
      <c r="N45" s="4" t="s">
        <v>223</v>
      </c>
      <c r="O45" s="4" t="s">
        <v>222</v>
      </c>
      <c r="P45" s="4" t="s">
        <v>223</v>
      </c>
      <c r="Q45" s="4" t="s">
        <v>226</v>
      </c>
      <c r="R45" s="4" t="s">
        <v>264</v>
      </c>
      <c r="S45" s="4" t="s">
        <v>252</v>
      </c>
      <c r="T45" s="2">
        <v>0</v>
      </c>
      <c r="U45" s="4" t="s">
        <v>235</v>
      </c>
      <c r="V45" s="4" t="s">
        <v>230</v>
      </c>
      <c r="W45" s="4" t="s">
        <v>224</v>
      </c>
      <c r="X45" s="4" t="s">
        <v>224</v>
      </c>
      <c r="Y45" s="4" t="s">
        <v>239</v>
      </c>
    </row>
    <row r="46" spans="1:26" ht="12" customHeight="1" x14ac:dyDescent="0.3">
      <c r="A46" s="4" t="s">
        <v>259</v>
      </c>
      <c r="B46" s="4" t="s">
        <v>233</v>
      </c>
      <c r="C46" s="4" t="s">
        <v>234</v>
      </c>
      <c r="D46" s="2">
        <v>10</v>
      </c>
      <c r="E46" s="4" t="s">
        <v>48</v>
      </c>
      <c r="F46" s="2">
        <v>151</v>
      </c>
      <c r="G46" s="4" t="s">
        <v>222</v>
      </c>
      <c r="H46" s="4" t="s">
        <v>225</v>
      </c>
      <c r="I46" s="4" t="s">
        <v>226</v>
      </c>
      <c r="J46" s="4" t="s">
        <v>225</v>
      </c>
      <c r="K46" s="4" t="s">
        <v>244</v>
      </c>
      <c r="L46" s="4" t="s">
        <v>222</v>
      </c>
      <c r="M46" s="4" t="s">
        <v>223</v>
      </c>
      <c r="N46" s="4" t="s">
        <v>223</v>
      </c>
      <c r="O46" s="4" t="s">
        <v>222</v>
      </c>
      <c r="P46" s="4" t="s">
        <v>222</v>
      </c>
      <c r="Q46" s="4" t="s">
        <v>226</v>
      </c>
      <c r="R46" s="4" t="s">
        <v>225</v>
      </c>
      <c r="S46" s="4" t="s">
        <v>250</v>
      </c>
      <c r="T46" s="2" t="s">
        <v>250</v>
      </c>
      <c r="U46" s="4" t="s">
        <v>235</v>
      </c>
      <c r="V46" s="4" t="s">
        <v>224</v>
      </c>
      <c r="W46" s="4" t="s">
        <v>224</v>
      </c>
      <c r="X46" s="4" t="s">
        <v>226</v>
      </c>
      <c r="Y46" s="4" t="s">
        <v>226</v>
      </c>
    </row>
    <row r="47" spans="1:26" ht="12" customHeight="1" x14ac:dyDescent="0.3">
      <c r="A47" s="4" t="s">
        <v>259</v>
      </c>
      <c r="B47" s="4" t="s">
        <v>233</v>
      </c>
      <c r="C47" s="4" t="s">
        <v>234</v>
      </c>
      <c r="D47" s="2">
        <v>10</v>
      </c>
      <c r="E47" s="4" t="s">
        <v>56</v>
      </c>
      <c r="F47" s="2">
        <v>7913</v>
      </c>
      <c r="G47" s="4" t="s">
        <v>222</v>
      </c>
      <c r="H47" s="4" t="s">
        <v>225</v>
      </c>
      <c r="I47" s="4" t="s">
        <v>226</v>
      </c>
      <c r="J47" s="4" t="s">
        <v>225</v>
      </c>
      <c r="K47" s="4" t="s">
        <v>247</v>
      </c>
      <c r="L47" s="4" t="s">
        <v>223</v>
      </c>
      <c r="M47" s="4" t="s">
        <v>223</v>
      </c>
      <c r="N47" s="4" t="s">
        <v>223</v>
      </c>
      <c r="O47" s="4" t="s">
        <v>222</v>
      </c>
      <c r="P47" s="4" t="s">
        <v>223</v>
      </c>
      <c r="Q47" s="4" t="s">
        <v>226</v>
      </c>
      <c r="R47" s="4" t="s">
        <v>264</v>
      </c>
      <c r="S47" s="4" t="s">
        <v>252</v>
      </c>
      <c r="T47" s="2">
        <v>0</v>
      </c>
      <c r="U47" s="4" t="s">
        <v>235</v>
      </c>
      <c r="V47" s="4" t="s">
        <v>224</v>
      </c>
      <c r="W47" s="4" t="s">
        <v>230</v>
      </c>
      <c r="X47" s="4" t="s">
        <v>231</v>
      </c>
      <c r="Y47" s="4" t="s">
        <v>239</v>
      </c>
    </row>
    <row r="48" spans="1:26" ht="12" customHeight="1" x14ac:dyDescent="0.3">
      <c r="A48" s="4" t="s">
        <v>220</v>
      </c>
      <c r="B48" s="4" t="s">
        <v>233</v>
      </c>
      <c r="C48" s="4" t="s">
        <v>234</v>
      </c>
      <c r="D48" s="2">
        <v>11</v>
      </c>
      <c r="E48" s="4" t="s">
        <v>75</v>
      </c>
      <c r="F48" s="2">
        <v>7314</v>
      </c>
      <c r="G48" s="4" t="s">
        <v>222</v>
      </c>
      <c r="H48" s="4" t="s">
        <v>226</v>
      </c>
      <c r="I48" s="4" t="s">
        <v>226</v>
      </c>
      <c r="J48" s="4" t="s">
        <v>226</v>
      </c>
      <c r="K48" s="4" t="s">
        <v>226</v>
      </c>
      <c r="L48" s="4" t="s">
        <v>222</v>
      </c>
      <c r="M48" s="4" t="s">
        <v>222</v>
      </c>
      <c r="N48" s="4" t="s">
        <v>222</v>
      </c>
      <c r="O48" s="4" t="s">
        <v>222</v>
      </c>
      <c r="P48" s="4" t="s">
        <v>222</v>
      </c>
      <c r="Q48" s="4" t="s">
        <v>226</v>
      </c>
      <c r="R48" s="4" t="s">
        <v>226</v>
      </c>
      <c r="S48" s="4" t="s">
        <v>226</v>
      </c>
      <c r="T48" s="2" t="s">
        <v>226</v>
      </c>
      <c r="U48" s="4" t="s">
        <v>226</v>
      </c>
      <c r="V48" s="4" t="s">
        <v>226</v>
      </c>
      <c r="W48" s="4" t="s">
        <v>226</v>
      </c>
      <c r="X48" s="4" t="s">
        <v>226</v>
      </c>
      <c r="Y48" s="4" t="s">
        <v>226</v>
      </c>
      <c r="Z48" s="4" t="s">
        <v>278</v>
      </c>
    </row>
    <row r="49" spans="1:26" ht="12" customHeight="1" x14ac:dyDescent="0.3">
      <c r="A49" s="4" t="s">
        <v>220</v>
      </c>
      <c r="B49" s="4" t="s">
        <v>233</v>
      </c>
      <c r="C49" s="4" t="s">
        <v>234</v>
      </c>
      <c r="D49" s="2">
        <v>11</v>
      </c>
      <c r="E49" s="4" t="s">
        <v>69</v>
      </c>
      <c r="F49" s="2">
        <v>3597</v>
      </c>
      <c r="G49" s="4" t="s">
        <v>222</v>
      </c>
      <c r="H49" s="4" t="s">
        <v>225</v>
      </c>
      <c r="I49" s="4" t="s">
        <v>226</v>
      </c>
      <c r="J49" s="4" t="s">
        <v>225</v>
      </c>
      <c r="K49" s="4" t="s">
        <v>244</v>
      </c>
      <c r="L49" s="4" t="s">
        <v>223</v>
      </c>
      <c r="M49" s="4" t="s">
        <v>222</v>
      </c>
      <c r="N49" s="4" t="s">
        <v>222</v>
      </c>
      <c r="O49" s="4" t="s">
        <v>222</v>
      </c>
      <c r="P49" s="4" t="s">
        <v>223</v>
      </c>
      <c r="Q49" s="4" t="s">
        <v>230</v>
      </c>
      <c r="R49" s="4" t="s">
        <v>229</v>
      </c>
      <c r="S49" s="4" t="s">
        <v>252</v>
      </c>
      <c r="T49" s="2" t="s">
        <v>250</v>
      </c>
      <c r="U49" s="4" t="s">
        <v>238</v>
      </c>
      <c r="V49" s="4" t="s">
        <v>231</v>
      </c>
      <c r="W49" s="4" t="s">
        <v>224</v>
      </c>
      <c r="X49" s="4" t="s">
        <v>237</v>
      </c>
      <c r="Y49" s="4" t="s">
        <v>239</v>
      </c>
    </row>
    <row r="50" spans="1:26" ht="12" customHeight="1" x14ac:dyDescent="0.3">
      <c r="A50" s="4" t="s">
        <v>220</v>
      </c>
      <c r="B50" s="4" t="s">
        <v>233</v>
      </c>
      <c r="C50" s="4" t="s">
        <v>234</v>
      </c>
      <c r="D50" s="2">
        <v>11</v>
      </c>
      <c r="E50" s="4" t="s">
        <v>72</v>
      </c>
      <c r="F50" s="2">
        <v>6762</v>
      </c>
      <c r="G50" s="4" t="s">
        <v>222</v>
      </c>
      <c r="H50" s="4" t="s">
        <v>226</v>
      </c>
      <c r="I50" s="4" t="s">
        <v>226</v>
      </c>
      <c r="J50" s="4" t="s">
        <v>226</v>
      </c>
      <c r="K50" s="4" t="s">
        <v>226</v>
      </c>
      <c r="L50" s="4" t="s">
        <v>222</v>
      </c>
      <c r="M50" s="4" t="s">
        <v>222</v>
      </c>
      <c r="N50" s="4" t="s">
        <v>222</v>
      </c>
      <c r="O50" s="4" t="s">
        <v>222</v>
      </c>
      <c r="P50" s="4" t="s">
        <v>222</v>
      </c>
      <c r="Q50" s="4" t="s">
        <v>226</v>
      </c>
      <c r="R50" s="4" t="s">
        <v>226</v>
      </c>
      <c r="S50" s="4" t="s">
        <v>226</v>
      </c>
      <c r="T50" s="2" t="s">
        <v>226</v>
      </c>
      <c r="U50" s="4" t="s">
        <v>226</v>
      </c>
      <c r="V50" s="4" t="s">
        <v>226</v>
      </c>
      <c r="W50" s="4" t="s">
        <v>226</v>
      </c>
      <c r="X50" s="4" t="s">
        <v>226</v>
      </c>
      <c r="Y50" s="4" t="s">
        <v>226</v>
      </c>
      <c r="Z50" s="4" t="s">
        <v>274</v>
      </c>
    </row>
    <row r="51" spans="1:26" ht="12" customHeight="1" x14ac:dyDescent="0.3">
      <c r="A51" s="4" t="s">
        <v>259</v>
      </c>
      <c r="B51" s="4" t="s">
        <v>233</v>
      </c>
      <c r="C51" s="4" t="s">
        <v>234</v>
      </c>
      <c r="D51" s="2">
        <v>11</v>
      </c>
      <c r="E51" s="4" t="s">
        <v>85</v>
      </c>
      <c r="F51" s="2">
        <v>1277</v>
      </c>
      <c r="G51" s="4" t="s">
        <v>223</v>
      </c>
      <c r="H51" s="4" t="s">
        <v>225</v>
      </c>
      <c r="I51" s="4" t="s">
        <v>226</v>
      </c>
      <c r="J51" s="4" t="s">
        <v>225</v>
      </c>
      <c r="K51" s="4" t="s">
        <v>244</v>
      </c>
      <c r="L51" s="4" t="s">
        <v>222</v>
      </c>
      <c r="M51" s="4" t="s">
        <v>223</v>
      </c>
      <c r="N51" s="4" t="s">
        <v>222</v>
      </c>
      <c r="O51" s="4" t="s">
        <v>222</v>
      </c>
      <c r="P51" s="4" t="s">
        <v>222</v>
      </c>
      <c r="Q51" s="4" t="s">
        <v>226</v>
      </c>
      <c r="R51" s="4" t="s">
        <v>229</v>
      </c>
      <c r="S51" s="4" t="s">
        <v>251</v>
      </c>
      <c r="T51" s="2">
        <v>1</v>
      </c>
      <c r="U51" s="4" t="s">
        <v>224</v>
      </c>
      <c r="V51" s="4" t="s">
        <v>224</v>
      </c>
      <c r="W51" s="4" t="s">
        <v>224</v>
      </c>
      <c r="X51" s="4" t="s">
        <v>224</v>
      </c>
      <c r="Y51" s="4" t="s">
        <v>226</v>
      </c>
    </row>
    <row r="52" spans="1:26" ht="12" customHeight="1" x14ac:dyDescent="0.3">
      <c r="A52" s="4" t="s">
        <v>259</v>
      </c>
      <c r="B52" s="4" t="s">
        <v>233</v>
      </c>
      <c r="C52" s="4" t="s">
        <v>234</v>
      </c>
      <c r="D52" s="2">
        <v>11</v>
      </c>
      <c r="E52" s="4" t="s">
        <v>48</v>
      </c>
      <c r="F52" s="2">
        <v>5687</v>
      </c>
      <c r="G52" s="4" t="s">
        <v>223</v>
      </c>
      <c r="H52" s="4" t="s">
        <v>243</v>
      </c>
      <c r="I52" s="4" t="s">
        <v>230</v>
      </c>
      <c r="J52" s="4" t="s">
        <v>229</v>
      </c>
      <c r="K52" s="4" t="s">
        <v>244</v>
      </c>
      <c r="L52" s="4" t="s">
        <v>223</v>
      </c>
      <c r="M52" s="4" t="s">
        <v>223</v>
      </c>
      <c r="N52" s="4" t="s">
        <v>223</v>
      </c>
      <c r="O52" s="4" t="s">
        <v>222</v>
      </c>
      <c r="P52" s="4" t="s">
        <v>223</v>
      </c>
      <c r="Q52" s="4" t="s">
        <v>230</v>
      </c>
      <c r="R52" s="4" t="s">
        <v>229</v>
      </c>
      <c r="S52" s="4" t="s">
        <v>251</v>
      </c>
      <c r="T52" s="2">
        <v>1</v>
      </c>
      <c r="U52" s="4" t="s">
        <v>235</v>
      </c>
      <c r="V52" s="4" t="s">
        <v>230</v>
      </c>
      <c r="W52" s="4" t="s">
        <v>230</v>
      </c>
      <c r="X52" s="4" t="s">
        <v>230</v>
      </c>
      <c r="Y52" s="4" t="s">
        <v>226</v>
      </c>
    </row>
    <row r="53" spans="1:26" ht="12" customHeight="1" x14ac:dyDescent="0.3">
      <c r="A53" s="4" t="s">
        <v>259</v>
      </c>
      <c r="B53" s="4" t="s">
        <v>233</v>
      </c>
      <c r="C53" s="4" t="s">
        <v>234</v>
      </c>
      <c r="D53" s="2">
        <v>11</v>
      </c>
      <c r="E53" s="4" t="s">
        <v>56</v>
      </c>
      <c r="F53" s="2">
        <v>6161</v>
      </c>
      <c r="G53" s="4" t="s">
        <v>223</v>
      </c>
      <c r="H53" s="4" t="s">
        <v>225</v>
      </c>
      <c r="I53" s="4" t="s">
        <v>226</v>
      </c>
      <c r="J53" s="4" t="s">
        <v>225</v>
      </c>
      <c r="K53" s="4" t="s">
        <v>225</v>
      </c>
      <c r="L53" s="4" t="s">
        <v>222</v>
      </c>
      <c r="M53" s="4" t="s">
        <v>223</v>
      </c>
      <c r="N53" s="4" t="s">
        <v>223</v>
      </c>
      <c r="O53" s="4" t="s">
        <v>222</v>
      </c>
      <c r="P53" s="4" t="s">
        <v>222</v>
      </c>
      <c r="Q53" s="4" t="s">
        <v>224</v>
      </c>
      <c r="R53" s="4" t="s">
        <v>225</v>
      </c>
      <c r="S53" s="4" t="s">
        <v>250</v>
      </c>
      <c r="T53" s="2" t="s">
        <v>250</v>
      </c>
      <c r="U53" s="4" t="s">
        <v>235</v>
      </c>
      <c r="V53" s="4" t="s">
        <v>231</v>
      </c>
      <c r="W53" s="4" t="s">
        <v>224</v>
      </c>
      <c r="X53" s="4" t="s">
        <v>237</v>
      </c>
      <c r="Y53" s="4" t="s">
        <v>226</v>
      </c>
    </row>
    <row r="54" spans="1:26" ht="12" customHeight="1" x14ac:dyDescent="0.3">
      <c r="A54" s="4" t="s">
        <v>220</v>
      </c>
      <c r="B54" s="4" t="s">
        <v>233</v>
      </c>
      <c r="C54" s="4" t="s">
        <v>234</v>
      </c>
      <c r="D54" s="2">
        <v>12</v>
      </c>
      <c r="E54" s="4" t="s">
        <v>75</v>
      </c>
      <c r="F54" s="2">
        <v>5902</v>
      </c>
      <c r="G54" s="4" t="s">
        <v>223</v>
      </c>
      <c r="H54" s="4" t="s">
        <v>226</v>
      </c>
      <c r="I54" s="4" t="s">
        <v>226</v>
      </c>
      <c r="J54" s="4" t="s">
        <v>226</v>
      </c>
      <c r="K54" s="4" t="s">
        <v>226</v>
      </c>
      <c r="L54" s="4" t="s">
        <v>223</v>
      </c>
      <c r="M54" s="4" t="s">
        <v>222</v>
      </c>
      <c r="N54" s="4" t="s">
        <v>222</v>
      </c>
      <c r="O54" s="4" t="s">
        <v>222</v>
      </c>
      <c r="P54" s="4" t="s">
        <v>222</v>
      </c>
      <c r="Q54" s="4" t="s">
        <v>226</v>
      </c>
      <c r="R54" s="4" t="s">
        <v>229</v>
      </c>
      <c r="S54" s="4" t="s">
        <v>251</v>
      </c>
      <c r="T54" s="2">
        <v>1</v>
      </c>
      <c r="U54" s="4" t="s">
        <v>224</v>
      </c>
      <c r="V54" s="4" t="s">
        <v>231</v>
      </c>
      <c r="W54" s="4" t="s">
        <v>224</v>
      </c>
      <c r="X54" s="4" t="s">
        <v>237</v>
      </c>
      <c r="Y54" s="4" t="s">
        <v>239</v>
      </c>
      <c r="Z54" s="4" t="s">
        <v>265</v>
      </c>
    </row>
    <row r="55" spans="1:26" ht="12" customHeight="1" x14ac:dyDescent="0.3">
      <c r="A55" s="4" t="s">
        <v>220</v>
      </c>
      <c r="B55" s="4" t="s">
        <v>233</v>
      </c>
      <c r="C55" s="4" t="s">
        <v>234</v>
      </c>
      <c r="D55" s="2">
        <v>12</v>
      </c>
      <c r="E55" s="4" t="s">
        <v>69</v>
      </c>
      <c r="F55" s="2">
        <v>95</v>
      </c>
      <c r="G55" s="4" t="s">
        <v>222</v>
      </c>
      <c r="H55" s="4" t="s">
        <v>243</v>
      </c>
      <c r="I55" s="4" t="s">
        <v>230</v>
      </c>
      <c r="J55" s="4" t="s">
        <v>229</v>
      </c>
      <c r="K55" s="4" t="s">
        <v>248</v>
      </c>
      <c r="L55" s="4" t="s">
        <v>222</v>
      </c>
      <c r="M55" s="4" t="s">
        <v>223</v>
      </c>
      <c r="N55" s="4" t="s">
        <v>223</v>
      </c>
      <c r="O55" s="4" t="s">
        <v>222</v>
      </c>
      <c r="P55" s="4" t="s">
        <v>222</v>
      </c>
      <c r="Q55" s="4" t="s">
        <v>230</v>
      </c>
      <c r="R55" s="4" t="s">
        <v>225</v>
      </c>
      <c r="S55" s="4" t="s">
        <v>250</v>
      </c>
      <c r="T55" s="2" t="s">
        <v>250</v>
      </c>
      <c r="U55" s="4" t="s">
        <v>235</v>
      </c>
      <c r="V55" s="4" t="s">
        <v>230</v>
      </c>
      <c r="W55" s="4" t="s">
        <v>230</v>
      </c>
      <c r="X55" s="4" t="s">
        <v>237</v>
      </c>
      <c r="Y55" s="4" t="s">
        <v>239</v>
      </c>
    </row>
    <row r="56" spans="1:26" ht="12" customHeight="1" x14ac:dyDescent="0.3">
      <c r="A56" s="4" t="s">
        <v>220</v>
      </c>
      <c r="B56" s="4" t="s">
        <v>233</v>
      </c>
      <c r="C56" s="4" t="s">
        <v>234</v>
      </c>
      <c r="D56" s="2">
        <v>12</v>
      </c>
      <c r="E56" s="4" t="s">
        <v>72</v>
      </c>
      <c r="F56" s="2">
        <v>467</v>
      </c>
      <c r="G56" s="4" t="s">
        <v>222</v>
      </c>
      <c r="H56" s="4" t="s">
        <v>226</v>
      </c>
      <c r="I56" s="4" t="s">
        <v>226</v>
      </c>
      <c r="J56" s="4" t="s">
        <v>226</v>
      </c>
      <c r="K56" s="4" t="s">
        <v>244</v>
      </c>
      <c r="L56" s="4" t="s">
        <v>223</v>
      </c>
      <c r="M56" s="4" t="s">
        <v>223</v>
      </c>
      <c r="N56" s="4" t="s">
        <v>222</v>
      </c>
      <c r="O56" s="4" t="s">
        <v>222</v>
      </c>
      <c r="P56" s="4" t="s">
        <v>222</v>
      </c>
      <c r="Q56" s="4" t="s">
        <v>230</v>
      </c>
      <c r="R56" s="4" t="s">
        <v>229</v>
      </c>
      <c r="S56" s="4" t="s">
        <v>251</v>
      </c>
      <c r="T56" s="2">
        <v>1</v>
      </c>
      <c r="U56" s="4" t="s">
        <v>235</v>
      </c>
      <c r="V56" s="4" t="s">
        <v>224</v>
      </c>
      <c r="W56" s="4" t="s">
        <v>230</v>
      </c>
      <c r="X56" s="4" t="s">
        <v>237</v>
      </c>
      <c r="Y56" s="4" t="s">
        <v>239</v>
      </c>
    </row>
    <row r="57" spans="1:26" ht="12" customHeight="1" x14ac:dyDescent="0.3">
      <c r="A57" s="4" t="s">
        <v>259</v>
      </c>
      <c r="B57" s="4" t="s">
        <v>233</v>
      </c>
      <c r="C57" s="4" t="s">
        <v>234</v>
      </c>
      <c r="D57" s="2">
        <v>12</v>
      </c>
      <c r="E57" s="4" t="s">
        <v>85</v>
      </c>
      <c r="F57" s="2">
        <v>138</v>
      </c>
      <c r="G57" s="4" t="s">
        <v>222</v>
      </c>
      <c r="H57" s="4" t="s">
        <v>243</v>
      </c>
      <c r="I57" s="4" t="s">
        <v>230</v>
      </c>
      <c r="J57" s="4" t="s">
        <v>225</v>
      </c>
      <c r="K57" s="4" t="s">
        <v>247</v>
      </c>
      <c r="L57" s="4" t="s">
        <v>223</v>
      </c>
      <c r="M57" s="4" t="s">
        <v>223</v>
      </c>
      <c r="N57" s="4" t="s">
        <v>222</v>
      </c>
      <c r="O57" s="4" t="s">
        <v>222</v>
      </c>
      <c r="P57" s="4" t="s">
        <v>223</v>
      </c>
      <c r="Q57" s="4" t="s">
        <v>230</v>
      </c>
      <c r="R57" s="4" t="s">
        <v>225</v>
      </c>
      <c r="S57" s="4" t="s">
        <v>253</v>
      </c>
      <c r="T57" s="2">
        <v>0</v>
      </c>
      <c r="U57" s="4" t="s">
        <v>224</v>
      </c>
      <c r="V57" s="4" t="s">
        <v>230</v>
      </c>
      <c r="W57" s="4" t="s">
        <v>224</v>
      </c>
      <c r="X57" s="4" t="s">
        <v>237</v>
      </c>
      <c r="Y57" s="4" t="s">
        <v>239</v>
      </c>
      <c r="Z57" s="4" t="s">
        <v>266</v>
      </c>
    </row>
    <row r="58" spans="1:26" ht="12" customHeight="1" x14ac:dyDescent="0.3">
      <c r="A58" s="4" t="s">
        <v>259</v>
      </c>
      <c r="B58" s="4" t="s">
        <v>233</v>
      </c>
      <c r="C58" s="4" t="s">
        <v>234</v>
      </c>
      <c r="D58" s="2">
        <v>12</v>
      </c>
      <c r="E58" s="4" t="s">
        <v>48</v>
      </c>
      <c r="F58" s="2">
        <v>1512</v>
      </c>
      <c r="G58" s="4" t="s">
        <v>222</v>
      </c>
      <c r="H58" s="4" t="s">
        <v>243</v>
      </c>
      <c r="I58" s="4" t="s">
        <v>230</v>
      </c>
      <c r="J58" s="4" t="s">
        <v>249</v>
      </c>
      <c r="K58" s="4" t="s">
        <v>247</v>
      </c>
      <c r="L58" s="4" t="s">
        <v>223</v>
      </c>
      <c r="M58" s="4" t="s">
        <v>223</v>
      </c>
      <c r="N58" s="4" t="s">
        <v>223</v>
      </c>
      <c r="O58" s="4" t="s">
        <v>222</v>
      </c>
      <c r="P58" s="4" t="s">
        <v>223</v>
      </c>
      <c r="Q58" s="4" t="s">
        <v>230</v>
      </c>
      <c r="R58" s="4" t="s">
        <v>264</v>
      </c>
      <c r="S58" s="4" t="s">
        <v>252</v>
      </c>
      <c r="T58" s="2">
        <v>0</v>
      </c>
      <c r="U58" s="4" t="s">
        <v>235</v>
      </c>
      <c r="V58" s="4" t="s">
        <v>230</v>
      </c>
      <c r="W58" s="4" t="s">
        <v>230</v>
      </c>
      <c r="X58" s="4" t="s">
        <v>237</v>
      </c>
      <c r="Y58" s="4" t="s">
        <v>239</v>
      </c>
    </row>
    <row r="59" spans="1:26" ht="12" customHeight="1" x14ac:dyDescent="0.3">
      <c r="A59" s="4" t="s">
        <v>259</v>
      </c>
      <c r="B59" s="4" t="s">
        <v>233</v>
      </c>
      <c r="C59" s="4" t="s">
        <v>234</v>
      </c>
      <c r="D59" s="2">
        <v>12</v>
      </c>
      <c r="E59" s="4" t="s">
        <v>56</v>
      </c>
      <c r="F59" s="2">
        <v>6763</v>
      </c>
      <c r="G59" s="4" t="s">
        <v>222</v>
      </c>
      <c r="H59" s="4" t="s">
        <v>243</v>
      </c>
      <c r="I59" s="4" t="s">
        <v>231</v>
      </c>
      <c r="J59" s="4" t="s">
        <v>225</v>
      </c>
      <c r="K59" s="4" t="s">
        <v>226</v>
      </c>
      <c r="L59" s="4" t="s">
        <v>222</v>
      </c>
      <c r="M59" s="4" t="s">
        <v>223</v>
      </c>
      <c r="N59" s="4" t="s">
        <v>223</v>
      </c>
      <c r="O59" s="4" t="s">
        <v>222</v>
      </c>
      <c r="P59" s="4" t="s">
        <v>222</v>
      </c>
      <c r="Q59" s="4" t="s">
        <v>224</v>
      </c>
      <c r="R59" s="4" t="s">
        <v>225</v>
      </c>
      <c r="S59" s="4" t="s">
        <v>250</v>
      </c>
      <c r="T59" s="2" t="s">
        <v>250</v>
      </c>
      <c r="U59" s="4" t="s">
        <v>235</v>
      </c>
      <c r="V59" s="4" t="s">
        <v>230</v>
      </c>
      <c r="W59" s="4" t="s">
        <v>224</v>
      </c>
      <c r="X59" s="4" t="s">
        <v>237</v>
      </c>
      <c r="Y59" s="4" t="s">
        <v>239</v>
      </c>
    </row>
    <row r="60" spans="1:26" ht="12" customHeight="1" x14ac:dyDescent="0.3">
      <c r="A60" s="4" t="s">
        <v>220</v>
      </c>
      <c r="B60" s="4" t="s">
        <v>233</v>
      </c>
      <c r="C60" s="4" t="s">
        <v>234</v>
      </c>
      <c r="D60" s="2">
        <v>13</v>
      </c>
      <c r="E60" s="4" t="s">
        <v>75</v>
      </c>
      <c r="F60" s="2">
        <v>1922</v>
      </c>
      <c r="G60" s="4" t="s">
        <v>223</v>
      </c>
      <c r="H60" s="4" t="s">
        <v>243</v>
      </c>
      <c r="I60" s="4" t="s">
        <v>224</v>
      </c>
      <c r="J60" s="4" t="s">
        <v>229</v>
      </c>
      <c r="K60" s="4" t="s">
        <v>244</v>
      </c>
      <c r="L60" s="4" t="s">
        <v>222</v>
      </c>
      <c r="M60" s="4" t="s">
        <v>223</v>
      </c>
      <c r="N60" s="4" t="s">
        <v>222</v>
      </c>
      <c r="O60" s="4" t="s">
        <v>223</v>
      </c>
      <c r="P60" s="4" t="s">
        <v>222</v>
      </c>
      <c r="Q60" s="4" t="s">
        <v>230</v>
      </c>
      <c r="R60" s="4" t="s">
        <v>225</v>
      </c>
      <c r="S60" s="4" t="s">
        <v>251</v>
      </c>
      <c r="T60" s="2">
        <v>2</v>
      </c>
      <c r="U60" s="4" t="s">
        <v>235</v>
      </c>
      <c r="V60" s="4" t="s">
        <v>230</v>
      </c>
      <c r="W60" s="4" t="s">
        <v>226</v>
      </c>
      <c r="X60" s="4" t="s">
        <v>226</v>
      </c>
      <c r="Y60" s="4" t="s">
        <v>226</v>
      </c>
    </row>
    <row r="61" spans="1:26" ht="12" customHeight="1" x14ac:dyDescent="0.3">
      <c r="A61" s="4" t="s">
        <v>220</v>
      </c>
      <c r="B61" s="4" t="s">
        <v>233</v>
      </c>
      <c r="C61" s="4" t="s">
        <v>234</v>
      </c>
      <c r="D61" s="2">
        <v>13</v>
      </c>
      <c r="E61" s="4" t="s">
        <v>69</v>
      </c>
      <c r="F61" s="2">
        <v>1247</v>
      </c>
      <c r="G61" s="4" t="s">
        <v>222</v>
      </c>
      <c r="H61" s="4" t="s">
        <v>226</v>
      </c>
      <c r="I61" s="4" t="s">
        <v>226</v>
      </c>
      <c r="J61" s="4" t="s">
        <v>226</v>
      </c>
      <c r="K61" s="4" t="s">
        <v>226</v>
      </c>
      <c r="L61" s="4" t="s">
        <v>222</v>
      </c>
      <c r="M61" s="4" t="s">
        <v>223</v>
      </c>
      <c r="N61" s="4" t="s">
        <v>222</v>
      </c>
      <c r="O61" s="4" t="s">
        <v>222</v>
      </c>
      <c r="P61" s="4" t="s">
        <v>222</v>
      </c>
      <c r="Q61" s="4" t="s">
        <v>226</v>
      </c>
      <c r="R61" s="4" t="s">
        <v>225</v>
      </c>
      <c r="S61" s="4" t="s">
        <v>252</v>
      </c>
      <c r="T61" s="2">
        <v>2</v>
      </c>
      <c r="U61" s="4" t="s">
        <v>238</v>
      </c>
      <c r="V61" s="4" t="s">
        <v>224</v>
      </c>
      <c r="W61" s="4" t="s">
        <v>226</v>
      </c>
      <c r="X61" s="4" t="s">
        <v>226</v>
      </c>
      <c r="Y61" s="4" t="s">
        <v>226</v>
      </c>
      <c r="Z61" s="4" t="s">
        <v>266</v>
      </c>
    </row>
    <row r="62" spans="1:26" ht="12" customHeight="1" x14ac:dyDescent="0.3">
      <c r="A62" s="4" t="s">
        <v>220</v>
      </c>
      <c r="B62" s="4" t="s">
        <v>233</v>
      </c>
      <c r="C62" s="4" t="s">
        <v>234</v>
      </c>
      <c r="D62" s="2">
        <v>13</v>
      </c>
      <c r="E62" s="4" t="s">
        <v>72</v>
      </c>
      <c r="F62" s="2">
        <v>4041</v>
      </c>
      <c r="G62" s="4" t="s">
        <v>222</v>
      </c>
      <c r="H62" s="4" t="s">
        <v>243</v>
      </c>
      <c r="I62" s="4" t="s">
        <v>231</v>
      </c>
      <c r="J62" s="4" t="s">
        <v>226</v>
      </c>
      <c r="K62" s="4" t="s">
        <v>247</v>
      </c>
      <c r="L62" s="4" t="s">
        <v>223</v>
      </c>
      <c r="M62" s="4" t="s">
        <v>222</v>
      </c>
      <c r="N62" s="4" t="s">
        <v>223</v>
      </c>
      <c r="O62" s="4" t="s">
        <v>223</v>
      </c>
      <c r="P62" s="4" t="s">
        <v>222</v>
      </c>
      <c r="Q62" s="4" t="s">
        <v>230</v>
      </c>
      <c r="R62" s="4" t="s">
        <v>225</v>
      </c>
      <c r="S62" s="4" t="s">
        <v>252</v>
      </c>
      <c r="T62" s="2">
        <v>2</v>
      </c>
      <c r="U62" s="4" t="s">
        <v>226</v>
      </c>
      <c r="V62" s="4" t="s">
        <v>226</v>
      </c>
      <c r="W62" s="4" t="s">
        <v>226</v>
      </c>
      <c r="X62" s="4" t="s">
        <v>226</v>
      </c>
      <c r="Y62" s="4" t="s">
        <v>226</v>
      </c>
      <c r="Z62" s="4" t="s">
        <v>266</v>
      </c>
    </row>
    <row r="63" spans="1:26" ht="12" customHeight="1" x14ac:dyDescent="0.3">
      <c r="A63" s="4" t="s">
        <v>259</v>
      </c>
      <c r="B63" s="4" t="s">
        <v>233</v>
      </c>
      <c r="C63" s="4" t="s">
        <v>234</v>
      </c>
      <c r="D63" s="2">
        <v>13</v>
      </c>
      <c r="E63" s="4" t="s">
        <v>85</v>
      </c>
      <c r="F63" s="2">
        <v>3566</v>
      </c>
      <c r="G63" s="4" t="s">
        <v>223</v>
      </c>
      <c r="H63" s="4" t="s">
        <v>225</v>
      </c>
      <c r="I63" s="4" t="s">
        <v>226</v>
      </c>
      <c r="J63" s="4" t="s">
        <v>225</v>
      </c>
      <c r="K63" s="4" t="s">
        <v>244</v>
      </c>
      <c r="L63" s="4" t="s">
        <v>222</v>
      </c>
      <c r="M63" s="4" t="s">
        <v>223</v>
      </c>
      <c r="N63" s="4" t="s">
        <v>223</v>
      </c>
      <c r="O63" s="4" t="s">
        <v>222</v>
      </c>
      <c r="P63" s="4" t="s">
        <v>223</v>
      </c>
      <c r="Q63" s="4" t="s">
        <v>230</v>
      </c>
      <c r="R63" s="4" t="s">
        <v>225</v>
      </c>
      <c r="S63" s="4" t="s">
        <v>250</v>
      </c>
      <c r="T63" s="2" t="s">
        <v>250</v>
      </c>
      <c r="U63" s="4" t="s">
        <v>224</v>
      </c>
      <c r="V63" s="4" t="s">
        <v>230</v>
      </c>
      <c r="W63" s="4" t="s">
        <v>224</v>
      </c>
      <c r="X63" s="4" t="s">
        <v>237</v>
      </c>
      <c r="Y63" s="4" t="s">
        <v>239</v>
      </c>
    </row>
    <row r="64" spans="1:26" ht="12" customHeight="1" x14ac:dyDescent="0.3">
      <c r="A64" s="4" t="s">
        <v>259</v>
      </c>
      <c r="B64" s="4" t="s">
        <v>233</v>
      </c>
      <c r="C64" s="4" t="s">
        <v>234</v>
      </c>
      <c r="D64" s="2">
        <v>13</v>
      </c>
      <c r="E64" s="4" t="s">
        <v>48</v>
      </c>
      <c r="F64" s="2">
        <v>8724</v>
      </c>
      <c r="G64" s="4" t="s">
        <v>222</v>
      </c>
      <c r="H64" s="4" t="s">
        <v>225</v>
      </c>
      <c r="I64" s="4" t="s">
        <v>226</v>
      </c>
      <c r="J64" s="4" t="s">
        <v>225</v>
      </c>
      <c r="K64" s="4" t="s">
        <v>247</v>
      </c>
      <c r="L64" s="4" t="s">
        <v>223</v>
      </c>
      <c r="M64" s="4" t="s">
        <v>222</v>
      </c>
      <c r="N64" s="4" t="s">
        <v>223</v>
      </c>
      <c r="O64" s="4" t="s">
        <v>222</v>
      </c>
      <c r="P64" s="4" t="s">
        <v>223</v>
      </c>
      <c r="Q64" s="4" t="s">
        <v>230</v>
      </c>
      <c r="R64" s="4" t="s">
        <v>264</v>
      </c>
      <c r="S64" s="4" t="s">
        <v>253</v>
      </c>
      <c r="T64" s="2">
        <v>0</v>
      </c>
      <c r="U64" s="4" t="s">
        <v>224</v>
      </c>
      <c r="V64" s="4" t="s">
        <v>230</v>
      </c>
      <c r="W64" s="4" t="s">
        <v>230</v>
      </c>
      <c r="X64" s="4" t="s">
        <v>237</v>
      </c>
      <c r="Y64" s="4" t="s">
        <v>239</v>
      </c>
    </row>
    <row r="65" spans="1:26" ht="12" customHeight="1" x14ac:dyDescent="0.3">
      <c r="A65" s="4" t="s">
        <v>259</v>
      </c>
      <c r="B65" s="4" t="s">
        <v>233</v>
      </c>
      <c r="C65" s="4" t="s">
        <v>234</v>
      </c>
      <c r="D65" s="2">
        <v>13</v>
      </c>
      <c r="E65" s="4" t="s">
        <v>56</v>
      </c>
      <c r="F65" s="2">
        <v>131</v>
      </c>
      <c r="G65" s="4" t="s">
        <v>222</v>
      </c>
      <c r="H65" s="4" t="s">
        <v>225</v>
      </c>
      <c r="I65" s="4" t="s">
        <v>226</v>
      </c>
      <c r="J65" s="4" t="s">
        <v>225</v>
      </c>
      <c r="K65" s="4" t="s">
        <v>244</v>
      </c>
      <c r="L65" s="4" t="s">
        <v>222</v>
      </c>
      <c r="M65" s="4" t="s">
        <v>223</v>
      </c>
      <c r="N65" s="4" t="s">
        <v>223</v>
      </c>
      <c r="O65" s="4" t="s">
        <v>222</v>
      </c>
      <c r="P65" s="4" t="s">
        <v>222</v>
      </c>
      <c r="Q65" s="4" t="s">
        <v>231</v>
      </c>
      <c r="R65" s="4" t="s">
        <v>264</v>
      </c>
      <c r="S65" s="4" t="s">
        <v>253</v>
      </c>
      <c r="T65" s="2">
        <v>0</v>
      </c>
      <c r="U65" s="4" t="s">
        <v>235</v>
      </c>
      <c r="V65" s="4" t="s">
        <v>224</v>
      </c>
      <c r="W65" s="4" t="s">
        <v>224</v>
      </c>
      <c r="X65" s="4" t="s">
        <v>237</v>
      </c>
      <c r="Y65" s="4" t="s">
        <v>239</v>
      </c>
    </row>
    <row r="66" spans="1:26" ht="12" customHeight="1" x14ac:dyDescent="0.3">
      <c r="A66" s="4" t="s">
        <v>259</v>
      </c>
      <c r="B66" s="4" t="s">
        <v>233</v>
      </c>
      <c r="C66" s="4" t="s">
        <v>234</v>
      </c>
      <c r="D66" s="2">
        <v>14</v>
      </c>
      <c r="E66" s="4" t="s">
        <v>85</v>
      </c>
      <c r="F66" s="2">
        <v>8708</v>
      </c>
      <c r="G66" s="4" t="s">
        <v>222</v>
      </c>
      <c r="H66" s="4" t="s">
        <v>243</v>
      </c>
      <c r="I66" s="4" t="s">
        <v>224</v>
      </c>
      <c r="J66" s="4" t="s">
        <v>225</v>
      </c>
      <c r="K66" s="4" t="s">
        <v>247</v>
      </c>
      <c r="L66" s="4" t="s">
        <v>222</v>
      </c>
      <c r="M66" s="4" t="s">
        <v>223</v>
      </c>
      <c r="N66" s="4" t="s">
        <v>223</v>
      </c>
      <c r="O66" s="4" t="s">
        <v>222</v>
      </c>
      <c r="P66" s="4" t="s">
        <v>223</v>
      </c>
      <c r="Q66" s="4" t="s">
        <v>230</v>
      </c>
      <c r="R66" s="4" t="s">
        <v>229</v>
      </c>
      <c r="S66" s="4" t="s">
        <v>251</v>
      </c>
      <c r="T66" s="2">
        <v>1</v>
      </c>
      <c r="U66" s="4" t="s">
        <v>235</v>
      </c>
      <c r="V66" s="4" t="s">
        <v>230</v>
      </c>
      <c r="W66" s="4" t="s">
        <v>224</v>
      </c>
      <c r="X66" s="4" t="s">
        <v>230</v>
      </c>
      <c r="Y66" s="4" t="s">
        <v>239</v>
      </c>
    </row>
    <row r="67" spans="1:26" ht="12" customHeight="1" x14ac:dyDescent="0.3">
      <c r="A67" s="4" t="s">
        <v>259</v>
      </c>
      <c r="B67" s="4" t="s">
        <v>233</v>
      </c>
      <c r="C67" s="4" t="s">
        <v>234</v>
      </c>
      <c r="D67" s="2">
        <v>14</v>
      </c>
      <c r="E67" s="4" t="s">
        <v>48</v>
      </c>
      <c r="F67" s="2">
        <v>4761</v>
      </c>
      <c r="G67" s="4" t="s">
        <v>223</v>
      </c>
      <c r="H67" s="4" t="s">
        <v>225</v>
      </c>
      <c r="I67" s="4" t="s">
        <v>226</v>
      </c>
      <c r="J67" s="4" t="s">
        <v>225</v>
      </c>
      <c r="K67" s="4" t="s">
        <v>225</v>
      </c>
      <c r="L67" s="4" t="s">
        <v>222</v>
      </c>
      <c r="M67" s="4" t="s">
        <v>223</v>
      </c>
      <c r="N67" s="4" t="s">
        <v>223</v>
      </c>
      <c r="O67" s="4" t="s">
        <v>222</v>
      </c>
      <c r="P67" s="4" t="s">
        <v>223</v>
      </c>
      <c r="Q67" s="4" t="s">
        <v>226</v>
      </c>
      <c r="R67" s="4" t="s">
        <v>225</v>
      </c>
      <c r="S67" s="4" t="s">
        <v>250</v>
      </c>
      <c r="T67" s="2" t="s">
        <v>250</v>
      </c>
      <c r="U67" s="4" t="s">
        <v>235</v>
      </c>
      <c r="V67" s="4" t="s">
        <v>224</v>
      </c>
      <c r="W67" s="4" t="s">
        <v>224</v>
      </c>
      <c r="X67" s="4" t="s">
        <v>237</v>
      </c>
      <c r="Y67" s="4" t="s">
        <v>226</v>
      </c>
      <c r="Z67" s="4" t="s">
        <v>267</v>
      </c>
    </row>
    <row r="68" spans="1:26" ht="12" customHeight="1" x14ac:dyDescent="0.3">
      <c r="A68" s="4" t="s">
        <v>259</v>
      </c>
      <c r="B68" s="4" t="s">
        <v>233</v>
      </c>
      <c r="C68" s="4" t="s">
        <v>234</v>
      </c>
      <c r="D68" s="2">
        <v>14</v>
      </c>
      <c r="E68" s="4" t="s">
        <v>56</v>
      </c>
      <c r="F68" s="2">
        <v>3467</v>
      </c>
      <c r="G68" s="4" t="s">
        <v>223</v>
      </c>
      <c r="H68" s="4" t="s">
        <v>225</v>
      </c>
      <c r="I68" s="4" t="s">
        <v>226</v>
      </c>
      <c r="J68" s="4" t="s">
        <v>225</v>
      </c>
      <c r="K68" s="4" t="s">
        <v>247</v>
      </c>
      <c r="L68" s="4" t="s">
        <v>223</v>
      </c>
      <c r="M68" s="4" t="s">
        <v>222</v>
      </c>
      <c r="N68" s="4" t="s">
        <v>223</v>
      </c>
      <c r="O68" s="4" t="s">
        <v>222</v>
      </c>
      <c r="P68" s="4" t="s">
        <v>222</v>
      </c>
      <c r="Q68" s="4" t="s">
        <v>230</v>
      </c>
      <c r="R68" s="4" t="s">
        <v>229</v>
      </c>
      <c r="S68" s="4" t="s">
        <v>251</v>
      </c>
      <c r="T68" s="2">
        <v>1</v>
      </c>
      <c r="U68" s="4" t="s">
        <v>235</v>
      </c>
      <c r="V68" s="4" t="s">
        <v>230</v>
      </c>
      <c r="W68" s="4" t="s">
        <v>230</v>
      </c>
      <c r="X68" s="4" t="s">
        <v>237</v>
      </c>
      <c r="Y68" s="4" t="s">
        <v>239</v>
      </c>
    </row>
    <row r="69" spans="1:26" ht="12" customHeight="1" x14ac:dyDescent="0.3">
      <c r="A69" s="4" t="s">
        <v>268</v>
      </c>
      <c r="B69" s="4" t="s">
        <v>233</v>
      </c>
      <c r="C69" s="4" t="s">
        <v>234</v>
      </c>
      <c r="D69" s="2">
        <v>14</v>
      </c>
      <c r="E69" s="4" t="s">
        <v>72</v>
      </c>
      <c r="F69" s="2">
        <v>5491</v>
      </c>
      <c r="G69" s="4" t="s">
        <v>223</v>
      </c>
      <c r="H69" s="4" t="s">
        <v>225</v>
      </c>
      <c r="I69" s="4" t="s">
        <v>226</v>
      </c>
      <c r="J69" s="4" t="s">
        <v>226</v>
      </c>
      <c r="K69" s="4" t="s">
        <v>244</v>
      </c>
      <c r="L69" s="4" t="s">
        <v>223</v>
      </c>
      <c r="M69" s="4" t="s">
        <v>222</v>
      </c>
      <c r="N69" s="4" t="s">
        <v>223</v>
      </c>
      <c r="O69" s="4" t="s">
        <v>222</v>
      </c>
      <c r="P69" s="4" t="s">
        <v>222</v>
      </c>
      <c r="Q69" s="4" t="s">
        <v>231</v>
      </c>
      <c r="R69" s="4" t="s">
        <v>225</v>
      </c>
      <c r="S69" s="4" t="s">
        <v>250</v>
      </c>
      <c r="T69" s="2" t="s">
        <v>250</v>
      </c>
      <c r="U69" s="4" t="s">
        <v>238</v>
      </c>
      <c r="V69" s="4" t="s">
        <v>224</v>
      </c>
      <c r="W69" s="4" t="s">
        <v>231</v>
      </c>
      <c r="X69" s="4" t="s">
        <v>237</v>
      </c>
      <c r="Y69" s="4" t="s">
        <v>231</v>
      </c>
      <c r="Z69" s="4" t="s">
        <v>269</v>
      </c>
    </row>
    <row r="70" spans="1:26" ht="12" customHeight="1" x14ac:dyDescent="0.3">
      <c r="A70" s="4" t="s">
        <v>259</v>
      </c>
      <c r="B70" s="4" t="s">
        <v>233</v>
      </c>
      <c r="C70" s="4" t="s">
        <v>234</v>
      </c>
      <c r="D70" s="2">
        <v>15</v>
      </c>
      <c r="E70" s="4" t="s">
        <v>85</v>
      </c>
      <c r="F70" s="2">
        <v>6933</v>
      </c>
      <c r="G70" s="4" t="s">
        <v>222</v>
      </c>
      <c r="H70" s="4" t="s">
        <v>225</v>
      </c>
      <c r="I70" s="4" t="s">
        <v>226</v>
      </c>
      <c r="J70" s="4" t="s">
        <v>225</v>
      </c>
      <c r="K70" s="4" t="s">
        <v>244</v>
      </c>
      <c r="L70" s="4" t="s">
        <v>222</v>
      </c>
      <c r="M70" s="4" t="s">
        <v>223</v>
      </c>
      <c r="N70" s="4" t="s">
        <v>223</v>
      </c>
      <c r="O70" s="4" t="s">
        <v>222</v>
      </c>
      <c r="P70" s="4" t="s">
        <v>222</v>
      </c>
      <c r="Q70" s="4" t="s">
        <v>231</v>
      </c>
      <c r="R70" s="4" t="s">
        <v>226</v>
      </c>
      <c r="S70" s="4" t="s">
        <v>250</v>
      </c>
      <c r="T70" s="2" t="s">
        <v>250</v>
      </c>
      <c r="U70" s="4" t="s">
        <v>224</v>
      </c>
      <c r="V70" s="4" t="s">
        <v>224</v>
      </c>
      <c r="W70" s="4" t="s">
        <v>224</v>
      </c>
      <c r="X70" s="4" t="s">
        <v>237</v>
      </c>
      <c r="Y70" s="4" t="s">
        <v>239</v>
      </c>
    </row>
    <row r="71" spans="1:26" ht="12" customHeight="1" x14ac:dyDescent="0.3">
      <c r="A71" s="4" t="s">
        <v>259</v>
      </c>
      <c r="B71" s="4" t="s">
        <v>233</v>
      </c>
      <c r="C71" s="4" t="s">
        <v>234</v>
      </c>
      <c r="D71" s="2">
        <v>15</v>
      </c>
      <c r="E71" s="4" t="s">
        <v>48</v>
      </c>
      <c r="F71" s="2">
        <v>5687</v>
      </c>
      <c r="G71" s="4" t="s">
        <v>222</v>
      </c>
      <c r="H71" s="4" t="s">
        <v>243</v>
      </c>
      <c r="I71" s="4" t="s">
        <v>230</v>
      </c>
      <c r="J71" s="4" t="s">
        <v>225</v>
      </c>
      <c r="K71" s="4" t="s">
        <v>247</v>
      </c>
      <c r="L71" s="4" t="s">
        <v>223</v>
      </c>
      <c r="M71" s="4" t="s">
        <v>222</v>
      </c>
      <c r="N71" s="4" t="s">
        <v>223</v>
      </c>
      <c r="O71" s="4" t="s">
        <v>222</v>
      </c>
      <c r="P71" s="4" t="s">
        <v>223</v>
      </c>
      <c r="Q71" s="4" t="s">
        <v>230</v>
      </c>
      <c r="R71" s="4" t="s">
        <v>226</v>
      </c>
      <c r="S71" s="4" t="s">
        <v>250</v>
      </c>
      <c r="T71" s="2" t="s">
        <v>250</v>
      </c>
      <c r="U71" s="4" t="s">
        <v>235</v>
      </c>
      <c r="V71" s="4" t="s">
        <v>230</v>
      </c>
      <c r="W71" s="4" t="s">
        <v>230</v>
      </c>
      <c r="X71" s="4" t="s">
        <v>237</v>
      </c>
      <c r="Y71" s="4" t="s">
        <v>239</v>
      </c>
    </row>
    <row r="72" spans="1:26" ht="12" customHeight="1" x14ac:dyDescent="0.3">
      <c r="A72" s="4" t="s">
        <v>259</v>
      </c>
      <c r="B72" s="4" t="s">
        <v>233</v>
      </c>
      <c r="C72" s="4" t="s">
        <v>234</v>
      </c>
      <c r="D72" s="2">
        <v>15</v>
      </c>
      <c r="E72" s="4" t="s">
        <v>56</v>
      </c>
      <c r="F72" s="2">
        <v>3597</v>
      </c>
      <c r="G72" s="4" t="s">
        <v>222</v>
      </c>
      <c r="H72" s="4" t="s">
        <v>225</v>
      </c>
      <c r="I72" s="4" t="s">
        <v>226</v>
      </c>
      <c r="J72" s="4" t="s">
        <v>225</v>
      </c>
      <c r="K72" s="4" t="s">
        <v>247</v>
      </c>
      <c r="L72" s="4" t="s">
        <v>223</v>
      </c>
      <c r="M72" s="4" t="s">
        <v>223</v>
      </c>
      <c r="N72" s="4" t="s">
        <v>223</v>
      </c>
      <c r="O72" s="4" t="s">
        <v>222</v>
      </c>
      <c r="P72" s="4" t="s">
        <v>222</v>
      </c>
      <c r="Q72" s="4" t="s">
        <v>224</v>
      </c>
      <c r="R72" s="4" t="s">
        <v>229</v>
      </c>
      <c r="S72" s="4" t="s">
        <v>251</v>
      </c>
      <c r="T72" s="2">
        <v>0</v>
      </c>
      <c r="U72" s="4" t="s">
        <v>238</v>
      </c>
      <c r="V72" s="4" t="s">
        <v>230</v>
      </c>
      <c r="W72" s="4" t="s">
        <v>224</v>
      </c>
      <c r="X72" s="4" t="s">
        <v>237</v>
      </c>
      <c r="Y72" s="4" t="s">
        <v>239</v>
      </c>
    </row>
    <row r="73" spans="1:26" ht="12" customHeight="1" x14ac:dyDescent="0.3">
      <c r="A73" s="4" t="s">
        <v>268</v>
      </c>
      <c r="B73" s="4" t="s">
        <v>233</v>
      </c>
      <c r="C73" s="4" t="s">
        <v>234</v>
      </c>
      <c r="D73" s="2">
        <v>15</v>
      </c>
      <c r="E73" s="4" t="s">
        <v>75</v>
      </c>
      <c r="F73" s="2">
        <v>4564</v>
      </c>
      <c r="G73" s="4" t="s">
        <v>223</v>
      </c>
      <c r="H73" s="4" t="s">
        <v>243</v>
      </c>
      <c r="I73" s="4" t="s">
        <v>226</v>
      </c>
      <c r="J73" s="4" t="s">
        <v>229</v>
      </c>
      <c r="K73" s="4" t="s">
        <v>247</v>
      </c>
      <c r="L73" s="4" t="s">
        <v>223</v>
      </c>
      <c r="M73" s="4" t="s">
        <v>223</v>
      </c>
      <c r="N73" s="4" t="s">
        <v>223</v>
      </c>
      <c r="O73" s="4" t="s">
        <v>223</v>
      </c>
      <c r="P73" s="4" t="s">
        <v>222</v>
      </c>
      <c r="Q73" s="4" t="s">
        <v>230</v>
      </c>
      <c r="R73" s="4" t="s">
        <v>225</v>
      </c>
      <c r="S73" s="4" t="s">
        <v>250</v>
      </c>
      <c r="T73" s="2" t="s">
        <v>250</v>
      </c>
      <c r="U73" s="4" t="s">
        <v>224</v>
      </c>
      <c r="V73" s="4" t="s">
        <v>224</v>
      </c>
      <c r="W73" s="4" t="s">
        <v>224</v>
      </c>
      <c r="X73" s="4" t="s">
        <v>224</v>
      </c>
      <c r="Y73" s="4" t="s">
        <v>226</v>
      </c>
    </row>
    <row r="74" spans="1:26" ht="12" customHeight="1" x14ac:dyDescent="0.3">
      <c r="A74" s="4" t="s">
        <v>268</v>
      </c>
      <c r="B74" s="4" t="s">
        <v>233</v>
      </c>
      <c r="C74" s="4" t="s">
        <v>234</v>
      </c>
      <c r="D74" s="2">
        <v>15</v>
      </c>
      <c r="E74" s="4" t="s">
        <v>69</v>
      </c>
      <c r="F74" s="2">
        <v>811</v>
      </c>
      <c r="G74" s="4" t="s">
        <v>223</v>
      </c>
      <c r="H74" s="4" t="s">
        <v>243</v>
      </c>
      <c r="I74" s="4" t="s">
        <v>226</v>
      </c>
      <c r="J74" s="4" t="s">
        <v>226</v>
      </c>
      <c r="K74" s="4" t="s">
        <v>247</v>
      </c>
      <c r="L74" s="4" t="s">
        <v>223</v>
      </c>
      <c r="M74" s="4" t="s">
        <v>223</v>
      </c>
      <c r="N74" s="4" t="s">
        <v>222</v>
      </c>
      <c r="O74" s="4" t="s">
        <v>222</v>
      </c>
      <c r="P74" s="4" t="s">
        <v>223</v>
      </c>
      <c r="Q74" s="4" t="s">
        <v>230</v>
      </c>
      <c r="R74" s="4" t="s">
        <v>229</v>
      </c>
      <c r="S74" s="4" t="s">
        <v>252</v>
      </c>
      <c r="T74" s="2">
        <v>1</v>
      </c>
      <c r="U74" s="4" t="s">
        <v>235</v>
      </c>
      <c r="V74" s="4" t="s">
        <v>230</v>
      </c>
      <c r="W74" s="4" t="s">
        <v>224</v>
      </c>
      <c r="X74" s="4" t="s">
        <v>230</v>
      </c>
      <c r="Y74" s="4" t="s">
        <v>226</v>
      </c>
    </row>
    <row r="75" spans="1:26" ht="12" customHeight="1" x14ac:dyDescent="0.3">
      <c r="A75" s="4" t="s">
        <v>268</v>
      </c>
      <c r="B75" s="4" t="s">
        <v>233</v>
      </c>
      <c r="C75" s="4" t="s">
        <v>234</v>
      </c>
      <c r="D75" s="2">
        <v>15</v>
      </c>
      <c r="E75" s="4" t="s">
        <v>72</v>
      </c>
      <c r="F75" s="2">
        <v>2876</v>
      </c>
      <c r="G75" s="4" t="s">
        <v>223</v>
      </c>
      <c r="H75" s="4" t="s">
        <v>243</v>
      </c>
      <c r="I75" s="4" t="s">
        <v>226</v>
      </c>
      <c r="J75" s="4" t="s">
        <v>226</v>
      </c>
      <c r="K75" s="4" t="s">
        <v>247</v>
      </c>
      <c r="L75" s="4" t="s">
        <v>223</v>
      </c>
      <c r="M75" s="4" t="s">
        <v>223</v>
      </c>
      <c r="N75" s="4" t="s">
        <v>222</v>
      </c>
      <c r="O75" s="4" t="s">
        <v>222</v>
      </c>
      <c r="P75" s="4" t="s">
        <v>223</v>
      </c>
      <c r="Q75" s="4" t="s">
        <v>230</v>
      </c>
      <c r="R75" s="4" t="s">
        <v>229</v>
      </c>
      <c r="S75" s="4" t="s">
        <v>252</v>
      </c>
      <c r="T75" s="2">
        <v>1</v>
      </c>
      <c r="U75" s="4" t="s">
        <v>224</v>
      </c>
      <c r="V75" s="4" t="s">
        <v>230</v>
      </c>
      <c r="W75" s="4" t="s">
        <v>224</v>
      </c>
      <c r="X75" s="4" t="s">
        <v>224</v>
      </c>
      <c r="Y75" s="4" t="s">
        <v>226</v>
      </c>
    </row>
    <row r="76" spans="1:26" ht="12" customHeight="1" x14ac:dyDescent="0.3">
      <c r="A76" s="4" t="s">
        <v>259</v>
      </c>
      <c r="B76" s="4" t="s">
        <v>233</v>
      </c>
      <c r="C76" s="4" t="s">
        <v>234</v>
      </c>
      <c r="D76" s="2">
        <v>16</v>
      </c>
      <c r="E76" s="4" t="s">
        <v>85</v>
      </c>
      <c r="F76" s="2">
        <v>6161</v>
      </c>
      <c r="G76" s="4" t="s">
        <v>222</v>
      </c>
      <c r="H76" s="4" t="s">
        <v>225</v>
      </c>
      <c r="I76" s="4" t="s">
        <v>226</v>
      </c>
      <c r="J76" s="4" t="s">
        <v>225</v>
      </c>
      <c r="K76" s="4" t="s">
        <v>225</v>
      </c>
      <c r="L76" s="4" t="s">
        <v>222</v>
      </c>
      <c r="M76" s="4" t="s">
        <v>223</v>
      </c>
      <c r="N76" s="4" t="s">
        <v>222</v>
      </c>
      <c r="O76" s="4" t="s">
        <v>222</v>
      </c>
      <c r="P76" s="4" t="s">
        <v>222</v>
      </c>
      <c r="Q76" s="4" t="s">
        <v>226</v>
      </c>
      <c r="R76" s="4" t="s">
        <v>225</v>
      </c>
      <c r="S76" s="4" t="s">
        <v>250</v>
      </c>
      <c r="T76" s="2" t="s">
        <v>250</v>
      </c>
      <c r="U76" s="4" t="s">
        <v>224</v>
      </c>
      <c r="V76" s="4" t="s">
        <v>231</v>
      </c>
      <c r="W76" s="4" t="s">
        <v>224</v>
      </c>
      <c r="X76" s="4" t="s">
        <v>224</v>
      </c>
      <c r="Y76" s="4" t="s">
        <v>231</v>
      </c>
    </row>
    <row r="77" spans="1:26" ht="12" customHeight="1" x14ac:dyDescent="0.3">
      <c r="A77" s="4" t="s">
        <v>259</v>
      </c>
      <c r="B77" s="4" t="s">
        <v>233</v>
      </c>
      <c r="C77" s="4" t="s">
        <v>234</v>
      </c>
      <c r="D77" s="2">
        <v>16</v>
      </c>
      <c r="E77" s="4" t="s">
        <v>48</v>
      </c>
      <c r="F77" s="2">
        <v>238</v>
      </c>
      <c r="G77" s="4" t="s">
        <v>222</v>
      </c>
      <c r="H77" s="4" t="s">
        <v>243</v>
      </c>
      <c r="I77" s="4" t="s">
        <v>230</v>
      </c>
      <c r="J77" s="4" t="s">
        <v>225</v>
      </c>
      <c r="K77" s="4" t="s">
        <v>247</v>
      </c>
      <c r="L77" s="4" t="s">
        <v>223</v>
      </c>
      <c r="M77" s="4" t="s">
        <v>223</v>
      </c>
      <c r="N77" s="4" t="s">
        <v>223</v>
      </c>
      <c r="O77" s="4" t="s">
        <v>222</v>
      </c>
      <c r="P77" s="4" t="s">
        <v>223</v>
      </c>
      <c r="Q77" s="4" t="s">
        <v>230</v>
      </c>
      <c r="R77" s="4" t="s">
        <v>229</v>
      </c>
      <c r="S77" s="4" t="s">
        <v>252</v>
      </c>
      <c r="T77" s="2">
        <v>1</v>
      </c>
      <c r="U77" s="4" t="s">
        <v>224</v>
      </c>
      <c r="V77" s="4" t="s">
        <v>230</v>
      </c>
      <c r="W77" s="4" t="s">
        <v>230</v>
      </c>
      <c r="X77" s="4" t="s">
        <v>237</v>
      </c>
      <c r="Y77" s="4" t="s">
        <v>239</v>
      </c>
    </row>
    <row r="78" spans="1:26" ht="12" customHeight="1" x14ac:dyDescent="0.3">
      <c r="A78" s="4" t="s">
        <v>259</v>
      </c>
      <c r="B78" s="4" t="s">
        <v>233</v>
      </c>
      <c r="C78" s="4" t="s">
        <v>234</v>
      </c>
      <c r="D78" s="2">
        <v>16</v>
      </c>
      <c r="E78" s="4" t="s">
        <v>56</v>
      </c>
      <c r="F78" s="2">
        <v>4925</v>
      </c>
      <c r="G78" s="4" t="s">
        <v>222</v>
      </c>
      <c r="H78" s="4" t="s">
        <v>225</v>
      </c>
      <c r="I78" s="4" t="s">
        <v>226</v>
      </c>
      <c r="J78" s="4" t="s">
        <v>225</v>
      </c>
      <c r="K78" s="4" t="s">
        <v>244</v>
      </c>
      <c r="L78" s="4" t="s">
        <v>222</v>
      </c>
      <c r="M78" s="4" t="s">
        <v>223</v>
      </c>
      <c r="N78" s="4" t="s">
        <v>223</v>
      </c>
      <c r="O78" s="4" t="s">
        <v>222</v>
      </c>
      <c r="P78" s="4" t="s">
        <v>222</v>
      </c>
      <c r="Q78" s="4" t="s">
        <v>230</v>
      </c>
      <c r="R78" s="4" t="s">
        <v>229</v>
      </c>
      <c r="S78" s="4" t="s">
        <v>252</v>
      </c>
      <c r="T78" s="2">
        <v>1</v>
      </c>
      <c r="U78" s="4" t="s">
        <v>235</v>
      </c>
      <c r="V78" s="4" t="s">
        <v>230</v>
      </c>
      <c r="W78" s="4" t="s">
        <v>224</v>
      </c>
      <c r="X78" s="4" t="s">
        <v>237</v>
      </c>
      <c r="Y78" s="4" t="s">
        <v>239</v>
      </c>
    </row>
    <row r="79" spans="1:26" ht="12" customHeight="1" x14ac:dyDescent="0.3">
      <c r="A79" s="4" t="s">
        <v>268</v>
      </c>
      <c r="B79" s="4" t="s">
        <v>233</v>
      </c>
      <c r="C79" s="4" t="s">
        <v>234</v>
      </c>
      <c r="D79" s="2">
        <v>16</v>
      </c>
      <c r="E79" s="4" t="s">
        <v>75</v>
      </c>
      <c r="F79" s="2">
        <v>1512</v>
      </c>
      <c r="G79" s="4" t="s">
        <v>223</v>
      </c>
      <c r="H79" s="4" t="s">
        <v>243</v>
      </c>
      <c r="I79" s="4" t="s">
        <v>226</v>
      </c>
      <c r="J79" s="4" t="s">
        <v>226</v>
      </c>
      <c r="K79" s="4" t="s">
        <v>226</v>
      </c>
      <c r="L79" s="4" t="s">
        <v>222</v>
      </c>
      <c r="M79" s="4" t="s">
        <v>223</v>
      </c>
      <c r="N79" s="4" t="s">
        <v>223</v>
      </c>
      <c r="O79" s="4" t="s">
        <v>223</v>
      </c>
      <c r="P79" s="4" t="s">
        <v>223</v>
      </c>
      <c r="Q79" s="4" t="s">
        <v>230</v>
      </c>
      <c r="R79" s="4" t="s">
        <v>229</v>
      </c>
      <c r="S79" s="4" t="s">
        <v>252</v>
      </c>
      <c r="T79" s="2">
        <v>1</v>
      </c>
      <c r="U79" s="4" t="s">
        <v>235</v>
      </c>
      <c r="V79" s="4" t="s">
        <v>230</v>
      </c>
      <c r="W79" s="4" t="s">
        <v>230</v>
      </c>
      <c r="X79" s="4" t="s">
        <v>224</v>
      </c>
      <c r="Y79" s="4" t="s">
        <v>230</v>
      </c>
    </row>
    <row r="80" spans="1:26" ht="12" customHeight="1" x14ac:dyDescent="0.3">
      <c r="A80" s="4" t="s">
        <v>268</v>
      </c>
      <c r="B80" s="4" t="s">
        <v>233</v>
      </c>
      <c r="C80" s="4" t="s">
        <v>234</v>
      </c>
      <c r="D80" s="2">
        <v>16</v>
      </c>
      <c r="E80" s="4" t="s">
        <v>69</v>
      </c>
      <c r="F80" s="2">
        <v>3451</v>
      </c>
      <c r="G80" s="4" t="s">
        <v>222</v>
      </c>
      <c r="H80" s="4" t="s">
        <v>226</v>
      </c>
      <c r="I80" s="4" t="s">
        <v>226</v>
      </c>
      <c r="J80" s="4" t="s">
        <v>226</v>
      </c>
      <c r="K80" s="4" t="s">
        <v>226</v>
      </c>
      <c r="L80" s="4" t="s">
        <v>223</v>
      </c>
      <c r="M80" s="4" t="s">
        <v>223</v>
      </c>
      <c r="N80" s="4" t="s">
        <v>222</v>
      </c>
      <c r="O80" s="4" t="s">
        <v>222</v>
      </c>
      <c r="P80" s="4" t="s">
        <v>222</v>
      </c>
      <c r="Q80" s="4" t="s">
        <v>230</v>
      </c>
      <c r="R80" s="4" t="s">
        <v>229</v>
      </c>
      <c r="S80" s="4" t="s">
        <v>252</v>
      </c>
      <c r="T80" s="2">
        <v>1</v>
      </c>
      <c r="U80" s="4" t="s">
        <v>238</v>
      </c>
      <c r="V80" s="4" t="s">
        <v>231</v>
      </c>
      <c r="W80" s="4" t="s">
        <v>224</v>
      </c>
      <c r="X80" s="4" t="s">
        <v>224</v>
      </c>
      <c r="Y80" s="4" t="s">
        <v>224</v>
      </c>
    </row>
    <row r="81" spans="1:26" ht="12" customHeight="1" x14ac:dyDescent="0.3">
      <c r="A81" s="4" t="s">
        <v>268</v>
      </c>
      <c r="B81" s="4" t="s">
        <v>233</v>
      </c>
      <c r="C81" s="4" t="s">
        <v>234</v>
      </c>
      <c r="D81" s="2">
        <v>16</v>
      </c>
      <c r="E81" s="4" t="s">
        <v>72</v>
      </c>
      <c r="F81" s="2">
        <v>501</v>
      </c>
      <c r="G81" s="4" t="s">
        <v>222</v>
      </c>
      <c r="H81" s="4" t="s">
        <v>226</v>
      </c>
      <c r="I81" s="4" t="s">
        <v>226</v>
      </c>
      <c r="J81" s="4" t="s">
        <v>226</v>
      </c>
      <c r="K81" s="4" t="s">
        <v>226</v>
      </c>
      <c r="L81" s="4" t="s">
        <v>223</v>
      </c>
      <c r="M81" s="4" t="s">
        <v>222</v>
      </c>
      <c r="N81" s="4" t="s">
        <v>223</v>
      </c>
      <c r="O81" s="4" t="s">
        <v>222</v>
      </c>
      <c r="P81" s="4" t="s">
        <v>222</v>
      </c>
      <c r="Q81" s="4" t="s">
        <v>226</v>
      </c>
      <c r="R81" s="4" t="s">
        <v>225</v>
      </c>
      <c r="S81" s="4" t="s">
        <v>226</v>
      </c>
      <c r="T81" s="2" t="s">
        <v>250</v>
      </c>
      <c r="U81" s="4" t="s">
        <v>235</v>
      </c>
      <c r="V81" s="4" t="s">
        <v>224</v>
      </c>
      <c r="W81" s="4" t="s">
        <v>231</v>
      </c>
      <c r="X81" s="4" t="s">
        <v>237</v>
      </c>
      <c r="Y81" s="4" t="s">
        <v>239</v>
      </c>
      <c r="Z81" s="4" t="s">
        <v>270</v>
      </c>
    </row>
    <row r="82" spans="1:26" ht="12" customHeight="1" x14ac:dyDescent="0.3">
      <c r="A82" s="4" t="s">
        <v>268</v>
      </c>
      <c r="B82" s="4" t="s">
        <v>233</v>
      </c>
      <c r="C82" s="4" t="s">
        <v>234</v>
      </c>
      <c r="D82" s="2">
        <v>17</v>
      </c>
      <c r="E82" s="4" t="s">
        <v>75</v>
      </c>
      <c r="F82" s="2">
        <v>138</v>
      </c>
      <c r="G82" s="4" t="s">
        <v>223</v>
      </c>
      <c r="H82" s="4" t="s">
        <v>226</v>
      </c>
      <c r="I82" s="4" t="s">
        <v>230</v>
      </c>
      <c r="J82" s="4" t="s">
        <v>226</v>
      </c>
      <c r="K82" s="4" t="s">
        <v>226</v>
      </c>
      <c r="L82" s="4" t="s">
        <v>223</v>
      </c>
      <c r="M82" s="4" t="s">
        <v>222</v>
      </c>
      <c r="N82" s="4" t="s">
        <v>223</v>
      </c>
      <c r="O82" s="4" t="s">
        <v>223</v>
      </c>
      <c r="P82" s="4" t="s">
        <v>223</v>
      </c>
      <c r="Q82" s="4" t="s">
        <v>230</v>
      </c>
      <c r="R82" s="4" t="s">
        <v>229</v>
      </c>
      <c r="S82" s="4" t="s">
        <v>251</v>
      </c>
      <c r="T82" s="2">
        <v>1</v>
      </c>
      <c r="U82" s="4" t="s">
        <v>235</v>
      </c>
      <c r="V82" s="4" t="s">
        <v>230</v>
      </c>
      <c r="W82" s="4" t="s">
        <v>230</v>
      </c>
      <c r="X82" s="4" t="s">
        <v>237</v>
      </c>
      <c r="Y82" s="4" t="s">
        <v>239</v>
      </c>
    </row>
    <row r="83" spans="1:26" ht="12" customHeight="1" x14ac:dyDescent="0.3">
      <c r="A83" s="4" t="s">
        <v>259</v>
      </c>
      <c r="B83" s="4" t="s">
        <v>233</v>
      </c>
      <c r="C83" s="4" t="s">
        <v>234</v>
      </c>
      <c r="D83" s="2">
        <v>18</v>
      </c>
      <c r="E83" s="4" t="s">
        <v>85</v>
      </c>
      <c r="F83" s="2">
        <v>6762</v>
      </c>
      <c r="G83" s="4" t="s">
        <v>222</v>
      </c>
      <c r="H83" s="4" t="s">
        <v>226</v>
      </c>
      <c r="I83" s="4" t="s">
        <v>226</v>
      </c>
      <c r="J83" s="4" t="s">
        <v>225</v>
      </c>
      <c r="K83" s="4" t="s">
        <v>244</v>
      </c>
      <c r="L83" s="4" t="s">
        <v>222</v>
      </c>
      <c r="M83" s="4" t="s">
        <v>223</v>
      </c>
      <c r="N83" s="4" t="s">
        <v>223</v>
      </c>
      <c r="O83" s="4" t="s">
        <v>222</v>
      </c>
      <c r="P83" s="4" t="s">
        <v>223</v>
      </c>
      <c r="Q83" s="4" t="s">
        <v>230</v>
      </c>
      <c r="R83" s="4" t="s">
        <v>225</v>
      </c>
      <c r="S83" s="4" t="s">
        <v>250</v>
      </c>
      <c r="T83" s="2" t="s">
        <v>250</v>
      </c>
      <c r="U83" s="4" t="s">
        <v>235</v>
      </c>
      <c r="V83" s="4" t="s">
        <v>224</v>
      </c>
      <c r="W83" s="4" t="s">
        <v>224</v>
      </c>
      <c r="X83" s="4" t="s">
        <v>237</v>
      </c>
      <c r="Y83" s="4" t="s">
        <v>239</v>
      </c>
    </row>
    <row r="84" spans="1:26" ht="12" customHeight="1" x14ac:dyDescent="0.3">
      <c r="A84" s="4" t="s">
        <v>259</v>
      </c>
      <c r="B84" s="4" t="s">
        <v>233</v>
      </c>
      <c r="C84" s="4" t="s">
        <v>234</v>
      </c>
      <c r="D84" s="2">
        <v>18</v>
      </c>
      <c r="E84" s="4" t="s">
        <v>48</v>
      </c>
      <c r="F84" s="2">
        <v>1831</v>
      </c>
      <c r="G84" s="4" t="s">
        <v>222</v>
      </c>
      <c r="H84" s="4" t="s">
        <v>226</v>
      </c>
      <c r="I84" s="4" t="s">
        <v>226</v>
      </c>
      <c r="J84" s="4" t="s">
        <v>226</v>
      </c>
      <c r="K84" s="4" t="s">
        <v>226</v>
      </c>
      <c r="L84" s="4" t="s">
        <v>222</v>
      </c>
      <c r="M84" s="4" t="s">
        <v>222</v>
      </c>
      <c r="N84" s="4" t="s">
        <v>222</v>
      </c>
      <c r="O84" s="4" t="s">
        <v>222</v>
      </c>
      <c r="P84" s="4" t="s">
        <v>222</v>
      </c>
      <c r="Q84" s="4" t="s">
        <v>226</v>
      </c>
      <c r="R84" s="4" t="s">
        <v>226</v>
      </c>
      <c r="S84" s="4" t="s">
        <v>226</v>
      </c>
      <c r="T84" s="2" t="s">
        <v>226</v>
      </c>
      <c r="U84" s="4" t="s">
        <v>226</v>
      </c>
      <c r="V84" s="4" t="s">
        <v>226</v>
      </c>
      <c r="W84" s="4" t="s">
        <v>226</v>
      </c>
      <c r="X84" s="4" t="s">
        <v>226</v>
      </c>
      <c r="Y84" s="4" t="s">
        <v>226</v>
      </c>
      <c r="Z84" s="4" t="s">
        <v>271</v>
      </c>
    </row>
    <row r="85" spans="1:26" ht="12" customHeight="1" x14ac:dyDescent="0.3">
      <c r="A85" s="4" t="s">
        <v>259</v>
      </c>
      <c r="B85" s="4" t="s">
        <v>233</v>
      </c>
      <c r="C85" s="4" t="s">
        <v>234</v>
      </c>
      <c r="D85" s="2">
        <v>18</v>
      </c>
      <c r="E85" s="4" t="s">
        <v>56</v>
      </c>
      <c r="F85" s="2">
        <v>1073</v>
      </c>
      <c r="G85" s="4" t="s">
        <v>222</v>
      </c>
      <c r="H85" s="4" t="s">
        <v>243</v>
      </c>
      <c r="I85" s="4" t="s">
        <v>230</v>
      </c>
      <c r="J85" s="4" t="s">
        <v>229</v>
      </c>
      <c r="K85" s="4" t="s">
        <v>247</v>
      </c>
      <c r="L85" s="4" t="s">
        <v>223</v>
      </c>
      <c r="M85" s="4" t="s">
        <v>223</v>
      </c>
      <c r="N85" s="4" t="s">
        <v>222</v>
      </c>
      <c r="O85" s="4" t="s">
        <v>222</v>
      </c>
      <c r="P85" s="4" t="s">
        <v>223</v>
      </c>
      <c r="Q85" s="4" t="s">
        <v>230</v>
      </c>
      <c r="R85" s="4" t="s">
        <v>229</v>
      </c>
      <c r="S85" s="4" t="s">
        <v>251</v>
      </c>
      <c r="T85" s="2">
        <v>0</v>
      </c>
      <c r="U85" s="4" t="s">
        <v>235</v>
      </c>
      <c r="V85" s="4" t="s">
        <v>230</v>
      </c>
      <c r="W85" s="4" t="s">
        <v>230</v>
      </c>
      <c r="X85" s="4" t="s">
        <v>237</v>
      </c>
      <c r="Y85" s="4" t="s">
        <v>239</v>
      </c>
    </row>
    <row r="86" spans="1:26" ht="12" customHeight="1" x14ac:dyDescent="0.3">
      <c r="A86" s="4" t="s">
        <v>259</v>
      </c>
      <c r="B86" s="4" t="s">
        <v>233</v>
      </c>
      <c r="C86" s="4" t="s">
        <v>234</v>
      </c>
      <c r="D86" s="2">
        <v>19</v>
      </c>
      <c r="E86" s="4" t="s">
        <v>85</v>
      </c>
      <c r="F86" s="2">
        <v>131</v>
      </c>
      <c r="G86" s="4" t="s">
        <v>222</v>
      </c>
      <c r="H86" s="4" t="s">
        <v>225</v>
      </c>
      <c r="I86" s="4" t="s">
        <v>226</v>
      </c>
      <c r="J86" s="4" t="s">
        <v>226</v>
      </c>
      <c r="K86" s="4" t="s">
        <v>226</v>
      </c>
      <c r="L86" s="4" t="s">
        <v>222</v>
      </c>
      <c r="M86" s="4" t="s">
        <v>223</v>
      </c>
      <c r="N86" s="4" t="s">
        <v>223</v>
      </c>
      <c r="O86" s="4" t="s">
        <v>222</v>
      </c>
      <c r="P86" s="4" t="s">
        <v>223</v>
      </c>
      <c r="Q86" s="4" t="s">
        <v>226</v>
      </c>
      <c r="R86" s="4" t="s">
        <v>264</v>
      </c>
      <c r="S86" s="4" t="s">
        <v>251</v>
      </c>
      <c r="T86" s="2">
        <v>0</v>
      </c>
      <c r="U86" s="4" t="s">
        <v>235</v>
      </c>
      <c r="V86" s="4" t="s">
        <v>224</v>
      </c>
      <c r="W86" s="4" t="s">
        <v>224</v>
      </c>
      <c r="X86" s="4" t="s">
        <v>224</v>
      </c>
      <c r="Y86" s="4" t="s">
        <v>239</v>
      </c>
    </row>
    <row r="87" spans="1:26" ht="12" customHeight="1" x14ac:dyDescent="0.3">
      <c r="A87" s="4" t="s">
        <v>259</v>
      </c>
      <c r="B87" s="4" t="s">
        <v>233</v>
      </c>
      <c r="C87" s="4" t="s">
        <v>234</v>
      </c>
      <c r="D87" s="2">
        <v>19</v>
      </c>
      <c r="E87" s="4" t="s">
        <v>48</v>
      </c>
      <c r="F87" s="2">
        <v>1922</v>
      </c>
      <c r="G87" s="4" t="s">
        <v>223</v>
      </c>
      <c r="H87" s="4" t="s">
        <v>243</v>
      </c>
      <c r="I87" s="4" t="s">
        <v>224</v>
      </c>
      <c r="J87" s="4" t="s">
        <v>226</v>
      </c>
      <c r="K87" s="4" t="s">
        <v>248</v>
      </c>
      <c r="L87" s="4" t="s">
        <v>222</v>
      </c>
      <c r="M87" s="4" t="s">
        <v>223</v>
      </c>
      <c r="N87" s="4" t="s">
        <v>223</v>
      </c>
      <c r="O87" s="4" t="s">
        <v>222</v>
      </c>
      <c r="P87" s="4" t="s">
        <v>222</v>
      </c>
      <c r="Q87" s="4" t="s">
        <v>230</v>
      </c>
      <c r="R87" s="4" t="s">
        <v>229</v>
      </c>
      <c r="S87" s="4" t="s">
        <v>251</v>
      </c>
      <c r="T87" s="2">
        <v>0</v>
      </c>
      <c r="U87" s="4" t="s">
        <v>235</v>
      </c>
      <c r="V87" s="4" t="s">
        <v>230</v>
      </c>
      <c r="W87" s="4" t="s">
        <v>230</v>
      </c>
      <c r="X87" s="4" t="s">
        <v>237</v>
      </c>
      <c r="Y87" s="4" t="s">
        <v>239</v>
      </c>
    </row>
    <row r="88" spans="1:26" ht="12" customHeight="1" x14ac:dyDescent="0.3">
      <c r="A88" s="4" t="s">
        <v>259</v>
      </c>
      <c r="B88" s="4" t="s">
        <v>233</v>
      </c>
      <c r="C88" s="4" t="s">
        <v>234</v>
      </c>
      <c r="D88" s="2">
        <v>19</v>
      </c>
      <c r="E88" s="4" t="s">
        <v>56</v>
      </c>
      <c r="F88" s="2">
        <v>151</v>
      </c>
      <c r="G88" s="4" t="s">
        <v>222</v>
      </c>
      <c r="H88" s="4" t="s">
        <v>225</v>
      </c>
      <c r="I88" s="4" t="s">
        <v>226</v>
      </c>
      <c r="J88" s="4" t="s">
        <v>226</v>
      </c>
      <c r="K88" s="4" t="s">
        <v>244</v>
      </c>
      <c r="L88" s="4" t="s">
        <v>222</v>
      </c>
      <c r="M88" s="4" t="s">
        <v>223</v>
      </c>
      <c r="N88" s="4" t="s">
        <v>222</v>
      </c>
      <c r="O88" s="4" t="s">
        <v>222</v>
      </c>
      <c r="P88" s="4" t="s">
        <v>222</v>
      </c>
      <c r="Q88" s="4" t="s">
        <v>226</v>
      </c>
      <c r="R88" s="4" t="s">
        <v>225</v>
      </c>
      <c r="S88" s="4" t="s">
        <v>250</v>
      </c>
      <c r="T88" s="2" t="s">
        <v>250</v>
      </c>
      <c r="U88" s="4" t="s">
        <v>224</v>
      </c>
      <c r="V88" s="4" t="s">
        <v>231</v>
      </c>
      <c r="W88" s="4" t="s">
        <v>224</v>
      </c>
      <c r="X88" s="4" t="s">
        <v>237</v>
      </c>
      <c r="Y88" s="4" t="s">
        <v>239</v>
      </c>
    </row>
    <row r="89" spans="1:26" ht="12" customHeight="1" x14ac:dyDescent="0.3">
      <c r="A89" s="4" t="s">
        <v>259</v>
      </c>
      <c r="B89" s="4" t="s">
        <v>233</v>
      </c>
      <c r="C89" s="4" t="s">
        <v>234</v>
      </c>
      <c r="D89" s="2">
        <v>20</v>
      </c>
      <c r="E89" s="4" t="s">
        <v>85</v>
      </c>
      <c r="F89" s="2">
        <v>3566</v>
      </c>
      <c r="G89" s="4" t="s">
        <v>222</v>
      </c>
      <c r="H89" s="4" t="s">
        <v>225</v>
      </c>
      <c r="I89" s="4" t="s">
        <v>226</v>
      </c>
      <c r="J89" s="4" t="s">
        <v>225</v>
      </c>
      <c r="K89" s="4" t="s">
        <v>225</v>
      </c>
      <c r="L89" s="4" t="s">
        <v>222</v>
      </c>
      <c r="M89" s="4" t="s">
        <v>222</v>
      </c>
      <c r="N89" s="4" t="s">
        <v>223</v>
      </c>
      <c r="O89" s="4" t="s">
        <v>222</v>
      </c>
      <c r="P89" s="4" t="s">
        <v>223</v>
      </c>
      <c r="Q89" s="4" t="s">
        <v>226</v>
      </c>
      <c r="R89" s="4" t="s">
        <v>229</v>
      </c>
      <c r="S89" s="4" t="s">
        <v>252</v>
      </c>
      <c r="T89" s="2">
        <v>1</v>
      </c>
      <c r="U89" s="4" t="s">
        <v>224</v>
      </c>
      <c r="V89" s="4" t="s">
        <v>224</v>
      </c>
      <c r="W89" s="4" t="s">
        <v>224</v>
      </c>
      <c r="X89" s="4" t="s">
        <v>237</v>
      </c>
      <c r="Y89" s="4" t="s">
        <v>239</v>
      </c>
    </row>
    <row r="90" spans="1:26" ht="12" customHeight="1" x14ac:dyDescent="0.3">
      <c r="A90" s="4" t="s">
        <v>259</v>
      </c>
      <c r="B90" s="4" t="s">
        <v>233</v>
      </c>
      <c r="C90" s="4" t="s">
        <v>234</v>
      </c>
      <c r="D90" s="2">
        <v>20</v>
      </c>
      <c r="E90" s="4" t="s">
        <v>48</v>
      </c>
      <c r="F90" s="2">
        <v>3451</v>
      </c>
      <c r="G90" s="4" t="s">
        <v>223</v>
      </c>
      <c r="H90" s="4" t="s">
        <v>225</v>
      </c>
      <c r="I90" s="4" t="s">
        <v>226</v>
      </c>
      <c r="J90" s="4" t="s">
        <v>225</v>
      </c>
      <c r="K90" s="4" t="s">
        <v>244</v>
      </c>
      <c r="L90" s="4" t="s">
        <v>223</v>
      </c>
      <c r="M90" s="4" t="s">
        <v>222</v>
      </c>
      <c r="N90" s="4" t="s">
        <v>222</v>
      </c>
      <c r="O90" s="4" t="s">
        <v>222</v>
      </c>
      <c r="P90" s="4" t="s">
        <v>223</v>
      </c>
      <c r="Q90" s="4" t="s">
        <v>230</v>
      </c>
      <c r="R90" s="4" t="s">
        <v>229</v>
      </c>
      <c r="S90" s="4" t="s">
        <v>253</v>
      </c>
      <c r="T90" s="2">
        <v>1</v>
      </c>
      <c r="U90" s="4" t="s">
        <v>224</v>
      </c>
      <c r="V90" s="4" t="s">
        <v>231</v>
      </c>
      <c r="W90" s="4" t="s">
        <v>224</v>
      </c>
      <c r="X90" s="4" t="s">
        <v>237</v>
      </c>
      <c r="Y90" s="4" t="s">
        <v>239</v>
      </c>
    </row>
    <row r="91" spans="1:26" ht="12" customHeight="1" x14ac:dyDescent="0.3">
      <c r="A91" s="4" t="s">
        <v>259</v>
      </c>
      <c r="B91" s="4" t="s">
        <v>233</v>
      </c>
      <c r="C91" s="4" t="s">
        <v>234</v>
      </c>
      <c r="D91" s="2">
        <v>20</v>
      </c>
      <c r="E91" s="4" t="s">
        <v>56</v>
      </c>
      <c r="F91" s="2">
        <v>4761</v>
      </c>
      <c r="G91" s="4" t="s">
        <v>222</v>
      </c>
      <c r="H91" s="4" t="s">
        <v>243</v>
      </c>
      <c r="I91" s="4" t="s">
        <v>231</v>
      </c>
      <c r="J91" s="4" t="s">
        <v>249</v>
      </c>
      <c r="K91" s="4" t="s">
        <v>247</v>
      </c>
      <c r="L91" s="4" t="s">
        <v>222</v>
      </c>
      <c r="M91" s="4" t="s">
        <v>223</v>
      </c>
      <c r="N91" s="4" t="s">
        <v>223</v>
      </c>
      <c r="O91" s="4" t="s">
        <v>222</v>
      </c>
      <c r="P91" s="4" t="s">
        <v>222</v>
      </c>
      <c r="Q91" s="4" t="s">
        <v>231</v>
      </c>
      <c r="R91" s="4" t="s">
        <v>225</v>
      </c>
      <c r="S91" s="4" t="s">
        <v>250</v>
      </c>
      <c r="T91" s="2" t="s">
        <v>250</v>
      </c>
      <c r="U91" s="4" t="s">
        <v>235</v>
      </c>
      <c r="V91" s="4" t="s">
        <v>224</v>
      </c>
      <c r="W91" s="4" t="s">
        <v>230</v>
      </c>
      <c r="X91" s="4" t="s">
        <v>224</v>
      </c>
      <c r="Y91" s="4" t="s">
        <v>239</v>
      </c>
    </row>
    <row r="92" spans="1:26" ht="12" customHeight="1" x14ac:dyDescent="0.3">
      <c r="A92" s="4" t="s">
        <v>220</v>
      </c>
      <c r="B92" s="4" t="s">
        <v>233</v>
      </c>
      <c r="C92" s="4" t="s">
        <v>234</v>
      </c>
      <c r="D92" s="2">
        <v>20</v>
      </c>
      <c r="E92" s="4" t="s">
        <v>75</v>
      </c>
      <c r="F92" s="2">
        <v>95</v>
      </c>
      <c r="G92" s="4" t="s">
        <v>222</v>
      </c>
      <c r="H92" s="4" t="s">
        <v>243</v>
      </c>
      <c r="I92" s="4" t="s">
        <v>230</v>
      </c>
      <c r="J92" s="4" t="s">
        <v>229</v>
      </c>
      <c r="K92" s="4" t="s">
        <v>247</v>
      </c>
      <c r="L92" s="4" t="s">
        <v>223</v>
      </c>
      <c r="M92" s="4" t="s">
        <v>223</v>
      </c>
      <c r="N92" s="4" t="s">
        <v>223</v>
      </c>
      <c r="O92" s="4" t="s">
        <v>222</v>
      </c>
      <c r="P92" s="4" t="s">
        <v>223</v>
      </c>
      <c r="Q92" s="4" t="s">
        <v>230</v>
      </c>
      <c r="R92" s="4" t="s">
        <v>249</v>
      </c>
      <c r="S92" s="4" t="s">
        <v>251</v>
      </c>
      <c r="T92" s="2">
        <v>1</v>
      </c>
      <c r="U92" s="4" t="s">
        <v>235</v>
      </c>
      <c r="V92" s="4" t="s">
        <v>230</v>
      </c>
      <c r="W92" s="4" t="s">
        <v>230</v>
      </c>
      <c r="X92" s="4" t="s">
        <v>237</v>
      </c>
      <c r="Y92" s="4" t="s">
        <v>224</v>
      </c>
    </row>
    <row r="93" spans="1:26" ht="12" customHeight="1" x14ac:dyDescent="0.3">
      <c r="A93" s="4" t="s">
        <v>220</v>
      </c>
      <c r="B93" s="4" t="s">
        <v>233</v>
      </c>
      <c r="C93" s="4" t="s">
        <v>234</v>
      </c>
      <c r="D93" s="2">
        <v>20</v>
      </c>
      <c r="E93" s="4" t="s">
        <v>69</v>
      </c>
      <c r="F93" s="2">
        <v>6690</v>
      </c>
      <c r="G93" s="4" t="s">
        <v>222</v>
      </c>
      <c r="H93" s="4" t="s">
        <v>225</v>
      </c>
      <c r="I93" s="4" t="s">
        <v>226</v>
      </c>
      <c r="J93" s="4" t="s">
        <v>225</v>
      </c>
      <c r="K93" s="4" t="s">
        <v>226</v>
      </c>
      <c r="L93" s="4" t="s">
        <v>222</v>
      </c>
      <c r="M93" s="4" t="s">
        <v>222</v>
      </c>
      <c r="N93" s="4" t="s">
        <v>222</v>
      </c>
      <c r="O93" s="4" t="s">
        <v>222</v>
      </c>
      <c r="P93" s="4" t="s">
        <v>222</v>
      </c>
      <c r="Q93" s="4" t="s">
        <v>226</v>
      </c>
      <c r="R93" s="4" t="s">
        <v>225</v>
      </c>
      <c r="S93" s="4" t="s">
        <v>250</v>
      </c>
      <c r="T93" s="2" t="s">
        <v>250</v>
      </c>
      <c r="U93" s="4" t="s">
        <v>226</v>
      </c>
      <c r="V93" s="4" t="s">
        <v>226</v>
      </c>
      <c r="W93" s="4" t="s">
        <v>226</v>
      </c>
      <c r="X93" s="4" t="s">
        <v>226</v>
      </c>
      <c r="Y93" s="4" t="s">
        <v>226</v>
      </c>
    </row>
    <row r="94" spans="1:26" ht="12" customHeight="1" x14ac:dyDescent="0.3">
      <c r="A94" s="4" t="s">
        <v>220</v>
      </c>
      <c r="B94" s="4" t="s">
        <v>233</v>
      </c>
      <c r="C94" s="4" t="s">
        <v>234</v>
      </c>
      <c r="D94" s="2">
        <v>20</v>
      </c>
      <c r="E94" s="4" t="s">
        <v>72</v>
      </c>
      <c r="F94" s="2">
        <v>1512</v>
      </c>
      <c r="G94" s="4" t="s">
        <v>223</v>
      </c>
      <c r="H94" s="4" t="s">
        <v>243</v>
      </c>
      <c r="I94" s="4" t="s">
        <v>230</v>
      </c>
      <c r="J94" s="4" t="s">
        <v>226</v>
      </c>
      <c r="K94" s="4" t="s">
        <v>247</v>
      </c>
      <c r="L94" s="4" t="s">
        <v>223</v>
      </c>
      <c r="M94" s="4" t="s">
        <v>223</v>
      </c>
      <c r="N94" s="4" t="s">
        <v>223</v>
      </c>
      <c r="O94" s="4" t="s">
        <v>222</v>
      </c>
      <c r="P94" s="4" t="s">
        <v>223</v>
      </c>
      <c r="Q94" s="4" t="s">
        <v>230</v>
      </c>
      <c r="R94" s="4" t="s">
        <v>225</v>
      </c>
      <c r="S94" s="4" t="s">
        <v>253</v>
      </c>
      <c r="T94" s="2">
        <v>1</v>
      </c>
      <c r="U94" s="4" t="s">
        <v>235</v>
      </c>
      <c r="V94" s="4" t="s">
        <v>230</v>
      </c>
      <c r="W94" s="4" t="s">
        <v>224</v>
      </c>
      <c r="X94" s="4" t="s">
        <v>237</v>
      </c>
      <c r="Y94" s="4" t="s">
        <v>239</v>
      </c>
    </row>
    <row r="95" spans="1:26" ht="12" customHeight="1" x14ac:dyDescent="0.3">
      <c r="A95" s="4" t="s">
        <v>236</v>
      </c>
      <c r="B95" s="4" t="s">
        <v>233</v>
      </c>
      <c r="C95" s="4" t="s">
        <v>234</v>
      </c>
      <c r="D95" s="2">
        <v>21</v>
      </c>
      <c r="E95" s="4" t="s">
        <v>85</v>
      </c>
      <c r="F95" s="2">
        <v>4564</v>
      </c>
      <c r="G95" s="4" t="s">
        <v>223</v>
      </c>
      <c r="H95" s="4" t="s">
        <v>225</v>
      </c>
      <c r="I95" s="4" t="s">
        <v>226</v>
      </c>
      <c r="J95" s="4" t="s">
        <v>229</v>
      </c>
      <c r="K95" s="4" t="s">
        <v>247</v>
      </c>
      <c r="L95" s="4" t="s">
        <v>223</v>
      </c>
      <c r="M95" s="4" t="s">
        <v>222</v>
      </c>
      <c r="N95" s="4" t="s">
        <v>222</v>
      </c>
      <c r="O95" s="4" t="s">
        <v>222</v>
      </c>
      <c r="P95" s="4" t="s">
        <v>223</v>
      </c>
      <c r="Q95" s="4" t="s">
        <v>230</v>
      </c>
      <c r="R95" s="4" t="s">
        <v>249</v>
      </c>
      <c r="S95" s="4" t="s">
        <v>252</v>
      </c>
      <c r="T95" s="2">
        <v>1</v>
      </c>
      <c r="U95" s="4" t="s">
        <v>226</v>
      </c>
      <c r="V95" s="4" t="s">
        <v>226</v>
      </c>
      <c r="W95" s="4" t="s">
        <v>226</v>
      </c>
      <c r="X95" s="4" t="s">
        <v>226</v>
      </c>
      <c r="Y95" s="4" t="s">
        <v>226</v>
      </c>
    </row>
    <row r="96" spans="1:26" ht="12" customHeight="1" x14ac:dyDescent="0.3">
      <c r="A96" s="4" t="s">
        <v>236</v>
      </c>
      <c r="B96" s="4" t="s">
        <v>233</v>
      </c>
      <c r="C96" s="4" t="s">
        <v>234</v>
      </c>
      <c r="D96" s="2">
        <v>21</v>
      </c>
      <c r="E96" s="4" t="s">
        <v>48</v>
      </c>
      <c r="F96" s="2">
        <v>8708</v>
      </c>
      <c r="G96" s="4" t="s">
        <v>222</v>
      </c>
      <c r="H96" s="4" t="s">
        <v>243</v>
      </c>
      <c r="I96" s="4" t="s">
        <v>224</v>
      </c>
      <c r="J96" s="4" t="s">
        <v>225</v>
      </c>
      <c r="K96" s="4" t="s">
        <v>247</v>
      </c>
      <c r="L96" s="4" t="s">
        <v>222</v>
      </c>
      <c r="M96" s="4" t="s">
        <v>223</v>
      </c>
      <c r="N96" s="4" t="s">
        <v>223</v>
      </c>
      <c r="O96" s="4" t="s">
        <v>222</v>
      </c>
      <c r="P96" s="4" t="s">
        <v>222</v>
      </c>
      <c r="Q96" s="4" t="s">
        <v>230</v>
      </c>
      <c r="R96" s="4" t="s">
        <v>225</v>
      </c>
      <c r="S96" s="4" t="s">
        <v>250</v>
      </c>
      <c r="T96" s="2" t="s">
        <v>250</v>
      </c>
      <c r="U96" s="4" t="s">
        <v>226</v>
      </c>
      <c r="V96" s="4" t="s">
        <v>226</v>
      </c>
      <c r="W96" s="4" t="s">
        <v>226</v>
      </c>
      <c r="X96" s="4" t="s">
        <v>226</v>
      </c>
      <c r="Y96" s="4" t="s">
        <v>226</v>
      </c>
    </row>
    <row r="97" spans="1:26" ht="12" customHeight="1" x14ac:dyDescent="0.3">
      <c r="A97" s="4" t="s">
        <v>236</v>
      </c>
      <c r="B97" s="4" t="s">
        <v>233</v>
      </c>
      <c r="C97" s="4" t="s">
        <v>234</v>
      </c>
      <c r="D97" s="2">
        <v>21</v>
      </c>
      <c r="E97" s="4" t="s">
        <v>56</v>
      </c>
      <c r="F97" s="2">
        <v>1247</v>
      </c>
      <c r="G97" s="4" t="s">
        <v>223</v>
      </c>
      <c r="H97" s="4" t="s">
        <v>225</v>
      </c>
      <c r="I97" s="4" t="s">
        <v>226</v>
      </c>
      <c r="J97" s="4" t="s">
        <v>226</v>
      </c>
      <c r="K97" s="4" t="s">
        <v>225</v>
      </c>
      <c r="L97" s="4" t="s">
        <v>222</v>
      </c>
      <c r="M97" s="4" t="s">
        <v>222</v>
      </c>
      <c r="N97" s="4" t="s">
        <v>222</v>
      </c>
      <c r="O97" s="4" t="s">
        <v>222</v>
      </c>
      <c r="P97" s="4" t="s">
        <v>222</v>
      </c>
      <c r="Q97" s="4" t="s">
        <v>226</v>
      </c>
      <c r="R97" s="4" t="s">
        <v>264</v>
      </c>
      <c r="S97" s="4" t="s">
        <v>252</v>
      </c>
      <c r="T97" s="2">
        <v>1</v>
      </c>
      <c r="U97" s="4" t="s">
        <v>226</v>
      </c>
      <c r="V97" s="4" t="s">
        <v>226</v>
      </c>
      <c r="W97" s="4" t="s">
        <v>226</v>
      </c>
      <c r="X97" s="4" t="s">
        <v>226</v>
      </c>
      <c r="Y97" s="4" t="s">
        <v>226</v>
      </c>
    </row>
    <row r="98" spans="1:26" ht="12" customHeight="1" x14ac:dyDescent="0.3">
      <c r="A98" s="4" t="s">
        <v>236</v>
      </c>
      <c r="B98" s="4" t="s">
        <v>233</v>
      </c>
      <c r="C98" s="4" t="s">
        <v>234</v>
      </c>
      <c r="D98" s="2">
        <v>22</v>
      </c>
      <c r="E98" s="4" t="s">
        <v>85</v>
      </c>
      <c r="F98" s="2">
        <v>4925</v>
      </c>
      <c r="G98" s="4" t="s">
        <v>222</v>
      </c>
      <c r="H98" s="4" t="s">
        <v>226</v>
      </c>
      <c r="I98" s="4" t="s">
        <v>226</v>
      </c>
      <c r="J98" s="4" t="s">
        <v>225</v>
      </c>
      <c r="K98" s="4" t="s">
        <v>225</v>
      </c>
      <c r="L98" s="4" t="s">
        <v>222</v>
      </c>
      <c r="M98" s="4" t="s">
        <v>223</v>
      </c>
      <c r="N98" s="4" t="s">
        <v>222</v>
      </c>
      <c r="O98" s="4" t="s">
        <v>222</v>
      </c>
      <c r="P98" s="4" t="s">
        <v>222</v>
      </c>
      <c r="Q98" s="4" t="s">
        <v>226</v>
      </c>
      <c r="R98" s="4" t="s">
        <v>225</v>
      </c>
      <c r="S98" s="4" t="s">
        <v>250</v>
      </c>
      <c r="T98" s="2" t="s">
        <v>250</v>
      </c>
      <c r="U98" s="4" t="s">
        <v>238</v>
      </c>
      <c r="V98" s="4" t="s">
        <v>231</v>
      </c>
      <c r="W98" s="4" t="s">
        <v>224</v>
      </c>
      <c r="X98" s="4" t="s">
        <v>226</v>
      </c>
      <c r="Y98" s="4" t="s">
        <v>226</v>
      </c>
    </row>
    <row r="99" spans="1:26" ht="12" customHeight="1" x14ac:dyDescent="0.3">
      <c r="A99" s="4" t="s">
        <v>236</v>
      </c>
      <c r="B99" s="4" t="s">
        <v>233</v>
      </c>
      <c r="C99" s="4" t="s">
        <v>234</v>
      </c>
      <c r="D99" s="2">
        <v>22</v>
      </c>
      <c r="E99" s="4" t="s">
        <v>48</v>
      </c>
      <c r="F99" s="2">
        <v>5687</v>
      </c>
      <c r="G99" s="4" t="s">
        <v>223</v>
      </c>
      <c r="H99" s="4" t="s">
        <v>225</v>
      </c>
      <c r="I99" s="4" t="s">
        <v>230</v>
      </c>
      <c r="J99" s="4" t="s">
        <v>229</v>
      </c>
      <c r="K99" s="4" t="s">
        <v>247</v>
      </c>
      <c r="L99" s="4" t="s">
        <v>223</v>
      </c>
      <c r="M99" s="4" t="s">
        <v>223</v>
      </c>
      <c r="N99" s="4" t="s">
        <v>222</v>
      </c>
      <c r="O99" s="4" t="s">
        <v>222</v>
      </c>
      <c r="P99" s="4" t="s">
        <v>223</v>
      </c>
      <c r="Q99" s="4" t="s">
        <v>230</v>
      </c>
      <c r="R99" s="4" t="s">
        <v>229</v>
      </c>
      <c r="S99" s="4" t="s">
        <v>252</v>
      </c>
      <c r="T99" s="2">
        <v>1</v>
      </c>
      <c r="U99" s="4" t="s">
        <v>235</v>
      </c>
      <c r="V99" s="4" t="s">
        <v>230</v>
      </c>
      <c r="W99" s="4" t="s">
        <v>230</v>
      </c>
      <c r="X99" s="4" t="s">
        <v>226</v>
      </c>
      <c r="Y99" s="4" t="s">
        <v>226</v>
      </c>
    </row>
    <row r="100" spans="1:26" ht="12" customHeight="1" x14ac:dyDescent="0.3">
      <c r="A100" s="4" t="s">
        <v>236</v>
      </c>
      <c r="B100" s="4" t="s">
        <v>233</v>
      </c>
      <c r="C100" s="4" t="s">
        <v>234</v>
      </c>
      <c r="D100" s="2">
        <v>22</v>
      </c>
      <c r="E100" s="4" t="s">
        <v>56</v>
      </c>
      <c r="F100" s="2">
        <v>8023</v>
      </c>
      <c r="G100" s="4" t="s">
        <v>222</v>
      </c>
      <c r="H100" s="4" t="s">
        <v>226</v>
      </c>
      <c r="I100" s="4" t="s">
        <v>226</v>
      </c>
      <c r="J100" s="4" t="s">
        <v>225</v>
      </c>
      <c r="K100" s="4" t="s">
        <v>225</v>
      </c>
      <c r="L100" s="4" t="s">
        <v>222</v>
      </c>
      <c r="M100" s="4" t="s">
        <v>222</v>
      </c>
      <c r="N100" s="4" t="s">
        <v>222</v>
      </c>
      <c r="O100" s="4" t="s">
        <v>222</v>
      </c>
      <c r="P100" s="4" t="s">
        <v>222</v>
      </c>
      <c r="Q100" s="4" t="s">
        <v>226</v>
      </c>
      <c r="R100" s="4" t="s">
        <v>229</v>
      </c>
      <c r="S100" s="4" t="s">
        <v>250</v>
      </c>
      <c r="T100" s="2">
        <v>1</v>
      </c>
      <c r="U100" s="4" t="s">
        <v>238</v>
      </c>
      <c r="V100" s="4" t="s">
        <v>231</v>
      </c>
      <c r="W100" s="4" t="s">
        <v>231</v>
      </c>
      <c r="X100" s="4" t="s">
        <v>226</v>
      </c>
      <c r="Y100" s="4" t="s">
        <v>226</v>
      </c>
      <c r="Z100" s="4" t="s">
        <v>272</v>
      </c>
    </row>
    <row r="101" spans="1:26" ht="12" customHeight="1" x14ac:dyDescent="0.3">
      <c r="A101" s="4" t="s">
        <v>236</v>
      </c>
      <c r="B101" s="4" t="s">
        <v>233</v>
      </c>
      <c r="C101" s="4" t="s">
        <v>234</v>
      </c>
      <c r="D101" s="2">
        <v>23</v>
      </c>
      <c r="E101" s="4" t="s">
        <v>85</v>
      </c>
      <c r="F101" s="2">
        <v>6161</v>
      </c>
      <c r="G101" s="4" t="s">
        <v>223</v>
      </c>
      <c r="H101" s="4" t="s">
        <v>243</v>
      </c>
      <c r="I101" s="4" t="s">
        <v>231</v>
      </c>
      <c r="J101" s="4" t="s">
        <v>225</v>
      </c>
      <c r="K101" s="4" t="s">
        <v>247</v>
      </c>
      <c r="L101" s="4" t="s">
        <v>222</v>
      </c>
      <c r="M101" s="4" t="s">
        <v>222</v>
      </c>
      <c r="N101" s="4" t="s">
        <v>223</v>
      </c>
      <c r="O101" s="4" t="s">
        <v>222</v>
      </c>
      <c r="P101" s="4" t="s">
        <v>222</v>
      </c>
      <c r="Q101" s="4" t="s">
        <v>231</v>
      </c>
      <c r="R101" s="4" t="s">
        <v>225</v>
      </c>
      <c r="S101" s="4" t="s">
        <v>250</v>
      </c>
      <c r="T101" s="2" t="s">
        <v>250</v>
      </c>
      <c r="U101" s="4" t="s">
        <v>238</v>
      </c>
      <c r="V101" s="4" t="s">
        <v>224</v>
      </c>
      <c r="W101" s="4" t="s">
        <v>224</v>
      </c>
      <c r="X101" s="4" t="s">
        <v>226</v>
      </c>
      <c r="Y101" s="4" t="s">
        <v>226</v>
      </c>
    </row>
    <row r="102" spans="1:26" ht="12" customHeight="1" x14ac:dyDescent="0.3">
      <c r="A102" s="4" t="s">
        <v>236</v>
      </c>
      <c r="B102" s="4" t="s">
        <v>233</v>
      </c>
      <c r="C102" s="4" t="s">
        <v>234</v>
      </c>
      <c r="D102" s="2">
        <v>23</v>
      </c>
      <c r="E102" s="4" t="s">
        <v>48</v>
      </c>
      <c r="F102" s="2">
        <v>131</v>
      </c>
      <c r="G102" s="4" t="s">
        <v>222</v>
      </c>
      <c r="H102" s="4" t="s">
        <v>225</v>
      </c>
      <c r="I102" s="4" t="s">
        <v>226</v>
      </c>
      <c r="J102" s="4" t="s">
        <v>225</v>
      </c>
      <c r="K102" s="4" t="s">
        <v>244</v>
      </c>
      <c r="L102" s="4" t="s">
        <v>223</v>
      </c>
      <c r="M102" s="4" t="s">
        <v>223</v>
      </c>
      <c r="N102" s="4" t="s">
        <v>222</v>
      </c>
      <c r="O102" s="4" t="s">
        <v>222</v>
      </c>
      <c r="P102" s="4" t="s">
        <v>223</v>
      </c>
      <c r="Q102" s="4" t="s">
        <v>230</v>
      </c>
      <c r="R102" s="4" t="s">
        <v>229</v>
      </c>
      <c r="S102" s="4" t="s">
        <v>252</v>
      </c>
      <c r="T102" s="2">
        <v>0</v>
      </c>
      <c r="U102" s="4" t="s">
        <v>235</v>
      </c>
      <c r="V102" s="4" t="s">
        <v>224</v>
      </c>
      <c r="W102" s="4" t="s">
        <v>230</v>
      </c>
      <c r="X102" s="4" t="s">
        <v>226</v>
      </c>
      <c r="Y102" s="4" t="s">
        <v>226</v>
      </c>
    </row>
    <row r="103" spans="1:26" ht="12" customHeight="1" x14ac:dyDescent="0.3">
      <c r="A103" s="4" t="s">
        <v>236</v>
      </c>
      <c r="B103" s="4" t="s">
        <v>233</v>
      </c>
      <c r="C103" s="4" t="s">
        <v>234</v>
      </c>
      <c r="D103" s="2">
        <v>23</v>
      </c>
      <c r="E103" s="4" t="s">
        <v>56</v>
      </c>
      <c r="F103" s="2">
        <v>6763</v>
      </c>
      <c r="G103" s="4" t="s">
        <v>223</v>
      </c>
      <c r="H103" s="4" t="s">
        <v>225</v>
      </c>
      <c r="I103" s="4" t="s">
        <v>226</v>
      </c>
      <c r="J103" s="4" t="s">
        <v>225</v>
      </c>
      <c r="K103" s="4" t="s">
        <v>247</v>
      </c>
      <c r="L103" s="4" t="s">
        <v>222</v>
      </c>
      <c r="M103" s="4" t="s">
        <v>223</v>
      </c>
      <c r="N103" s="4" t="s">
        <v>223</v>
      </c>
      <c r="O103" s="4" t="s">
        <v>222</v>
      </c>
      <c r="P103" s="4" t="s">
        <v>222</v>
      </c>
      <c r="Q103" s="4" t="s">
        <v>231</v>
      </c>
      <c r="R103" s="4" t="s">
        <v>225</v>
      </c>
      <c r="S103" s="4" t="s">
        <v>250</v>
      </c>
      <c r="T103" s="2" t="s">
        <v>250</v>
      </c>
      <c r="U103" s="4" t="s">
        <v>235</v>
      </c>
      <c r="V103" s="4" t="s">
        <v>230</v>
      </c>
      <c r="W103" s="4" t="s">
        <v>230</v>
      </c>
      <c r="X103" s="4" t="s">
        <v>226</v>
      </c>
      <c r="Y103" s="4" t="s">
        <v>226</v>
      </c>
    </row>
    <row r="104" spans="1:26" ht="12" customHeight="1" x14ac:dyDescent="0.3">
      <c r="A104" s="4" t="s">
        <v>236</v>
      </c>
      <c r="B104" s="4" t="s">
        <v>233</v>
      </c>
      <c r="C104" s="4" t="s">
        <v>234</v>
      </c>
      <c r="D104" s="2">
        <v>24</v>
      </c>
      <c r="E104" s="4" t="s">
        <v>85</v>
      </c>
      <c r="F104" s="2">
        <v>4041</v>
      </c>
      <c r="G104" s="4" t="s">
        <v>223</v>
      </c>
      <c r="H104" s="4" t="s">
        <v>225</v>
      </c>
      <c r="I104" s="4" t="s">
        <v>226</v>
      </c>
      <c r="J104" s="4" t="s">
        <v>225</v>
      </c>
      <c r="K104" s="4" t="s">
        <v>244</v>
      </c>
      <c r="L104" s="4" t="s">
        <v>222</v>
      </c>
      <c r="M104" s="4" t="s">
        <v>223</v>
      </c>
      <c r="N104" s="4" t="s">
        <v>222</v>
      </c>
      <c r="O104" s="4" t="s">
        <v>222</v>
      </c>
      <c r="P104" s="4" t="s">
        <v>222</v>
      </c>
      <c r="Q104" s="4" t="s">
        <v>230</v>
      </c>
      <c r="R104" s="4" t="s">
        <v>229</v>
      </c>
      <c r="S104" s="4" t="s">
        <v>252</v>
      </c>
      <c r="T104" s="2">
        <v>1</v>
      </c>
      <c r="U104" s="4" t="s">
        <v>238</v>
      </c>
      <c r="V104" s="4" t="s">
        <v>231</v>
      </c>
      <c r="W104" s="4" t="s">
        <v>224</v>
      </c>
      <c r="X104" s="4" t="s">
        <v>226</v>
      </c>
      <c r="Y104" s="4" t="s">
        <v>226</v>
      </c>
    </row>
    <row r="105" spans="1:26" ht="12" customHeight="1" x14ac:dyDescent="0.3">
      <c r="A105" s="4" t="s">
        <v>236</v>
      </c>
      <c r="B105" s="4" t="s">
        <v>233</v>
      </c>
      <c r="C105" s="4" t="s">
        <v>234</v>
      </c>
      <c r="D105" s="2">
        <v>24</v>
      </c>
      <c r="E105" s="4" t="s">
        <v>48</v>
      </c>
      <c r="F105" s="2">
        <v>95</v>
      </c>
      <c r="G105" s="4" t="s">
        <v>222</v>
      </c>
      <c r="H105" s="4" t="s">
        <v>243</v>
      </c>
      <c r="I105" s="4" t="s">
        <v>230</v>
      </c>
      <c r="J105" s="4" t="s">
        <v>249</v>
      </c>
      <c r="K105" s="4" t="s">
        <v>247</v>
      </c>
      <c r="L105" s="4" t="s">
        <v>223</v>
      </c>
      <c r="M105" s="4" t="s">
        <v>223</v>
      </c>
      <c r="N105" s="4" t="s">
        <v>223</v>
      </c>
      <c r="O105" s="4" t="s">
        <v>222</v>
      </c>
      <c r="P105" s="4" t="s">
        <v>222</v>
      </c>
      <c r="Q105" s="4" t="s">
        <v>230</v>
      </c>
      <c r="R105" s="4" t="s">
        <v>229</v>
      </c>
      <c r="S105" s="4" t="s">
        <v>252</v>
      </c>
      <c r="T105" s="2">
        <v>1</v>
      </c>
      <c r="U105" s="4" t="s">
        <v>235</v>
      </c>
      <c r="V105" s="4" t="s">
        <v>230</v>
      </c>
      <c r="W105" s="4" t="s">
        <v>230</v>
      </c>
      <c r="X105" s="4" t="s">
        <v>226</v>
      </c>
      <c r="Y105" s="4" t="s">
        <v>226</v>
      </c>
    </row>
    <row r="106" spans="1:26" ht="12" customHeight="1" x14ac:dyDescent="0.3">
      <c r="A106" s="4" t="s">
        <v>236</v>
      </c>
      <c r="B106" s="4" t="s">
        <v>233</v>
      </c>
      <c r="C106" s="4" t="s">
        <v>234</v>
      </c>
      <c r="D106" s="2">
        <v>24</v>
      </c>
      <c r="E106" s="4" t="s">
        <v>56</v>
      </c>
      <c r="F106" s="2">
        <v>5491</v>
      </c>
      <c r="G106" s="4" t="s">
        <v>223</v>
      </c>
      <c r="H106" s="4" t="s">
        <v>243</v>
      </c>
      <c r="I106" s="4" t="s">
        <v>226</v>
      </c>
      <c r="J106" s="4" t="s">
        <v>225</v>
      </c>
      <c r="K106" s="4" t="s">
        <v>225</v>
      </c>
      <c r="L106" s="4" t="s">
        <v>222</v>
      </c>
      <c r="M106" s="4" t="s">
        <v>222</v>
      </c>
      <c r="N106" s="4" t="s">
        <v>222</v>
      </c>
      <c r="O106" s="4" t="s">
        <v>222</v>
      </c>
      <c r="P106" s="4" t="s">
        <v>222</v>
      </c>
      <c r="Q106" s="4" t="s">
        <v>226</v>
      </c>
      <c r="R106" s="4" t="s">
        <v>225</v>
      </c>
      <c r="S106" s="4" t="s">
        <v>252</v>
      </c>
      <c r="T106" s="2" t="s">
        <v>226</v>
      </c>
      <c r="U106" s="4" t="s">
        <v>238</v>
      </c>
      <c r="V106" s="4" t="s">
        <v>231</v>
      </c>
      <c r="W106" s="4" t="s">
        <v>224</v>
      </c>
      <c r="X106" s="4" t="s">
        <v>226</v>
      </c>
      <c r="Y106" s="4" t="s">
        <v>226</v>
      </c>
    </row>
    <row r="107" spans="1:26" ht="12" customHeight="1" x14ac:dyDescent="0.3">
      <c r="A107" s="4" t="s">
        <v>236</v>
      </c>
      <c r="B107" s="4" t="s">
        <v>233</v>
      </c>
      <c r="C107" s="4" t="s">
        <v>234</v>
      </c>
      <c r="D107" s="2">
        <v>25</v>
      </c>
      <c r="E107" s="4" t="s">
        <v>85</v>
      </c>
      <c r="F107" s="2">
        <v>467</v>
      </c>
      <c r="G107" s="4" t="s">
        <v>222</v>
      </c>
      <c r="H107" s="4" t="s">
        <v>243</v>
      </c>
      <c r="I107" s="4" t="s">
        <v>224</v>
      </c>
      <c r="J107" s="4" t="s">
        <v>225</v>
      </c>
      <c r="K107" s="4" t="s">
        <v>247</v>
      </c>
      <c r="L107" s="4" t="s">
        <v>222</v>
      </c>
      <c r="M107" s="4" t="s">
        <v>223</v>
      </c>
      <c r="N107" s="4" t="s">
        <v>222</v>
      </c>
      <c r="O107" s="4" t="s">
        <v>222</v>
      </c>
      <c r="P107" s="4" t="s">
        <v>222</v>
      </c>
      <c r="Q107" s="4" t="s">
        <v>224</v>
      </c>
      <c r="R107" s="4" t="s">
        <v>229</v>
      </c>
      <c r="S107" s="4" t="s">
        <v>252</v>
      </c>
      <c r="T107" s="2">
        <v>1</v>
      </c>
      <c r="U107" s="4" t="s">
        <v>224</v>
      </c>
      <c r="V107" s="4" t="s">
        <v>224</v>
      </c>
      <c r="W107" s="4" t="s">
        <v>224</v>
      </c>
      <c r="X107" s="4" t="s">
        <v>226</v>
      </c>
      <c r="Y107" s="4" t="s">
        <v>226</v>
      </c>
    </row>
    <row r="108" spans="1:26" ht="12" customHeight="1" x14ac:dyDescent="0.3">
      <c r="A108" s="4" t="s">
        <v>236</v>
      </c>
      <c r="B108" s="4" t="s">
        <v>233</v>
      </c>
      <c r="C108" s="4" t="s">
        <v>234</v>
      </c>
      <c r="D108" s="2">
        <v>25</v>
      </c>
      <c r="E108" s="4" t="s">
        <v>48</v>
      </c>
      <c r="F108" s="2">
        <v>501</v>
      </c>
      <c r="G108" s="4" t="s">
        <v>222</v>
      </c>
      <c r="H108" s="4" t="s">
        <v>243</v>
      </c>
      <c r="I108" s="4" t="s">
        <v>224</v>
      </c>
      <c r="J108" s="4" t="s">
        <v>225</v>
      </c>
      <c r="K108" s="4" t="s">
        <v>247</v>
      </c>
      <c r="L108" s="4" t="s">
        <v>223</v>
      </c>
      <c r="M108" s="4" t="s">
        <v>222</v>
      </c>
      <c r="N108" s="4" t="s">
        <v>222</v>
      </c>
      <c r="O108" s="4" t="s">
        <v>222</v>
      </c>
      <c r="P108" s="4" t="s">
        <v>222</v>
      </c>
      <c r="Q108" s="4" t="s">
        <v>224</v>
      </c>
      <c r="R108" s="4" t="s">
        <v>229</v>
      </c>
      <c r="S108" s="4" t="s">
        <v>252</v>
      </c>
      <c r="T108" s="2">
        <v>1</v>
      </c>
      <c r="U108" s="4" t="s">
        <v>224</v>
      </c>
      <c r="V108" s="4" t="s">
        <v>224</v>
      </c>
      <c r="W108" s="4" t="s">
        <v>224</v>
      </c>
      <c r="X108" s="4" t="s">
        <v>226</v>
      </c>
      <c r="Y108" s="4" t="s">
        <v>226</v>
      </c>
    </row>
    <row r="109" spans="1:26" ht="12" customHeight="1" x14ac:dyDescent="0.3">
      <c r="A109" s="4" t="s">
        <v>236</v>
      </c>
      <c r="B109" s="4" t="s">
        <v>233</v>
      </c>
      <c r="C109" s="4" t="s">
        <v>234</v>
      </c>
      <c r="D109" s="2">
        <v>25</v>
      </c>
      <c r="E109" s="4" t="s">
        <v>56</v>
      </c>
      <c r="F109" s="2">
        <v>6762</v>
      </c>
      <c r="G109" s="4" t="s">
        <v>222</v>
      </c>
      <c r="H109" s="4" t="s">
        <v>225</v>
      </c>
      <c r="I109" s="4" t="s">
        <v>226</v>
      </c>
      <c r="J109" s="4" t="s">
        <v>225</v>
      </c>
      <c r="K109" s="4" t="s">
        <v>225</v>
      </c>
      <c r="L109" s="4" t="s">
        <v>222</v>
      </c>
      <c r="M109" s="4" t="s">
        <v>222</v>
      </c>
      <c r="N109" s="4" t="s">
        <v>222</v>
      </c>
      <c r="O109" s="4" t="s">
        <v>222</v>
      </c>
      <c r="P109" s="4" t="s">
        <v>222</v>
      </c>
      <c r="Q109" s="4" t="s">
        <v>226</v>
      </c>
      <c r="R109" s="4" t="s">
        <v>225</v>
      </c>
      <c r="S109" s="4" t="s">
        <v>250</v>
      </c>
      <c r="T109" s="2" t="s">
        <v>250</v>
      </c>
      <c r="U109" s="4" t="s">
        <v>238</v>
      </c>
      <c r="V109" s="4" t="s">
        <v>231</v>
      </c>
      <c r="W109" s="4" t="s">
        <v>231</v>
      </c>
      <c r="X109" s="4" t="s">
        <v>226</v>
      </c>
      <c r="Y109" s="4" t="s">
        <v>226</v>
      </c>
    </row>
    <row r="110" spans="1:26" ht="12" customHeight="1" x14ac:dyDescent="0.3">
      <c r="A110" s="4" t="s">
        <v>236</v>
      </c>
      <c r="B110" s="4" t="s">
        <v>233</v>
      </c>
      <c r="C110" s="4" t="s">
        <v>234</v>
      </c>
      <c r="D110" s="2">
        <v>26</v>
      </c>
      <c r="E110" s="4" t="s">
        <v>85</v>
      </c>
      <c r="F110" s="2">
        <v>138</v>
      </c>
      <c r="G110" s="4" t="s">
        <v>223</v>
      </c>
      <c r="H110" s="4" t="s">
        <v>225</v>
      </c>
      <c r="I110" s="4" t="s">
        <v>230</v>
      </c>
      <c r="J110" s="4" t="s">
        <v>225</v>
      </c>
      <c r="K110" s="4" t="s">
        <v>244</v>
      </c>
      <c r="L110" s="4" t="s">
        <v>223</v>
      </c>
      <c r="M110" s="4" t="s">
        <v>222</v>
      </c>
      <c r="N110" s="4" t="s">
        <v>222</v>
      </c>
      <c r="O110" s="4" t="s">
        <v>222</v>
      </c>
      <c r="P110" s="4" t="s">
        <v>222</v>
      </c>
      <c r="Q110" s="4" t="s">
        <v>230</v>
      </c>
      <c r="R110" s="4" t="s">
        <v>229</v>
      </c>
      <c r="S110" s="4" t="s">
        <v>252</v>
      </c>
      <c r="T110" s="2">
        <v>1</v>
      </c>
      <c r="U110" s="4" t="s">
        <v>224</v>
      </c>
      <c r="V110" s="4" t="s">
        <v>224</v>
      </c>
      <c r="W110" s="4" t="s">
        <v>224</v>
      </c>
      <c r="X110" s="4" t="s">
        <v>226</v>
      </c>
      <c r="Y110" s="4" t="s">
        <v>226</v>
      </c>
    </row>
    <row r="111" spans="1:26" ht="12" customHeight="1" x14ac:dyDescent="0.3">
      <c r="A111" s="4" t="s">
        <v>236</v>
      </c>
      <c r="B111" s="4" t="s">
        <v>233</v>
      </c>
      <c r="C111" s="4" t="s">
        <v>234</v>
      </c>
      <c r="D111" s="2">
        <v>26</v>
      </c>
      <c r="E111" s="4" t="s">
        <v>48</v>
      </c>
      <c r="F111" s="2">
        <v>6933</v>
      </c>
      <c r="G111" s="4" t="s">
        <v>222</v>
      </c>
      <c r="H111" s="4" t="s">
        <v>226</v>
      </c>
      <c r="I111" s="4" t="s">
        <v>226</v>
      </c>
      <c r="J111" s="4" t="s">
        <v>225</v>
      </c>
      <c r="K111" s="4" t="s">
        <v>244</v>
      </c>
      <c r="L111" s="4" t="s">
        <v>222</v>
      </c>
      <c r="M111" s="4" t="s">
        <v>223</v>
      </c>
      <c r="N111" s="4" t="s">
        <v>222</v>
      </c>
      <c r="O111" s="4" t="s">
        <v>222</v>
      </c>
      <c r="P111" s="4" t="s">
        <v>222</v>
      </c>
      <c r="Q111" s="4" t="s">
        <v>230</v>
      </c>
      <c r="R111" s="4" t="s">
        <v>225</v>
      </c>
      <c r="S111" s="4" t="s">
        <v>250</v>
      </c>
      <c r="T111" s="2" t="s">
        <v>250</v>
      </c>
      <c r="U111" s="4" t="s">
        <v>238</v>
      </c>
      <c r="V111" s="4" t="s">
        <v>224</v>
      </c>
      <c r="W111" s="4" t="s">
        <v>224</v>
      </c>
      <c r="X111" s="4" t="s">
        <v>226</v>
      </c>
      <c r="Y111" s="4" t="s">
        <v>226</v>
      </c>
    </row>
    <row r="112" spans="1:26" ht="12" customHeight="1" x14ac:dyDescent="0.3">
      <c r="A112" s="4" t="s">
        <v>236</v>
      </c>
      <c r="B112" s="4" t="s">
        <v>233</v>
      </c>
      <c r="C112" s="4" t="s">
        <v>234</v>
      </c>
      <c r="D112" s="2">
        <v>26</v>
      </c>
      <c r="E112" s="4" t="s">
        <v>56</v>
      </c>
      <c r="F112" s="2">
        <v>3467</v>
      </c>
      <c r="G112" s="4" t="s">
        <v>223</v>
      </c>
      <c r="H112" s="4" t="s">
        <v>243</v>
      </c>
      <c r="I112" s="4" t="s">
        <v>230</v>
      </c>
      <c r="J112" s="4" t="s">
        <v>229</v>
      </c>
      <c r="K112" s="4" t="s">
        <v>247</v>
      </c>
      <c r="L112" s="4" t="s">
        <v>223</v>
      </c>
      <c r="M112" s="4" t="s">
        <v>222</v>
      </c>
      <c r="N112" s="4" t="s">
        <v>222</v>
      </c>
      <c r="O112" s="4" t="s">
        <v>222</v>
      </c>
      <c r="P112" s="4" t="s">
        <v>222</v>
      </c>
      <c r="Q112" s="4" t="s">
        <v>230</v>
      </c>
      <c r="R112" s="4" t="s">
        <v>229</v>
      </c>
      <c r="S112" s="4" t="s">
        <v>252</v>
      </c>
      <c r="T112" s="2">
        <v>1</v>
      </c>
      <c r="U112" s="4" t="s">
        <v>235</v>
      </c>
      <c r="V112" s="4" t="s">
        <v>230</v>
      </c>
      <c r="W112" s="4" t="s">
        <v>230</v>
      </c>
      <c r="X112" s="4" t="s">
        <v>226</v>
      </c>
      <c r="Y112" s="4" t="s">
        <v>226</v>
      </c>
    </row>
    <row r="113" spans="1:26" ht="12" customHeight="1" x14ac:dyDescent="0.3">
      <c r="A113" s="4" t="s">
        <v>259</v>
      </c>
      <c r="B113" s="4" t="s">
        <v>233</v>
      </c>
      <c r="C113" s="4" t="s">
        <v>234</v>
      </c>
      <c r="D113" s="2">
        <v>27</v>
      </c>
      <c r="E113" s="4" t="s">
        <v>75</v>
      </c>
      <c r="F113" s="2">
        <v>3451</v>
      </c>
      <c r="G113" s="4" t="s">
        <v>223</v>
      </c>
      <c r="H113" s="4" t="s">
        <v>243</v>
      </c>
      <c r="I113" s="4" t="s">
        <v>224</v>
      </c>
      <c r="J113" s="4" t="s">
        <v>225</v>
      </c>
      <c r="K113" s="4" t="s">
        <v>244</v>
      </c>
      <c r="L113" s="4" t="s">
        <v>223</v>
      </c>
      <c r="M113" s="4" t="s">
        <v>223</v>
      </c>
      <c r="N113" s="4" t="s">
        <v>223</v>
      </c>
      <c r="O113" s="4" t="s">
        <v>222</v>
      </c>
      <c r="P113" s="4" t="s">
        <v>222</v>
      </c>
      <c r="Q113" s="4" t="s">
        <v>226</v>
      </c>
      <c r="R113" s="4" t="s">
        <v>264</v>
      </c>
      <c r="S113" s="4" t="s">
        <v>250</v>
      </c>
      <c r="T113" s="2" t="s">
        <v>250</v>
      </c>
      <c r="U113" s="4" t="s">
        <v>235</v>
      </c>
      <c r="V113" s="4" t="s">
        <v>224</v>
      </c>
      <c r="W113" s="4" t="s">
        <v>224</v>
      </c>
      <c r="X113" s="4" t="s">
        <v>237</v>
      </c>
      <c r="Y113" s="4" t="s">
        <v>239</v>
      </c>
    </row>
    <row r="114" spans="1:26" ht="12" customHeight="1" x14ac:dyDescent="0.3">
      <c r="A114" s="4" t="s">
        <v>259</v>
      </c>
      <c r="B114" s="4" t="s">
        <v>233</v>
      </c>
      <c r="C114" s="4" t="s">
        <v>234</v>
      </c>
      <c r="D114" s="2">
        <v>27</v>
      </c>
      <c r="E114" s="4" t="s">
        <v>69</v>
      </c>
      <c r="F114" s="2">
        <v>1307</v>
      </c>
      <c r="G114" s="4" t="s">
        <v>222</v>
      </c>
      <c r="H114" s="4" t="s">
        <v>225</v>
      </c>
      <c r="I114" s="4" t="s">
        <v>226</v>
      </c>
      <c r="J114" s="4" t="s">
        <v>225</v>
      </c>
      <c r="K114" s="4" t="s">
        <v>226</v>
      </c>
      <c r="L114" s="4" t="s">
        <v>223</v>
      </c>
      <c r="M114" s="4" t="s">
        <v>223</v>
      </c>
      <c r="N114" s="4" t="s">
        <v>223</v>
      </c>
      <c r="O114" s="4" t="s">
        <v>222</v>
      </c>
      <c r="P114" s="4" t="s">
        <v>222</v>
      </c>
      <c r="Q114" s="4" t="s">
        <v>224</v>
      </c>
      <c r="R114" s="4" t="s">
        <v>249</v>
      </c>
      <c r="S114" s="4" t="s">
        <v>252</v>
      </c>
      <c r="T114" s="2" t="s">
        <v>250</v>
      </c>
      <c r="U114" s="4" t="s">
        <v>235</v>
      </c>
      <c r="V114" s="4" t="s">
        <v>231</v>
      </c>
      <c r="W114" s="4" t="s">
        <v>224</v>
      </c>
      <c r="X114" s="4" t="s">
        <v>237</v>
      </c>
      <c r="Y114" s="4" t="s">
        <v>239</v>
      </c>
      <c r="Z114" s="4" t="s">
        <v>273</v>
      </c>
    </row>
    <row r="115" spans="1:26" ht="12" customHeight="1" x14ac:dyDescent="0.3">
      <c r="A115" s="4" t="s">
        <v>259</v>
      </c>
      <c r="B115" s="4" t="s">
        <v>233</v>
      </c>
      <c r="C115" s="4" t="s">
        <v>234</v>
      </c>
      <c r="D115" s="2">
        <v>27</v>
      </c>
      <c r="E115" s="4" t="s">
        <v>72</v>
      </c>
      <c r="F115" s="2">
        <v>8724</v>
      </c>
      <c r="G115" s="4" t="s">
        <v>222</v>
      </c>
      <c r="H115" s="4" t="s">
        <v>226</v>
      </c>
      <c r="I115" s="4" t="s">
        <v>230</v>
      </c>
      <c r="J115" s="4" t="s">
        <v>226</v>
      </c>
      <c r="K115" s="4" t="s">
        <v>244</v>
      </c>
      <c r="L115" s="4" t="s">
        <v>223</v>
      </c>
      <c r="M115" s="4" t="s">
        <v>223</v>
      </c>
      <c r="N115" s="4" t="s">
        <v>223</v>
      </c>
      <c r="O115" s="4" t="s">
        <v>222</v>
      </c>
      <c r="P115" s="4" t="s">
        <v>223</v>
      </c>
      <c r="Q115" s="4" t="s">
        <v>230</v>
      </c>
      <c r="R115" s="4" t="s">
        <v>249</v>
      </c>
      <c r="S115" s="4" t="s">
        <v>252</v>
      </c>
      <c r="T115" s="2" t="s">
        <v>250</v>
      </c>
      <c r="U115" s="4" t="s">
        <v>235</v>
      </c>
      <c r="V115" s="4" t="s">
        <v>230</v>
      </c>
      <c r="W115" s="4" t="s">
        <v>224</v>
      </c>
      <c r="X115" s="4" t="s">
        <v>237</v>
      </c>
      <c r="Y115" s="4" t="s">
        <v>239</v>
      </c>
    </row>
    <row r="116" spans="1:26" ht="12" customHeight="1" x14ac:dyDescent="0.3">
      <c r="A116" s="4" t="s">
        <v>236</v>
      </c>
      <c r="B116" s="4" t="s">
        <v>233</v>
      </c>
      <c r="C116" s="4" t="s">
        <v>234</v>
      </c>
      <c r="D116" s="2">
        <v>27</v>
      </c>
      <c r="E116" s="4" t="s">
        <v>85</v>
      </c>
      <c r="F116" s="2">
        <v>8023</v>
      </c>
      <c r="G116" s="4" t="s">
        <v>223</v>
      </c>
      <c r="H116" s="4" t="s">
        <v>243</v>
      </c>
      <c r="I116" s="4" t="s">
        <v>231</v>
      </c>
      <c r="J116" s="4" t="s">
        <v>225</v>
      </c>
      <c r="K116" s="4" t="s">
        <v>247</v>
      </c>
      <c r="L116" s="4" t="s">
        <v>222</v>
      </c>
      <c r="M116" s="4" t="s">
        <v>223</v>
      </c>
      <c r="N116" s="4" t="s">
        <v>222</v>
      </c>
      <c r="O116" s="4" t="s">
        <v>222</v>
      </c>
      <c r="P116" s="4" t="s">
        <v>222</v>
      </c>
      <c r="Q116" s="4" t="s">
        <v>231</v>
      </c>
      <c r="R116" s="4" t="s">
        <v>225</v>
      </c>
      <c r="S116" s="4" t="s">
        <v>250</v>
      </c>
      <c r="T116" s="2" t="s">
        <v>250</v>
      </c>
      <c r="U116" s="4" t="s">
        <v>224</v>
      </c>
      <c r="V116" s="4" t="s">
        <v>224</v>
      </c>
      <c r="W116" s="4" t="s">
        <v>230</v>
      </c>
      <c r="X116" s="4" t="s">
        <v>226</v>
      </c>
      <c r="Y116" s="4" t="s">
        <v>226</v>
      </c>
    </row>
    <row r="117" spans="1:26" ht="12" customHeight="1" x14ac:dyDescent="0.3">
      <c r="A117" s="4" t="s">
        <v>236</v>
      </c>
      <c r="B117" s="4" t="s">
        <v>233</v>
      </c>
      <c r="C117" s="4" t="s">
        <v>234</v>
      </c>
      <c r="D117" s="2">
        <v>27</v>
      </c>
      <c r="E117" s="4" t="s">
        <v>48</v>
      </c>
      <c r="F117" s="2">
        <v>3597</v>
      </c>
      <c r="G117" s="4" t="s">
        <v>222</v>
      </c>
      <c r="H117" s="4" t="s">
        <v>225</v>
      </c>
      <c r="I117" s="4" t="s">
        <v>226</v>
      </c>
      <c r="J117" s="4" t="s">
        <v>225</v>
      </c>
      <c r="K117" s="4" t="s">
        <v>225</v>
      </c>
      <c r="L117" s="4" t="s">
        <v>223</v>
      </c>
      <c r="M117" s="4" t="s">
        <v>222</v>
      </c>
      <c r="N117" s="4" t="s">
        <v>223</v>
      </c>
      <c r="O117" s="4" t="s">
        <v>222</v>
      </c>
      <c r="P117" s="4" t="s">
        <v>223</v>
      </c>
      <c r="Q117" s="4" t="s">
        <v>226</v>
      </c>
      <c r="R117" s="4" t="s">
        <v>229</v>
      </c>
      <c r="S117" s="4" t="s">
        <v>252</v>
      </c>
      <c r="T117" s="2">
        <v>1</v>
      </c>
      <c r="U117" s="4" t="s">
        <v>238</v>
      </c>
      <c r="V117" s="4" t="s">
        <v>231</v>
      </c>
      <c r="W117" s="4" t="s">
        <v>224</v>
      </c>
      <c r="X117" s="4" t="s">
        <v>226</v>
      </c>
      <c r="Y117" s="4" t="s">
        <v>226</v>
      </c>
    </row>
    <row r="118" spans="1:26" ht="12" customHeight="1" x14ac:dyDescent="0.3">
      <c r="A118" s="4" t="s">
        <v>236</v>
      </c>
      <c r="B118" s="4" t="s">
        <v>233</v>
      </c>
      <c r="C118" s="4" t="s">
        <v>234</v>
      </c>
      <c r="D118" s="2">
        <v>27</v>
      </c>
      <c r="E118" s="4" t="s">
        <v>56</v>
      </c>
      <c r="F118" s="2">
        <v>1512</v>
      </c>
      <c r="G118" s="4" t="s">
        <v>223</v>
      </c>
      <c r="H118" s="4" t="s">
        <v>226</v>
      </c>
      <c r="I118" s="4" t="s">
        <v>230</v>
      </c>
      <c r="J118" s="4" t="s">
        <v>226</v>
      </c>
      <c r="K118" s="4" t="s">
        <v>247</v>
      </c>
      <c r="L118" s="4" t="s">
        <v>223</v>
      </c>
      <c r="M118" s="4" t="s">
        <v>222</v>
      </c>
      <c r="N118" s="4" t="s">
        <v>223</v>
      </c>
      <c r="O118" s="4" t="s">
        <v>222</v>
      </c>
      <c r="P118" s="4" t="s">
        <v>222</v>
      </c>
      <c r="Q118" s="4" t="s">
        <v>230</v>
      </c>
      <c r="R118" s="4" t="s">
        <v>229</v>
      </c>
      <c r="S118" s="4" t="s">
        <v>252</v>
      </c>
      <c r="T118" s="2">
        <v>1</v>
      </c>
      <c r="U118" s="4" t="s">
        <v>224</v>
      </c>
      <c r="V118" s="4" t="s">
        <v>224</v>
      </c>
      <c r="W118" s="4" t="s">
        <v>224</v>
      </c>
      <c r="X118" s="4" t="s">
        <v>226</v>
      </c>
      <c r="Y118" s="4" t="s">
        <v>226</v>
      </c>
    </row>
    <row r="119" spans="1:26" ht="12" customHeight="1" x14ac:dyDescent="0.3">
      <c r="A119" s="4" t="s">
        <v>236</v>
      </c>
      <c r="B119" s="4" t="s">
        <v>233</v>
      </c>
      <c r="C119" s="4" t="s">
        <v>234</v>
      </c>
      <c r="D119" s="2">
        <v>28</v>
      </c>
      <c r="E119" s="4" t="s">
        <v>85</v>
      </c>
      <c r="F119" s="2">
        <v>2876</v>
      </c>
      <c r="G119" s="4" t="s">
        <v>223</v>
      </c>
      <c r="H119" s="4" t="s">
        <v>225</v>
      </c>
      <c r="I119" s="4" t="s">
        <v>226</v>
      </c>
      <c r="J119" s="4" t="s">
        <v>225</v>
      </c>
      <c r="K119" s="4" t="s">
        <v>244</v>
      </c>
      <c r="L119" s="4" t="s">
        <v>223</v>
      </c>
      <c r="M119" s="4" t="s">
        <v>222</v>
      </c>
      <c r="N119" s="4" t="s">
        <v>222</v>
      </c>
      <c r="O119" s="4" t="s">
        <v>222</v>
      </c>
      <c r="P119" s="4" t="s">
        <v>222</v>
      </c>
      <c r="Q119" s="4" t="s">
        <v>230</v>
      </c>
      <c r="R119" s="4" t="s">
        <v>229</v>
      </c>
      <c r="S119" s="4" t="s">
        <v>252</v>
      </c>
      <c r="T119" s="2">
        <v>1</v>
      </c>
      <c r="U119" s="4" t="s">
        <v>226</v>
      </c>
      <c r="V119" s="4" t="s">
        <v>226</v>
      </c>
      <c r="W119" s="4" t="s">
        <v>226</v>
      </c>
      <c r="X119" s="4" t="s">
        <v>226</v>
      </c>
      <c r="Y119" s="4" t="s">
        <v>226</v>
      </c>
    </row>
    <row r="120" spans="1:26" ht="12" customHeight="1" x14ac:dyDescent="0.3">
      <c r="A120" s="4" t="s">
        <v>236</v>
      </c>
      <c r="B120" s="4" t="s">
        <v>233</v>
      </c>
      <c r="C120" s="4" t="s">
        <v>234</v>
      </c>
      <c r="D120" s="2">
        <v>28</v>
      </c>
      <c r="E120" s="4" t="s">
        <v>48</v>
      </c>
      <c r="F120" s="2">
        <v>131</v>
      </c>
      <c r="G120" s="4" t="s">
        <v>222</v>
      </c>
      <c r="H120" s="4" t="s">
        <v>225</v>
      </c>
      <c r="I120" s="4" t="s">
        <v>226</v>
      </c>
      <c r="J120" s="4" t="s">
        <v>225</v>
      </c>
      <c r="K120" s="4" t="s">
        <v>247</v>
      </c>
      <c r="L120" s="4" t="s">
        <v>223</v>
      </c>
      <c r="M120" s="4" t="s">
        <v>222</v>
      </c>
      <c r="N120" s="4" t="s">
        <v>222</v>
      </c>
      <c r="O120" s="4" t="s">
        <v>222</v>
      </c>
      <c r="P120" s="4" t="s">
        <v>222</v>
      </c>
      <c r="Q120" s="4" t="s">
        <v>230</v>
      </c>
      <c r="R120" s="4" t="s">
        <v>229</v>
      </c>
      <c r="S120" s="4" t="s">
        <v>252</v>
      </c>
      <c r="T120" s="2">
        <v>1</v>
      </c>
      <c r="U120" s="4" t="s">
        <v>226</v>
      </c>
      <c r="V120" s="4" t="s">
        <v>226</v>
      </c>
      <c r="W120" s="4" t="s">
        <v>226</v>
      </c>
      <c r="X120" s="4" t="s">
        <v>226</v>
      </c>
      <c r="Y120" s="4" t="s">
        <v>226</v>
      </c>
    </row>
    <row r="121" spans="1:26" ht="12" customHeight="1" x14ac:dyDescent="0.3">
      <c r="A121" s="4" t="s">
        <v>236</v>
      </c>
      <c r="B121" s="4" t="s">
        <v>233</v>
      </c>
      <c r="C121" s="4" t="s">
        <v>234</v>
      </c>
      <c r="D121" s="2">
        <v>28</v>
      </c>
      <c r="E121" s="4" t="s">
        <v>56</v>
      </c>
      <c r="F121" s="2">
        <v>238</v>
      </c>
      <c r="G121" s="4" t="s">
        <v>222</v>
      </c>
      <c r="H121" s="4" t="s">
        <v>243</v>
      </c>
      <c r="I121" s="4" t="s">
        <v>230</v>
      </c>
      <c r="J121" s="4" t="s">
        <v>229</v>
      </c>
      <c r="K121" s="4" t="s">
        <v>247</v>
      </c>
      <c r="L121" s="4" t="s">
        <v>222</v>
      </c>
      <c r="M121" s="4" t="s">
        <v>223</v>
      </c>
      <c r="N121" s="4" t="s">
        <v>222</v>
      </c>
      <c r="O121" s="4" t="s">
        <v>222</v>
      </c>
      <c r="P121" s="4" t="s">
        <v>222</v>
      </c>
      <c r="Q121" s="4" t="s">
        <v>230</v>
      </c>
      <c r="R121" s="4" t="s">
        <v>225</v>
      </c>
      <c r="S121" s="4" t="s">
        <v>250</v>
      </c>
      <c r="T121" s="2" t="s">
        <v>250</v>
      </c>
      <c r="U121" s="4" t="s">
        <v>226</v>
      </c>
      <c r="V121" s="4" t="s">
        <v>226</v>
      </c>
      <c r="W121" s="4" t="s">
        <v>226</v>
      </c>
      <c r="X121" s="4" t="s">
        <v>226</v>
      </c>
      <c r="Y121" s="4" t="s">
        <v>226</v>
      </c>
    </row>
    <row r="122" spans="1:26" ht="12" customHeight="1" x14ac:dyDescent="0.3">
      <c r="A122" s="4" t="s">
        <v>259</v>
      </c>
      <c r="B122" s="4" t="s">
        <v>233</v>
      </c>
      <c r="C122" s="4" t="s">
        <v>234</v>
      </c>
      <c r="D122" s="2">
        <v>28</v>
      </c>
      <c r="E122" s="4" t="s">
        <v>75</v>
      </c>
      <c r="F122" s="2">
        <v>4761</v>
      </c>
      <c r="G122" s="4" t="s">
        <v>223</v>
      </c>
      <c r="H122" s="4" t="s">
        <v>225</v>
      </c>
      <c r="I122" s="4" t="s">
        <v>226</v>
      </c>
      <c r="J122" s="4" t="s">
        <v>226</v>
      </c>
      <c r="K122" s="4" t="s">
        <v>225</v>
      </c>
      <c r="L122" s="4" t="s">
        <v>222</v>
      </c>
      <c r="M122" s="4" t="s">
        <v>223</v>
      </c>
      <c r="N122" s="4" t="s">
        <v>223</v>
      </c>
      <c r="O122" s="4" t="s">
        <v>222</v>
      </c>
      <c r="P122" s="4" t="s">
        <v>222</v>
      </c>
      <c r="Q122" s="4" t="s">
        <v>226</v>
      </c>
      <c r="R122" s="4" t="s">
        <v>229</v>
      </c>
      <c r="S122" s="4" t="s">
        <v>251</v>
      </c>
      <c r="T122" s="2">
        <v>1</v>
      </c>
      <c r="U122" s="4" t="s">
        <v>224</v>
      </c>
      <c r="V122" s="4" t="s">
        <v>231</v>
      </c>
      <c r="W122" s="4" t="s">
        <v>224</v>
      </c>
      <c r="X122" s="4" t="s">
        <v>237</v>
      </c>
      <c r="Y122" s="4" t="s">
        <v>239</v>
      </c>
    </row>
    <row r="123" spans="1:26" ht="12" customHeight="1" x14ac:dyDescent="0.3">
      <c r="A123" s="4" t="s">
        <v>259</v>
      </c>
      <c r="B123" s="4" t="s">
        <v>233</v>
      </c>
      <c r="C123" s="4" t="s">
        <v>234</v>
      </c>
      <c r="D123" s="2">
        <v>28</v>
      </c>
      <c r="E123" s="4" t="s">
        <v>69</v>
      </c>
      <c r="F123" s="2">
        <v>151</v>
      </c>
      <c r="G123" s="4" t="s">
        <v>222</v>
      </c>
      <c r="H123" s="4" t="s">
        <v>225</v>
      </c>
      <c r="I123" s="4" t="s">
        <v>226</v>
      </c>
      <c r="J123" s="4" t="s">
        <v>226</v>
      </c>
      <c r="K123" s="4" t="s">
        <v>247</v>
      </c>
      <c r="L123" s="4" t="s">
        <v>222</v>
      </c>
      <c r="M123" s="4" t="s">
        <v>223</v>
      </c>
      <c r="N123" s="4" t="s">
        <v>223</v>
      </c>
      <c r="O123" s="4" t="s">
        <v>222</v>
      </c>
      <c r="P123" s="4" t="s">
        <v>222</v>
      </c>
      <c r="Q123" s="4" t="s">
        <v>231</v>
      </c>
      <c r="R123" s="4" t="s">
        <v>225</v>
      </c>
      <c r="S123" s="4" t="s">
        <v>250</v>
      </c>
      <c r="T123" s="2" t="s">
        <v>250</v>
      </c>
      <c r="U123" s="4" t="s">
        <v>224</v>
      </c>
      <c r="V123" s="4" t="s">
        <v>230</v>
      </c>
      <c r="W123" s="4" t="s">
        <v>224</v>
      </c>
      <c r="X123" s="4" t="s">
        <v>237</v>
      </c>
      <c r="Y123" s="4" t="s">
        <v>239</v>
      </c>
    </row>
    <row r="124" spans="1:26" ht="12" customHeight="1" x14ac:dyDescent="0.3">
      <c r="A124" s="4" t="s">
        <v>259</v>
      </c>
      <c r="B124" s="4" t="s">
        <v>233</v>
      </c>
      <c r="C124" s="4" t="s">
        <v>234</v>
      </c>
      <c r="D124" s="2">
        <v>28</v>
      </c>
      <c r="E124" s="4" t="s">
        <v>72</v>
      </c>
      <c r="F124" s="2">
        <v>663</v>
      </c>
      <c r="G124" s="4" t="s">
        <v>223</v>
      </c>
      <c r="H124" s="4" t="s">
        <v>243</v>
      </c>
      <c r="I124" s="4" t="s">
        <v>230</v>
      </c>
      <c r="J124" s="4" t="s">
        <v>226</v>
      </c>
      <c r="K124" s="4" t="s">
        <v>244</v>
      </c>
      <c r="L124" s="4" t="s">
        <v>223</v>
      </c>
      <c r="M124" s="4" t="s">
        <v>223</v>
      </c>
      <c r="N124" s="4" t="s">
        <v>223</v>
      </c>
      <c r="O124" s="4" t="s">
        <v>222</v>
      </c>
      <c r="P124" s="4" t="s">
        <v>222</v>
      </c>
      <c r="Q124" s="4" t="s">
        <v>230</v>
      </c>
      <c r="R124" s="4" t="s">
        <v>229</v>
      </c>
      <c r="S124" s="4" t="s">
        <v>251</v>
      </c>
      <c r="T124" s="2">
        <v>1</v>
      </c>
      <c r="U124" s="4" t="s">
        <v>235</v>
      </c>
      <c r="V124" s="4" t="s">
        <v>230</v>
      </c>
      <c r="W124" s="4" t="s">
        <v>224</v>
      </c>
      <c r="X124" s="4" t="s">
        <v>237</v>
      </c>
      <c r="Y124" s="4" t="s">
        <v>239</v>
      </c>
    </row>
    <row r="125" spans="1:26" ht="12" customHeight="1" x14ac:dyDescent="0.3">
      <c r="A125" s="4" t="s">
        <v>236</v>
      </c>
      <c r="B125" s="4" t="s">
        <v>233</v>
      </c>
      <c r="C125" s="4" t="s">
        <v>234</v>
      </c>
      <c r="D125" s="2">
        <v>29</v>
      </c>
      <c r="E125" s="4" t="s">
        <v>85</v>
      </c>
      <c r="F125" s="2">
        <v>7913</v>
      </c>
      <c r="G125" s="4" t="s">
        <v>223</v>
      </c>
      <c r="H125" s="4" t="s">
        <v>225</v>
      </c>
      <c r="I125" s="4" t="s">
        <v>226</v>
      </c>
      <c r="J125" s="4" t="s">
        <v>225</v>
      </c>
      <c r="K125" s="4" t="s">
        <v>244</v>
      </c>
      <c r="L125" s="4" t="s">
        <v>223</v>
      </c>
      <c r="M125" s="4" t="s">
        <v>222</v>
      </c>
      <c r="N125" s="4" t="s">
        <v>223</v>
      </c>
      <c r="O125" s="4" t="s">
        <v>222</v>
      </c>
      <c r="P125" s="4" t="s">
        <v>222</v>
      </c>
      <c r="Q125" s="4" t="s">
        <v>231</v>
      </c>
      <c r="R125" s="4" t="s">
        <v>225</v>
      </c>
      <c r="S125" s="4" t="s">
        <v>250</v>
      </c>
      <c r="T125" s="2" t="s">
        <v>250</v>
      </c>
      <c r="U125" s="4" t="s">
        <v>224</v>
      </c>
      <c r="V125" s="4" t="s">
        <v>231</v>
      </c>
      <c r="W125" s="4" t="s">
        <v>231</v>
      </c>
      <c r="X125" s="4" t="s">
        <v>226</v>
      </c>
      <c r="Y125" s="4" t="s">
        <v>226</v>
      </c>
    </row>
    <row r="126" spans="1:26" ht="12" customHeight="1" x14ac:dyDescent="0.3">
      <c r="A126" s="4" t="s">
        <v>236</v>
      </c>
      <c r="B126" s="4" t="s">
        <v>233</v>
      </c>
      <c r="C126" s="4" t="s">
        <v>234</v>
      </c>
      <c r="D126" s="2">
        <v>29</v>
      </c>
      <c r="E126" s="4" t="s">
        <v>48</v>
      </c>
      <c r="F126" s="2">
        <v>1058</v>
      </c>
      <c r="G126" s="4" t="s">
        <v>222</v>
      </c>
      <c r="H126" s="4" t="s">
        <v>243</v>
      </c>
      <c r="I126" s="4" t="s">
        <v>230</v>
      </c>
      <c r="J126" s="4" t="s">
        <v>229</v>
      </c>
      <c r="K126" s="4" t="s">
        <v>247</v>
      </c>
      <c r="L126" s="4" t="s">
        <v>223</v>
      </c>
      <c r="M126" s="4" t="s">
        <v>222</v>
      </c>
      <c r="N126" s="4" t="s">
        <v>222</v>
      </c>
      <c r="O126" s="4" t="s">
        <v>222</v>
      </c>
      <c r="P126" s="4" t="s">
        <v>223</v>
      </c>
      <c r="Q126" s="4" t="s">
        <v>230</v>
      </c>
      <c r="R126" s="4" t="s">
        <v>225</v>
      </c>
      <c r="S126" s="4" t="s">
        <v>252</v>
      </c>
      <c r="T126" s="2">
        <v>1</v>
      </c>
      <c r="U126" s="4" t="s">
        <v>224</v>
      </c>
      <c r="V126" s="4" t="s">
        <v>224</v>
      </c>
      <c r="W126" s="4" t="s">
        <v>230</v>
      </c>
      <c r="X126" s="4" t="s">
        <v>226</v>
      </c>
      <c r="Y126" s="4" t="s">
        <v>226</v>
      </c>
    </row>
    <row r="127" spans="1:26" ht="12" customHeight="1" x14ac:dyDescent="0.3">
      <c r="A127" s="4" t="s">
        <v>236</v>
      </c>
      <c r="B127" s="4" t="s">
        <v>233</v>
      </c>
      <c r="C127" s="4" t="s">
        <v>234</v>
      </c>
      <c r="D127" s="2">
        <v>29</v>
      </c>
      <c r="E127" s="4" t="s">
        <v>56</v>
      </c>
      <c r="F127" s="2">
        <v>8708</v>
      </c>
      <c r="G127" s="4" t="s">
        <v>222</v>
      </c>
      <c r="H127" s="4" t="s">
        <v>243</v>
      </c>
      <c r="I127" s="4" t="s">
        <v>224</v>
      </c>
      <c r="J127" s="4" t="s">
        <v>225</v>
      </c>
      <c r="K127" s="4" t="s">
        <v>247</v>
      </c>
      <c r="L127" s="4" t="s">
        <v>222</v>
      </c>
      <c r="M127" s="4" t="s">
        <v>223</v>
      </c>
      <c r="N127" s="4" t="s">
        <v>222</v>
      </c>
      <c r="O127" s="4" t="s">
        <v>222</v>
      </c>
      <c r="P127" s="4" t="s">
        <v>223</v>
      </c>
      <c r="Q127" s="4" t="s">
        <v>230</v>
      </c>
      <c r="R127" s="4" t="s">
        <v>225</v>
      </c>
      <c r="S127" s="4" t="s">
        <v>252</v>
      </c>
      <c r="T127" s="2">
        <v>1</v>
      </c>
      <c r="U127" s="4" t="s">
        <v>224</v>
      </c>
      <c r="V127" s="4" t="s">
        <v>224</v>
      </c>
      <c r="W127" s="4" t="s">
        <v>224</v>
      </c>
      <c r="X127" s="4" t="s">
        <v>226</v>
      </c>
      <c r="Y127" s="4" t="s">
        <v>226</v>
      </c>
    </row>
    <row r="128" spans="1:26" ht="12" customHeight="1" x14ac:dyDescent="0.3">
      <c r="A128" s="4" t="s">
        <v>259</v>
      </c>
      <c r="B128" s="4" t="s">
        <v>233</v>
      </c>
      <c r="C128" s="4" t="s">
        <v>234</v>
      </c>
      <c r="D128" s="2">
        <v>29</v>
      </c>
      <c r="E128" s="4" t="s">
        <v>75</v>
      </c>
      <c r="F128" s="2">
        <v>7314</v>
      </c>
      <c r="G128" s="4" t="s">
        <v>222</v>
      </c>
      <c r="H128" s="4" t="s">
        <v>225</v>
      </c>
      <c r="I128" s="4" t="s">
        <v>226</v>
      </c>
      <c r="J128" s="4" t="s">
        <v>225</v>
      </c>
      <c r="K128" s="4" t="s">
        <v>225</v>
      </c>
      <c r="L128" s="4" t="s">
        <v>223</v>
      </c>
      <c r="M128" s="4" t="s">
        <v>222</v>
      </c>
      <c r="N128" s="4" t="s">
        <v>222</v>
      </c>
      <c r="O128" s="4" t="s">
        <v>222</v>
      </c>
      <c r="P128" s="4" t="s">
        <v>222</v>
      </c>
      <c r="Q128" s="4" t="s">
        <v>226</v>
      </c>
      <c r="R128" s="4" t="s">
        <v>225</v>
      </c>
      <c r="S128" s="4" t="s">
        <v>250</v>
      </c>
      <c r="T128" s="2" t="s">
        <v>250</v>
      </c>
      <c r="U128" s="4" t="s">
        <v>226</v>
      </c>
      <c r="V128" s="4" t="s">
        <v>226</v>
      </c>
      <c r="W128" s="4" t="s">
        <v>226</v>
      </c>
      <c r="X128" s="4" t="s">
        <v>226</v>
      </c>
      <c r="Y128" s="4" t="s">
        <v>226</v>
      </c>
      <c r="Z128" s="4" t="s">
        <v>274</v>
      </c>
    </row>
    <row r="129" spans="1:26" ht="12" customHeight="1" x14ac:dyDescent="0.3">
      <c r="A129" s="4" t="s">
        <v>259</v>
      </c>
      <c r="B129" s="4" t="s">
        <v>233</v>
      </c>
      <c r="C129" s="4" t="s">
        <v>234</v>
      </c>
      <c r="D129" s="2">
        <v>29</v>
      </c>
      <c r="E129" s="4" t="s">
        <v>69</v>
      </c>
      <c r="F129" s="2">
        <v>6161</v>
      </c>
      <c r="G129" s="4" t="s">
        <v>223</v>
      </c>
      <c r="H129" s="4" t="s">
        <v>226</v>
      </c>
      <c r="I129" s="4" t="s">
        <v>226</v>
      </c>
      <c r="J129" s="4" t="s">
        <v>226</v>
      </c>
      <c r="K129" s="4" t="s">
        <v>225</v>
      </c>
      <c r="L129" s="4" t="s">
        <v>222</v>
      </c>
      <c r="M129" s="4" t="s">
        <v>223</v>
      </c>
      <c r="N129" s="4" t="s">
        <v>223</v>
      </c>
      <c r="O129" s="4" t="s">
        <v>222</v>
      </c>
      <c r="P129" s="4" t="s">
        <v>222</v>
      </c>
      <c r="Q129" s="4" t="s">
        <v>226</v>
      </c>
      <c r="R129" s="4" t="s">
        <v>229</v>
      </c>
      <c r="S129" s="4" t="s">
        <v>251</v>
      </c>
      <c r="T129" s="2">
        <v>1</v>
      </c>
      <c r="U129" s="4" t="s">
        <v>224</v>
      </c>
      <c r="V129" s="4" t="s">
        <v>231</v>
      </c>
      <c r="W129" s="4" t="s">
        <v>224</v>
      </c>
      <c r="X129" s="4" t="s">
        <v>237</v>
      </c>
      <c r="Y129" s="4" t="s">
        <v>239</v>
      </c>
      <c r="Z129" s="4" t="s">
        <v>275</v>
      </c>
    </row>
    <row r="130" spans="1:26" ht="12" customHeight="1" x14ac:dyDescent="0.3">
      <c r="A130" s="4" t="s">
        <v>259</v>
      </c>
      <c r="B130" s="4" t="s">
        <v>233</v>
      </c>
      <c r="C130" s="4" t="s">
        <v>234</v>
      </c>
      <c r="D130" s="2">
        <v>29</v>
      </c>
      <c r="E130" s="4" t="s">
        <v>72</v>
      </c>
      <c r="F130" s="2">
        <v>95</v>
      </c>
      <c r="G130" s="4" t="s">
        <v>222</v>
      </c>
      <c r="H130" s="4" t="s">
        <v>243</v>
      </c>
      <c r="I130" s="4" t="s">
        <v>230</v>
      </c>
      <c r="J130" s="4" t="s">
        <v>229</v>
      </c>
      <c r="K130" s="4" t="s">
        <v>248</v>
      </c>
      <c r="L130" s="4" t="s">
        <v>223</v>
      </c>
      <c r="M130" s="4" t="s">
        <v>223</v>
      </c>
      <c r="N130" s="4" t="s">
        <v>223</v>
      </c>
      <c r="O130" s="4" t="s">
        <v>222</v>
      </c>
      <c r="P130" s="4" t="s">
        <v>222</v>
      </c>
      <c r="Q130" s="4" t="s">
        <v>230</v>
      </c>
      <c r="R130" s="4" t="s">
        <v>229</v>
      </c>
      <c r="S130" s="4" t="s">
        <v>251</v>
      </c>
      <c r="T130" s="2">
        <v>1</v>
      </c>
      <c r="U130" s="4" t="s">
        <v>235</v>
      </c>
      <c r="V130" s="4" t="s">
        <v>230</v>
      </c>
      <c r="W130" s="4" t="s">
        <v>230</v>
      </c>
      <c r="X130" s="4" t="s">
        <v>224</v>
      </c>
      <c r="Y130" s="4" t="s">
        <v>239</v>
      </c>
    </row>
    <row r="131" spans="1:26" ht="12" customHeight="1" x14ac:dyDescent="0.3">
      <c r="A131" s="4" t="s">
        <v>236</v>
      </c>
      <c r="B131" s="4" t="s">
        <v>233</v>
      </c>
      <c r="C131" s="4" t="s">
        <v>234</v>
      </c>
      <c r="D131" s="2">
        <v>30</v>
      </c>
      <c r="E131" s="4" t="s">
        <v>85</v>
      </c>
      <c r="F131" s="2">
        <v>811</v>
      </c>
      <c r="G131" s="4" t="s">
        <v>222</v>
      </c>
      <c r="H131" s="4" t="s">
        <v>225</v>
      </c>
      <c r="I131" s="4" t="s">
        <v>226</v>
      </c>
      <c r="J131" s="4" t="s">
        <v>226</v>
      </c>
      <c r="K131" s="4" t="s">
        <v>226</v>
      </c>
      <c r="L131" s="4" t="s">
        <v>222</v>
      </c>
      <c r="M131" s="4" t="s">
        <v>223</v>
      </c>
      <c r="N131" s="4" t="s">
        <v>222</v>
      </c>
      <c r="O131" s="4" t="s">
        <v>222</v>
      </c>
      <c r="P131" s="4" t="s">
        <v>223</v>
      </c>
      <c r="Q131" s="4" t="s">
        <v>226</v>
      </c>
      <c r="R131" s="4" t="s">
        <v>229</v>
      </c>
      <c r="S131" s="4" t="s">
        <v>252</v>
      </c>
      <c r="T131" s="2">
        <v>1</v>
      </c>
      <c r="U131" s="4" t="s">
        <v>235</v>
      </c>
      <c r="V131" s="4" t="s">
        <v>230</v>
      </c>
      <c r="W131" s="4" t="s">
        <v>231</v>
      </c>
      <c r="X131" s="4" t="s">
        <v>226</v>
      </c>
      <c r="Y131" s="4" t="s">
        <v>226</v>
      </c>
    </row>
    <row r="132" spans="1:26" ht="12" customHeight="1" x14ac:dyDescent="0.3">
      <c r="A132" s="4" t="s">
        <v>236</v>
      </c>
      <c r="B132" s="4" t="s">
        <v>233</v>
      </c>
      <c r="C132" s="4" t="s">
        <v>234</v>
      </c>
      <c r="D132" s="2">
        <v>30</v>
      </c>
      <c r="E132" s="4" t="s">
        <v>48</v>
      </c>
      <c r="F132" s="2">
        <v>1831</v>
      </c>
      <c r="G132" s="4" t="s">
        <v>222</v>
      </c>
      <c r="H132" s="4" t="s">
        <v>225</v>
      </c>
      <c r="I132" s="4" t="s">
        <v>226</v>
      </c>
      <c r="J132" s="4" t="s">
        <v>226</v>
      </c>
      <c r="K132" s="4" t="s">
        <v>225</v>
      </c>
      <c r="L132" s="4" t="s">
        <v>222</v>
      </c>
      <c r="M132" s="4" t="s">
        <v>222</v>
      </c>
      <c r="N132" s="4" t="s">
        <v>222</v>
      </c>
      <c r="O132" s="4" t="s">
        <v>222</v>
      </c>
      <c r="P132" s="4" t="s">
        <v>222</v>
      </c>
      <c r="Q132" s="4" t="s">
        <v>226</v>
      </c>
      <c r="R132" s="4" t="s">
        <v>229</v>
      </c>
      <c r="S132" s="4" t="s">
        <v>252</v>
      </c>
      <c r="T132" s="2">
        <v>1</v>
      </c>
      <c r="U132" s="4" t="s">
        <v>226</v>
      </c>
      <c r="V132" s="4" t="s">
        <v>226</v>
      </c>
      <c r="W132" s="4" t="s">
        <v>226</v>
      </c>
      <c r="X132" s="4" t="s">
        <v>226</v>
      </c>
      <c r="Y132" s="4" t="s">
        <v>226</v>
      </c>
    </row>
    <row r="133" spans="1:26" ht="12" customHeight="1" x14ac:dyDescent="0.3">
      <c r="A133" s="4" t="s">
        <v>236</v>
      </c>
      <c r="B133" s="4" t="s">
        <v>233</v>
      </c>
      <c r="C133" s="4" t="s">
        <v>234</v>
      </c>
      <c r="D133" s="2">
        <v>30</v>
      </c>
      <c r="E133" s="4" t="s">
        <v>56</v>
      </c>
      <c r="F133" s="2">
        <v>6763</v>
      </c>
      <c r="G133" s="4" t="s">
        <v>222</v>
      </c>
      <c r="H133" s="4" t="s">
        <v>225</v>
      </c>
      <c r="I133" s="4" t="s">
        <v>226</v>
      </c>
      <c r="J133" s="4" t="s">
        <v>226</v>
      </c>
      <c r="K133" s="4" t="s">
        <v>248</v>
      </c>
      <c r="L133" s="4" t="s">
        <v>222</v>
      </c>
      <c r="M133" s="4" t="s">
        <v>223</v>
      </c>
      <c r="N133" s="4" t="s">
        <v>223</v>
      </c>
      <c r="O133" s="4" t="s">
        <v>222</v>
      </c>
      <c r="P133" s="4" t="s">
        <v>222</v>
      </c>
      <c r="Q133" s="4" t="s">
        <v>231</v>
      </c>
      <c r="R133" s="4" t="s">
        <v>225</v>
      </c>
      <c r="S133" s="4" t="s">
        <v>226</v>
      </c>
      <c r="T133" s="2" t="s">
        <v>226</v>
      </c>
      <c r="U133" s="4" t="s">
        <v>235</v>
      </c>
      <c r="V133" s="4" t="s">
        <v>230</v>
      </c>
      <c r="W133" s="4" t="s">
        <v>230</v>
      </c>
      <c r="X133" s="4" t="s">
        <v>226</v>
      </c>
      <c r="Y133" s="4" t="s">
        <v>226</v>
      </c>
    </row>
    <row r="134" spans="1:26" ht="12" customHeight="1" x14ac:dyDescent="0.3">
      <c r="A134" s="4" t="s">
        <v>259</v>
      </c>
      <c r="B134" s="4" t="s">
        <v>233</v>
      </c>
      <c r="C134" s="4" t="s">
        <v>234</v>
      </c>
      <c r="D134" s="2">
        <v>30</v>
      </c>
      <c r="E134" s="4" t="s">
        <v>75</v>
      </c>
      <c r="F134" s="2">
        <v>1247</v>
      </c>
      <c r="G134" s="4" t="s">
        <v>223</v>
      </c>
      <c r="H134" s="4" t="s">
        <v>225</v>
      </c>
      <c r="I134" s="4" t="s">
        <v>226</v>
      </c>
      <c r="J134" s="4" t="s">
        <v>225</v>
      </c>
      <c r="K134" s="4" t="s">
        <v>244</v>
      </c>
      <c r="L134" s="4" t="s">
        <v>222</v>
      </c>
      <c r="M134" s="4" t="s">
        <v>223</v>
      </c>
      <c r="N134" s="4" t="s">
        <v>223</v>
      </c>
      <c r="O134" s="4" t="s">
        <v>222</v>
      </c>
      <c r="P134" s="4" t="s">
        <v>222</v>
      </c>
      <c r="Q134" s="4" t="s">
        <v>231</v>
      </c>
      <c r="R134" s="4" t="s">
        <v>229</v>
      </c>
      <c r="S134" s="4" t="s">
        <v>251</v>
      </c>
      <c r="T134" s="2">
        <v>1</v>
      </c>
      <c r="U134" s="4" t="s">
        <v>224</v>
      </c>
      <c r="V134" s="4" t="s">
        <v>224</v>
      </c>
      <c r="W134" s="4" t="s">
        <v>224</v>
      </c>
      <c r="X134" s="4" t="s">
        <v>237</v>
      </c>
      <c r="Y134" s="4" t="s">
        <v>239</v>
      </c>
    </row>
    <row r="135" spans="1:26" ht="12" customHeight="1" x14ac:dyDescent="0.3">
      <c r="A135" s="4" t="s">
        <v>259</v>
      </c>
      <c r="B135" s="4" t="s">
        <v>233</v>
      </c>
      <c r="C135" s="4" t="s">
        <v>234</v>
      </c>
      <c r="D135" s="2">
        <v>30</v>
      </c>
      <c r="E135" s="4" t="s">
        <v>69</v>
      </c>
      <c r="F135" s="2">
        <v>4925</v>
      </c>
      <c r="G135" s="4" t="s">
        <v>222</v>
      </c>
      <c r="H135" s="4" t="s">
        <v>226</v>
      </c>
      <c r="I135" s="4" t="s">
        <v>226</v>
      </c>
      <c r="J135" s="4" t="s">
        <v>226</v>
      </c>
      <c r="K135" s="4" t="s">
        <v>226</v>
      </c>
      <c r="L135" s="4" t="s">
        <v>222</v>
      </c>
      <c r="M135" s="4" t="s">
        <v>222</v>
      </c>
      <c r="N135" s="4" t="s">
        <v>222</v>
      </c>
      <c r="O135" s="4" t="s">
        <v>222</v>
      </c>
      <c r="P135" s="4" t="s">
        <v>222</v>
      </c>
      <c r="Q135" s="4" t="s">
        <v>226</v>
      </c>
      <c r="R135" s="4" t="s">
        <v>226</v>
      </c>
      <c r="S135" s="4" t="s">
        <v>226</v>
      </c>
      <c r="T135" s="2" t="s">
        <v>226</v>
      </c>
      <c r="U135" s="4" t="s">
        <v>226</v>
      </c>
      <c r="V135" s="4" t="s">
        <v>226</v>
      </c>
      <c r="W135" s="4" t="s">
        <v>226</v>
      </c>
      <c r="X135" s="4" t="s">
        <v>226</v>
      </c>
      <c r="Y135" s="4" t="s">
        <v>226</v>
      </c>
      <c r="Z135" s="4" t="s">
        <v>277</v>
      </c>
    </row>
    <row r="136" spans="1:26" ht="12" customHeight="1" x14ac:dyDescent="0.3">
      <c r="A136" s="4" t="s">
        <v>259</v>
      </c>
      <c r="B136" s="4" t="s">
        <v>233</v>
      </c>
      <c r="C136" s="4" t="s">
        <v>234</v>
      </c>
      <c r="D136" s="2">
        <v>30</v>
      </c>
      <c r="E136" s="4" t="s">
        <v>72</v>
      </c>
      <c r="F136" s="2">
        <v>1277</v>
      </c>
      <c r="G136" s="4" t="s">
        <v>223</v>
      </c>
      <c r="H136" s="4" t="s">
        <v>225</v>
      </c>
      <c r="I136" s="4" t="s">
        <v>226</v>
      </c>
      <c r="J136" s="4" t="s">
        <v>225</v>
      </c>
      <c r="K136" s="4" t="s">
        <v>247</v>
      </c>
      <c r="L136" s="4" t="s">
        <v>222</v>
      </c>
      <c r="M136" s="4" t="s">
        <v>223</v>
      </c>
      <c r="N136" s="4" t="s">
        <v>223</v>
      </c>
      <c r="O136" s="4" t="s">
        <v>222</v>
      </c>
      <c r="P136" s="4" t="s">
        <v>222</v>
      </c>
      <c r="Q136" s="4" t="s">
        <v>224</v>
      </c>
      <c r="R136" s="4" t="s">
        <v>229</v>
      </c>
      <c r="S136" s="4" t="s">
        <v>251</v>
      </c>
      <c r="T136" s="2">
        <v>1</v>
      </c>
      <c r="U136" s="4" t="s">
        <v>235</v>
      </c>
      <c r="V136" s="4" t="s">
        <v>224</v>
      </c>
      <c r="W136" s="4" t="s">
        <v>224</v>
      </c>
      <c r="X136" s="4" t="s">
        <v>224</v>
      </c>
      <c r="Y136" s="4" t="s">
        <v>239</v>
      </c>
    </row>
    <row r="137" spans="1:26" ht="12" customHeight="1" x14ac:dyDescent="0.3">
      <c r="A137" s="4" t="s">
        <v>236</v>
      </c>
      <c r="B137" s="4" t="s">
        <v>233</v>
      </c>
      <c r="C137" s="4" t="s">
        <v>234</v>
      </c>
      <c r="D137" s="2">
        <v>31</v>
      </c>
      <c r="E137" s="4" t="s">
        <v>85</v>
      </c>
      <c r="F137" s="2">
        <v>5902</v>
      </c>
      <c r="G137" s="4" t="s">
        <v>223</v>
      </c>
      <c r="H137" s="4" t="s">
        <v>225</v>
      </c>
      <c r="I137" s="4" t="s">
        <v>226</v>
      </c>
      <c r="J137" s="4" t="s">
        <v>225</v>
      </c>
      <c r="K137" s="4" t="s">
        <v>244</v>
      </c>
      <c r="L137" s="4" t="s">
        <v>222</v>
      </c>
      <c r="M137" s="4" t="s">
        <v>222</v>
      </c>
      <c r="N137" s="4" t="s">
        <v>222</v>
      </c>
      <c r="O137" s="4" t="s">
        <v>222</v>
      </c>
      <c r="P137" s="4" t="s">
        <v>222</v>
      </c>
      <c r="Q137" s="4" t="s">
        <v>226</v>
      </c>
      <c r="R137" s="4" t="s">
        <v>229</v>
      </c>
      <c r="S137" s="4" t="s">
        <v>252</v>
      </c>
      <c r="T137" s="2">
        <v>1</v>
      </c>
      <c r="U137" s="4" t="s">
        <v>224</v>
      </c>
      <c r="V137" s="4" t="s">
        <v>224</v>
      </c>
      <c r="W137" s="4" t="s">
        <v>231</v>
      </c>
      <c r="X137" s="4" t="s">
        <v>226</v>
      </c>
      <c r="Y137" s="4" t="s">
        <v>226</v>
      </c>
    </row>
    <row r="138" spans="1:26" ht="12" customHeight="1" x14ac:dyDescent="0.3">
      <c r="A138" s="4" t="s">
        <v>236</v>
      </c>
      <c r="B138" s="4" t="s">
        <v>233</v>
      </c>
      <c r="C138" s="4" t="s">
        <v>234</v>
      </c>
      <c r="D138" s="2">
        <v>31</v>
      </c>
      <c r="E138" s="4" t="s">
        <v>48</v>
      </c>
      <c r="F138" s="2">
        <v>6690</v>
      </c>
      <c r="G138" s="4" t="s">
        <v>222</v>
      </c>
      <c r="H138" s="4" t="s">
        <v>226</v>
      </c>
      <c r="I138" s="4" t="s">
        <v>226</v>
      </c>
      <c r="J138" s="4" t="s">
        <v>226</v>
      </c>
      <c r="K138" s="4" t="s">
        <v>226</v>
      </c>
      <c r="L138" s="4" t="s">
        <v>222</v>
      </c>
      <c r="M138" s="4" t="s">
        <v>222</v>
      </c>
      <c r="N138" s="4" t="s">
        <v>222</v>
      </c>
      <c r="O138" s="4" t="s">
        <v>222</v>
      </c>
      <c r="P138" s="4" t="s">
        <v>222</v>
      </c>
      <c r="Q138" s="4" t="s">
        <v>226</v>
      </c>
      <c r="R138" s="4" t="s">
        <v>226</v>
      </c>
      <c r="S138" s="4" t="s">
        <v>226</v>
      </c>
      <c r="T138" s="2" t="s">
        <v>226</v>
      </c>
      <c r="U138" s="4" t="s">
        <v>226</v>
      </c>
      <c r="V138" s="4" t="s">
        <v>226</v>
      </c>
      <c r="W138" s="4" t="s">
        <v>226</v>
      </c>
      <c r="X138" s="4" t="s">
        <v>226</v>
      </c>
      <c r="Y138" s="4" t="s">
        <v>226</v>
      </c>
    </row>
    <row r="139" spans="1:26" ht="12" customHeight="1" x14ac:dyDescent="0.3">
      <c r="A139" s="4" t="s">
        <v>236</v>
      </c>
      <c r="B139" s="4" t="s">
        <v>233</v>
      </c>
      <c r="C139" s="4" t="s">
        <v>234</v>
      </c>
      <c r="D139" s="2">
        <v>31</v>
      </c>
      <c r="E139" s="4" t="s">
        <v>56</v>
      </c>
      <c r="F139" s="2">
        <v>4564</v>
      </c>
      <c r="G139" s="4" t="s">
        <v>223</v>
      </c>
      <c r="H139" s="4" t="s">
        <v>243</v>
      </c>
      <c r="I139" s="4" t="s">
        <v>231</v>
      </c>
      <c r="J139" s="4" t="s">
        <v>229</v>
      </c>
      <c r="K139" s="4" t="s">
        <v>247</v>
      </c>
      <c r="L139" s="4" t="s">
        <v>223</v>
      </c>
      <c r="M139" s="4" t="s">
        <v>223</v>
      </c>
      <c r="N139" s="4" t="s">
        <v>222</v>
      </c>
      <c r="O139" s="4" t="s">
        <v>222</v>
      </c>
      <c r="P139" s="4" t="s">
        <v>222</v>
      </c>
      <c r="Q139" s="4" t="s">
        <v>230</v>
      </c>
      <c r="R139" s="4" t="s">
        <v>229</v>
      </c>
      <c r="S139" s="4" t="s">
        <v>252</v>
      </c>
      <c r="T139" s="2">
        <v>1</v>
      </c>
      <c r="U139" s="4" t="s">
        <v>235</v>
      </c>
      <c r="V139" s="4" t="s">
        <v>224</v>
      </c>
      <c r="W139" s="4" t="s">
        <v>224</v>
      </c>
      <c r="X139" s="4" t="s">
        <v>226</v>
      </c>
      <c r="Y139" s="4" t="s">
        <v>226</v>
      </c>
    </row>
    <row r="140" spans="1:26" ht="12" customHeight="1" x14ac:dyDescent="0.3">
      <c r="A140" s="4" t="s">
        <v>259</v>
      </c>
      <c r="B140" s="4" t="s">
        <v>233</v>
      </c>
      <c r="C140" s="4" t="s">
        <v>234</v>
      </c>
      <c r="D140" s="2">
        <v>31</v>
      </c>
      <c r="E140" s="4" t="s">
        <v>75</v>
      </c>
      <c r="F140" s="2">
        <v>5491</v>
      </c>
      <c r="G140" s="4" t="s">
        <v>223</v>
      </c>
      <c r="H140" s="4" t="s">
        <v>225</v>
      </c>
      <c r="I140" s="4" t="s">
        <v>226</v>
      </c>
      <c r="J140" s="4" t="s">
        <v>225</v>
      </c>
      <c r="K140" s="4" t="s">
        <v>225</v>
      </c>
      <c r="L140" s="4" t="s">
        <v>222</v>
      </c>
      <c r="M140" s="4" t="s">
        <v>223</v>
      </c>
      <c r="N140" s="4" t="s">
        <v>223</v>
      </c>
      <c r="O140" s="4" t="s">
        <v>222</v>
      </c>
      <c r="P140" s="4" t="s">
        <v>223</v>
      </c>
      <c r="Q140" s="4" t="s">
        <v>226</v>
      </c>
      <c r="R140" s="4" t="s">
        <v>229</v>
      </c>
      <c r="S140" s="4" t="s">
        <v>251</v>
      </c>
      <c r="T140" s="2">
        <v>1</v>
      </c>
      <c r="U140" s="4" t="s">
        <v>238</v>
      </c>
      <c r="V140" s="4" t="s">
        <v>224</v>
      </c>
      <c r="W140" s="4" t="s">
        <v>224</v>
      </c>
      <c r="X140" s="4" t="s">
        <v>237</v>
      </c>
      <c r="Y140" s="4" t="s">
        <v>239</v>
      </c>
      <c r="Z140" s="4" t="s">
        <v>279</v>
      </c>
    </row>
    <row r="141" spans="1:26" ht="12" customHeight="1" x14ac:dyDescent="0.3">
      <c r="A141" s="4" t="s">
        <v>259</v>
      </c>
      <c r="B141" s="4" t="s">
        <v>233</v>
      </c>
      <c r="C141" s="4" t="s">
        <v>234</v>
      </c>
      <c r="D141" s="2">
        <v>31</v>
      </c>
      <c r="E141" s="4" t="s">
        <v>69</v>
      </c>
      <c r="F141" s="2">
        <v>467</v>
      </c>
      <c r="G141" s="4" t="s">
        <v>222</v>
      </c>
      <c r="H141" s="4" t="s">
        <v>225</v>
      </c>
      <c r="I141" s="4" t="s">
        <v>226</v>
      </c>
      <c r="J141" s="4" t="s">
        <v>225</v>
      </c>
      <c r="K141" s="4" t="s">
        <v>244</v>
      </c>
      <c r="L141" s="4" t="s">
        <v>223</v>
      </c>
      <c r="M141" s="4" t="s">
        <v>222</v>
      </c>
      <c r="N141" s="4" t="s">
        <v>223</v>
      </c>
      <c r="O141" s="4" t="s">
        <v>222</v>
      </c>
      <c r="P141" s="4" t="s">
        <v>222</v>
      </c>
      <c r="Q141" s="4" t="s">
        <v>231</v>
      </c>
      <c r="R141" s="4" t="s">
        <v>225</v>
      </c>
      <c r="S141" s="4" t="s">
        <v>250</v>
      </c>
      <c r="T141" s="2" t="s">
        <v>250</v>
      </c>
      <c r="U141" s="4" t="s">
        <v>224</v>
      </c>
      <c r="V141" s="4" t="s">
        <v>224</v>
      </c>
      <c r="W141" s="4" t="s">
        <v>224</v>
      </c>
      <c r="X141" s="4" t="s">
        <v>237</v>
      </c>
      <c r="Y141" s="4" t="s">
        <v>239</v>
      </c>
    </row>
    <row r="142" spans="1:26" ht="12" customHeight="1" x14ac:dyDescent="0.3">
      <c r="A142" s="4" t="s">
        <v>259</v>
      </c>
      <c r="B142" s="4" t="s">
        <v>233</v>
      </c>
      <c r="C142" s="4" t="s">
        <v>234</v>
      </c>
      <c r="D142" s="2">
        <v>31</v>
      </c>
      <c r="E142" s="4" t="s">
        <v>72</v>
      </c>
      <c r="F142" s="2">
        <v>1922</v>
      </c>
      <c r="G142" s="4" t="s">
        <v>223</v>
      </c>
      <c r="H142" s="4" t="s">
        <v>243</v>
      </c>
      <c r="I142" s="4" t="s">
        <v>230</v>
      </c>
      <c r="J142" s="4" t="s">
        <v>226</v>
      </c>
      <c r="K142" s="4" t="s">
        <v>247</v>
      </c>
      <c r="L142" s="4" t="s">
        <v>222</v>
      </c>
      <c r="M142" s="4" t="s">
        <v>223</v>
      </c>
      <c r="N142" s="4" t="s">
        <v>223</v>
      </c>
      <c r="O142" s="4" t="s">
        <v>222</v>
      </c>
      <c r="P142" s="4" t="s">
        <v>222</v>
      </c>
      <c r="Q142" s="4" t="s">
        <v>230</v>
      </c>
      <c r="R142" s="4" t="s">
        <v>229</v>
      </c>
      <c r="S142" s="4" t="s">
        <v>251</v>
      </c>
      <c r="T142" s="2">
        <v>1</v>
      </c>
      <c r="U142" s="4" t="s">
        <v>235</v>
      </c>
      <c r="V142" s="4" t="s">
        <v>230</v>
      </c>
      <c r="W142" s="4" t="s">
        <v>230</v>
      </c>
      <c r="X142" s="4" t="s">
        <v>237</v>
      </c>
      <c r="Y142" s="4" t="s">
        <v>239</v>
      </c>
    </row>
    <row r="143" spans="1:26" ht="12" customHeight="1" x14ac:dyDescent="0.3">
      <c r="A143" s="4" t="s">
        <v>236</v>
      </c>
      <c r="B143" s="4" t="s">
        <v>233</v>
      </c>
      <c r="C143" s="4" t="s">
        <v>234</v>
      </c>
      <c r="D143" s="2">
        <v>35</v>
      </c>
      <c r="E143" s="4" t="s">
        <v>85</v>
      </c>
      <c r="F143" s="2">
        <v>1247</v>
      </c>
      <c r="G143" s="4" t="s">
        <v>223</v>
      </c>
      <c r="H143" s="4" t="s">
        <v>225</v>
      </c>
      <c r="I143" s="4" t="s">
        <v>226</v>
      </c>
      <c r="J143" s="4" t="s">
        <v>225</v>
      </c>
      <c r="K143" s="4" t="s">
        <v>244</v>
      </c>
      <c r="L143" s="4" t="s">
        <v>223</v>
      </c>
      <c r="M143" s="4" t="s">
        <v>222</v>
      </c>
      <c r="N143" s="4" t="s">
        <v>222</v>
      </c>
      <c r="O143" s="4" t="s">
        <v>222</v>
      </c>
      <c r="P143" s="4" t="s">
        <v>222</v>
      </c>
      <c r="Q143" s="4" t="s">
        <v>231</v>
      </c>
      <c r="R143" s="4" t="s">
        <v>229</v>
      </c>
      <c r="S143" s="4" t="s">
        <v>251</v>
      </c>
      <c r="T143" s="2">
        <v>1</v>
      </c>
      <c r="U143" s="4" t="s">
        <v>224</v>
      </c>
      <c r="V143" s="4" t="s">
        <v>231</v>
      </c>
      <c r="W143" s="4" t="s">
        <v>224</v>
      </c>
      <c r="X143" s="4" t="s">
        <v>226</v>
      </c>
      <c r="Y143" s="4" t="s">
        <v>226</v>
      </c>
      <c r="Z143" s="4" t="s">
        <v>281</v>
      </c>
    </row>
    <row r="144" spans="1:26" ht="12" customHeight="1" x14ac:dyDescent="0.3">
      <c r="A144" s="4" t="s">
        <v>236</v>
      </c>
      <c r="B144" s="4" t="s">
        <v>233</v>
      </c>
      <c r="C144" s="4" t="s">
        <v>234</v>
      </c>
      <c r="D144" s="2">
        <v>35</v>
      </c>
      <c r="E144" s="4" t="s">
        <v>48</v>
      </c>
      <c r="F144" s="2">
        <v>6763</v>
      </c>
      <c r="G144" s="4" t="s">
        <v>223</v>
      </c>
      <c r="H144" s="4" t="s">
        <v>243</v>
      </c>
      <c r="I144" s="4" t="s">
        <v>231</v>
      </c>
      <c r="J144" s="4" t="s">
        <v>225</v>
      </c>
      <c r="K144" s="4" t="s">
        <v>247</v>
      </c>
      <c r="L144" s="4" t="s">
        <v>222</v>
      </c>
      <c r="M144" s="4" t="s">
        <v>223</v>
      </c>
      <c r="N144" s="4" t="s">
        <v>223</v>
      </c>
      <c r="O144" s="4" t="s">
        <v>222</v>
      </c>
      <c r="P144" s="4" t="s">
        <v>222</v>
      </c>
      <c r="Q144" s="4" t="s">
        <v>231</v>
      </c>
      <c r="R144" s="4" t="s">
        <v>225</v>
      </c>
      <c r="S144" s="4" t="s">
        <v>250</v>
      </c>
      <c r="T144" s="2" t="s">
        <v>250</v>
      </c>
      <c r="U144" s="4" t="s">
        <v>235</v>
      </c>
      <c r="V144" s="4" t="s">
        <v>230</v>
      </c>
      <c r="W144" s="4" t="s">
        <v>231</v>
      </c>
      <c r="X144" s="4" t="s">
        <v>226</v>
      </c>
      <c r="Y144" s="4" t="s">
        <v>226</v>
      </c>
    </row>
    <row r="145" spans="1:26" ht="12" customHeight="1" x14ac:dyDescent="0.3">
      <c r="A145" s="4" t="s">
        <v>236</v>
      </c>
      <c r="B145" s="4" t="s">
        <v>233</v>
      </c>
      <c r="C145" s="4" t="s">
        <v>234</v>
      </c>
      <c r="D145" s="2">
        <v>35</v>
      </c>
      <c r="E145" s="4" t="s">
        <v>56</v>
      </c>
      <c r="F145" s="2">
        <v>238</v>
      </c>
      <c r="G145" s="4" t="s">
        <v>223</v>
      </c>
      <c r="H145" s="4" t="s">
        <v>225</v>
      </c>
      <c r="I145" s="4" t="s">
        <v>226</v>
      </c>
      <c r="J145" s="4" t="s">
        <v>229</v>
      </c>
      <c r="K145" s="4" t="s">
        <v>226</v>
      </c>
      <c r="L145" s="4" t="s">
        <v>222</v>
      </c>
      <c r="M145" s="4" t="s">
        <v>222</v>
      </c>
      <c r="N145" s="4" t="s">
        <v>222</v>
      </c>
      <c r="O145" s="4" t="s">
        <v>222</v>
      </c>
      <c r="P145" s="4" t="s">
        <v>222</v>
      </c>
      <c r="Q145" s="4" t="s">
        <v>230</v>
      </c>
      <c r="R145" s="4" t="s">
        <v>229</v>
      </c>
      <c r="S145" s="4" t="s">
        <v>252</v>
      </c>
      <c r="T145" s="2">
        <v>1</v>
      </c>
      <c r="U145" s="4" t="s">
        <v>224</v>
      </c>
      <c r="V145" s="4" t="s">
        <v>224</v>
      </c>
      <c r="W145" s="4" t="s">
        <v>231</v>
      </c>
      <c r="X145" s="4" t="s">
        <v>226</v>
      </c>
      <c r="Y145" s="4" t="s">
        <v>226</v>
      </c>
    </row>
    <row r="146" spans="1:26" ht="12" customHeight="1" x14ac:dyDescent="0.3">
      <c r="A146" s="4" t="s">
        <v>259</v>
      </c>
      <c r="B146" s="4" t="s">
        <v>233</v>
      </c>
      <c r="C146" s="4" t="s">
        <v>234</v>
      </c>
      <c r="D146" s="2">
        <v>35</v>
      </c>
      <c r="E146" s="4" t="s">
        <v>75</v>
      </c>
      <c r="F146" s="2">
        <v>7913</v>
      </c>
      <c r="G146" s="4" t="s">
        <v>222</v>
      </c>
      <c r="H146" s="4" t="s">
        <v>225</v>
      </c>
      <c r="I146" s="4" t="s">
        <v>226</v>
      </c>
      <c r="J146" s="4" t="s">
        <v>225</v>
      </c>
      <c r="K146" s="4" t="s">
        <v>247</v>
      </c>
      <c r="L146" s="4" t="s">
        <v>223</v>
      </c>
      <c r="M146" s="4" t="s">
        <v>222</v>
      </c>
      <c r="N146" s="4" t="s">
        <v>223</v>
      </c>
      <c r="O146" s="4" t="s">
        <v>222</v>
      </c>
      <c r="P146" s="4" t="s">
        <v>223</v>
      </c>
      <c r="Q146" s="4" t="s">
        <v>230</v>
      </c>
      <c r="R146" s="4" t="s">
        <v>264</v>
      </c>
      <c r="S146" s="4" t="s">
        <v>250</v>
      </c>
      <c r="T146" s="2" t="s">
        <v>250</v>
      </c>
      <c r="U146" s="4" t="s">
        <v>235</v>
      </c>
      <c r="V146" s="4" t="s">
        <v>224</v>
      </c>
      <c r="W146" s="4" t="s">
        <v>230</v>
      </c>
      <c r="X146" s="4" t="s">
        <v>237</v>
      </c>
      <c r="Y146" s="4" t="s">
        <v>239</v>
      </c>
    </row>
    <row r="147" spans="1:26" ht="12" customHeight="1" x14ac:dyDescent="0.3">
      <c r="A147" s="4" t="s">
        <v>259</v>
      </c>
      <c r="B147" s="4" t="s">
        <v>233</v>
      </c>
      <c r="C147" s="4" t="s">
        <v>234</v>
      </c>
      <c r="D147" s="2">
        <v>35</v>
      </c>
      <c r="E147" s="4" t="s">
        <v>69</v>
      </c>
      <c r="F147" s="2">
        <v>467</v>
      </c>
      <c r="G147" s="4" t="s">
        <v>222</v>
      </c>
      <c r="H147" s="4" t="s">
        <v>225</v>
      </c>
      <c r="I147" s="4" t="s">
        <v>226</v>
      </c>
      <c r="J147" s="4" t="s">
        <v>225</v>
      </c>
      <c r="K147" s="4" t="s">
        <v>244</v>
      </c>
      <c r="L147" s="4" t="s">
        <v>222</v>
      </c>
      <c r="M147" s="4" t="s">
        <v>223</v>
      </c>
      <c r="N147" s="4" t="s">
        <v>223</v>
      </c>
      <c r="O147" s="4" t="s">
        <v>222</v>
      </c>
      <c r="P147" s="4" t="s">
        <v>223</v>
      </c>
      <c r="Q147" s="4" t="s">
        <v>224</v>
      </c>
      <c r="R147" s="4" t="s">
        <v>229</v>
      </c>
      <c r="S147" s="4" t="s">
        <v>251</v>
      </c>
      <c r="T147" s="2">
        <v>1</v>
      </c>
      <c r="U147" s="4" t="s">
        <v>235</v>
      </c>
      <c r="V147" s="4" t="s">
        <v>224</v>
      </c>
      <c r="W147" s="4" t="s">
        <v>224</v>
      </c>
      <c r="X147" s="4" t="s">
        <v>226</v>
      </c>
      <c r="Y147" s="4" t="s">
        <v>239</v>
      </c>
    </row>
    <row r="148" spans="1:26" ht="12" customHeight="1" x14ac:dyDescent="0.3">
      <c r="A148" s="4" t="s">
        <v>259</v>
      </c>
      <c r="B148" s="4" t="s">
        <v>233</v>
      </c>
      <c r="C148" s="4" t="s">
        <v>234</v>
      </c>
      <c r="D148" s="2">
        <v>35</v>
      </c>
      <c r="E148" s="4" t="s">
        <v>72</v>
      </c>
      <c r="F148" s="2">
        <v>4761</v>
      </c>
      <c r="G148" s="4" t="s">
        <v>223</v>
      </c>
      <c r="H148" s="4" t="s">
        <v>243</v>
      </c>
      <c r="I148" s="4" t="s">
        <v>231</v>
      </c>
      <c r="J148" s="4" t="s">
        <v>225</v>
      </c>
      <c r="K148" s="4" t="s">
        <v>225</v>
      </c>
      <c r="L148" s="4" t="s">
        <v>222</v>
      </c>
      <c r="M148" s="4" t="s">
        <v>223</v>
      </c>
      <c r="N148" s="4" t="s">
        <v>223</v>
      </c>
      <c r="O148" s="4" t="s">
        <v>222</v>
      </c>
      <c r="P148" s="4" t="s">
        <v>222</v>
      </c>
      <c r="Q148" s="4" t="s">
        <v>226</v>
      </c>
      <c r="R148" s="4" t="s">
        <v>229</v>
      </c>
      <c r="S148" s="4" t="s">
        <v>251</v>
      </c>
      <c r="T148" s="2">
        <v>1</v>
      </c>
      <c r="U148" s="4" t="s">
        <v>224</v>
      </c>
      <c r="V148" s="4" t="s">
        <v>224</v>
      </c>
      <c r="W148" s="4" t="s">
        <v>224</v>
      </c>
      <c r="X148" s="4" t="s">
        <v>231</v>
      </c>
      <c r="Y148" s="4" t="s">
        <v>239</v>
      </c>
    </row>
    <row r="149" spans="1:26" ht="12" customHeight="1" x14ac:dyDescent="0.3">
      <c r="A149" s="4" t="s">
        <v>259</v>
      </c>
      <c r="B149" s="4" t="s">
        <v>233</v>
      </c>
      <c r="C149" s="4" t="s">
        <v>234</v>
      </c>
      <c r="D149" s="2">
        <v>36</v>
      </c>
      <c r="E149" s="4" t="s">
        <v>75</v>
      </c>
      <c r="F149" s="2">
        <v>6690</v>
      </c>
      <c r="G149" s="4" t="s">
        <v>222</v>
      </c>
      <c r="H149" s="4" t="s">
        <v>225</v>
      </c>
      <c r="I149" s="4" t="s">
        <v>226</v>
      </c>
      <c r="J149" s="4" t="s">
        <v>225</v>
      </c>
      <c r="K149" s="4" t="s">
        <v>226</v>
      </c>
      <c r="L149" s="4" t="s">
        <v>222</v>
      </c>
      <c r="M149" s="4" t="s">
        <v>223</v>
      </c>
      <c r="N149" s="4" t="s">
        <v>222</v>
      </c>
      <c r="O149" s="4" t="s">
        <v>222</v>
      </c>
      <c r="P149" s="4" t="s">
        <v>222</v>
      </c>
      <c r="Q149" s="4" t="s">
        <v>226</v>
      </c>
      <c r="R149" s="4" t="s">
        <v>226</v>
      </c>
      <c r="S149" s="4" t="s">
        <v>226</v>
      </c>
      <c r="T149" s="2" t="s">
        <v>226</v>
      </c>
      <c r="U149" s="4" t="s">
        <v>226</v>
      </c>
      <c r="V149" s="4" t="s">
        <v>226</v>
      </c>
      <c r="W149" s="4" t="s">
        <v>226</v>
      </c>
      <c r="X149" s="4" t="s">
        <v>226</v>
      </c>
      <c r="Y149" s="4" t="s">
        <v>226</v>
      </c>
      <c r="Z149" s="4" t="s">
        <v>274</v>
      </c>
    </row>
    <row r="150" spans="1:26" ht="12" customHeight="1" x14ac:dyDescent="0.3">
      <c r="A150" s="4" t="s">
        <v>259</v>
      </c>
      <c r="B150" s="4" t="s">
        <v>233</v>
      </c>
      <c r="C150" s="4" t="s">
        <v>234</v>
      </c>
      <c r="D150" s="2">
        <v>36</v>
      </c>
      <c r="E150" s="4" t="s">
        <v>69</v>
      </c>
      <c r="F150" s="2">
        <v>1307</v>
      </c>
      <c r="G150" s="4" t="s">
        <v>222</v>
      </c>
      <c r="H150" s="4" t="s">
        <v>225</v>
      </c>
      <c r="I150" s="4" t="s">
        <v>226</v>
      </c>
      <c r="J150" s="4" t="s">
        <v>225</v>
      </c>
      <c r="K150" s="4" t="s">
        <v>226</v>
      </c>
      <c r="L150" s="4" t="s">
        <v>222</v>
      </c>
      <c r="M150" s="4" t="s">
        <v>223</v>
      </c>
      <c r="N150" s="4" t="s">
        <v>222</v>
      </c>
      <c r="O150" s="4" t="s">
        <v>222</v>
      </c>
      <c r="P150" s="4" t="s">
        <v>222</v>
      </c>
      <c r="Q150" s="4" t="s">
        <v>226</v>
      </c>
      <c r="R150" s="4" t="s">
        <v>226</v>
      </c>
      <c r="S150" s="4" t="s">
        <v>226</v>
      </c>
      <c r="T150" s="2" t="s">
        <v>226</v>
      </c>
      <c r="U150" s="4" t="s">
        <v>226</v>
      </c>
      <c r="V150" s="4" t="s">
        <v>226</v>
      </c>
      <c r="W150" s="4" t="s">
        <v>226</v>
      </c>
      <c r="X150" s="4" t="s">
        <v>226</v>
      </c>
      <c r="Y150" s="4" t="s">
        <v>226</v>
      </c>
      <c r="Z150" s="4" t="s">
        <v>274</v>
      </c>
    </row>
    <row r="151" spans="1:26" ht="12" customHeight="1" x14ac:dyDescent="0.3">
      <c r="A151" s="4" t="s">
        <v>259</v>
      </c>
      <c r="B151" s="4" t="s">
        <v>233</v>
      </c>
      <c r="C151" s="4" t="s">
        <v>234</v>
      </c>
      <c r="D151" s="2">
        <v>36</v>
      </c>
      <c r="E151" s="4" t="s">
        <v>72</v>
      </c>
      <c r="F151" s="2">
        <v>4925</v>
      </c>
      <c r="G151" s="4" t="s">
        <v>222</v>
      </c>
      <c r="H151" s="4" t="s">
        <v>225</v>
      </c>
      <c r="I151" s="4" t="s">
        <v>226</v>
      </c>
      <c r="J151" s="4" t="s">
        <v>225</v>
      </c>
      <c r="K151" s="4" t="s">
        <v>244</v>
      </c>
      <c r="L151" s="4" t="s">
        <v>223</v>
      </c>
      <c r="M151" s="4" t="s">
        <v>223</v>
      </c>
      <c r="N151" s="4" t="s">
        <v>223</v>
      </c>
      <c r="O151" s="4" t="s">
        <v>222</v>
      </c>
      <c r="P151" s="4" t="s">
        <v>222</v>
      </c>
      <c r="Q151" s="4" t="s">
        <v>230</v>
      </c>
      <c r="R151" s="4" t="s">
        <v>229</v>
      </c>
      <c r="S151" s="4" t="s">
        <v>252</v>
      </c>
      <c r="T151" s="2">
        <v>0</v>
      </c>
      <c r="U151" s="4" t="s">
        <v>224</v>
      </c>
      <c r="V151" s="4" t="s">
        <v>224</v>
      </c>
      <c r="W151" s="4" t="s">
        <v>224</v>
      </c>
      <c r="X151" s="4" t="s">
        <v>237</v>
      </c>
      <c r="Y151" s="4" t="s">
        <v>239</v>
      </c>
    </row>
    <row r="152" spans="1:26" ht="12" customHeight="1" x14ac:dyDescent="0.3">
      <c r="A152" s="4" t="s">
        <v>236</v>
      </c>
      <c r="B152" s="4" t="s">
        <v>233</v>
      </c>
      <c r="C152" s="4" t="s">
        <v>234</v>
      </c>
      <c r="D152" s="2">
        <v>36</v>
      </c>
      <c r="E152" s="4" t="s">
        <v>85</v>
      </c>
      <c r="F152" s="2">
        <v>1922</v>
      </c>
      <c r="G152" s="4" t="s">
        <v>222</v>
      </c>
      <c r="H152" s="4" t="s">
        <v>243</v>
      </c>
      <c r="I152" s="4" t="s">
        <v>230</v>
      </c>
      <c r="J152" s="4" t="s">
        <v>249</v>
      </c>
      <c r="K152" s="4" t="s">
        <v>247</v>
      </c>
      <c r="L152" s="4" t="s">
        <v>222</v>
      </c>
      <c r="M152" s="4" t="s">
        <v>223</v>
      </c>
      <c r="N152" s="4" t="s">
        <v>223</v>
      </c>
      <c r="O152" s="4" t="s">
        <v>222</v>
      </c>
      <c r="P152" s="4" t="s">
        <v>222</v>
      </c>
      <c r="Q152" s="4" t="s">
        <v>230</v>
      </c>
      <c r="R152" s="4" t="s">
        <v>264</v>
      </c>
      <c r="S152" s="4" t="s">
        <v>250</v>
      </c>
      <c r="T152" s="2" t="s">
        <v>250</v>
      </c>
      <c r="U152" s="4" t="s">
        <v>235</v>
      </c>
      <c r="V152" s="4" t="s">
        <v>230</v>
      </c>
      <c r="W152" s="4" t="s">
        <v>224</v>
      </c>
      <c r="X152" s="4" t="s">
        <v>226</v>
      </c>
      <c r="Y152" s="4" t="s">
        <v>226</v>
      </c>
    </row>
    <row r="153" spans="1:26" ht="12" customHeight="1" x14ac:dyDescent="0.3">
      <c r="A153" s="4" t="s">
        <v>236</v>
      </c>
      <c r="B153" s="4" t="s">
        <v>233</v>
      </c>
      <c r="C153" s="4" t="s">
        <v>234</v>
      </c>
      <c r="D153" s="2">
        <v>36</v>
      </c>
      <c r="E153" s="4" t="s">
        <v>48</v>
      </c>
      <c r="F153" s="2">
        <v>1277</v>
      </c>
      <c r="G153" s="4" t="s">
        <v>223</v>
      </c>
      <c r="H153" s="4" t="s">
        <v>225</v>
      </c>
      <c r="I153" s="4" t="s">
        <v>226</v>
      </c>
      <c r="J153" s="4" t="s">
        <v>225</v>
      </c>
      <c r="K153" s="4" t="s">
        <v>244</v>
      </c>
      <c r="L153" s="4" t="s">
        <v>222</v>
      </c>
      <c r="M153" s="4" t="s">
        <v>223</v>
      </c>
      <c r="N153" s="4" t="s">
        <v>222</v>
      </c>
      <c r="O153" s="4" t="s">
        <v>222</v>
      </c>
      <c r="P153" s="4" t="s">
        <v>223</v>
      </c>
      <c r="Q153" s="4" t="s">
        <v>230</v>
      </c>
      <c r="R153" s="4" t="s">
        <v>229</v>
      </c>
      <c r="S153" s="4" t="s">
        <v>226</v>
      </c>
      <c r="T153" s="2">
        <v>1</v>
      </c>
      <c r="U153" s="4" t="s">
        <v>224</v>
      </c>
      <c r="V153" s="4" t="s">
        <v>231</v>
      </c>
      <c r="W153" s="4" t="s">
        <v>231</v>
      </c>
      <c r="X153" s="4" t="s">
        <v>226</v>
      </c>
      <c r="Y153" s="4" t="s">
        <v>226</v>
      </c>
    </row>
    <row r="154" spans="1:26" ht="12" customHeight="1" x14ac:dyDescent="0.3">
      <c r="A154" s="4" t="s">
        <v>236</v>
      </c>
      <c r="B154" s="4" t="s">
        <v>233</v>
      </c>
      <c r="C154" s="4" t="s">
        <v>234</v>
      </c>
      <c r="D154" s="2">
        <v>36</v>
      </c>
      <c r="E154" s="4" t="s">
        <v>56</v>
      </c>
      <c r="F154" s="2">
        <v>3597</v>
      </c>
      <c r="G154" s="4" t="s">
        <v>222</v>
      </c>
      <c r="H154" s="4" t="s">
        <v>225</v>
      </c>
      <c r="I154" s="4" t="s">
        <v>226</v>
      </c>
      <c r="J154" s="4" t="s">
        <v>225</v>
      </c>
      <c r="K154" s="4" t="s">
        <v>244</v>
      </c>
      <c r="L154" s="4" t="s">
        <v>223</v>
      </c>
      <c r="M154" s="4" t="s">
        <v>223</v>
      </c>
      <c r="N154" s="4" t="s">
        <v>222</v>
      </c>
      <c r="O154" s="4" t="s">
        <v>222</v>
      </c>
      <c r="P154" s="4" t="s">
        <v>223</v>
      </c>
      <c r="Q154" s="4" t="s">
        <v>230</v>
      </c>
      <c r="R154" s="4" t="s">
        <v>229</v>
      </c>
      <c r="S154" s="4" t="s">
        <v>226</v>
      </c>
      <c r="T154" s="2">
        <v>1</v>
      </c>
      <c r="U154" s="4" t="s">
        <v>238</v>
      </c>
      <c r="V154" s="4" t="s">
        <v>231</v>
      </c>
      <c r="W154" s="4" t="s">
        <v>231</v>
      </c>
      <c r="X154" s="4" t="s">
        <v>226</v>
      </c>
      <c r="Y154" s="4" t="s">
        <v>226</v>
      </c>
    </row>
    <row r="155" spans="1:26" ht="12" customHeight="1" x14ac:dyDescent="0.3">
      <c r="A155" s="4" t="s">
        <v>259</v>
      </c>
      <c r="B155" s="4" t="s">
        <v>233</v>
      </c>
      <c r="C155" s="4" t="s">
        <v>234</v>
      </c>
      <c r="D155" s="2">
        <v>37</v>
      </c>
      <c r="E155" s="4" t="s">
        <v>75</v>
      </c>
      <c r="F155" s="2">
        <v>3467</v>
      </c>
      <c r="G155" s="4" t="s">
        <v>223</v>
      </c>
      <c r="H155" s="4" t="s">
        <v>245</v>
      </c>
      <c r="I155" s="4" t="s">
        <v>230</v>
      </c>
      <c r="J155" s="4" t="s">
        <v>225</v>
      </c>
      <c r="K155" s="4" t="s">
        <v>248</v>
      </c>
      <c r="L155" s="4" t="s">
        <v>223</v>
      </c>
      <c r="M155" s="4" t="s">
        <v>223</v>
      </c>
      <c r="N155" s="4" t="s">
        <v>223</v>
      </c>
      <c r="O155" s="4" t="s">
        <v>222</v>
      </c>
      <c r="P155" s="4" t="s">
        <v>223</v>
      </c>
      <c r="Q155" s="4" t="s">
        <v>226</v>
      </c>
      <c r="R155" s="4" t="s">
        <v>225</v>
      </c>
      <c r="S155" s="4" t="s">
        <v>250</v>
      </c>
      <c r="T155" s="2" t="s">
        <v>250</v>
      </c>
      <c r="U155" s="4" t="s">
        <v>235</v>
      </c>
      <c r="V155" s="4" t="s">
        <v>230</v>
      </c>
      <c r="W155" s="4" t="s">
        <v>230</v>
      </c>
      <c r="X155" s="4" t="s">
        <v>237</v>
      </c>
      <c r="Y155" s="4" t="s">
        <v>239</v>
      </c>
      <c r="Z155" s="4" t="s">
        <v>293</v>
      </c>
    </row>
    <row r="156" spans="1:26" ht="12" customHeight="1" x14ac:dyDescent="0.3">
      <c r="A156" s="4" t="s">
        <v>259</v>
      </c>
      <c r="B156" s="4" t="s">
        <v>233</v>
      </c>
      <c r="C156" s="4" t="s">
        <v>234</v>
      </c>
      <c r="D156" s="2">
        <v>37</v>
      </c>
      <c r="E156" s="4" t="s">
        <v>69</v>
      </c>
      <c r="F156" s="2">
        <v>1058</v>
      </c>
      <c r="G156" s="4" t="s">
        <v>222</v>
      </c>
      <c r="H156" s="4" t="s">
        <v>243</v>
      </c>
      <c r="I156" s="4" t="s">
        <v>230</v>
      </c>
      <c r="J156" s="4" t="s">
        <v>229</v>
      </c>
      <c r="K156" s="4" t="s">
        <v>226</v>
      </c>
      <c r="L156" s="4" t="s">
        <v>223</v>
      </c>
      <c r="M156" s="4" t="s">
        <v>222</v>
      </c>
      <c r="N156" s="4" t="s">
        <v>223</v>
      </c>
      <c r="O156" s="4" t="s">
        <v>222</v>
      </c>
      <c r="P156" s="4" t="s">
        <v>222</v>
      </c>
      <c r="Q156" s="4" t="s">
        <v>226</v>
      </c>
      <c r="R156" s="4" t="s">
        <v>229</v>
      </c>
      <c r="S156" s="4" t="s">
        <v>253</v>
      </c>
      <c r="T156" s="2">
        <v>1</v>
      </c>
      <c r="U156" s="4" t="s">
        <v>235</v>
      </c>
      <c r="V156" s="4" t="s">
        <v>224</v>
      </c>
      <c r="W156" s="4" t="s">
        <v>224</v>
      </c>
      <c r="X156" s="4" t="s">
        <v>237</v>
      </c>
      <c r="Y156" s="4" t="s">
        <v>239</v>
      </c>
    </row>
    <row r="157" spans="1:26" ht="12" customHeight="1" x14ac:dyDescent="0.3">
      <c r="A157" s="4" t="s">
        <v>259</v>
      </c>
      <c r="B157" s="4" t="s">
        <v>233</v>
      </c>
      <c r="C157" s="4" t="s">
        <v>234</v>
      </c>
      <c r="D157" s="2">
        <v>37</v>
      </c>
      <c r="E157" s="4" t="s">
        <v>72</v>
      </c>
      <c r="F157" s="2">
        <v>4041</v>
      </c>
      <c r="G157" s="4" t="s">
        <v>223</v>
      </c>
      <c r="H157" s="4" t="s">
        <v>243</v>
      </c>
      <c r="I157" s="4" t="s">
        <v>230</v>
      </c>
      <c r="J157" s="4" t="s">
        <v>225</v>
      </c>
      <c r="K157" s="4" t="s">
        <v>226</v>
      </c>
      <c r="L157" s="4" t="s">
        <v>223</v>
      </c>
      <c r="M157" s="4" t="s">
        <v>222</v>
      </c>
      <c r="N157" s="4" t="s">
        <v>223</v>
      </c>
      <c r="O157" s="4" t="s">
        <v>222</v>
      </c>
      <c r="P157" s="4" t="s">
        <v>222</v>
      </c>
      <c r="Q157" s="4" t="s">
        <v>226</v>
      </c>
      <c r="R157" s="4" t="s">
        <v>229</v>
      </c>
      <c r="S157" s="4" t="s">
        <v>253</v>
      </c>
      <c r="T157" s="2">
        <v>1</v>
      </c>
      <c r="U157" s="4" t="s">
        <v>224</v>
      </c>
      <c r="V157" s="4" t="s">
        <v>224</v>
      </c>
      <c r="W157" s="4" t="s">
        <v>224</v>
      </c>
      <c r="X157" s="4" t="s">
        <v>237</v>
      </c>
      <c r="Y157" s="4" t="s">
        <v>239</v>
      </c>
    </row>
    <row r="158" spans="1:26" ht="12" customHeight="1" x14ac:dyDescent="0.3">
      <c r="A158" s="4" t="s">
        <v>220</v>
      </c>
      <c r="B158" s="4" t="s">
        <v>233</v>
      </c>
      <c r="C158" s="4" t="s">
        <v>234</v>
      </c>
      <c r="D158" s="2">
        <v>38</v>
      </c>
      <c r="E158" s="4" t="s">
        <v>75</v>
      </c>
      <c r="F158" s="2">
        <v>131</v>
      </c>
      <c r="G158" s="4" t="s">
        <v>222</v>
      </c>
      <c r="H158" s="4" t="s">
        <v>226</v>
      </c>
      <c r="I158" s="4" t="s">
        <v>226</v>
      </c>
      <c r="J158" s="4" t="s">
        <v>226</v>
      </c>
      <c r="K158" s="4" t="s">
        <v>244</v>
      </c>
      <c r="L158" s="4" t="s">
        <v>222</v>
      </c>
      <c r="M158" s="4" t="s">
        <v>223</v>
      </c>
      <c r="N158" s="4" t="s">
        <v>222</v>
      </c>
      <c r="O158" s="4" t="s">
        <v>222</v>
      </c>
      <c r="P158" s="4" t="s">
        <v>222</v>
      </c>
      <c r="Q158" s="4" t="s">
        <v>230</v>
      </c>
      <c r="R158" s="4" t="s">
        <v>229</v>
      </c>
      <c r="S158" s="4" t="s">
        <v>252</v>
      </c>
      <c r="T158" s="2">
        <v>1</v>
      </c>
      <c r="U158" s="4" t="s">
        <v>235</v>
      </c>
      <c r="V158" s="4" t="s">
        <v>224</v>
      </c>
      <c r="W158" s="4" t="s">
        <v>224</v>
      </c>
      <c r="X158" s="4" t="s">
        <v>237</v>
      </c>
      <c r="Y158" s="4" t="s">
        <v>239</v>
      </c>
    </row>
    <row r="159" spans="1:26" ht="12" customHeight="1" x14ac:dyDescent="0.3">
      <c r="A159" s="4" t="s">
        <v>220</v>
      </c>
      <c r="B159" s="4" t="s">
        <v>233</v>
      </c>
      <c r="C159" s="4" t="s">
        <v>234</v>
      </c>
      <c r="D159" s="2">
        <v>38</v>
      </c>
      <c r="E159" s="4" t="s">
        <v>69</v>
      </c>
      <c r="F159" s="2">
        <v>7314</v>
      </c>
      <c r="G159" s="4" t="s">
        <v>222</v>
      </c>
      <c r="H159" s="4" t="s">
        <v>226</v>
      </c>
      <c r="I159" s="4" t="s">
        <v>226</v>
      </c>
      <c r="J159" s="4" t="s">
        <v>226</v>
      </c>
      <c r="K159" s="4" t="s">
        <v>226</v>
      </c>
      <c r="L159" s="4" t="s">
        <v>222</v>
      </c>
      <c r="M159" s="4" t="s">
        <v>222</v>
      </c>
      <c r="N159" s="4" t="s">
        <v>222</v>
      </c>
      <c r="O159" s="4" t="s">
        <v>222</v>
      </c>
      <c r="P159" s="4" t="s">
        <v>222</v>
      </c>
      <c r="Q159" s="4" t="s">
        <v>226</v>
      </c>
      <c r="R159" s="4" t="s">
        <v>229</v>
      </c>
      <c r="S159" s="4" t="s">
        <v>252</v>
      </c>
      <c r="T159" s="2">
        <v>1</v>
      </c>
      <c r="U159" s="4" t="s">
        <v>226</v>
      </c>
      <c r="V159" s="4" t="s">
        <v>226</v>
      </c>
      <c r="W159" s="4" t="s">
        <v>226</v>
      </c>
      <c r="X159" s="4" t="s">
        <v>237</v>
      </c>
      <c r="Y159" s="4" t="s">
        <v>239</v>
      </c>
      <c r="Z159" s="4" t="s">
        <v>301</v>
      </c>
    </row>
    <row r="160" spans="1:26" ht="12" customHeight="1" x14ac:dyDescent="0.3">
      <c r="A160" s="4" t="s">
        <v>220</v>
      </c>
      <c r="B160" s="4" t="s">
        <v>233</v>
      </c>
      <c r="C160" s="4" t="s">
        <v>234</v>
      </c>
      <c r="D160" s="2">
        <v>38</v>
      </c>
      <c r="E160" s="4" t="s">
        <v>72</v>
      </c>
      <c r="F160" s="2">
        <v>501</v>
      </c>
      <c r="G160" s="4" t="s">
        <v>222</v>
      </c>
      <c r="H160" s="4" t="s">
        <v>243</v>
      </c>
      <c r="I160" s="4" t="s">
        <v>224</v>
      </c>
      <c r="J160" s="4" t="s">
        <v>249</v>
      </c>
      <c r="K160" s="4" t="s">
        <v>244</v>
      </c>
      <c r="L160" s="4" t="s">
        <v>223</v>
      </c>
      <c r="M160" s="4" t="s">
        <v>222</v>
      </c>
      <c r="N160" s="4" t="s">
        <v>223</v>
      </c>
      <c r="O160" s="4" t="s">
        <v>222</v>
      </c>
      <c r="P160" s="4" t="s">
        <v>223</v>
      </c>
      <c r="Q160" s="4" t="s">
        <v>226</v>
      </c>
      <c r="R160" s="4" t="s">
        <v>225</v>
      </c>
      <c r="S160" s="4" t="s">
        <v>250</v>
      </c>
      <c r="T160" s="2" t="s">
        <v>250</v>
      </c>
      <c r="U160" s="4" t="s">
        <v>224</v>
      </c>
      <c r="V160" s="4" t="s">
        <v>224</v>
      </c>
      <c r="W160" s="4" t="s">
        <v>224</v>
      </c>
      <c r="X160" s="4" t="s">
        <v>237</v>
      </c>
      <c r="Y160" s="4" t="s">
        <v>239</v>
      </c>
    </row>
    <row r="161" spans="1:26" ht="12" customHeight="1" x14ac:dyDescent="0.3">
      <c r="A161" s="4" t="s">
        <v>236</v>
      </c>
      <c r="B161" s="4" t="s">
        <v>233</v>
      </c>
      <c r="C161" s="4" t="s">
        <v>234</v>
      </c>
      <c r="D161" s="2">
        <v>38</v>
      </c>
      <c r="E161" s="4" t="s">
        <v>85</v>
      </c>
      <c r="F161" s="2">
        <v>4564</v>
      </c>
      <c r="G161" s="4" t="s">
        <v>223</v>
      </c>
      <c r="H161" s="4" t="s">
        <v>225</v>
      </c>
      <c r="I161" s="4" t="s">
        <v>226</v>
      </c>
      <c r="J161" s="4" t="s">
        <v>225</v>
      </c>
      <c r="K161" s="4" t="s">
        <v>247</v>
      </c>
      <c r="L161" s="4" t="s">
        <v>223</v>
      </c>
      <c r="M161" s="4" t="s">
        <v>222</v>
      </c>
      <c r="N161" s="4" t="s">
        <v>222</v>
      </c>
      <c r="O161" s="4" t="s">
        <v>222</v>
      </c>
      <c r="P161" s="4" t="s">
        <v>222</v>
      </c>
      <c r="Q161" s="4" t="s">
        <v>230</v>
      </c>
      <c r="R161" s="4" t="s">
        <v>225</v>
      </c>
      <c r="S161" s="4" t="s">
        <v>250</v>
      </c>
      <c r="T161" s="2" t="s">
        <v>250</v>
      </c>
      <c r="U161" s="4" t="s">
        <v>235</v>
      </c>
      <c r="V161" s="4" t="s">
        <v>224</v>
      </c>
      <c r="W161" s="4" t="s">
        <v>224</v>
      </c>
      <c r="X161" s="4" t="s">
        <v>226</v>
      </c>
      <c r="Y161" s="4" t="s">
        <v>226</v>
      </c>
    </row>
    <row r="162" spans="1:26" ht="12" customHeight="1" x14ac:dyDescent="0.3">
      <c r="A162" s="4" t="s">
        <v>236</v>
      </c>
      <c r="B162" s="4" t="s">
        <v>233</v>
      </c>
      <c r="C162" s="4" t="s">
        <v>234</v>
      </c>
      <c r="D162" s="2">
        <v>38</v>
      </c>
      <c r="E162" s="4" t="s">
        <v>48</v>
      </c>
      <c r="F162" s="2">
        <v>1512</v>
      </c>
      <c r="G162" s="4" t="s">
        <v>223</v>
      </c>
      <c r="H162" s="4" t="s">
        <v>243</v>
      </c>
      <c r="I162" s="4" t="s">
        <v>230</v>
      </c>
      <c r="J162" s="4" t="s">
        <v>225</v>
      </c>
      <c r="K162" s="4" t="s">
        <v>244</v>
      </c>
      <c r="L162" s="4" t="s">
        <v>223</v>
      </c>
      <c r="M162" s="4" t="s">
        <v>223</v>
      </c>
      <c r="N162" s="4" t="s">
        <v>222</v>
      </c>
      <c r="O162" s="4" t="s">
        <v>222</v>
      </c>
      <c r="P162" s="4" t="s">
        <v>222</v>
      </c>
      <c r="Q162" s="4" t="s">
        <v>230</v>
      </c>
      <c r="R162" s="4" t="s">
        <v>225</v>
      </c>
      <c r="S162" s="4" t="s">
        <v>252</v>
      </c>
      <c r="T162" s="2" t="s">
        <v>226</v>
      </c>
      <c r="U162" s="4" t="s">
        <v>226</v>
      </c>
      <c r="V162" s="4" t="s">
        <v>226</v>
      </c>
      <c r="W162" s="4" t="s">
        <v>226</v>
      </c>
      <c r="X162" s="4" t="s">
        <v>226</v>
      </c>
      <c r="Y162" s="4" t="s">
        <v>226</v>
      </c>
    </row>
    <row r="163" spans="1:26" ht="12" customHeight="1" x14ac:dyDescent="0.3">
      <c r="A163" s="4" t="s">
        <v>236</v>
      </c>
      <c r="B163" s="4" t="s">
        <v>233</v>
      </c>
      <c r="C163" s="4" t="s">
        <v>234</v>
      </c>
      <c r="D163" s="2">
        <v>38</v>
      </c>
      <c r="E163" s="4" t="s">
        <v>56</v>
      </c>
      <c r="F163" s="2">
        <v>5491</v>
      </c>
      <c r="G163" s="4" t="s">
        <v>223</v>
      </c>
      <c r="H163" s="4" t="s">
        <v>225</v>
      </c>
      <c r="I163" s="4" t="s">
        <v>226</v>
      </c>
      <c r="J163" s="4" t="s">
        <v>225</v>
      </c>
      <c r="K163" s="4" t="s">
        <v>244</v>
      </c>
      <c r="L163" s="4" t="s">
        <v>222</v>
      </c>
      <c r="M163" s="4" t="s">
        <v>222</v>
      </c>
      <c r="N163" s="4" t="s">
        <v>222</v>
      </c>
      <c r="O163" s="4" t="s">
        <v>222</v>
      </c>
      <c r="P163" s="4" t="s">
        <v>222</v>
      </c>
      <c r="Q163" s="4" t="s">
        <v>226</v>
      </c>
      <c r="R163" s="4" t="s">
        <v>229</v>
      </c>
      <c r="S163" s="4" t="s">
        <v>252</v>
      </c>
      <c r="T163" s="2" t="s">
        <v>226</v>
      </c>
      <c r="U163" s="4" t="s">
        <v>226</v>
      </c>
      <c r="V163" s="4" t="s">
        <v>226</v>
      </c>
      <c r="W163" s="4" t="s">
        <v>226</v>
      </c>
      <c r="X163" s="4" t="s">
        <v>226</v>
      </c>
      <c r="Y163" s="4" t="s">
        <v>226</v>
      </c>
    </row>
    <row r="164" spans="1:26" ht="12" customHeight="1" x14ac:dyDescent="0.3">
      <c r="A164" s="4" t="s">
        <v>259</v>
      </c>
      <c r="B164" s="4" t="s">
        <v>233</v>
      </c>
      <c r="C164" s="4" t="s">
        <v>234</v>
      </c>
      <c r="D164" s="2">
        <v>39</v>
      </c>
      <c r="E164" s="4" t="s">
        <v>75</v>
      </c>
      <c r="F164" s="2">
        <v>5687</v>
      </c>
      <c r="G164" s="4" t="s">
        <v>222</v>
      </c>
      <c r="H164" s="4" t="s">
        <v>226</v>
      </c>
      <c r="I164" s="4" t="s">
        <v>226</v>
      </c>
      <c r="J164" s="4" t="s">
        <v>226</v>
      </c>
      <c r="K164" s="4" t="s">
        <v>247</v>
      </c>
      <c r="L164" s="4" t="s">
        <v>223</v>
      </c>
      <c r="M164" s="4" t="s">
        <v>222</v>
      </c>
      <c r="N164" s="4" t="s">
        <v>223</v>
      </c>
      <c r="O164" s="4" t="s">
        <v>222</v>
      </c>
      <c r="P164" s="4" t="s">
        <v>223</v>
      </c>
      <c r="Q164" s="4" t="s">
        <v>230</v>
      </c>
      <c r="R164" s="4" t="s">
        <v>229</v>
      </c>
      <c r="S164" s="4" t="s">
        <v>251</v>
      </c>
      <c r="T164" s="2">
        <v>2</v>
      </c>
      <c r="U164" s="4" t="s">
        <v>235</v>
      </c>
      <c r="V164" s="4" t="s">
        <v>230</v>
      </c>
      <c r="W164" s="4" t="s">
        <v>230</v>
      </c>
      <c r="X164" s="4" t="s">
        <v>224</v>
      </c>
      <c r="Y164" s="4" t="s">
        <v>239</v>
      </c>
    </row>
    <row r="165" spans="1:26" ht="12" customHeight="1" x14ac:dyDescent="0.3">
      <c r="A165" s="4" t="s">
        <v>259</v>
      </c>
      <c r="B165" s="4" t="s">
        <v>233</v>
      </c>
      <c r="C165" s="4" t="s">
        <v>234</v>
      </c>
      <c r="D165" s="2">
        <v>39</v>
      </c>
      <c r="E165" s="4" t="s">
        <v>69</v>
      </c>
      <c r="F165" s="2">
        <v>3566</v>
      </c>
      <c r="G165" s="4" t="s">
        <v>222</v>
      </c>
      <c r="H165" s="4" t="s">
        <v>226</v>
      </c>
      <c r="I165" s="4" t="s">
        <v>226</v>
      </c>
      <c r="J165" s="4" t="s">
        <v>226</v>
      </c>
      <c r="K165" s="4" t="s">
        <v>244</v>
      </c>
      <c r="L165" s="4" t="s">
        <v>222</v>
      </c>
      <c r="M165" s="4" t="s">
        <v>223</v>
      </c>
      <c r="N165" s="4" t="s">
        <v>223</v>
      </c>
      <c r="O165" s="4" t="s">
        <v>222</v>
      </c>
      <c r="P165" s="4" t="s">
        <v>222</v>
      </c>
      <c r="Q165" s="4" t="s">
        <v>230</v>
      </c>
      <c r="R165" s="4" t="s">
        <v>229</v>
      </c>
      <c r="S165" s="4" t="s">
        <v>252</v>
      </c>
      <c r="T165" s="2">
        <v>2</v>
      </c>
      <c r="U165" s="4" t="s">
        <v>235</v>
      </c>
      <c r="V165" s="4" t="s">
        <v>230</v>
      </c>
      <c r="W165" s="4" t="s">
        <v>230</v>
      </c>
      <c r="X165" s="4" t="s">
        <v>237</v>
      </c>
      <c r="Y165" s="4" t="s">
        <v>239</v>
      </c>
    </row>
    <row r="166" spans="1:26" ht="12" customHeight="1" x14ac:dyDescent="0.3">
      <c r="A166" s="4" t="s">
        <v>259</v>
      </c>
      <c r="B166" s="4" t="s">
        <v>233</v>
      </c>
      <c r="C166" s="4" t="s">
        <v>234</v>
      </c>
      <c r="D166" s="2">
        <v>39</v>
      </c>
      <c r="E166" s="4" t="s">
        <v>72</v>
      </c>
      <c r="F166" s="2">
        <v>5902</v>
      </c>
      <c r="G166" s="4" t="s">
        <v>223</v>
      </c>
      <c r="H166" s="4" t="s">
        <v>226</v>
      </c>
      <c r="I166" s="4" t="s">
        <v>226</v>
      </c>
      <c r="J166" s="4" t="s">
        <v>226</v>
      </c>
      <c r="K166" s="4" t="s">
        <v>226</v>
      </c>
      <c r="L166" s="4" t="s">
        <v>223</v>
      </c>
      <c r="M166" s="4" t="s">
        <v>223</v>
      </c>
      <c r="N166" s="4" t="s">
        <v>223</v>
      </c>
      <c r="O166" s="4" t="s">
        <v>222</v>
      </c>
      <c r="P166" s="4" t="s">
        <v>223</v>
      </c>
      <c r="Q166" s="4" t="s">
        <v>230</v>
      </c>
      <c r="R166" s="4" t="s">
        <v>229</v>
      </c>
      <c r="S166" s="4" t="s">
        <v>251</v>
      </c>
      <c r="T166" s="2">
        <v>2</v>
      </c>
      <c r="U166" s="4" t="s">
        <v>235</v>
      </c>
      <c r="V166" s="4" t="s">
        <v>230</v>
      </c>
      <c r="W166" s="4" t="s">
        <v>224</v>
      </c>
      <c r="X166" s="4" t="s">
        <v>237</v>
      </c>
      <c r="Y166" s="4" t="s">
        <v>239</v>
      </c>
    </row>
    <row r="167" spans="1:26" ht="12" customHeight="1" x14ac:dyDescent="0.3">
      <c r="A167" s="4" t="s">
        <v>220</v>
      </c>
      <c r="B167" s="4" t="s">
        <v>233</v>
      </c>
      <c r="C167" s="4" t="s">
        <v>234</v>
      </c>
      <c r="D167" s="2">
        <v>40</v>
      </c>
      <c r="E167" s="4" t="s">
        <v>85</v>
      </c>
      <c r="F167" s="2">
        <v>6161</v>
      </c>
      <c r="G167" s="4" t="s">
        <v>223</v>
      </c>
      <c r="H167" s="4" t="s">
        <v>225</v>
      </c>
      <c r="I167" s="4" t="s">
        <v>226</v>
      </c>
      <c r="J167" s="4" t="s">
        <v>225</v>
      </c>
      <c r="K167" s="4" t="s">
        <v>244</v>
      </c>
      <c r="L167" s="4" t="s">
        <v>222</v>
      </c>
      <c r="M167" s="4" t="s">
        <v>223</v>
      </c>
      <c r="N167" s="4" t="s">
        <v>223</v>
      </c>
      <c r="O167" s="4" t="s">
        <v>222</v>
      </c>
      <c r="P167" s="4" t="s">
        <v>222</v>
      </c>
      <c r="Q167" s="4" t="s">
        <v>231</v>
      </c>
      <c r="R167" s="4" t="s">
        <v>229</v>
      </c>
      <c r="S167" s="4" t="s">
        <v>251</v>
      </c>
      <c r="T167" s="2">
        <v>1</v>
      </c>
      <c r="U167" s="4" t="s">
        <v>235</v>
      </c>
      <c r="V167" s="4" t="s">
        <v>231</v>
      </c>
      <c r="W167" s="4" t="s">
        <v>224</v>
      </c>
      <c r="X167" s="4" t="s">
        <v>237</v>
      </c>
      <c r="Y167" s="4" t="s">
        <v>239</v>
      </c>
    </row>
    <row r="168" spans="1:26" ht="12" customHeight="1" x14ac:dyDescent="0.3">
      <c r="A168" s="4" t="s">
        <v>220</v>
      </c>
      <c r="B168" s="4" t="s">
        <v>233</v>
      </c>
      <c r="C168" s="4" t="s">
        <v>234</v>
      </c>
      <c r="D168" s="2">
        <v>40</v>
      </c>
      <c r="E168" s="4" t="s">
        <v>48</v>
      </c>
      <c r="F168" s="2">
        <v>7913</v>
      </c>
      <c r="G168" s="4" t="s">
        <v>223</v>
      </c>
      <c r="H168" s="4" t="s">
        <v>225</v>
      </c>
      <c r="I168" s="4" t="s">
        <v>226</v>
      </c>
      <c r="J168" s="4" t="s">
        <v>225</v>
      </c>
      <c r="K168" s="4" t="s">
        <v>247</v>
      </c>
      <c r="L168" s="4" t="s">
        <v>223</v>
      </c>
      <c r="M168" s="4" t="s">
        <v>223</v>
      </c>
      <c r="N168" s="4" t="s">
        <v>223</v>
      </c>
      <c r="O168" s="4" t="s">
        <v>222</v>
      </c>
      <c r="P168" s="4" t="s">
        <v>222</v>
      </c>
      <c r="Q168" s="4" t="s">
        <v>224</v>
      </c>
      <c r="R168" s="4" t="s">
        <v>264</v>
      </c>
      <c r="S168" s="4" t="s">
        <v>250</v>
      </c>
      <c r="T168" s="2" t="s">
        <v>250</v>
      </c>
      <c r="U168" s="4" t="s">
        <v>224</v>
      </c>
      <c r="V168" s="4" t="s">
        <v>224</v>
      </c>
      <c r="W168" s="4" t="s">
        <v>224</v>
      </c>
      <c r="X168" s="4" t="s">
        <v>237</v>
      </c>
      <c r="Y168" s="4" t="s">
        <v>239</v>
      </c>
    </row>
    <row r="169" spans="1:26" ht="12" customHeight="1" x14ac:dyDescent="0.3">
      <c r="A169" s="4" t="s">
        <v>220</v>
      </c>
      <c r="B169" s="4" t="s">
        <v>233</v>
      </c>
      <c r="C169" s="4" t="s">
        <v>234</v>
      </c>
      <c r="D169" s="2">
        <v>40</v>
      </c>
      <c r="E169" s="4" t="s">
        <v>56</v>
      </c>
      <c r="F169" s="2">
        <v>1831</v>
      </c>
      <c r="G169" s="4" t="s">
        <v>222</v>
      </c>
      <c r="H169" s="4" t="s">
        <v>225</v>
      </c>
      <c r="I169" s="4" t="s">
        <v>226</v>
      </c>
      <c r="J169" s="4" t="s">
        <v>225</v>
      </c>
      <c r="K169" s="4" t="s">
        <v>244</v>
      </c>
      <c r="L169" s="4" t="s">
        <v>222</v>
      </c>
      <c r="M169" s="4" t="s">
        <v>223</v>
      </c>
      <c r="N169" s="4" t="s">
        <v>222</v>
      </c>
      <c r="O169" s="4" t="s">
        <v>222</v>
      </c>
      <c r="P169" s="4" t="s">
        <v>222</v>
      </c>
      <c r="Q169" s="4" t="s">
        <v>231</v>
      </c>
      <c r="R169" s="4" t="s">
        <v>229</v>
      </c>
      <c r="S169" s="4" t="s">
        <v>252</v>
      </c>
      <c r="T169" s="2">
        <v>1</v>
      </c>
      <c r="U169" s="4" t="s">
        <v>224</v>
      </c>
      <c r="V169" s="4" t="s">
        <v>231</v>
      </c>
      <c r="W169" s="4" t="s">
        <v>231</v>
      </c>
      <c r="X169" s="4" t="s">
        <v>237</v>
      </c>
      <c r="Y169" s="4" t="s">
        <v>239</v>
      </c>
    </row>
    <row r="170" spans="1:26" ht="12" customHeight="1" x14ac:dyDescent="0.3">
      <c r="A170" s="4" t="s">
        <v>259</v>
      </c>
      <c r="B170" s="4" t="s">
        <v>233</v>
      </c>
      <c r="C170" s="4" t="s">
        <v>234</v>
      </c>
      <c r="D170" s="2">
        <v>40</v>
      </c>
      <c r="E170" s="4" t="s">
        <v>75</v>
      </c>
      <c r="F170" s="2">
        <v>3597</v>
      </c>
      <c r="G170" s="4" t="s">
        <v>222</v>
      </c>
      <c r="H170" s="4" t="s">
        <v>225</v>
      </c>
      <c r="I170" s="4" t="s">
        <v>226</v>
      </c>
      <c r="J170" s="4" t="s">
        <v>225</v>
      </c>
      <c r="K170" s="4" t="s">
        <v>244</v>
      </c>
      <c r="L170" s="4" t="s">
        <v>223</v>
      </c>
      <c r="M170" s="4" t="s">
        <v>223</v>
      </c>
      <c r="N170" s="4" t="s">
        <v>223</v>
      </c>
      <c r="O170" s="4" t="s">
        <v>222</v>
      </c>
      <c r="P170" s="4" t="s">
        <v>223</v>
      </c>
      <c r="Q170" s="4" t="s">
        <v>230</v>
      </c>
      <c r="R170" s="4" t="s">
        <v>229</v>
      </c>
      <c r="S170" s="4" t="s">
        <v>252</v>
      </c>
      <c r="T170" s="2">
        <v>1</v>
      </c>
      <c r="U170" s="4" t="s">
        <v>235</v>
      </c>
      <c r="V170" s="4" t="s">
        <v>224</v>
      </c>
      <c r="W170" s="4" t="s">
        <v>224</v>
      </c>
      <c r="X170" s="4" t="s">
        <v>237</v>
      </c>
      <c r="Y170" s="4" t="s">
        <v>239</v>
      </c>
    </row>
    <row r="171" spans="1:26" ht="12" customHeight="1" x14ac:dyDescent="0.3">
      <c r="A171" s="4" t="s">
        <v>259</v>
      </c>
      <c r="B171" s="4" t="s">
        <v>233</v>
      </c>
      <c r="C171" s="4" t="s">
        <v>234</v>
      </c>
      <c r="D171" s="2">
        <v>40</v>
      </c>
      <c r="E171" s="4" t="s">
        <v>69</v>
      </c>
      <c r="F171" s="2">
        <v>4761</v>
      </c>
      <c r="G171" s="4" t="s">
        <v>223</v>
      </c>
      <c r="H171" s="4" t="s">
        <v>225</v>
      </c>
      <c r="I171" s="4" t="s">
        <v>226</v>
      </c>
      <c r="J171" s="4" t="s">
        <v>225</v>
      </c>
      <c r="K171" s="4" t="s">
        <v>226</v>
      </c>
      <c r="L171" s="4" t="s">
        <v>222</v>
      </c>
      <c r="M171" s="4" t="s">
        <v>223</v>
      </c>
      <c r="N171" s="4" t="s">
        <v>222</v>
      </c>
      <c r="O171" s="4" t="s">
        <v>222</v>
      </c>
      <c r="P171" s="4" t="s">
        <v>222</v>
      </c>
      <c r="Q171" s="4" t="s">
        <v>226</v>
      </c>
      <c r="R171" s="4" t="s">
        <v>229</v>
      </c>
      <c r="S171" s="4" t="s">
        <v>251</v>
      </c>
      <c r="T171" s="2">
        <v>1</v>
      </c>
      <c r="U171" s="4" t="s">
        <v>235</v>
      </c>
      <c r="V171" s="4" t="s">
        <v>224</v>
      </c>
      <c r="W171" s="4" t="s">
        <v>231</v>
      </c>
      <c r="X171" s="4" t="s">
        <v>224</v>
      </c>
      <c r="Y171" s="4" t="s">
        <v>239</v>
      </c>
      <c r="Z171" s="4" t="s">
        <v>302</v>
      </c>
    </row>
    <row r="172" spans="1:26" ht="12" customHeight="1" x14ac:dyDescent="0.3">
      <c r="A172" s="4" t="s">
        <v>259</v>
      </c>
      <c r="B172" s="4" t="s">
        <v>233</v>
      </c>
      <c r="C172" s="4" t="s">
        <v>234</v>
      </c>
      <c r="D172" s="2">
        <v>40</v>
      </c>
      <c r="E172" s="4" t="s">
        <v>72</v>
      </c>
      <c r="F172" s="2">
        <v>6690</v>
      </c>
      <c r="G172" s="4" t="s">
        <v>223</v>
      </c>
      <c r="H172" s="4" t="s">
        <v>225</v>
      </c>
      <c r="I172" s="4" t="s">
        <v>226</v>
      </c>
      <c r="J172" s="4" t="s">
        <v>225</v>
      </c>
      <c r="K172" s="4" t="s">
        <v>244</v>
      </c>
      <c r="L172" s="4" t="s">
        <v>222</v>
      </c>
      <c r="M172" s="4" t="s">
        <v>223</v>
      </c>
      <c r="N172" s="4" t="s">
        <v>223</v>
      </c>
      <c r="O172" s="4" t="s">
        <v>222</v>
      </c>
      <c r="P172" s="4" t="s">
        <v>222</v>
      </c>
      <c r="Q172" s="4" t="s">
        <v>230</v>
      </c>
      <c r="R172" s="4" t="s">
        <v>225</v>
      </c>
      <c r="S172" s="4" t="s">
        <v>250</v>
      </c>
      <c r="T172" s="2" t="s">
        <v>250</v>
      </c>
      <c r="U172" s="4" t="s">
        <v>235</v>
      </c>
      <c r="V172" s="4" t="s">
        <v>224</v>
      </c>
      <c r="W172" s="4" t="s">
        <v>224</v>
      </c>
      <c r="X172" s="4" t="s">
        <v>237</v>
      </c>
      <c r="Y172" s="4" t="s">
        <v>239</v>
      </c>
    </row>
  </sheetData>
  <mergeCells count="5">
    <mergeCell ref="A1:F1"/>
    <mergeCell ref="G1:J1"/>
    <mergeCell ref="K1:Q1"/>
    <mergeCell ref="R1:T1"/>
    <mergeCell ref="U1:Z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3F92-D4E4-4B30-A4A5-3B36677E5FE4}">
  <dimension ref="A1:M47"/>
  <sheetViews>
    <sheetView tabSelected="1" workbookViewId="0">
      <selection activeCell="A3" sqref="A3"/>
    </sheetView>
  </sheetViews>
  <sheetFormatPr defaultRowHeight="12" customHeight="1" x14ac:dyDescent="0.3"/>
  <cols>
    <col min="1" max="2" width="6.6640625" style="3" customWidth="1"/>
    <col min="3" max="3" width="16.21875" style="3" bestFit="1" customWidth="1"/>
    <col min="4" max="4" width="16.6640625" style="3" bestFit="1" customWidth="1"/>
    <col min="5" max="5" width="16.5546875" style="3" bestFit="1" customWidth="1"/>
    <col min="6" max="6" width="15.5546875" style="3" bestFit="1" customWidth="1"/>
    <col min="7" max="7" width="14.21875" style="3" bestFit="1" customWidth="1"/>
    <col min="8" max="8" width="15.5546875" style="3" bestFit="1" customWidth="1"/>
    <col min="9" max="10" width="18.21875" style="3" bestFit="1" customWidth="1"/>
    <col min="11" max="11" width="16.21875" style="3" bestFit="1" customWidth="1"/>
    <col min="12" max="12" width="8.88671875" style="3"/>
    <col min="13" max="13" width="9.21875" style="3" customWidth="1"/>
    <col min="14" max="14" width="6.21875" style="3" bestFit="1" customWidth="1"/>
    <col min="15" max="16384" width="8.88671875" style="3"/>
  </cols>
  <sheetData>
    <row r="1" spans="1:13" ht="12" customHeight="1" x14ac:dyDescent="0.3">
      <c r="A1" s="21" t="s">
        <v>232</v>
      </c>
      <c r="B1" s="21"/>
      <c r="C1" s="3" t="s">
        <v>197</v>
      </c>
      <c r="M1" s="3" t="s">
        <v>276</v>
      </c>
    </row>
    <row r="2" spans="1:13" ht="12" customHeight="1" x14ac:dyDescent="0.3">
      <c r="A2" s="21">
        <v>95</v>
      </c>
      <c r="B2" s="21"/>
      <c r="C2" s="3" t="s">
        <v>233</v>
      </c>
      <c r="M2" s="3">
        <v>6161</v>
      </c>
    </row>
    <row r="3" spans="1:13" ht="12" customHeight="1" x14ac:dyDescent="0.3">
      <c r="A3" s="6"/>
      <c r="B3" s="6"/>
      <c r="C3" s="20" t="s">
        <v>192</v>
      </c>
      <c r="D3" s="20"/>
      <c r="E3" s="20"/>
      <c r="F3" s="20"/>
      <c r="G3" s="6"/>
      <c r="H3" s="6"/>
      <c r="I3" s="6"/>
      <c r="J3" s="6"/>
      <c r="K3" s="6"/>
    </row>
    <row r="4" spans="1:13" ht="12" customHeight="1" x14ac:dyDescent="0.3">
      <c r="A4" s="15" t="s">
        <v>241</v>
      </c>
      <c r="B4" s="15" t="s">
        <v>242</v>
      </c>
      <c r="C4" s="15" t="s">
        <v>201</v>
      </c>
      <c r="D4" s="15" t="s">
        <v>202</v>
      </c>
      <c r="E4" s="15" t="s">
        <v>205</v>
      </c>
      <c r="F4" s="15" t="s">
        <v>206</v>
      </c>
      <c r="G4" s="6"/>
      <c r="H4" s="15" t="s">
        <v>200</v>
      </c>
      <c r="I4" s="6"/>
      <c r="J4" s="6"/>
      <c r="K4" s="6"/>
    </row>
    <row r="5" spans="1:13" ht="12" customHeight="1" x14ac:dyDescent="0.3">
      <c r="A5" s="10">
        <v>1</v>
      </c>
      <c r="B5" s="10" cm="1">
        <f t="array" aca="1" ref="B5" ca="1">IFERROR(INDEX(_xlfn._xlws.FILTER(INDIRECT(_xlfn.TEXTJOIN("",TRUE,$C$2,"!$D:$D")),'2023nhgrs'!$F:$F=$A$2),$A5),"")</f>
        <v>5</v>
      </c>
      <c r="C5" s="12" t="str" cm="1">
        <f t="array" ref="C5">IFERROR(INDEX(_xlfn._xlws.FILTER('2023nhgrs'!G:G,'2023nhgrs'!$F:$F=$A$2),$A5),"")</f>
        <v>No</v>
      </c>
      <c r="D5" s="12" t="str" cm="1">
        <f t="array" ref="D5">IFERROR(INDEX(_xlfn._xlws.FILTER('2023nhgrs'!H:H,'2023nhgrs'!$F:$F=$A$2),$A5),"")</f>
        <v>Not Observed</v>
      </c>
      <c r="E5" s="12" t="str" cm="1">
        <f t="array" ref="E5">IFERROR(INDEX(_xlfn._xlws.FILTER('2023nhgrs'!I:I,'2023nhgrs'!$F:$F=$A$2),$A5),"")</f>
        <v>High</v>
      </c>
      <c r="F5" s="12" t="str" cm="1">
        <f t="array" ref="F5">IFERROR(INDEX(_xlfn._xlws.FILTER('2023nhgrs'!J:J,'2023nhgrs'!$F:$F=$A$2),$A5),"")</f>
        <v>None</v>
      </c>
      <c r="G5" s="6"/>
      <c r="H5" s="12" cm="1">
        <f t="array" ref="H5">IFERROR(INDEX(_xlfn._xlws.FILTER('2023nhgrs'!F:F,'2023nhgrs'!$F:$F=$A$2),$A5),"")</f>
        <v>95</v>
      </c>
      <c r="I5" s="6"/>
      <c r="J5" s="6"/>
      <c r="K5" s="7"/>
    </row>
    <row r="6" spans="1:13" ht="12" customHeight="1" x14ac:dyDescent="0.3">
      <c r="A6" s="10">
        <v>2</v>
      </c>
      <c r="B6" s="10" cm="1">
        <f t="array" aca="1" ref="B6" ca="1">IFERROR(INDEX(_xlfn._xlws.FILTER(INDIRECT(_xlfn.TEXTJOIN("",TRUE,$C$2,"!$D:$D")),'2023nhgrs'!$F:$F=$A$2),$A6),"")</f>
        <v>12</v>
      </c>
      <c r="C6" s="12" t="str" cm="1">
        <f t="array" ref="C6">IFERROR(INDEX(_xlfn._xlws.FILTER('2023nhgrs'!G:G,'2023nhgrs'!$F:$F=$A$2),$A6),"")</f>
        <v>No</v>
      </c>
      <c r="D6" s="12" t="str" cm="1">
        <f t="array" ref="D6">IFERROR(INDEX(_xlfn._xlws.FILTER('2023nhgrs'!H:H,'2023nhgrs'!$F:$F=$A$2),$A6),"")</f>
        <v>1</v>
      </c>
      <c r="E6" s="12" t="str" cm="1">
        <f t="array" ref="E6">IFERROR(INDEX(_xlfn._xlws.FILTER('2023nhgrs'!I:I,'2023nhgrs'!$F:$F=$A$2),$A6),"")</f>
        <v>High</v>
      </c>
      <c r="F6" s="12" t="str" cm="1">
        <f t="array" ref="F6">IFERROR(INDEX(_xlfn._xlws.FILTER('2023nhgrs'!J:J,'2023nhgrs'!$F:$F=$A$2),$A6),"")</f>
        <v>Engaged</v>
      </c>
      <c r="G6" s="6"/>
      <c r="H6" s="12" cm="1">
        <f t="array" ref="H6">IFERROR(INDEX(_xlfn._xlws.FILTER('2023nhgrs'!F:F,'2023nhgrs'!$F:$F=$A$2),$A6),"")</f>
        <v>95</v>
      </c>
      <c r="I6" s="6"/>
      <c r="J6" s="6"/>
      <c r="K6" s="7"/>
    </row>
    <row r="7" spans="1:13" ht="12" customHeight="1" x14ac:dyDescent="0.3">
      <c r="A7" s="10">
        <v>3</v>
      </c>
      <c r="B7" s="10" cm="1">
        <f t="array" aca="1" ref="B7" ca="1">IFERROR(INDEX(_xlfn._xlws.FILTER(INDIRECT(_xlfn.TEXTJOIN("",TRUE,$C$2,"!$D:$D")),'2023nhgrs'!$F:$F=$A$2),$A7),"")</f>
        <v>20</v>
      </c>
      <c r="C7" s="12" t="str" cm="1">
        <f t="array" ref="C7">IFERROR(INDEX(_xlfn._xlws.FILTER('2023nhgrs'!G:G,'2023nhgrs'!$F:$F=$A$2),$A7),"")</f>
        <v>No</v>
      </c>
      <c r="D7" s="12" t="str" cm="1">
        <f t="array" ref="D7">IFERROR(INDEX(_xlfn._xlws.FILTER('2023nhgrs'!H:H,'2023nhgrs'!$F:$F=$A$2),$A7),"")</f>
        <v>1</v>
      </c>
      <c r="E7" s="12" t="str" cm="1">
        <f t="array" ref="E7">IFERROR(INDEX(_xlfn._xlws.FILTER('2023nhgrs'!I:I,'2023nhgrs'!$F:$F=$A$2),$A7),"")</f>
        <v>High</v>
      </c>
      <c r="F7" s="12" t="str" cm="1">
        <f t="array" ref="F7">IFERROR(INDEX(_xlfn._xlws.FILTER('2023nhgrs'!J:J,'2023nhgrs'!$F:$F=$A$2),$A7),"")</f>
        <v>Engaged</v>
      </c>
      <c r="G7" s="6"/>
      <c r="H7" s="12" cm="1">
        <f t="array" ref="H7">IFERROR(INDEX(_xlfn._xlws.FILTER('2023nhgrs'!F:F,'2023nhgrs'!$F:$F=$A$2),$A7),"")</f>
        <v>95</v>
      </c>
      <c r="I7" s="6"/>
      <c r="J7" s="6"/>
      <c r="K7" s="7"/>
    </row>
    <row r="8" spans="1:13" ht="12" customHeight="1" x14ac:dyDescent="0.3">
      <c r="A8" s="10">
        <v>4</v>
      </c>
      <c r="B8" s="10" cm="1">
        <f t="array" aca="1" ref="B8" ca="1">IFERROR(INDEX(_xlfn._xlws.FILTER(INDIRECT(_xlfn.TEXTJOIN("",TRUE,$C$2,"!$D:$D")),'2023nhgrs'!$F:$F=$A$2),$A8),"")</f>
        <v>24</v>
      </c>
      <c r="C8" s="12" t="str" cm="1">
        <f t="array" ref="C8">IFERROR(INDEX(_xlfn._xlws.FILTER('2023nhgrs'!G:G,'2023nhgrs'!$F:$F=$A$2),$A8),"")</f>
        <v>No</v>
      </c>
      <c r="D8" s="12" t="str" cm="1">
        <f t="array" ref="D8">IFERROR(INDEX(_xlfn._xlws.FILTER('2023nhgrs'!H:H,'2023nhgrs'!$F:$F=$A$2),$A8),"")</f>
        <v>1</v>
      </c>
      <c r="E8" s="12" t="str" cm="1">
        <f t="array" ref="E8">IFERROR(INDEX(_xlfn._xlws.FILTER('2023nhgrs'!I:I,'2023nhgrs'!$F:$F=$A$2),$A8),"")</f>
        <v>High</v>
      </c>
      <c r="F8" s="12" t="str" cm="1">
        <f t="array" ref="F8">IFERROR(INDEX(_xlfn._xlws.FILTER('2023nhgrs'!J:J,'2023nhgrs'!$F:$F=$A$2),$A8),"")</f>
        <v>Docked</v>
      </c>
      <c r="G8" s="6"/>
      <c r="H8" s="12" cm="1">
        <f t="array" ref="H8">IFERROR(INDEX(_xlfn._xlws.FILTER('2023nhgrs'!F:F,'2023nhgrs'!$F:$F=$A$2),$A8),"")</f>
        <v>95</v>
      </c>
      <c r="I8" s="6"/>
      <c r="J8" s="6"/>
      <c r="K8" s="7"/>
    </row>
    <row r="9" spans="1:13" ht="12" customHeight="1" x14ac:dyDescent="0.3">
      <c r="A9" s="10">
        <v>5</v>
      </c>
      <c r="B9" s="10" cm="1">
        <f t="array" aca="1" ref="B9" ca="1">IFERROR(INDEX(_xlfn._xlws.FILTER(INDIRECT(_xlfn.TEXTJOIN("",TRUE,$C$2,"!$D:$D")),'2023nhgrs'!$F:$F=$A$2),$A9),"")</f>
        <v>29</v>
      </c>
      <c r="C9" s="12" t="str" cm="1">
        <f t="array" ref="C9">IFERROR(INDEX(_xlfn._xlws.FILTER('2023nhgrs'!G:G,'2023nhgrs'!$F:$F=$A$2),$A9),"")</f>
        <v>No</v>
      </c>
      <c r="D9" s="12" t="str" cm="1">
        <f t="array" ref="D9">IFERROR(INDEX(_xlfn._xlws.FILTER('2023nhgrs'!H:H,'2023nhgrs'!$F:$F=$A$2),$A9),"")</f>
        <v>1</v>
      </c>
      <c r="E9" s="12" t="str" cm="1">
        <f t="array" ref="E9">IFERROR(INDEX(_xlfn._xlws.FILTER('2023nhgrs'!I:I,'2023nhgrs'!$F:$F=$A$2),$A9),"")</f>
        <v>High</v>
      </c>
      <c r="F9" s="12" t="str" cm="1">
        <f t="array" ref="F9">IFERROR(INDEX(_xlfn._xlws.FILTER('2023nhgrs'!J:J,'2023nhgrs'!$F:$F=$A$2),$A9),"")</f>
        <v>Engaged</v>
      </c>
      <c r="G9" s="6"/>
      <c r="H9" s="12" cm="1">
        <f t="array" ref="H9">IFERROR(INDEX(_xlfn._xlws.FILTER('2023nhgrs'!F:F,'2023nhgrs'!$F:$F=$A$2),$A9),"")</f>
        <v>95</v>
      </c>
      <c r="I9" s="6"/>
      <c r="J9" s="6"/>
      <c r="K9" s="7"/>
    </row>
    <row r="10" spans="1:13" ht="12" customHeight="1" x14ac:dyDescent="0.3">
      <c r="A10" s="10">
        <v>6</v>
      </c>
      <c r="B10" s="10" t="str" cm="1">
        <f t="array" aca="1" ref="B10" ca="1">IFERROR(INDEX(_xlfn._xlws.FILTER(INDIRECT(_xlfn.TEXTJOIN("",TRUE,$C$2,"!$D:$D")),'2023nhgrs'!$F:$F=$A$2),$A10),"")</f>
        <v/>
      </c>
      <c r="C10" s="12" t="str" cm="1">
        <f t="array" ref="C10">IFERROR(INDEX(_xlfn._xlws.FILTER('2023nhgrs'!G:G,'2023nhgrs'!$F:$F=$A$2),$A10),"")</f>
        <v/>
      </c>
      <c r="D10" s="12" t="str" cm="1">
        <f t="array" ref="D10">IFERROR(INDEX(_xlfn._xlws.FILTER('2023nhgrs'!H:H,'2023nhgrs'!$F:$F=$A$2),$A10),"")</f>
        <v/>
      </c>
      <c r="E10" s="12" t="str" cm="1">
        <f t="array" ref="E10">IFERROR(INDEX(_xlfn._xlws.FILTER('2023nhgrs'!I:I,'2023nhgrs'!$F:$F=$A$2),$A10),"")</f>
        <v/>
      </c>
      <c r="F10" s="12" t="str" cm="1">
        <f t="array" ref="F10">IFERROR(INDEX(_xlfn._xlws.FILTER('2023nhgrs'!J:J,'2023nhgrs'!$F:$F=$A$2),$A10),"")</f>
        <v/>
      </c>
      <c r="G10" s="6"/>
      <c r="H10" s="12" t="str" cm="1">
        <f t="array" ref="H10">IFERROR(INDEX(_xlfn._xlws.FILTER('2023nhgrs'!F:F,'2023nhgrs'!$F:$F=$A$2),$A10),"")</f>
        <v/>
      </c>
      <c r="I10" s="6"/>
      <c r="J10" s="6"/>
      <c r="K10" s="7"/>
    </row>
    <row r="11" spans="1:13" ht="12" customHeight="1" x14ac:dyDescent="0.3">
      <c r="A11" s="10">
        <v>7</v>
      </c>
      <c r="B11" s="10" t="str" cm="1">
        <f t="array" aca="1" ref="B11" ca="1">IFERROR(INDEX(_xlfn._xlws.FILTER(INDIRECT(_xlfn.TEXTJOIN("",TRUE,$C$2,"!$D:$D")),'2023nhgrs'!$F:$F=$A$2),$A11),"")</f>
        <v/>
      </c>
      <c r="C11" s="12" t="str" cm="1">
        <f t="array" ref="C11">IFERROR(INDEX(_xlfn._xlws.FILTER('2023nhgrs'!G:G,'2023nhgrs'!$F:$F=$A$2),$A11),"")</f>
        <v/>
      </c>
      <c r="D11" s="12" t="str" cm="1">
        <f t="array" ref="D11">IFERROR(INDEX(_xlfn._xlws.FILTER('2023nhgrs'!H:H,'2023nhgrs'!$F:$F=$A$2),$A11),"")</f>
        <v/>
      </c>
      <c r="E11" s="12" t="str" cm="1">
        <f t="array" ref="E11">IFERROR(INDEX(_xlfn._xlws.FILTER('2023nhgrs'!I:I,'2023nhgrs'!$F:$F=$A$2),$A11),"")</f>
        <v/>
      </c>
      <c r="F11" s="12" t="str" cm="1">
        <f t="array" ref="F11">IFERROR(INDEX(_xlfn._xlws.FILTER('2023nhgrs'!J:J,'2023nhgrs'!$F:$F=$A$2),$A11),"")</f>
        <v/>
      </c>
      <c r="G11" s="6"/>
      <c r="H11" s="12" t="str" cm="1">
        <f t="array" ref="H11">IFERROR(INDEX(_xlfn._xlws.FILTER('2023nhgrs'!F:F,'2023nhgrs'!$F:$F=$A$2),$A11),"")</f>
        <v/>
      </c>
      <c r="I11" s="6"/>
      <c r="J11" s="6"/>
      <c r="K11" s="7"/>
    </row>
    <row r="12" spans="1:13" ht="12" customHeight="1" x14ac:dyDescent="0.3">
      <c r="A12" s="10">
        <v>8</v>
      </c>
      <c r="B12" s="10" t="str" cm="1">
        <f t="array" aca="1" ref="B12" ca="1">IFERROR(INDEX(_xlfn._xlws.FILTER(INDIRECT(_xlfn.TEXTJOIN("",TRUE,$C$2,"!$D:$D")),'2023nhgrs'!$F:$F=$A$2),$A12),"")</f>
        <v/>
      </c>
      <c r="C12" s="12" t="str" cm="1">
        <f t="array" ref="C12">IFERROR(INDEX(_xlfn._xlws.FILTER('2023nhgrs'!G:G,'2023nhgrs'!$F:$F=$A$2),$A12),"")</f>
        <v/>
      </c>
      <c r="D12" s="12" t="str" cm="1">
        <f t="array" ref="D12">IFERROR(INDEX(_xlfn._xlws.FILTER('2023nhgrs'!H:H,'2023nhgrs'!$F:$F=$A$2),$A12),"")</f>
        <v/>
      </c>
      <c r="E12" s="12" t="str" cm="1">
        <f t="array" ref="E12">IFERROR(INDEX(_xlfn._xlws.FILTER('2023nhgrs'!I:I,'2023nhgrs'!$F:$F=$A$2),$A12),"")</f>
        <v/>
      </c>
      <c r="F12" s="12" t="str" cm="1">
        <f t="array" ref="F12">IFERROR(INDEX(_xlfn._xlws.FILTER('2023nhgrs'!J:J,'2023nhgrs'!$F:$F=$A$2),$A12),"")</f>
        <v/>
      </c>
      <c r="G12" s="6"/>
      <c r="H12" s="12" t="str" cm="1">
        <f t="array" ref="H12">IFERROR(INDEX(_xlfn._xlws.FILTER('2023nhgrs'!F:F,'2023nhgrs'!$F:$F=$A$2),$A12),"")</f>
        <v/>
      </c>
      <c r="I12" s="6"/>
      <c r="J12" s="6"/>
      <c r="K12" s="7"/>
    </row>
    <row r="13" spans="1:13" ht="12" customHeight="1" x14ac:dyDescent="0.3">
      <c r="A13" s="10">
        <v>9</v>
      </c>
      <c r="B13" s="10" t="str" cm="1">
        <f t="array" aca="1" ref="B13" ca="1">IFERROR(INDEX(_xlfn._xlws.FILTER(INDIRECT(_xlfn.TEXTJOIN("",TRUE,$C$2,"!$D:$D")),'2023nhgrs'!$F:$F=$A$2),$A13),"")</f>
        <v/>
      </c>
      <c r="C13" s="12" t="str" cm="1">
        <f t="array" ref="C13">IFERROR(INDEX(_xlfn._xlws.FILTER('2023nhgrs'!G:G,'2023nhgrs'!$F:$F=$A$2),$A13),"")</f>
        <v/>
      </c>
      <c r="D13" s="12" t="str" cm="1">
        <f t="array" ref="D13">IFERROR(INDEX(_xlfn._xlws.FILTER('2023nhgrs'!H:H,'2023nhgrs'!$F:$F=$A$2),$A13),"")</f>
        <v/>
      </c>
      <c r="E13" s="12" t="str" cm="1">
        <f t="array" ref="E13">IFERROR(INDEX(_xlfn._xlws.FILTER('2023nhgrs'!I:I,'2023nhgrs'!$F:$F=$A$2),$A13),"")</f>
        <v/>
      </c>
      <c r="F13" s="12" t="str" cm="1">
        <f t="array" ref="F13">IFERROR(INDEX(_xlfn._xlws.FILTER('2023nhgrs'!J:J,'2023nhgrs'!$F:$F=$A$2),$A13),"")</f>
        <v/>
      </c>
      <c r="G13" s="6"/>
      <c r="H13" s="12" t="str" cm="1">
        <f t="array" ref="H13">IFERROR(INDEX(_xlfn._xlws.FILTER('2023nhgrs'!F:F,'2023nhgrs'!$F:$F=$A$2),$A13),"")</f>
        <v/>
      </c>
      <c r="I13" s="6"/>
      <c r="J13" s="6"/>
      <c r="K13" s="7"/>
    </row>
    <row r="14" spans="1:13" ht="12" customHeight="1" x14ac:dyDescent="0.3">
      <c r="A14" s="10">
        <v>10</v>
      </c>
      <c r="B14" s="10" t="str" cm="1">
        <f t="array" aca="1" ref="B14" ca="1">IFERROR(INDEX(_xlfn._xlws.FILTER(INDIRECT(_xlfn.TEXTJOIN("",TRUE,$C$2,"!$D:$D")),'2023nhgrs'!$F:$F=$A$2),$A14),"")</f>
        <v/>
      </c>
      <c r="C14" s="12" t="str" cm="1">
        <f t="array" ref="C14">IFERROR(INDEX(_xlfn._xlws.FILTER('2023nhgrs'!G:G,'2023nhgrs'!$F:$F=$A$2),$A14),"")</f>
        <v/>
      </c>
      <c r="D14" s="12" t="str" cm="1">
        <f t="array" ref="D14">IFERROR(INDEX(_xlfn._xlws.FILTER('2023nhgrs'!H:H,'2023nhgrs'!$F:$F=$A$2),$A14),"")</f>
        <v/>
      </c>
      <c r="E14" s="12" t="str" cm="1">
        <f t="array" ref="E14">IFERROR(INDEX(_xlfn._xlws.FILTER('2023nhgrs'!I:I,'2023nhgrs'!$F:$F=$A$2),$A14),"")</f>
        <v/>
      </c>
      <c r="F14" s="12" t="str" cm="1">
        <f t="array" ref="F14">IFERROR(INDEX(_xlfn._xlws.FILTER('2023nhgrs'!J:J,'2023nhgrs'!$F:$F=$A$2),$A14),"")</f>
        <v/>
      </c>
      <c r="G14" s="6"/>
      <c r="H14" s="12" t="str" cm="1">
        <f t="array" ref="H14">IFERROR(INDEX(_xlfn._xlws.FILTER('2023nhgrs'!F:F,'2023nhgrs'!$F:$F=$A$2),$A14),"")</f>
        <v/>
      </c>
      <c r="I14" s="6"/>
      <c r="J14" s="6"/>
      <c r="K14" s="7"/>
    </row>
    <row r="15" spans="1:13" ht="12" customHeight="1" x14ac:dyDescent="0.3">
      <c r="A15" s="10">
        <v>11</v>
      </c>
      <c r="B15" s="10" t="str" cm="1">
        <f t="array" aca="1" ref="B15" ca="1">IFERROR(INDEX(_xlfn._xlws.FILTER(INDIRECT(_xlfn.TEXTJOIN("",TRUE,$C$2,"!$D:$D")),'2023nhgrs'!$F:$F=$A$2),$A15),"")</f>
        <v/>
      </c>
      <c r="C15" s="12" t="str" cm="1">
        <f t="array" ref="C15">IFERROR(INDEX(_xlfn._xlws.FILTER('2023nhgrs'!G:G,'2023nhgrs'!$F:$F=$A$2),$A15),"")</f>
        <v/>
      </c>
      <c r="D15" s="12" t="str" cm="1">
        <f t="array" ref="D15">IFERROR(INDEX(_xlfn._xlws.FILTER('2023nhgrs'!H:H,'2023nhgrs'!$F:$F=$A$2),$A15),"")</f>
        <v/>
      </c>
      <c r="E15" s="12" t="str" cm="1">
        <f t="array" ref="E15">IFERROR(INDEX(_xlfn._xlws.FILTER('2023nhgrs'!I:I,'2023nhgrs'!$F:$F=$A$2),$A15),"")</f>
        <v/>
      </c>
      <c r="F15" s="12" t="str" cm="1">
        <f t="array" ref="F15">IFERROR(INDEX(_xlfn._xlws.FILTER('2023nhgrs'!J:J,'2023nhgrs'!$F:$F=$A$2),$A15),"")</f>
        <v/>
      </c>
      <c r="G15" s="6"/>
      <c r="H15" s="12" t="str" cm="1">
        <f t="array" ref="H15">IFERROR(INDEX(_xlfn._xlws.FILTER('2023nhgrs'!F:F,'2023nhgrs'!$F:$F=$A$2),$A15),"")</f>
        <v/>
      </c>
      <c r="I15" s="6"/>
      <c r="J15" s="6"/>
      <c r="K15" s="7"/>
    </row>
    <row r="16" spans="1:13" ht="12" customHeight="1" x14ac:dyDescent="0.3">
      <c r="A16" s="10">
        <v>12</v>
      </c>
      <c r="B16" s="10" t="str" cm="1">
        <f t="array" aca="1" ref="B16" ca="1">IFERROR(INDEX(_xlfn._xlws.FILTER(INDIRECT(_xlfn.TEXTJOIN("",TRUE,$C$2,"!$D:$D")),'2023nhgrs'!$F:$F=$A$2),$A16),"")</f>
        <v/>
      </c>
      <c r="C16" s="12" t="str" cm="1">
        <f t="array" ref="C16">IFERROR(INDEX(_xlfn._xlws.FILTER('2023nhgrs'!G:G,'2023nhgrs'!$F:$F=$A$2),$A16),"")</f>
        <v/>
      </c>
      <c r="D16" s="12" t="str" cm="1">
        <f t="array" ref="D16">IFERROR(INDEX(_xlfn._xlws.FILTER('2023nhgrs'!H:H,'2023nhgrs'!$F:$F=$A$2),$A16),"")</f>
        <v/>
      </c>
      <c r="E16" s="12" t="str" cm="1">
        <f t="array" ref="E16">IFERROR(INDEX(_xlfn._xlws.FILTER('2023nhgrs'!I:I,'2023nhgrs'!$F:$F=$A$2),$A16),"")</f>
        <v/>
      </c>
      <c r="F16" s="12" t="str" cm="1">
        <f t="array" ref="F16">IFERROR(INDEX(_xlfn._xlws.FILTER('2023nhgrs'!J:J,'2023nhgrs'!$F:$F=$A$2),$A16),"")</f>
        <v/>
      </c>
      <c r="G16" s="6"/>
      <c r="H16" s="12" t="str" cm="1">
        <f t="array" ref="H16">IFERROR(INDEX(_xlfn._xlws.FILTER('2023nhgrs'!F:F,'2023nhgrs'!$F:$F=$A$2),$A16),"")</f>
        <v/>
      </c>
      <c r="I16" s="6"/>
      <c r="J16" s="6"/>
      <c r="K16" s="7"/>
    </row>
    <row r="17" spans="1:11" ht="12" customHeight="1" x14ac:dyDescent="0.3">
      <c r="A17" s="22" t="s">
        <v>240</v>
      </c>
      <c r="B17" s="22"/>
      <c r="C17" s="11" t="str">
        <f>IF(COUNTIF(C5:C16,"Yes")&gt;0,_xlfn.TEXTJOIN("",1,"Yes : ",INT(COUNTIF(C5:C16,"Yes")/(12-COUNTBLANK(C5:C16))*100),"%"),"No: 100%")</f>
        <v>No: 100%</v>
      </c>
      <c r="D17" s="11" t="str">
        <f>IF(COUNTIF(D5:D16,"6-7")&gt;0,_xlfn.TEXTJOIN("",1,"6-7: ",INT(COUNTIF(D5:D16,"6-7")/(12-COUNTBLANK(D5:D16))*100),"%"),
IF(COUNTIF(D5:D16,"4-5")&gt;0,_xlfn.TEXTJOIN("",1,"4-5: ",INT(COUNTIF(D5:D16,"4-5")/(12-COUNTBLANK(D5:D16))*100),"%"),
IF(COUNTIF(D5:D16,"2-3")&gt;0,_xlfn.TEXTJOIN("",1,"2-3: ",INT(COUNTIF(D5:D16,"2-3")/(12-COUNTBLANK(D5:D16))*100),"%"),
IF(COUNTIF(D5:D16,"1")&gt;0,_xlfn.TEXTJOIN("",1,"1: ",INT(COUNTIF(D5:D16,"1")/(12-COUNTBLANK(D5:D16))*100),"%"),
"None"))))</f>
        <v>1: 80%</v>
      </c>
      <c r="E17" s="11" t="str">
        <f>IF(COUNTIF(E5:E16,"High")&gt;0,"High",
IF(COUNTIF(E5:E16,"Medium")&gt;0,"Medium",
IF(COUNTIF(E5:E16,"Low")&gt;0,"Low","None")))</f>
        <v>High</v>
      </c>
      <c r="F17" s="11" t="str">
        <f>IF(COUNTIF(F5:F16,"Engaged")&gt;1,_xlfn.TEXTJOIN("",1,"Engaged: ",INT(COUNTIF(F5:F16,"Engaged")/COUNTA(F5:F16)*100),"%"),
IF(COUNTIF(F5:F16,"Docked")&gt;0,_xlfn.TEXTJOIN("",1,"Docked: ",INT(COUNTIF(F5:F16,"Docked")/COUNTA(F5:F16)*100),"%"),
IF(COUNTIF(F5:F16,"None")&gt;0,"None","Not Observed")))</f>
        <v>Engaged: 25%</v>
      </c>
      <c r="G17" s="6"/>
      <c r="H17" s="6"/>
      <c r="I17" s="9"/>
      <c r="J17" s="9"/>
      <c r="K17" s="9"/>
    </row>
    <row r="18" spans="1:11" ht="12" customHeight="1" x14ac:dyDescent="0.3">
      <c r="A18" s="6"/>
      <c r="B18" s="6"/>
      <c r="C18" s="20" t="s">
        <v>193</v>
      </c>
      <c r="D18" s="20"/>
      <c r="E18" s="20"/>
      <c r="F18" s="20"/>
      <c r="G18" s="20"/>
      <c r="H18" s="20"/>
      <c r="I18" s="20"/>
      <c r="J18" s="6"/>
      <c r="K18" s="6"/>
    </row>
    <row r="19" spans="1:11" ht="12" customHeight="1" x14ac:dyDescent="0.3">
      <c r="A19" s="15" t="s">
        <v>241</v>
      </c>
      <c r="B19" s="15" t="s">
        <v>242</v>
      </c>
      <c r="C19" s="15" t="s">
        <v>202</v>
      </c>
      <c r="D19" s="15" t="s">
        <v>207</v>
      </c>
      <c r="E19" s="15" t="s">
        <v>208</v>
      </c>
      <c r="F19" s="15" t="s">
        <v>209</v>
      </c>
      <c r="G19" s="15" t="s">
        <v>210</v>
      </c>
      <c r="H19" s="15" t="s">
        <v>211</v>
      </c>
      <c r="I19" s="15" t="s">
        <v>205</v>
      </c>
      <c r="J19" s="6"/>
      <c r="K19" s="6"/>
    </row>
    <row r="20" spans="1:11" ht="12" customHeight="1" x14ac:dyDescent="0.3">
      <c r="A20" s="10">
        <v>1</v>
      </c>
      <c r="B20" s="10" cm="1">
        <f t="array" aca="1" ref="B20" ca="1">IFERROR(INDEX(_xlfn._xlws.FILTER(INDIRECT(_xlfn.TEXTJOIN("",TRUE,$C$2,"!$D:$D")),'2023nhgrs'!$F:$F=$A$2),$A20),"")</f>
        <v>5</v>
      </c>
      <c r="C20" s="12" t="str" cm="1">
        <f t="array" ref="C20">IFERROR(INDEX(_xlfn._xlws.FILTER('2023nhgrs'!K:K,'2023nhgrs'!$F:$F=$A$2),$A20),"")</f>
        <v>3-5</v>
      </c>
      <c r="D20" s="12" t="str" cm="1">
        <f t="array" ref="D20">IFERROR(INDEX(_xlfn._xlws.FILTER('2023nhgrs'!L:L,'2023nhgrs'!$F:$F=$A$2),$A20),"")</f>
        <v>Yes</v>
      </c>
      <c r="E20" s="12" t="str" cm="1">
        <f t="array" ref="E20">IFERROR(INDEX(_xlfn._xlws.FILTER('2023nhgrs'!M:M,'2023nhgrs'!$F:$F=$A$2),$A20),"")</f>
        <v>Yes</v>
      </c>
      <c r="F20" s="12" t="str" cm="1">
        <f t="array" ref="F20">IFERROR(INDEX(_xlfn._xlws.FILTER('2023nhgrs'!N:N,'2023nhgrs'!$F:$F=$A$2),$A20),"")</f>
        <v>Yes</v>
      </c>
      <c r="G20" s="12" t="str" cm="1">
        <f t="array" ref="G20">IFERROR(INDEX(_xlfn._xlws.FILTER('2023nhgrs'!O:O,'2023nhgrs'!$F:$F=$A$2),$A20),"")</f>
        <v>Yes</v>
      </c>
      <c r="H20" s="12" t="str" cm="1">
        <f t="array" ref="H20">IFERROR(INDEX(_xlfn._xlws.FILTER('2023nhgrs'!P:P,'2023nhgrs'!$F:$F=$A$2),$A20),"")</f>
        <v>No</v>
      </c>
      <c r="I20" s="12" t="str" cm="1">
        <f t="array" ref="I20">IFERROR(INDEX(_xlfn._xlws.FILTER('2023nhgrs'!Q:Q,'2023nhgrs'!$F:$F=$A$2),$A20),"")</f>
        <v>High</v>
      </c>
      <c r="K20" s="6"/>
    </row>
    <row r="21" spans="1:11" ht="12" customHeight="1" x14ac:dyDescent="0.3">
      <c r="A21" s="10">
        <v>2</v>
      </c>
      <c r="B21" s="10" cm="1">
        <f t="array" aca="1" ref="B21" ca="1">IFERROR(INDEX(_xlfn._xlws.FILTER(INDIRECT(_xlfn.TEXTJOIN("",TRUE,$C$2,"!$D:$D")),'2023nhgrs'!$F:$F=$A$2),$A21),"")</f>
        <v>12</v>
      </c>
      <c r="C21" s="12" t="str" cm="1">
        <f t="array" ref="C21">IFERROR(INDEX(_xlfn._xlws.FILTER('2023nhgrs'!K:K,'2023nhgrs'!$F:$F=$A$2),$A21),"")</f>
        <v>6-10</v>
      </c>
      <c r="D21" s="12" t="str" cm="1">
        <f t="array" ref="D21">IFERROR(INDEX(_xlfn._xlws.FILTER('2023nhgrs'!L:L,'2023nhgrs'!$F:$F=$A$2),$A21),"")</f>
        <v>No</v>
      </c>
      <c r="E21" s="12" t="str" cm="1">
        <f t="array" ref="E21">IFERROR(INDEX(_xlfn._xlws.FILTER('2023nhgrs'!M:M,'2023nhgrs'!$F:$F=$A$2),$A21),"")</f>
        <v>Yes</v>
      </c>
      <c r="F21" s="12" t="str" cm="1">
        <f t="array" ref="F21">IFERROR(INDEX(_xlfn._xlws.FILTER('2023nhgrs'!N:N,'2023nhgrs'!$F:$F=$A$2),$A21),"")</f>
        <v>Yes</v>
      </c>
      <c r="G21" s="12" t="str" cm="1">
        <f t="array" ref="G21">IFERROR(INDEX(_xlfn._xlws.FILTER('2023nhgrs'!O:O,'2023nhgrs'!$F:$F=$A$2),$A21),"")</f>
        <v>No</v>
      </c>
      <c r="H21" s="12" t="str" cm="1">
        <f t="array" ref="H21">IFERROR(INDEX(_xlfn._xlws.FILTER('2023nhgrs'!P:P,'2023nhgrs'!$F:$F=$A$2),$A21),"")</f>
        <v>No</v>
      </c>
      <c r="I21" s="12" t="str" cm="1">
        <f t="array" ref="I21">IFERROR(INDEX(_xlfn._xlws.FILTER('2023nhgrs'!Q:Q,'2023nhgrs'!$F:$F=$A$2),$A21),"")</f>
        <v>High</v>
      </c>
      <c r="J21" s="6"/>
      <c r="K21" s="6"/>
    </row>
    <row r="22" spans="1:11" ht="12" customHeight="1" x14ac:dyDescent="0.3">
      <c r="A22" s="10">
        <v>3</v>
      </c>
      <c r="B22" s="10" cm="1">
        <f t="array" aca="1" ref="B22" ca="1">IFERROR(INDEX(_xlfn._xlws.FILTER(INDIRECT(_xlfn.TEXTJOIN("",TRUE,$C$2,"!$D:$D")),'2023nhgrs'!$F:$F=$A$2),$A22),"")</f>
        <v>20</v>
      </c>
      <c r="C22" s="12" t="str" cm="1">
        <f t="array" ref="C22">IFERROR(INDEX(_xlfn._xlws.FILTER('2023nhgrs'!K:K,'2023nhgrs'!$F:$F=$A$2),$A22),"")</f>
        <v>3-5</v>
      </c>
      <c r="D22" s="12" t="str" cm="1">
        <f t="array" ref="D22">IFERROR(INDEX(_xlfn._xlws.FILTER('2023nhgrs'!L:L,'2023nhgrs'!$F:$F=$A$2),$A22),"")</f>
        <v>Yes</v>
      </c>
      <c r="E22" s="12" t="str" cm="1">
        <f t="array" ref="E22">IFERROR(INDEX(_xlfn._xlws.FILTER('2023nhgrs'!M:M,'2023nhgrs'!$F:$F=$A$2),$A22),"")</f>
        <v>Yes</v>
      </c>
      <c r="F22" s="12" t="str" cm="1">
        <f t="array" ref="F22">IFERROR(INDEX(_xlfn._xlws.FILTER('2023nhgrs'!N:N,'2023nhgrs'!$F:$F=$A$2),$A22),"")</f>
        <v>Yes</v>
      </c>
      <c r="G22" s="12" t="str" cm="1">
        <f t="array" ref="G22">IFERROR(INDEX(_xlfn._xlws.FILTER('2023nhgrs'!O:O,'2023nhgrs'!$F:$F=$A$2),$A22),"")</f>
        <v>No</v>
      </c>
      <c r="H22" s="12" t="str" cm="1">
        <f t="array" ref="H22">IFERROR(INDEX(_xlfn._xlws.FILTER('2023nhgrs'!P:P,'2023nhgrs'!$F:$F=$A$2),$A22),"")</f>
        <v>Yes</v>
      </c>
      <c r="I22" s="12" t="str" cm="1">
        <f t="array" ref="I22">IFERROR(INDEX(_xlfn._xlws.FILTER('2023nhgrs'!Q:Q,'2023nhgrs'!$F:$F=$A$2),$A22),"")</f>
        <v>High</v>
      </c>
      <c r="J22" s="6"/>
      <c r="K22" s="6"/>
    </row>
    <row r="23" spans="1:11" ht="12" customHeight="1" x14ac:dyDescent="0.3">
      <c r="A23" s="10">
        <v>4</v>
      </c>
      <c r="B23" s="10" cm="1">
        <f t="array" aca="1" ref="B23" ca="1">IFERROR(INDEX(_xlfn._xlws.FILTER(INDIRECT(_xlfn.TEXTJOIN("",TRUE,$C$2,"!$D:$D")),'2023nhgrs'!$F:$F=$A$2),$A23),"")</f>
        <v>24</v>
      </c>
      <c r="C23" s="12" t="str" cm="1">
        <f t="array" ref="C23">IFERROR(INDEX(_xlfn._xlws.FILTER('2023nhgrs'!K:K,'2023nhgrs'!$F:$F=$A$2),$A23),"")</f>
        <v>3-5</v>
      </c>
      <c r="D23" s="12" t="str" cm="1">
        <f t="array" ref="D23">IFERROR(INDEX(_xlfn._xlws.FILTER('2023nhgrs'!L:L,'2023nhgrs'!$F:$F=$A$2),$A23),"")</f>
        <v>Yes</v>
      </c>
      <c r="E23" s="12" t="str" cm="1">
        <f t="array" ref="E23">IFERROR(INDEX(_xlfn._xlws.FILTER('2023nhgrs'!M:M,'2023nhgrs'!$F:$F=$A$2),$A23),"")</f>
        <v>Yes</v>
      </c>
      <c r="F23" s="12" t="str" cm="1">
        <f t="array" ref="F23">IFERROR(INDEX(_xlfn._xlws.FILTER('2023nhgrs'!N:N,'2023nhgrs'!$F:$F=$A$2),$A23),"")</f>
        <v>Yes</v>
      </c>
      <c r="G23" s="12" t="str" cm="1">
        <f t="array" ref="G23">IFERROR(INDEX(_xlfn._xlws.FILTER('2023nhgrs'!O:O,'2023nhgrs'!$F:$F=$A$2),$A23),"")</f>
        <v>No</v>
      </c>
      <c r="H23" s="12" t="str" cm="1">
        <f t="array" ref="H23">IFERROR(INDEX(_xlfn._xlws.FILTER('2023nhgrs'!P:P,'2023nhgrs'!$F:$F=$A$2),$A23),"")</f>
        <v>No</v>
      </c>
      <c r="I23" s="12" t="str" cm="1">
        <f t="array" ref="I23">IFERROR(INDEX(_xlfn._xlws.FILTER('2023nhgrs'!Q:Q,'2023nhgrs'!$F:$F=$A$2),$A23),"")</f>
        <v>High</v>
      </c>
      <c r="J23" s="6"/>
      <c r="K23" s="6"/>
    </row>
    <row r="24" spans="1:11" ht="12" customHeight="1" x14ac:dyDescent="0.3">
      <c r="A24" s="10">
        <v>5</v>
      </c>
      <c r="B24" s="10" cm="1">
        <f t="array" aca="1" ref="B24" ca="1">IFERROR(INDEX(_xlfn._xlws.FILTER(INDIRECT(_xlfn.TEXTJOIN("",TRUE,$C$2,"!$D:$D")),'2023nhgrs'!$F:$F=$A$2),$A24),"")</f>
        <v>29</v>
      </c>
      <c r="C24" s="12" t="str" cm="1">
        <f t="array" ref="C24">IFERROR(INDEX(_xlfn._xlws.FILTER('2023nhgrs'!K:K,'2023nhgrs'!$F:$F=$A$2),$A24),"")</f>
        <v>6-10</v>
      </c>
      <c r="D24" s="12" t="str" cm="1">
        <f t="array" ref="D24">IFERROR(INDEX(_xlfn._xlws.FILTER('2023nhgrs'!L:L,'2023nhgrs'!$F:$F=$A$2),$A24),"")</f>
        <v>Yes</v>
      </c>
      <c r="E24" s="12" t="str" cm="1">
        <f t="array" ref="E24">IFERROR(INDEX(_xlfn._xlws.FILTER('2023nhgrs'!M:M,'2023nhgrs'!$F:$F=$A$2),$A24),"")</f>
        <v>Yes</v>
      </c>
      <c r="F24" s="12" t="str" cm="1">
        <f t="array" ref="F24">IFERROR(INDEX(_xlfn._xlws.FILTER('2023nhgrs'!N:N,'2023nhgrs'!$F:$F=$A$2),$A24),"")</f>
        <v>Yes</v>
      </c>
      <c r="G24" s="12" t="str" cm="1">
        <f t="array" ref="G24">IFERROR(INDEX(_xlfn._xlws.FILTER('2023nhgrs'!O:O,'2023nhgrs'!$F:$F=$A$2),$A24),"")</f>
        <v>No</v>
      </c>
      <c r="H24" s="12" t="str" cm="1">
        <f t="array" ref="H24">IFERROR(INDEX(_xlfn._xlws.FILTER('2023nhgrs'!P:P,'2023nhgrs'!$F:$F=$A$2),$A24),"")</f>
        <v>No</v>
      </c>
      <c r="I24" s="12" t="str" cm="1">
        <f t="array" ref="I24">IFERROR(INDEX(_xlfn._xlws.FILTER('2023nhgrs'!Q:Q,'2023nhgrs'!$F:$F=$A$2),$A24),"")</f>
        <v>High</v>
      </c>
      <c r="J24" s="6"/>
      <c r="K24" s="6"/>
    </row>
    <row r="25" spans="1:11" ht="12" customHeight="1" x14ac:dyDescent="0.3">
      <c r="A25" s="10">
        <v>6</v>
      </c>
      <c r="B25" s="10" t="str" cm="1">
        <f t="array" aca="1" ref="B25" ca="1">IFERROR(INDEX(_xlfn._xlws.FILTER(INDIRECT(_xlfn.TEXTJOIN("",TRUE,$C$2,"!$D:$D")),'2023nhgrs'!$F:$F=$A$2),$A25),"")</f>
        <v/>
      </c>
      <c r="C25" s="12" t="str" cm="1">
        <f t="array" ref="C25">IFERROR(INDEX(_xlfn._xlws.FILTER('2023nhgrs'!K:K,'2023nhgrs'!$F:$F=$A$2),$A25),"")</f>
        <v/>
      </c>
      <c r="D25" s="12" t="str" cm="1">
        <f t="array" ref="D25">IFERROR(INDEX(_xlfn._xlws.FILTER('2023nhgrs'!L:L,'2023nhgrs'!$F:$F=$A$2),$A25),"")</f>
        <v/>
      </c>
      <c r="E25" s="12" t="str" cm="1">
        <f t="array" ref="E25">IFERROR(INDEX(_xlfn._xlws.FILTER('2023nhgrs'!M:M,'2023nhgrs'!$F:$F=$A$2),$A25),"")</f>
        <v/>
      </c>
      <c r="F25" s="12" t="str" cm="1">
        <f t="array" ref="F25">IFERROR(INDEX(_xlfn._xlws.FILTER('2023nhgrs'!N:N,'2023nhgrs'!$F:$F=$A$2),$A25),"")</f>
        <v/>
      </c>
      <c r="G25" s="12" t="str" cm="1">
        <f t="array" ref="G25">IFERROR(INDEX(_xlfn._xlws.FILTER('2023nhgrs'!O:O,'2023nhgrs'!$F:$F=$A$2),$A25),"")</f>
        <v/>
      </c>
      <c r="H25" s="12" t="str" cm="1">
        <f t="array" ref="H25">IFERROR(INDEX(_xlfn._xlws.FILTER('2023nhgrs'!P:P,'2023nhgrs'!$F:$F=$A$2),$A25),"")</f>
        <v/>
      </c>
      <c r="I25" s="12" t="str" cm="1">
        <f t="array" ref="I25">IFERROR(INDEX(_xlfn._xlws.FILTER('2023nhgrs'!Q:Q,'2023nhgrs'!$F:$F=$A$2),$A25),"")</f>
        <v/>
      </c>
      <c r="J25" s="6"/>
      <c r="K25" s="6"/>
    </row>
    <row r="26" spans="1:11" ht="12" customHeight="1" x14ac:dyDescent="0.3">
      <c r="A26" s="10">
        <v>7</v>
      </c>
      <c r="B26" s="10" t="str" cm="1">
        <f t="array" aca="1" ref="B26" ca="1">IFERROR(INDEX(_xlfn._xlws.FILTER(INDIRECT(_xlfn.TEXTJOIN("",TRUE,$C$2,"!$D:$D")),'2023nhgrs'!$F:$F=$A$2),$A26),"")</f>
        <v/>
      </c>
      <c r="C26" s="12" t="str" cm="1">
        <f t="array" ref="C26">IFERROR(INDEX(_xlfn._xlws.FILTER('2023nhgrs'!K:K,'2023nhgrs'!$F:$F=$A$2),$A26),"")</f>
        <v/>
      </c>
      <c r="D26" s="12" t="str" cm="1">
        <f t="array" ref="D26">IFERROR(INDEX(_xlfn._xlws.FILTER('2023nhgrs'!L:L,'2023nhgrs'!$F:$F=$A$2),$A26),"")</f>
        <v/>
      </c>
      <c r="E26" s="12" t="str" cm="1">
        <f t="array" ref="E26">IFERROR(INDEX(_xlfn._xlws.FILTER('2023nhgrs'!M:M,'2023nhgrs'!$F:$F=$A$2),$A26),"")</f>
        <v/>
      </c>
      <c r="F26" s="12" t="str" cm="1">
        <f t="array" ref="F26">IFERROR(INDEX(_xlfn._xlws.FILTER('2023nhgrs'!N:N,'2023nhgrs'!$F:$F=$A$2),$A26),"")</f>
        <v/>
      </c>
      <c r="G26" s="12" t="str" cm="1">
        <f t="array" ref="G26">IFERROR(INDEX(_xlfn._xlws.FILTER('2023nhgrs'!O:O,'2023nhgrs'!$F:$F=$A$2),$A26),"")</f>
        <v/>
      </c>
      <c r="H26" s="12" t="str" cm="1">
        <f t="array" ref="H26">IFERROR(INDEX(_xlfn._xlws.FILTER('2023nhgrs'!P:P,'2023nhgrs'!$F:$F=$A$2),$A26),"")</f>
        <v/>
      </c>
      <c r="I26" s="12" t="str" cm="1">
        <f t="array" ref="I26">IFERROR(INDEX(_xlfn._xlws.FILTER('2023nhgrs'!Q:Q,'2023nhgrs'!$F:$F=$A$2),$A26),"")</f>
        <v/>
      </c>
      <c r="J26" s="6"/>
      <c r="K26" s="6"/>
    </row>
    <row r="27" spans="1:11" ht="12" customHeight="1" x14ac:dyDescent="0.3">
      <c r="A27" s="10">
        <v>8</v>
      </c>
      <c r="B27" s="10" t="str" cm="1">
        <f t="array" aca="1" ref="B27" ca="1">IFERROR(INDEX(_xlfn._xlws.FILTER(INDIRECT(_xlfn.TEXTJOIN("",TRUE,$C$2,"!$D:$D")),'2023nhgrs'!$F:$F=$A$2),$A27),"")</f>
        <v/>
      </c>
      <c r="C27" s="12" t="str" cm="1">
        <f t="array" ref="C27">IFERROR(INDEX(_xlfn._xlws.FILTER('2023nhgrs'!K:K,'2023nhgrs'!$F:$F=$A$2),$A27),"")</f>
        <v/>
      </c>
      <c r="D27" s="12" t="str" cm="1">
        <f t="array" ref="D27">IFERROR(INDEX(_xlfn._xlws.FILTER('2023nhgrs'!L:L,'2023nhgrs'!$F:$F=$A$2),$A27),"")</f>
        <v/>
      </c>
      <c r="E27" s="12" t="str" cm="1">
        <f t="array" ref="E27">IFERROR(INDEX(_xlfn._xlws.FILTER('2023nhgrs'!M:M,'2023nhgrs'!$F:$F=$A$2),$A27),"")</f>
        <v/>
      </c>
      <c r="F27" s="12" t="str" cm="1">
        <f t="array" ref="F27">IFERROR(INDEX(_xlfn._xlws.FILTER('2023nhgrs'!N:N,'2023nhgrs'!$F:$F=$A$2),$A27),"")</f>
        <v/>
      </c>
      <c r="G27" s="12" t="str" cm="1">
        <f t="array" ref="G27">IFERROR(INDEX(_xlfn._xlws.FILTER('2023nhgrs'!O:O,'2023nhgrs'!$F:$F=$A$2),$A27),"")</f>
        <v/>
      </c>
      <c r="H27" s="12" t="str" cm="1">
        <f t="array" ref="H27">IFERROR(INDEX(_xlfn._xlws.FILTER('2023nhgrs'!P:P,'2023nhgrs'!$F:$F=$A$2),$A27),"")</f>
        <v/>
      </c>
      <c r="I27" s="12" t="str" cm="1">
        <f t="array" ref="I27">IFERROR(INDEX(_xlfn._xlws.FILTER('2023nhgrs'!Q:Q,'2023nhgrs'!$F:$F=$A$2),$A27),"")</f>
        <v/>
      </c>
      <c r="J27" s="6"/>
      <c r="K27" s="6"/>
    </row>
    <row r="28" spans="1:11" ht="12" customHeight="1" x14ac:dyDescent="0.3">
      <c r="A28" s="10">
        <v>9</v>
      </c>
      <c r="B28" s="10" t="str" cm="1">
        <f t="array" aca="1" ref="B28" ca="1">IFERROR(INDEX(_xlfn._xlws.FILTER(INDIRECT(_xlfn.TEXTJOIN("",TRUE,$C$2,"!$D:$D")),'2023nhgrs'!$F:$F=$A$2),$A28),"")</f>
        <v/>
      </c>
      <c r="C28" s="12" t="str" cm="1">
        <f t="array" ref="C28">IFERROR(INDEX(_xlfn._xlws.FILTER('2023nhgrs'!K:K,'2023nhgrs'!$F:$F=$A$2),$A28),"")</f>
        <v/>
      </c>
      <c r="D28" s="12" t="str" cm="1">
        <f t="array" ref="D28">IFERROR(INDEX(_xlfn._xlws.FILTER('2023nhgrs'!L:L,'2023nhgrs'!$F:$F=$A$2),$A28),"")</f>
        <v/>
      </c>
      <c r="E28" s="12" t="str" cm="1">
        <f t="array" ref="E28">IFERROR(INDEX(_xlfn._xlws.FILTER('2023nhgrs'!M:M,'2023nhgrs'!$F:$F=$A$2),$A28),"")</f>
        <v/>
      </c>
      <c r="F28" s="12" t="str" cm="1">
        <f t="array" ref="F28">IFERROR(INDEX(_xlfn._xlws.FILTER('2023nhgrs'!N:N,'2023nhgrs'!$F:$F=$A$2),$A28),"")</f>
        <v/>
      </c>
      <c r="G28" s="12" t="str" cm="1">
        <f t="array" ref="G28">IFERROR(INDEX(_xlfn._xlws.FILTER('2023nhgrs'!O:O,'2023nhgrs'!$F:$F=$A$2),$A28),"")</f>
        <v/>
      </c>
      <c r="H28" s="12" t="str" cm="1">
        <f t="array" ref="H28">IFERROR(INDEX(_xlfn._xlws.FILTER('2023nhgrs'!P:P,'2023nhgrs'!$F:$F=$A$2),$A28),"")</f>
        <v/>
      </c>
      <c r="I28" s="12" t="str" cm="1">
        <f t="array" ref="I28">IFERROR(INDEX(_xlfn._xlws.FILTER('2023nhgrs'!Q:Q,'2023nhgrs'!$F:$F=$A$2),$A28),"")</f>
        <v/>
      </c>
      <c r="J28" s="6"/>
      <c r="K28" s="6"/>
    </row>
    <row r="29" spans="1:11" ht="12" customHeight="1" x14ac:dyDescent="0.3">
      <c r="A29" s="10">
        <v>10</v>
      </c>
      <c r="B29" s="10" t="str" cm="1">
        <f t="array" aca="1" ref="B29" ca="1">IFERROR(INDEX(_xlfn._xlws.FILTER(INDIRECT(_xlfn.TEXTJOIN("",TRUE,$C$2,"!$D:$D")),'2023nhgrs'!$F:$F=$A$2),$A29),"")</f>
        <v/>
      </c>
      <c r="C29" s="12" t="str" cm="1">
        <f t="array" ref="C29">IFERROR(INDEX(_xlfn._xlws.FILTER('2023nhgrs'!K:K,'2023nhgrs'!$F:$F=$A$2),$A29),"")</f>
        <v/>
      </c>
      <c r="D29" s="12" t="str" cm="1">
        <f t="array" ref="D29">IFERROR(INDEX(_xlfn._xlws.FILTER('2023nhgrs'!L:L,'2023nhgrs'!$F:$F=$A$2),$A29),"")</f>
        <v/>
      </c>
      <c r="E29" s="12" t="str" cm="1">
        <f t="array" ref="E29">IFERROR(INDEX(_xlfn._xlws.FILTER('2023nhgrs'!M:M,'2023nhgrs'!$F:$F=$A$2),$A29),"")</f>
        <v/>
      </c>
      <c r="F29" s="12" t="str" cm="1">
        <f t="array" ref="F29">IFERROR(INDEX(_xlfn._xlws.FILTER('2023nhgrs'!N:N,'2023nhgrs'!$F:$F=$A$2),$A29),"")</f>
        <v/>
      </c>
      <c r="G29" s="12" t="str" cm="1">
        <f t="array" ref="G29">IFERROR(INDEX(_xlfn._xlws.FILTER('2023nhgrs'!O:O,'2023nhgrs'!$F:$F=$A$2),$A29),"")</f>
        <v/>
      </c>
      <c r="H29" s="12" t="str" cm="1">
        <f t="array" ref="H29">IFERROR(INDEX(_xlfn._xlws.FILTER('2023nhgrs'!P:P,'2023nhgrs'!$F:$F=$A$2),$A29),"")</f>
        <v/>
      </c>
      <c r="I29" s="12" t="str" cm="1">
        <f t="array" ref="I29">IFERROR(INDEX(_xlfn._xlws.FILTER('2023nhgrs'!Q:Q,'2023nhgrs'!$F:$F=$A$2),$A29),"")</f>
        <v/>
      </c>
      <c r="J29" s="6"/>
      <c r="K29" s="6"/>
    </row>
    <row r="30" spans="1:11" ht="12" customHeight="1" x14ac:dyDescent="0.3">
      <c r="A30" s="10">
        <v>11</v>
      </c>
      <c r="B30" s="10" t="str" cm="1">
        <f t="array" aca="1" ref="B30" ca="1">IFERROR(INDEX(_xlfn._xlws.FILTER(INDIRECT(_xlfn.TEXTJOIN("",TRUE,$C$2,"!$D:$D")),'2023nhgrs'!$F:$F=$A$2),$A30),"")</f>
        <v/>
      </c>
      <c r="C30" s="12" t="str" cm="1">
        <f t="array" ref="C30">IFERROR(INDEX(_xlfn._xlws.FILTER('2023nhgrs'!K:K,'2023nhgrs'!$F:$F=$A$2),$A30),"")</f>
        <v/>
      </c>
      <c r="D30" s="12" t="str" cm="1">
        <f t="array" ref="D30">IFERROR(INDEX(_xlfn._xlws.FILTER('2023nhgrs'!L:L,'2023nhgrs'!$F:$F=$A$2),$A30),"")</f>
        <v/>
      </c>
      <c r="E30" s="12" t="str" cm="1">
        <f t="array" ref="E30">IFERROR(INDEX(_xlfn._xlws.FILTER('2023nhgrs'!M:M,'2023nhgrs'!$F:$F=$A$2),$A30),"")</f>
        <v/>
      </c>
      <c r="F30" s="12" t="str" cm="1">
        <f t="array" ref="F30">IFERROR(INDEX(_xlfn._xlws.FILTER('2023nhgrs'!N:N,'2023nhgrs'!$F:$F=$A$2),$A30),"")</f>
        <v/>
      </c>
      <c r="G30" s="12" t="str" cm="1">
        <f t="array" ref="G30">IFERROR(INDEX(_xlfn._xlws.FILTER('2023nhgrs'!O:O,'2023nhgrs'!$F:$F=$A$2),$A30),"")</f>
        <v/>
      </c>
      <c r="H30" s="12" t="str" cm="1">
        <f t="array" ref="H30">IFERROR(INDEX(_xlfn._xlws.FILTER('2023nhgrs'!P:P,'2023nhgrs'!$F:$F=$A$2),$A30),"")</f>
        <v/>
      </c>
      <c r="I30" s="12" t="str" cm="1">
        <f t="array" ref="I30">IFERROR(INDEX(_xlfn._xlws.FILTER('2023nhgrs'!Q:Q,'2023nhgrs'!$F:$F=$A$2),$A30),"")</f>
        <v/>
      </c>
      <c r="J30" s="6"/>
      <c r="K30" s="6"/>
    </row>
    <row r="31" spans="1:11" ht="12" customHeight="1" x14ac:dyDescent="0.3">
      <c r="A31" s="10">
        <v>12</v>
      </c>
      <c r="B31" s="10" t="str" cm="1">
        <f t="array" aca="1" ref="B31" ca="1">IFERROR(INDEX(_xlfn._xlws.FILTER(INDIRECT(_xlfn.TEXTJOIN("",TRUE,$C$2,"!$D:$D")),'2023nhgrs'!$F:$F=$A$2),$A31),"")</f>
        <v/>
      </c>
      <c r="C31" s="12" t="str" cm="1">
        <f t="array" ref="C31">IFERROR(INDEX(_xlfn._xlws.FILTER('2023nhgrs'!K:K,'2023nhgrs'!$F:$F=$A$2),$A31),"")</f>
        <v/>
      </c>
      <c r="D31" s="12" t="str" cm="1">
        <f t="array" ref="D31">IFERROR(INDEX(_xlfn._xlws.FILTER('2023nhgrs'!L:L,'2023nhgrs'!$F:$F=$A$2),$A31),"")</f>
        <v/>
      </c>
      <c r="E31" s="12" t="str" cm="1">
        <f t="array" ref="E31">IFERROR(INDEX(_xlfn._xlws.FILTER('2023nhgrs'!M:M,'2023nhgrs'!$F:$F=$A$2),$A31),"")</f>
        <v/>
      </c>
      <c r="F31" s="12" t="str" cm="1">
        <f t="array" ref="F31">IFERROR(INDEX(_xlfn._xlws.FILTER('2023nhgrs'!N:N,'2023nhgrs'!$F:$F=$A$2),$A31),"")</f>
        <v/>
      </c>
      <c r="G31" s="12" t="str" cm="1">
        <f t="array" ref="G31">IFERROR(INDEX(_xlfn._xlws.FILTER('2023nhgrs'!O:O,'2023nhgrs'!$F:$F=$A$2),$A31),"")</f>
        <v/>
      </c>
      <c r="H31" s="12" t="str" cm="1">
        <f t="array" ref="H31">IFERROR(INDEX(_xlfn._xlws.FILTER('2023nhgrs'!P:P,'2023nhgrs'!$F:$F=$A$2),$A31),"")</f>
        <v/>
      </c>
      <c r="I31" s="12" t="str" cm="1">
        <f t="array" ref="I31">IFERROR(INDEX(_xlfn._xlws.FILTER('2023nhgrs'!Q:Q,'2023nhgrs'!$F:$F=$A$2),$A31),"")</f>
        <v/>
      </c>
      <c r="J31" s="6"/>
      <c r="K31" s="6"/>
    </row>
    <row r="32" spans="1:11" ht="12" customHeight="1" x14ac:dyDescent="0.3">
      <c r="A32" s="22" t="s">
        <v>240</v>
      </c>
      <c r="B32" s="22"/>
      <c r="C32" s="11" t="str">
        <f>IF(COUNTIF(C20:C31,"11+")&gt;0,_xlfn.TEXTJOIN("",1,"11+: ",INT(COUNTIF(C20:C31,"11+")/(12-COUNTBLANK(C20:C31))*100),"%"),
IF(COUNTIF(C20:C31,"6-10")&gt;0,_xlfn.TEXTJOIN("",1,"6-10: ",INT(COUNTIF(C20:C31,"6-10")/(12-COUNTBLANK(C20:C31))*100),"%"),
IF(COUNTIF(C20:C31,"3-5")&gt;0,_xlfn.TEXTJOIN("",1,"3-5: ",INT(COUNTIF(C20:C31,"3-5")/(12-COUNTBLANK(C20:C31))*100),"%"),
IF(COUNTIF(C20:C31,"1-2")&gt;0,_xlfn.TEXTJOIN("",1,"1-2: ",INT(COUNTIF(C20:C31,"1-2")/COUNTA(C20:C31)*100),"%"),
"None"))))</f>
        <v>6-10: 40%</v>
      </c>
      <c r="D32" s="11" t="str">
        <f>IF(COUNTIF(D20:D31,"Yes")&gt;0,"Yes","No")</f>
        <v>Yes</v>
      </c>
      <c r="E32" s="11" t="str">
        <f>IF(COUNTIF(E20:E31,"Yes")&gt;0,"Yes","No")</f>
        <v>Yes</v>
      </c>
      <c r="F32" s="11" t="str">
        <f>IF(COUNTIF(F20:F31,"Yes")&gt;0,"Yes","No")</f>
        <v>Yes</v>
      </c>
      <c r="G32" s="11" t="str">
        <f>IF(COUNTIF(G20:G31,"Yes")&gt;0,"Yes","No")</f>
        <v>Yes</v>
      </c>
      <c r="H32" s="11" t="str">
        <f>IF(COUNTIF(H20:H31,"Yes")&gt;0,"Yes","No")</f>
        <v>Yes</v>
      </c>
      <c r="I32" s="11" t="str">
        <f>IF(COUNTIF(I20:I31,"High")&gt;0,"High",
IF(COUNTIF(I20:I31,"Medium")&gt;0,"Medium",
IF(COUNTIF(I20:I31,"Low")&gt;0,"Low","None")))</f>
        <v>High</v>
      </c>
      <c r="J32" s="8"/>
      <c r="K32" s="8"/>
    </row>
    <row r="33" spans="1:11" ht="12" customHeight="1" x14ac:dyDescent="0.3">
      <c r="A33" s="6"/>
      <c r="B33" s="6"/>
      <c r="C33" s="20" t="s">
        <v>194</v>
      </c>
      <c r="D33" s="20"/>
      <c r="E33" s="20"/>
      <c r="F33" s="20" t="s">
        <v>195</v>
      </c>
      <c r="G33" s="20"/>
      <c r="H33" s="20"/>
      <c r="I33" s="20"/>
      <c r="J33" s="20"/>
      <c r="K33" s="20"/>
    </row>
    <row r="34" spans="1:11" ht="12" customHeight="1" x14ac:dyDescent="0.3">
      <c r="A34" s="15" t="s">
        <v>241</v>
      </c>
      <c r="B34" s="15" t="s">
        <v>242</v>
      </c>
      <c r="C34" s="16" t="s">
        <v>206</v>
      </c>
      <c r="D34" s="16" t="s">
        <v>212</v>
      </c>
      <c r="E34" s="16" t="s">
        <v>213</v>
      </c>
      <c r="F34" s="16" t="s">
        <v>214</v>
      </c>
      <c r="G34" s="16" t="s">
        <v>215</v>
      </c>
      <c r="H34" s="16" t="s">
        <v>216</v>
      </c>
      <c r="I34" s="16" t="s">
        <v>217</v>
      </c>
      <c r="J34" s="16" t="s">
        <v>218</v>
      </c>
      <c r="K34" s="16" t="s">
        <v>219</v>
      </c>
    </row>
    <row r="35" spans="1:11" ht="12" customHeight="1" x14ac:dyDescent="0.3">
      <c r="A35" s="10">
        <v>1</v>
      </c>
      <c r="B35" s="10" cm="1">
        <f t="array" aca="1" ref="B35" ca="1">IFERROR(INDEX(_xlfn._xlws.FILTER(INDIRECT(_xlfn.TEXTJOIN("",TRUE,$C$2,"!$D:$D")),'2023nhgrs'!$F:$F=$A$2),$A35),"")</f>
        <v>5</v>
      </c>
      <c r="C35" s="12" t="str" cm="1">
        <f t="array" ref="C35">IFERROR(INDEX(_xlfn._xlws.FILTER('2023nhgrs'!R:R,'2023nhgrs'!$F:$F=$A$2),$A35),"")</f>
        <v>Engaged</v>
      </c>
      <c r="D35" s="7" t="str" cm="1">
        <f t="array" ref="D35">IFERROR(INDEX(_xlfn._xlws.FILTER('2023nhgrs'!S:S,'2023nhgrs'!$F:$F=$A$2),$A35),"")</f>
        <v>0-5</v>
      </c>
      <c r="E35" s="12" cm="1">
        <f t="array" ref="E35">IFERROR(INDEX(_xlfn._xlws.FILTER('2023nhgrs'!T:T,'2023nhgrs'!$F:$F=$A$2),$A35),"")</f>
        <v>0</v>
      </c>
      <c r="F35" s="12" t="str" cm="1">
        <f t="array" ref="F35">IFERROR(INDEX(_xlfn._xlws.FILTER('2023nhgrs'!U:U,'2023nhgrs'!$F:$F=$A$2),$A35),"")</f>
        <v>Fast</v>
      </c>
      <c r="G35" s="12" t="str" cm="1">
        <f t="array" ref="G35">IFERROR(INDEX(_xlfn._xlws.FILTER('2023nhgrs'!V:V,'2023nhgrs'!$F:$F=$A$2),$A35),"")</f>
        <v>Not Observed</v>
      </c>
      <c r="H35" s="12" t="str" cm="1">
        <f t="array" ref="H35">IFERROR(INDEX(_xlfn._xlws.FILTER('2023nhgrs'!W:W,'2023nhgrs'!$F:$F=$A$2),$A35),"")</f>
        <v>Not Observed</v>
      </c>
      <c r="I35" s="12" t="str" cm="1">
        <f t="array" ref="I35">IFERROR(INDEX(_xlfn._xlws.FILTER('2023nhgrs'!X:X,'2023nhgrs'!$F:$F=$A$2),$A35),"")</f>
        <v>Not Observed</v>
      </c>
      <c r="J35" s="12" t="str" cm="1">
        <f t="array" ref="J35">IFERROR(INDEX(_xlfn._xlws.FILTER('2023nhgrs'!Y:Y,'2023nhgrs'!$F:$F=$A$2),$A35),"")</f>
        <v>Not Observed</v>
      </c>
      <c r="K35" s="12" cm="1">
        <f t="array" ref="K35">IFERROR(INDEX(_xlfn._xlws.FILTER('2023nhgrs'!Z:Z,'2023nhgrs'!$F:$F=$A$2),$A35),"")</f>
        <v>0</v>
      </c>
    </row>
    <row r="36" spans="1:11" ht="12" customHeight="1" x14ac:dyDescent="0.3">
      <c r="A36" s="10">
        <v>2</v>
      </c>
      <c r="B36" s="10" cm="1">
        <f t="array" aca="1" ref="B36" ca="1">IFERROR(INDEX(_xlfn._xlws.FILTER(INDIRECT(_xlfn.TEXTJOIN("",TRUE,$C$2,"!$D:$D")),'2023nhgrs'!$F:$F=$A$2),$A36),"")</f>
        <v>12</v>
      </c>
      <c r="C36" s="12" t="str" cm="1">
        <f t="array" ref="C36">IFERROR(INDEX(_xlfn._xlws.FILTER('2023nhgrs'!R:R,'2023nhgrs'!$F:$F=$A$2),$A36),"")</f>
        <v>None</v>
      </c>
      <c r="D36" s="7" t="str" cm="1">
        <f t="array" ref="D36">IFERROR(INDEX(_xlfn._xlws.FILTER('2023nhgrs'!S:S,'2023nhgrs'!$F:$F=$A$2),$A36),"")</f>
        <v>Not Attempted</v>
      </c>
      <c r="E36" s="12" t="str" cm="1">
        <f t="array" ref="E36">IFERROR(INDEX(_xlfn._xlws.FILTER('2023nhgrs'!T:T,'2023nhgrs'!$F:$F=$A$2),$A36),"")</f>
        <v>Not Attempted</v>
      </c>
      <c r="F36" s="12" t="str" cm="1">
        <f t="array" ref="F36">IFERROR(INDEX(_xlfn._xlws.FILTER('2023nhgrs'!U:U,'2023nhgrs'!$F:$F=$A$2),$A36),"")</f>
        <v>Fast</v>
      </c>
      <c r="G36" s="12" t="str" cm="1">
        <f t="array" ref="G36">IFERROR(INDEX(_xlfn._xlws.FILTER('2023nhgrs'!V:V,'2023nhgrs'!$F:$F=$A$2),$A36),"")</f>
        <v>High</v>
      </c>
      <c r="H36" s="12" t="str" cm="1">
        <f t="array" ref="H36">IFERROR(INDEX(_xlfn._xlws.FILTER('2023nhgrs'!W:W,'2023nhgrs'!$F:$F=$A$2),$A36),"")</f>
        <v>High</v>
      </c>
      <c r="I36" s="12" t="str" cm="1">
        <f t="array" ref="I36">IFERROR(INDEX(_xlfn._xlws.FILTER('2023nhgrs'!X:X,'2023nhgrs'!$F:$F=$A$2),$A36),"")</f>
        <v>Didn't Defend</v>
      </c>
      <c r="J36" s="12" t="str" cm="1">
        <f t="array" ref="J36">IFERROR(INDEX(_xlfn._xlws.FILTER('2023nhgrs'!Y:Y,'2023nhgrs'!$F:$F=$A$2),$A36),"")</f>
        <v>Wasn't Defended</v>
      </c>
      <c r="K36" s="12" cm="1">
        <f t="array" ref="K36">IFERROR(INDEX(_xlfn._xlws.FILTER('2023nhgrs'!Z:Z,'2023nhgrs'!$F:$F=$A$2),$A36),"")</f>
        <v>0</v>
      </c>
    </row>
    <row r="37" spans="1:11" ht="12" customHeight="1" x14ac:dyDescent="0.3">
      <c r="A37" s="10">
        <v>3</v>
      </c>
      <c r="B37" s="10" cm="1">
        <f t="array" aca="1" ref="B37" ca="1">IFERROR(INDEX(_xlfn._xlws.FILTER(INDIRECT(_xlfn.TEXTJOIN("",TRUE,$C$2,"!$D:$D")),'2023nhgrs'!$F:$F=$A$2),$A37),"")</f>
        <v>20</v>
      </c>
      <c r="C37" s="12" t="str" cm="1">
        <f t="array" ref="C37">IFERROR(INDEX(_xlfn._xlws.FILTER('2023nhgrs'!R:R,'2023nhgrs'!$F:$F=$A$2),$A37),"")</f>
        <v>Docked</v>
      </c>
      <c r="D37" s="7" t="str" cm="1">
        <f t="array" ref="D37">IFERROR(INDEX(_xlfn._xlws.FILTER('2023nhgrs'!S:S,'2023nhgrs'!$F:$F=$A$2),$A37),"")</f>
        <v>0-5</v>
      </c>
      <c r="E37" s="12" cm="1">
        <f t="array" ref="E37">IFERROR(INDEX(_xlfn._xlws.FILTER('2023nhgrs'!T:T,'2023nhgrs'!$F:$F=$A$2),$A37),"")</f>
        <v>1</v>
      </c>
      <c r="F37" s="12" t="str" cm="1">
        <f t="array" ref="F37">IFERROR(INDEX(_xlfn._xlws.FILTER('2023nhgrs'!U:U,'2023nhgrs'!$F:$F=$A$2),$A37),"")</f>
        <v>Fast</v>
      </c>
      <c r="G37" s="12" t="str" cm="1">
        <f t="array" ref="G37">IFERROR(INDEX(_xlfn._xlws.FILTER('2023nhgrs'!V:V,'2023nhgrs'!$F:$F=$A$2),$A37),"")</f>
        <v>High</v>
      </c>
      <c r="H37" s="12" t="str" cm="1">
        <f t="array" ref="H37">IFERROR(INDEX(_xlfn._xlws.FILTER('2023nhgrs'!W:W,'2023nhgrs'!$F:$F=$A$2),$A37),"")</f>
        <v>High</v>
      </c>
      <c r="I37" s="12" t="str" cm="1">
        <f t="array" ref="I37">IFERROR(INDEX(_xlfn._xlws.FILTER('2023nhgrs'!X:X,'2023nhgrs'!$F:$F=$A$2),$A37),"")</f>
        <v>Didn't Defend</v>
      </c>
      <c r="J37" s="12" t="str" cm="1">
        <f t="array" ref="J37">IFERROR(INDEX(_xlfn._xlws.FILTER('2023nhgrs'!Y:Y,'2023nhgrs'!$F:$F=$A$2),$A37),"")</f>
        <v>Medium</v>
      </c>
      <c r="K37" s="12" cm="1">
        <f t="array" ref="K37">IFERROR(INDEX(_xlfn._xlws.FILTER('2023nhgrs'!Z:Z,'2023nhgrs'!$F:$F=$A$2),$A37),"")</f>
        <v>0</v>
      </c>
    </row>
    <row r="38" spans="1:11" ht="12" customHeight="1" x14ac:dyDescent="0.3">
      <c r="A38" s="10">
        <v>4</v>
      </c>
      <c r="B38" s="10" cm="1">
        <f t="array" aca="1" ref="B38" ca="1">IFERROR(INDEX(_xlfn._xlws.FILTER(INDIRECT(_xlfn.TEXTJOIN("",TRUE,$C$2,"!$D:$D")),'2023nhgrs'!$F:$F=$A$2),$A38),"")</f>
        <v>24</v>
      </c>
      <c r="C38" s="12" t="str" cm="1">
        <f t="array" ref="C38">IFERROR(INDEX(_xlfn._xlws.FILTER('2023nhgrs'!R:R,'2023nhgrs'!$F:$F=$A$2),$A38),"")</f>
        <v>Engaged</v>
      </c>
      <c r="D38" s="7" t="str" cm="1">
        <f t="array" ref="D38">IFERROR(INDEX(_xlfn._xlws.FILTER('2023nhgrs'!S:S,'2023nhgrs'!$F:$F=$A$2),$A38),"")</f>
        <v>5-15</v>
      </c>
      <c r="E38" s="12" cm="1">
        <f t="array" ref="E38">IFERROR(INDEX(_xlfn._xlws.FILTER('2023nhgrs'!T:T,'2023nhgrs'!$F:$F=$A$2),$A38),"")</f>
        <v>1</v>
      </c>
      <c r="F38" s="12" t="str" cm="1">
        <f t="array" ref="F38">IFERROR(INDEX(_xlfn._xlws.FILTER('2023nhgrs'!U:U,'2023nhgrs'!$F:$F=$A$2),$A38),"")</f>
        <v>Fast</v>
      </c>
      <c r="G38" s="12" t="str" cm="1">
        <f t="array" ref="G38">IFERROR(INDEX(_xlfn._xlws.FILTER('2023nhgrs'!V:V,'2023nhgrs'!$F:$F=$A$2),$A38),"")</f>
        <v>High</v>
      </c>
      <c r="H38" s="12" t="str" cm="1">
        <f t="array" ref="H38">IFERROR(INDEX(_xlfn._xlws.FILTER('2023nhgrs'!W:W,'2023nhgrs'!$F:$F=$A$2),$A38),"")</f>
        <v>High</v>
      </c>
      <c r="I38" s="12" t="str" cm="1">
        <f t="array" ref="I38">IFERROR(INDEX(_xlfn._xlws.FILTER('2023nhgrs'!X:X,'2023nhgrs'!$F:$F=$A$2),$A38),"")</f>
        <v>Not Observed</v>
      </c>
      <c r="J38" s="12" t="str" cm="1">
        <f t="array" ref="J38">IFERROR(INDEX(_xlfn._xlws.FILTER('2023nhgrs'!Y:Y,'2023nhgrs'!$F:$F=$A$2),$A38),"")</f>
        <v>Not Observed</v>
      </c>
      <c r="K38" s="12" cm="1">
        <f t="array" ref="K38">IFERROR(INDEX(_xlfn._xlws.FILTER('2023nhgrs'!Z:Z,'2023nhgrs'!$F:$F=$A$2),$A38),"")</f>
        <v>0</v>
      </c>
    </row>
    <row r="39" spans="1:11" ht="12" customHeight="1" x14ac:dyDescent="0.3">
      <c r="A39" s="10">
        <v>5</v>
      </c>
      <c r="B39" s="10" cm="1">
        <f t="array" aca="1" ref="B39" ca="1">IFERROR(INDEX(_xlfn._xlws.FILTER(INDIRECT(_xlfn.TEXTJOIN("",TRUE,$C$2,"!$D:$D")),'2023nhgrs'!$F:$F=$A$2),$A39),"")</f>
        <v>29</v>
      </c>
      <c r="C39" s="12" t="str" cm="1">
        <f t="array" ref="C39">IFERROR(INDEX(_xlfn._xlws.FILTER('2023nhgrs'!R:R,'2023nhgrs'!$F:$F=$A$2),$A39),"")</f>
        <v>Engaged</v>
      </c>
      <c r="D39" s="7" t="str" cm="1">
        <f t="array" ref="D39">IFERROR(INDEX(_xlfn._xlws.FILTER('2023nhgrs'!S:S,'2023nhgrs'!$F:$F=$A$2),$A39),"")</f>
        <v>0-5</v>
      </c>
      <c r="E39" s="12" cm="1">
        <f t="array" ref="E39">IFERROR(INDEX(_xlfn._xlws.FILTER('2023nhgrs'!T:T,'2023nhgrs'!$F:$F=$A$2),$A39),"")</f>
        <v>1</v>
      </c>
      <c r="F39" s="12" t="str" cm="1">
        <f t="array" ref="F39">IFERROR(INDEX(_xlfn._xlws.FILTER('2023nhgrs'!U:U,'2023nhgrs'!$F:$F=$A$2),$A39),"")</f>
        <v>Fast</v>
      </c>
      <c r="G39" s="12" t="str" cm="1">
        <f t="array" ref="G39">IFERROR(INDEX(_xlfn._xlws.FILTER('2023nhgrs'!V:V,'2023nhgrs'!$F:$F=$A$2),$A39),"")</f>
        <v>High</v>
      </c>
      <c r="H39" s="12" t="str" cm="1">
        <f t="array" ref="H39">IFERROR(INDEX(_xlfn._xlws.FILTER('2023nhgrs'!W:W,'2023nhgrs'!$F:$F=$A$2),$A39),"")</f>
        <v>High</v>
      </c>
      <c r="I39" s="12" t="str" cm="1">
        <f t="array" ref="I39">IFERROR(INDEX(_xlfn._xlws.FILTER('2023nhgrs'!X:X,'2023nhgrs'!$F:$F=$A$2),$A39),"")</f>
        <v>Medium</v>
      </c>
      <c r="J39" s="12" t="str" cm="1">
        <f t="array" ref="J39">IFERROR(INDEX(_xlfn._xlws.FILTER('2023nhgrs'!Y:Y,'2023nhgrs'!$F:$F=$A$2),$A39),"")</f>
        <v>Wasn't Defended</v>
      </c>
      <c r="K39" s="12" cm="1">
        <f t="array" ref="K39">IFERROR(INDEX(_xlfn._xlws.FILTER('2023nhgrs'!Z:Z,'2023nhgrs'!$F:$F=$A$2),$A39),"")</f>
        <v>0</v>
      </c>
    </row>
    <row r="40" spans="1:11" ht="12" customHeight="1" x14ac:dyDescent="0.3">
      <c r="A40" s="10">
        <v>6</v>
      </c>
      <c r="B40" s="10" t="str" cm="1">
        <f t="array" aca="1" ref="B40" ca="1">IFERROR(INDEX(_xlfn._xlws.FILTER(INDIRECT(_xlfn.TEXTJOIN("",TRUE,$C$2,"!$D:$D")),'2023nhgrs'!$F:$F=$A$2),$A40),"")</f>
        <v/>
      </c>
      <c r="C40" s="12" t="str" cm="1">
        <f t="array" ref="C40">IFERROR(INDEX(_xlfn._xlws.FILTER('2023nhgrs'!R:R,'2023nhgrs'!$F:$F=$A$2),$A40),"")</f>
        <v/>
      </c>
      <c r="D40" s="7" t="str" cm="1">
        <f t="array" ref="D40">IFERROR(INDEX(_xlfn._xlws.FILTER('2023nhgrs'!S:S,'2023nhgrs'!$F:$F=$A$2),$A40),"")</f>
        <v/>
      </c>
      <c r="E40" s="12" t="str" cm="1">
        <f t="array" ref="E40">IFERROR(INDEX(_xlfn._xlws.FILTER('2023nhgrs'!T:T,'2023nhgrs'!$F:$F=$A$2),$A40),"")</f>
        <v/>
      </c>
      <c r="F40" s="12" t="str" cm="1">
        <f t="array" ref="F40">IFERROR(INDEX(_xlfn._xlws.FILTER('2023nhgrs'!U:U,'2023nhgrs'!$F:$F=$A$2),$A40),"")</f>
        <v/>
      </c>
      <c r="G40" s="12" t="str" cm="1">
        <f t="array" ref="G40">IFERROR(INDEX(_xlfn._xlws.FILTER('2023nhgrs'!V:V,'2023nhgrs'!$F:$F=$A$2),$A40),"")</f>
        <v/>
      </c>
      <c r="H40" s="12" t="str" cm="1">
        <f t="array" ref="H40">IFERROR(INDEX(_xlfn._xlws.FILTER('2023nhgrs'!W:W,'2023nhgrs'!$F:$F=$A$2),$A40),"")</f>
        <v/>
      </c>
      <c r="I40" s="12" t="str" cm="1">
        <f t="array" ref="I40">IFERROR(INDEX(_xlfn._xlws.FILTER('2023nhgrs'!X:X,'2023nhgrs'!$F:$F=$A$2),$A40),"")</f>
        <v/>
      </c>
      <c r="J40" s="12" t="str" cm="1">
        <f t="array" ref="J40">IFERROR(INDEX(_xlfn._xlws.FILTER('2023nhgrs'!Y:Y,'2023nhgrs'!$F:$F=$A$2),$A40),"")</f>
        <v/>
      </c>
      <c r="K40" s="12" t="str" cm="1">
        <f t="array" ref="K40">IFERROR(INDEX(_xlfn._xlws.FILTER('2023nhgrs'!Z:Z,'2023nhgrs'!$F:$F=$A$2),$A40),"")</f>
        <v/>
      </c>
    </row>
    <row r="41" spans="1:11" ht="12" customHeight="1" x14ac:dyDescent="0.3">
      <c r="A41" s="10">
        <v>7</v>
      </c>
      <c r="B41" s="10" t="str" cm="1">
        <f t="array" aca="1" ref="B41" ca="1">IFERROR(INDEX(_xlfn._xlws.FILTER(INDIRECT(_xlfn.TEXTJOIN("",TRUE,$C$2,"!$D:$D")),'2023nhgrs'!$F:$F=$A$2),$A41),"")</f>
        <v/>
      </c>
      <c r="C41" s="12" t="str" cm="1">
        <f t="array" ref="C41">IFERROR(INDEX(_xlfn._xlws.FILTER('2023nhgrs'!R:R,'2023nhgrs'!$F:$F=$A$2),$A41),"")</f>
        <v/>
      </c>
      <c r="D41" s="7" t="str" cm="1">
        <f t="array" ref="D41">IFERROR(INDEX(_xlfn._xlws.FILTER('2023nhgrs'!S:S,'2023nhgrs'!$F:$F=$A$2),$A41),"")</f>
        <v/>
      </c>
      <c r="E41" s="12" t="str" cm="1">
        <f t="array" ref="E41">IFERROR(INDEX(_xlfn._xlws.FILTER('2023nhgrs'!T:T,'2023nhgrs'!$F:$F=$A$2),$A41),"")</f>
        <v/>
      </c>
      <c r="F41" s="12" t="str" cm="1">
        <f t="array" ref="F41">IFERROR(INDEX(_xlfn._xlws.FILTER('2023nhgrs'!U:U,'2023nhgrs'!$F:$F=$A$2),$A41),"")</f>
        <v/>
      </c>
      <c r="G41" s="12" t="str" cm="1">
        <f t="array" ref="G41">IFERROR(INDEX(_xlfn._xlws.FILTER('2023nhgrs'!V:V,'2023nhgrs'!$F:$F=$A$2),$A41),"")</f>
        <v/>
      </c>
      <c r="H41" s="12" t="str" cm="1">
        <f t="array" ref="H41">IFERROR(INDEX(_xlfn._xlws.FILTER('2023nhgrs'!W:W,'2023nhgrs'!$F:$F=$A$2),$A41),"")</f>
        <v/>
      </c>
      <c r="I41" s="12" t="str" cm="1">
        <f t="array" ref="I41">IFERROR(INDEX(_xlfn._xlws.FILTER('2023nhgrs'!X:X,'2023nhgrs'!$F:$F=$A$2),$A41),"")</f>
        <v/>
      </c>
      <c r="J41" s="12" t="str" cm="1">
        <f t="array" ref="J41">IFERROR(INDEX(_xlfn._xlws.FILTER('2023nhgrs'!Y:Y,'2023nhgrs'!$F:$F=$A$2),$A41),"")</f>
        <v/>
      </c>
      <c r="K41" s="12" t="str" cm="1">
        <f t="array" ref="K41">IFERROR(INDEX(_xlfn._xlws.FILTER('2023nhgrs'!Z:Z,'2023nhgrs'!$F:$F=$A$2),$A41),"")</f>
        <v/>
      </c>
    </row>
    <row r="42" spans="1:11" ht="12" customHeight="1" x14ac:dyDescent="0.3">
      <c r="A42" s="10">
        <v>8</v>
      </c>
      <c r="B42" s="10" t="str" cm="1">
        <f t="array" aca="1" ref="B42" ca="1">IFERROR(INDEX(_xlfn._xlws.FILTER(INDIRECT(_xlfn.TEXTJOIN("",TRUE,$C$2,"!$D:$D")),'2023nhgrs'!$F:$F=$A$2),$A42),"")</f>
        <v/>
      </c>
      <c r="C42" s="12" t="str" cm="1">
        <f t="array" ref="C42">IFERROR(INDEX(_xlfn._xlws.FILTER('2023nhgrs'!R:R,'2023nhgrs'!$F:$F=$A$2),$A42),"")</f>
        <v/>
      </c>
      <c r="D42" s="7" t="str" cm="1">
        <f t="array" ref="D42">IFERROR(INDEX(_xlfn._xlws.FILTER('2023nhgrs'!S:S,'2023nhgrs'!$F:$F=$A$2),$A42),"")</f>
        <v/>
      </c>
      <c r="E42" s="12" t="str" cm="1">
        <f t="array" ref="E42">IFERROR(INDEX(_xlfn._xlws.FILTER('2023nhgrs'!T:T,'2023nhgrs'!$F:$F=$A$2),$A42),"")</f>
        <v/>
      </c>
      <c r="F42" s="12" t="str" cm="1">
        <f t="array" ref="F42">IFERROR(INDEX(_xlfn._xlws.FILTER('2023nhgrs'!U:U,'2023nhgrs'!$F:$F=$A$2),$A42),"")</f>
        <v/>
      </c>
      <c r="G42" s="12" t="str" cm="1">
        <f t="array" ref="G42">IFERROR(INDEX(_xlfn._xlws.FILTER('2023nhgrs'!V:V,'2023nhgrs'!$F:$F=$A$2),$A42),"")</f>
        <v/>
      </c>
      <c r="H42" s="12" t="str" cm="1">
        <f t="array" ref="H42">IFERROR(INDEX(_xlfn._xlws.FILTER('2023nhgrs'!W:W,'2023nhgrs'!$F:$F=$A$2),$A42),"")</f>
        <v/>
      </c>
      <c r="I42" s="12" t="str" cm="1">
        <f t="array" ref="I42">IFERROR(INDEX(_xlfn._xlws.FILTER('2023nhgrs'!X:X,'2023nhgrs'!$F:$F=$A$2),$A42),"")</f>
        <v/>
      </c>
      <c r="J42" s="12" t="str" cm="1">
        <f t="array" ref="J42">IFERROR(INDEX(_xlfn._xlws.FILTER('2023nhgrs'!Y:Y,'2023nhgrs'!$F:$F=$A$2),$A42),"")</f>
        <v/>
      </c>
      <c r="K42" s="12" t="str" cm="1">
        <f t="array" ref="K42">IFERROR(INDEX(_xlfn._xlws.FILTER('2023nhgrs'!Z:Z,'2023nhgrs'!$F:$F=$A$2),$A42),"")</f>
        <v/>
      </c>
    </row>
    <row r="43" spans="1:11" ht="12" customHeight="1" x14ac:dyDescent="0.3">
      <c r="A43" s="10">
        <v>9</v>
      </c>
      <c r="B43" s="10" t="str" cm="1">
        <f t="array" aca="1" ref="B43" ca="1">IFERROR(INDEX(_xlfn._xlws.FILTER(INDIRECT(_xlfn.TEXTJOIN("",TRUE,$C$2,"!$D:$D")),'2023nhgrs'!$F:$F=$A$2),$A43),"")</f>
        <v/>
      </c>
      <c r="C43" s="12" t="str" cm="1">
        <f t="array" ref="C43">IFERROR(INDEX(_xlfn._xlws.FILTER('2023nhgrs'!R:R,'2023nhgrs'!$F:$F=$A$2),$A43),"")</f>
        <v/>
      </c>
      <c r="D43" s="7" t="str" cm="1">
        <f t="array" ref="D43">IFERROR(INDEX(_xlfn._xlws.FILTER('2023nhgrs'!S:S,'2023nhgrs'!$F:$F=$A$2),$A43),"")</f>
        <v/>
      </c>
      <c r="E43" s="12" t="str" cm="1">
        <f t="array" ref="E43">IFERROR(INDEX(_xlfn._xlws.FILTER('2023nhgrs'!T:T,'2023nhgrs'!$F:$F=$A$2),$A43),"")</f>
        <v/>
      </c>
      <c r="F43" s="12" t="str" cm="1">
        <f t="array" ref="F43">IFERROR(INDEX(_xlfn._xlws.FILTER('2023nhgrs'!U:U,'2023nhgrs'!$F:$F=$A$2),$A43),"")</f>
        <v/>
      </c>
      <c r="G43" s="12" t="str" cm="1">
        <f t="array" ref="G43">IFERROR(INDEX(_xlfn._xlws.FILTER('2023nhgrs'!V:V,'2023nhgrs'!$F:$F=$A$2),$A43),"")</f>
        <v/>
      </c>
      <c r="H43" s="12" t="str" cm="1">
        <f t="array" ref="H43">IFERROR(INDEX(_xlfn._xlws.FILTER('2023nhgrs'!W:W,'2023nhgrs'!$F:$F=$A$2),$A43),"")</f>
        <v/>
      </c>
      <c r="I43" s="12" t="str" cm="1">
        <f t="array" ref="I43">IFERROR(INDEX(_xlfn._xlws.FILTER('2023nhgrs'!X:X,'2023nhgrs'!$F:$F=$A$2),$A43),"")</f>
        <v/>
      </c>
      <c r="J43" s="12" t="str" cm="1">
        <f t="array" ref="J43">IFERROR(INDEX(_xlfn._xlws.FILTER('2023nhgrs'!Y:Y,'2023nhgrs'!$F:$F=$A$2),$A43),"")</f>
        <v/>
      </c>
      <c r="K43" s="12" t="str" cm="1">
        <f t="array" ref="K43">IFERROR(INDEX(_xlfn._xlws.FILTER('2023nhgrs'!Z:Z,'2023nhgrs'!$F:$F=$A$2),$A43),"")</f>
        <v/>
      </c>
    </row>
    <row r="44" spans="1:11" ht="12" customHeight="1" x14ac:dyDescent="0.3">
      <c r="A44" s="10">
        <v>10</v>
      </c>
      <c r="B44" s="10" t="str" cm="1">
        <f t="array" aca="1" ref="B44" ca="1">IFERROR(INDEX(_xlfn._xlws.FILTER(INDIRECT(_xlfn.TEXTJOIN("",TRUE,$C$2,"!$D:$D")),'2023nhgrs'!$F:$F=$A$2),$A44),"")</f>
        <v/>
      </c>
      <c r="C44" s="12" t="str" cm="1">
        <f t="array" ref="C44">IFERROR(INDEX(_xlfn._xlws.FILTER('2023nhgrs'!R:R,'2023nhgrs'!$F:$F=$A$2),$A44),"")</f>
        <v/>
      </c>
      <c r="D44" s="7" t="str" cm="1">
        <f t="array" ref="D44">IFERROR(INDEX(_xlfn._xlws.FILTER('2023nhgrs'!S:S,'2023nhgrs'!$F:$F=$A$2),$A44),"")</f>
        <v/>
      </c>
      <c r="E44" s="12" t="str" cm="1">
        <f t="array" ref="E44">IFERROR(INDEX(_xlfn._xlws.FILTER('2023nhgrs'!T:T,'2023nhgrs'!$F:$F=$A$2),$A44),"")</f>
        <v/>
      </c>
      <c r="F44" s="12" t="str" cm="1">
        <f t="array" ref="F44">IFERROR(INDEX(_xlfn._xlws.FILTER('2023nhgrs'!U:U,'2023nhgrs'!$F:$F=$A$2),$A44),"")</f>
        <v/>
      </c>
      <c r="G44" s="12" t="str" cm="1">
        <f t="array" ref="G44">IFERROR(INDEX(_xlfn._xlws.FILTER('2023nhgrs'!V:V,'2023nhgrs'!$F:$F=$A$2),$A44),"")</f>
        <v/>
      </c>
      <c r="H44" s="12" t="str" cm="1">
        <f t="array" ref="H44">IFERROR(INDEX(_xlfn._xlws.FILTER('2023nhgrs'!W:W,'2023nhgrs'!$F:$F=$A$2),$A44),"")</f>
        <v/>
      </c>
      <c r="I44" s="12" t="str" cm="1">
        <f t="array" ref="I44">IFERROR(INDEX(_xlfn._xlws.FILTER('2023nhgrs'!X:X,'2023nhgrs'!$F:$F=$A$2),$A44),"")</f>
        <v/>
      </c>
      <c r="J44" s="12" t="str" cm="1">
        <f t="array" ref="J44">IFERROR(INDEX(_xlfn._xlws.FILTER('2023nhgrs'!Y:Y,'2023nhgrs'!$F:$F=$A$2),$A44),"")</f>
        <v/>
      </c>
      <c r="K44" s="12" t="str" cm="1">
        <f t="array" ref="K44">IFERROR(INDEX(_xlfn._xlws.FILTER('2023nhgrs'!Z:Z,'2023nhgrs'!$F:$F=$A$2),$A44),"")</f>
        <v/>
      </c>
    </row>
    <row r="45" spans="1:11" ht="12" customHeight="1" x14ac:dyDescent="0.3">
      <c r="A45" s="10">
        <v>11</v>
      </c>
      <c r="B45" s="10" t="str" cm="1">
        <f t="array" aca="1" ref="B45" ca="1">IFERROR(INDEX(_xlfn._xlws.FILTER(INDIRECT(_xlfn.TEXTJOIN("",TRUE,$C$2,"!$D:$D")),'2023nhgrs'!$F:$F=$A$2),$A45),"")</f>
        <v/>
      </c>
      <c r="C45" s="12" t="str" cm="1">
        <f t="array" ref="C45">IFERROR(INDEX(_xlfn._xlws.FILTER('2023nhgrs'!R:R,'2023nhgrs'!$F:$F=$A$2),$A45),"")</f>
        <v/>
      </c>
      <c r="D45" s="7" t="str" cm="1">
        <f t="array" ref="D45">IFERROR(INDEX(_xlfn._xlws.FILTER('2023nhgrs'!S:S,'2023nhgrs'!$F:$F=$A$2),$A45),"")</f>
        <v/>
      </c>
      <c r="E45" s="12" t="str" cm="1">
        <f t="array" ref="E45">IFERROR(INDEX(_xlfn._xlws.FILTER('2023nhgrs'!T:T,'2023nhgrs'!$F:$F=$A$2),$A45),"")</f>
        <v/>
      </c>
      <c r="F45" s="12" t="str" cm="1">
        <f t="array" ref="F45">IFERROR(INDEX(_xlfn._xlws.FILTER('2023nhgrs'!U:U,'2023nhgrs'!$F:$F=$A$2),$A45),"")</f>
        <v/>
      </c>
      <c r="G45" s="12" t="str" cm="1">
        <f t="array" ref="G45">IFERROR(INDEX(_xlfn._xlws.FILTER('2023nhgrs'!V:V,'2023nhgrs'!$F:$F=$A$2),$A45),"")</f>
        <v/>
      </c>
      <c r="H45" s="12" t="str" cm="1">
        <f t="array" ref="H45">IFERROR(INDEX(_xlfn._xlws.FILTER('2023nhgrs'!W:W,'2023nhgrs'!$F:$F=$A$2),$A45),"")</f>
        <v/>
      </c>
      <c r="I45" s="12" t="str" cm="1">
        <f t="array" ref="I45">IFERROR(INDEX(_xlfn._xlws.FILTER('2023nhgrs'!X:X,'2023nhgrs'!$F:$F=$A$2),$A45),"")</f>
        <v/>
      </c>
      <c r="J45" s="12" t="str" cm="1">
        <f t="array" ref="J45">IFERROR(INDEX(_xlfn._xlws.FILTER('2023nhgrs'!Y:Y,'2023nhgrs'!$F:$F=$A$2),$A45),"")</f>
        <v/>
      </c>
      <c r="K45" s="12" t="str" cm="1">
        <f t="array" ref="K45">IFERROR(INDEX(_xlfn._xlws.FILTER('2023nhgrs'!Z:Z,'2023nhgrs'!$F:$F=$A$2),$A45),"")</f>
        <v/>
      </c>
    </row>
    <row r="46" spans="1:11" ht="12" customHeight="1" x14ac:dyDescent="0.3">
      <c r="A46" s="10">
        <v>12</v>
      </c>
      <c r="B46" s="10" t="str" cm="1">
        <f t="array" aca="1" ref="B46" ca="1">IFERROR(INDEX(_xlfn._xlws.FILTER(INDIRECT(_xlfn.TEXTJOIN("",TRUE,$C$2,"!$D:$D")),'2023nhgrs'!$F:$F=$A$2),$A46),"")</f>
        <v/>
      </c>
      <c r="C46" s="12" t="str" cm="1">
        <f t="array" ref="C46">IFERROR(INDEX(_xlfn._xlws.FILTER('2023nhgrs'!R:R,'2023nhgrs'!$F:$F=$A$2),$A46),"")</f>
        <v/>
      </c>
      <c r="D46" s="7" t="str" cm="1">
        <f t="array" ref="D46">IFERROR(INDEX(_xlfn._xlws.FILTER('2023nhgrs'!S:S,'2023nhgrs'!$F:$F=$A$2),$A46),"")</f>
        <v/>
      </c>
      <c r="E46" s="12" t="str" cm="1">
        <f t="array" ref="E46">IFERROR(INDEX(_xlfn._xlws.FILTER('2023nhgrs'!T:T,'2023nhgrs'!$F:$F=$A$2),$A46),"")</f>
        <v/>
      </c>
      <c r="F46" s="12" t="str" cm="1">
        <f t="array" ref="F46">IFERROR(INDEX(_xlfn._xlws.FILTER('2023nhgrs'!U:U,'2023nhgrs'!$F:$F=$A$2),$A46),"")</f>
        <v/>
      </c>
      <c r="G46" s="12" t="str" cm="1">
        <f t="array" ref="G46">IFERROR(INDEX(_xlfn._xlws.FILTER('2023nhgrs'!V:V,'2023nhgrs'!$F:$F=$A$2),$A46),"")</f>
        <v/>
      </c>
      <c r="H46" s="12" t="str" cm="1">
        <f t="array" ref="H46">IFERROR(INDEX(_xlfn._xlws.FILTER('2023nhgrs'!W:W,'2023nhgrs'!$F:$F=$A$2),$A46),"")</f>
        <v/>
      </c>
      <c r="I46" s="12" t="str" cm="1">
        <f t="array" ref="I46">IFERROR(INDEX(_xlfn._xlws.FILTER('2023nhgrs'!X:X,'2023nhgrs'!$F:$F=$A$2),$A46),"")</f>
        <v/>
      </c>
      <c r="J46" s="12" t="str" cm="1">
        <f t="array" ref="J46">IFERROR(INDEX(_xlfn._xlws.FILTER('2023nhgrs'!Y:Y,'2023nhgrs'!$F:$F=$A$2),$A46),"")</f>
        <v/>
      </c>
      <c r="K46" s="12" t="str" cm="1">
        <f t="array" ref="K46">IFERROR(INDEX(_xlfn._xlws.FILTER('2023nhgrs'!Z:Z,'2023nhgrs'!$F:$F=$A$2),$A46),"")</f>
        <v/>
      </c>
    </row>
    <row r="47" spans="1:11" ht="12" customHeight="1" x14ac:dyDescent="0.3">
      <c r="A47" s="22" t="s">
        <v>240</v>
      </c>
      <c r="B47" s="22"/>
      <c r="C47" s="11" t="str">
        <f>IF(COUNTIF(C35:C46,"Engaged")&gt;1,_xlfn.TEXTJOIN("",1,"Engaged: ",INT(COUNTIF(C35:C46,"Engaged")/COUNTA(C35:C46)*100),"%"),
IF(COUNTIF(C35:C46,"Docked")&gt;0,_xlfn.TEXTJOIN("",1,"Docked: ",INT(COUNTIF(C35:C46,"Docked")/COUNTA(C35:C46)*100),"%"),
IF(COUNTIF(C35:C46,"None")&gt;0,"None","Not Observed")))</f>
        <v>Engaged: 25%</v>
      </c>
      <c r="D47" s="11"/>
      <c r="E47" s="11"/>
      <c r="F47" s="11" t="str">
        <f>IF(COUNTIF(F35:F46,"Fast")&gt;0,"Fast",
IF(COUNTIF(F35:F46,"Medium")&gt;0,"Medium",
IF(COUNTIF(F35:F46,"Slow")&gt;0,"Slow","None")))</f>
        <v>Fast</v>
      </c>
      <c r="G47" s="11" t="str">
        <f>IF(COUNTIF(G35:G46,"High")&gt;0,"High",
IF(COUNTIF(G35:G46,"Medium")&gt;0,"Medium",
IF(COUNTIF(G35:G46,"Low")&gt;0,"Low","None")))</f>
        <v>High</v>
      </c>
      <c r="H47" s="11" t="str">
        <f>IF(COUNTIF(H35:H46,"High")&gt;0,"High",
IF(COUNTIF(H35:H46,"Medium")&gt;0,"Medium",
IF(COUNTIF(H35:H46,"Low")&gt;0,"Low","None")))</f>
        <v>High</v>
      </c>
      <c r="I47" s="11" t="str">
        <f>IF(COUNTIF(I35:I46,"High")&gt;0,"High",
IF(COUNTIF(I35:I46,"Medium")&gt;0,"Medium",
IF(COUNTIF(I35:I46,"Low")&gt;0,"Low","None")))</f>
        <v>Medium</v>
      </c>
      <c r="J47" s="11" t="str">
        <f>IF(COUNTIF(J35:J46,"High")&gt;0,"High",
IF(COUNTIF(J35:J46,"Medium")&gt;0,"Medium",
IF(COUNTIF(J35:J46,"Low")&gt;0,"Low","None")))</f>
        <v>Medium</v>
      </c>
      <c r="K47" s="11" t="str">
        <f>IF(COUNTIF(K35:K46,"High")&gt;0,"High",
IF(COUNTIF(K35:K46,"Medium")&gt;0,"Medium",
IF(COUNTIF(K35:K46,"Low")&gt;0,"Low","None")))</f>
        <v>None</v>
      </c>
    </row>
  </sheetData>
  <mergeCells count="9">
    <mergeCell ref="A47:B47"/>
    <mergeCell ref="F33:K33"/>
    <mergeCell ref="C33:E33"/>
    <mergeCell ref="C18:I18"/>
    <mergeCell ref="C3:F3"/>
    <mergeCell ref="A1:B1"/>
    <mergeCell ref="A2:B2"/>
    <mergeCell ref="A17:B17"/>
    <mergeCell ref="A32:B32"/>
  </mergeCells>
  <conditionalFormatting sqref="C5:C17 D20:H32">
    <cfRule type="containsText" dxfId="1" priority="1" operator="containsText" text="No">
      <formula>NOT(ISERROR(SEARCH("No",C5)))</formula>
    </cfRule>
    <cfRule type="containsText" dxfId="0" priority="2" operator="containsText" text="Yes">
      <formula>NOT(ISERROR(SEARCH("Yes",C5)))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953E-4752-439C-A164-250F78932FBF}">
  <dimension ref="A1:F9"/>
  <sheetViews>
    <sheetView workbookViewId="0">
      <selection activeCell="H2" sqref="H2"/>
    </sheetView>
  </sheetViews>
  <sheetFormatPr defaultRowHeight="14.4" x14ac:dyDescent="0.3"/>
  <cols>
    <col min="6" max="6" width="8.88671875" style="18"/>
  </cols>
  <sheetData>
    <row r="1" spans="1:6" x14ac:dyDescent="0.3">
      <c r="A1" t="s">
        <v>328</v>
      </c>
      <c r="F1" s="18" t="s">
        <v>329</v>
      </c>
    </row>
    <row r="2" spans="1:6" x14ac:dyDescent="0.3">
      <c r="A2">
        <v>1</v>
      </c>
      <c r="B2">
        <v>3467</v>
      </c>
      <c r="C2">
        <v>5687</v>
      </c>
      <c r="D2">
        <v>8023</v>
      </c>
      <c r="F2" s="18" t="s">
        <v>330</v>
      </c>
    </row>
    <row r="3" spans="1:6" x14ac:dyDescent="0.3">
      <c r="A3">
        <v>2</v>
      </c>
      <c r="B3">
        <v>4041</v>
      </c>
      <c r="C3">
        <v>95</v>
      </c>
      <c r="D3">
        <v>501</v>
      </c>
      <c r="F3" s="18" t="s">
        <v>331</v>
      </c>
    </row>
    <row r="4" spans="1:6" x14ac:dyDescent="0.3">
      <c r="A4">
        <v>3</v>
      </c>
      <c r="B4">
        <v>4564</v>
      </c>
      <c r="C4">
        <v>131</v>
      </c>
      <c r="D4">
        <v>6763</v>
      </c>
      <c r="F4" s="18" t="s">
        <v>246</v>
      </c>
    </row>
    <row r="5" spans="1:6" x14ac:dyDescent="0.3">
      <c r="A5">
        <v>4</v>
      </c>
      <c r="B5">
        <v>6933</v>
      </c>
      <c r="C5">
        <v>138</v>
      </c>
      <c r="D5">
        <v>467</v>
      </c>
    </row>
    <row r="6" spans="1:6" x14ac:dyDescent="0.3">
      <c r="A6">
        <v>5</v>
      </c>
      <c r="B6">
        <v>1922</v>
      </c>
      <c r="C6">
        <v>1058</v>
      </c>
      <c r="D6">
        <v>1512</v>
      </c>
    </row>
    <row r="7" spans="1:6" x14ac:dyDescent="0.3">
      <c r="A7">
        <v>6</v>
      </c>
      <c r="B7">
        <v>8708</v>
      </c>
      <c r="C7">
        <v>2876</v>
      </c>
      <c r="D7">
        <v>7913</v>
      </c>
    </row>
    <row r="8" spans="1:6" x14ac:dyDescent="0.3">
      <c r="A8">
        <v>7</v>
      </c>
      <c r="B8">
        <v>238</v>
      </c>
      <c r="C8">
        <v>8724</v>
      </c>
      <c r="D8">
        <v>1073</v>
      </c>
    </row>
    <row r="9" spans="1:6" x14ac:dyDescent="0.3">
      <c r="A9">
        <v>8</v>
      </c>
      <c r="B9">
        <v>1247</v>
      </c>
      <c r="C9">
        <v>1277</v>
      </c>
      <c r="D9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CFF-35B6-459D-96E7-895DD9572B80}">
  <dimension ref="A1:U42"/>
  <sheetViews>
    <sheetView workbookViewId="0">
      <pane ySplit="2" topLeftCell="A3" activePane="bottomLeft" state="frozen"/>
      <selection pane="bottomLeft" activeCell="C38" sqref="C38"/>
    </sheetView>
  </sheetViews>
  <sheetFormatPr defaultColWidth="11.109375" defaultRowHeight="12" customHeight="1" x14ac:dyDescent="0.3"/>
  <cols>
    <col min="1" max="1" width="12.5546875" style="2" bestFit="1" customWidth="1"/>
    <col min="2" max="2" width="15.5546875" style="4" bestFit="1" customWidth="1"/>
    <col min="3" max="3" width="13.21875" style="4" bestFit="1" customWidth="1"/>
    <col min="4" max="4" width="18.21875" style="4" bestFit="1" customWidth="1"/>
    <col min="5" max="5" width="16.21875" style="4" bestFit="1" customWidth="1"/>
    <col min="6" max="6" width="17.109375" style="4" customWidth="1"/>
    <col min="7" max="7" width="16.6640625" style="4" bestFit="1" customWidth="1"/>
    <col min="8" max="8" width="16.5546875" style="4" bestFit="1" customWidth="1"/>
    <col min="9" max="9" width="13.6640625" style="4" bestFit="1" customWidth="1"/>
    <col min="10" max="10" width="12.33203125" style="4" bestFit="1" customWidth="1"/>
    <col min="11" max="11" width="19.88671875" style="4" customWidth="1"/>
    <col min="12" max="12" width="18.21875" style="4" bestFit="1" customWidth="1"/>
    <col min="13" max="13" width="16.21875" style="4" bestFit="1" customWidth="1"/>
    <col min="14" max="14" width="12.21875" style="4" bestFit="1" customWidth="1"/>
    <col min="15" max="15" width="14.33203125" style="2" bestFit="1" customWidth="1"/>
    <col min="16" max="16" width="12.5546875" style="4" bestFit="1" customWidth="1"/>
    <col min="17" max="17" width="14.21875" style="4" bestFit="1" customWidth="1"/>
    <col min="18" max="19" width="12.21875" style="4" bestFit="1" customWidth="1"/>
    <col min="20" max="20" width="16.33203125" style="4" bestFit="1" customWidth="1"/>
    <col min="21" max="21" width="14.77734375" style="4" bestFit="1" customWidth="1"/>
    <col min="22" max="16384" width="11.109375" style="2"/>
  </cols>
  <sheetData>
    <row r="1" spans="1:21" ht="12" customHeight="1" x14ac:dyDescent="0.3">
      <c r="A1" s="5" t="s">
        <v>191</v>
      </c>
      <c r="B1" s="19" t="s">
        <v>192</v>
      </c>
      <c r="C1" s="19"/>
      <c r="D1" s="19"/>
      <c r="E1" s="19"/>
      <c r="F1" s="19" t="s">
        <v>193</v>
      </c>
      <c r="G1" s="19"/>
      <c r="H1" s="19"/>
      <c r="I1" s="19"/>
      <c r="J1" s="19"/>
      <c r="K1" s="19"/>
      <c r="L1" s="19"/>
      <c r="M1" s="19" t="s">
        <v>194</v>
      </c>
      <c r="N1" s="19"/>
      <c r="O1" s="19"/>
      <c r="P1" s="19" t="s">
        <v>195</v>
      </c>
      <c r="Q1" s="19"/>
      <c r="R1" s="19"/>
      <c r="S1" s="19"/>
      <c r="T1" s="19"/>
      <c r="U1" s="19"/>
    </row>
    <row r="2" spans="1:21" ht="12" customHeight="1" x14ac:dyDescent="0.3">
      <c r="A2" s="13" t="s">
        <v>200</v>
      </c>
      <c r="B2" s="14" t="s">
        <v>201</v>
      </c>
      <c r="C2" s="14" t="s">
        <v>202</v>
      </c>
      <c r="D2" s="14" t="s">
        <v>205</v>
      </c>
      <c r="E2" s="14" t="s">
        <v>206</v>
      </c>
      <c r="F2" s="14" t="s">
        <v>202</v>
      </c>
      <c r="G2" s="14" t="s">
        <v>207</v>
      </c>
      <c r="H2" s="14" t="s">
        <v>208</v>
      </c>
      <c r="I2" s="14" t="s">
        <v>209</v>
      </c>
      <c r="J2" s="14" t="s">
        <v>210</v>
      </c>
      <c r="K2" s="14" t="s">
        <v>211</v>
      </c>
      <c r="L2" s="4" t="s">
        <v>205</v>
      </c>
      <c r="M2" s="4" t="s">
        <v>206</v>
      </c>
      <c r="N2" s="4" t="s">
        <v>212</v>
      </c>
      <c r="O2" s="2" t="s">
        <v>213</v>
      </c>
      <c r="P2" s="4" t="s">
        <v>214</v>
      </c>
      <c r="Q2" s="4" t="s">
        <v>215</v>
      </c>
      <c r="R2" s="4" t="s">
        <v>216</v>
      </c>
      <c r="S2" s="4" t="s">
        <v>217</v>
      </c>
      <c r="T2" s="4" t="s">
        <v>218</v>
      </c>
      <c r="U2" s="4" t="s">
        <v>219</v>
      </c>
    </row>
    <row r="3" spans="1:21" ht="12" customHeight="1" x14ac:dyDescent="0.3">
      <c r="A3">
        <v>95</v>
      </c>
      <c r="B3" s="4" t="s">
        <v>222</v>
      </c>
      <c r="C3" s="4" t="s">
        <v>243</v>
      </c>
      <c r="D3" s="4" t="s">
        <v>230</v>
      </c>
      <c r="E3" s="4" t="s">
        <v>229</v>
      </c>
      <c r="F3" s="4" t="s">
        <v>248</v>
      </c>
      <c r="G3" s="4" t="s">
        <v>223</v>
      </c>
      <c r="H3" s="4" t="s">
        <v>223</v>
      </c>
      <c r="I3" s="4" t="s">
        <v>223</v>
      </c>
      <c r="J3" s="4" t="s">
        <v>223</v>
      </c>
      <c r="K3" s="4" t="s">
        <v>223</v>
      </c>
      <c r="L3" s="4" t="s">
        <v>230</v>
      </c>
      <c r="M3" s="4" t="s">
        <v>229</v>
      </c>
      <c r="N3" s="4" t="s">
        <v>251</v>
      </c>
      <c r="O3" s="2">
        <v>1</v>
      </c>
      <c r="P3" s="4" t="s">
        <v>235</v>
      </c>
      <c r="Q3" s="4" t="s">
        <v>230</v>
      </c>
      <c r="R3" s="4" t="s">
        <v>230</v>
      </c>
      <c r="S3" s="4" t="s">
        <v>224</v>
      </c>
      <c r="T3" s="4" t="s">
        <v>224</v>
      </c>
    </row>
    <row r="4" spans="1:21" ht="12" customHeight="1" x14ac:dyDescent="0.3">
      <c r="A4">
        <v>131</v>
      </c>
      <c r="B4" s="4" t="s">
        <v>327</v>
      </c>
      <c r="C4" s="4" t="s">
        <v>225</v>
      </c>
      <c r="D4" s="4" t="s">
        <v>225</v>
      </c>
      <c r="E4" s="4" t="s">
        <v>225</v>
      </c>
      <c r="F4" s="12" t="str" cm="1">
        <f t="array" ref="F4">IFERROR(INDEX(_xlfn._xlws.FILTER('2023nhgrs'!N:N,'2023nhgrs'!$F:$F=$A$2),$A4),"")</f>
        <v/>
      </c>
      <c r="G4" s="4" t="s">
        <v>223</v>
      </c>
      <c r="H4" s="4" t="s">
        <v>223</v>
      </c>
      <c r="I4" s="4" t="s">
        <v>223</v>
      </c>
      <c r="J4" s="4" t="s">
        <v>222</v>
      </c>
      <c r="K4" s="4" t="s">
        <v>223</v>
      </c>
      <c r="L4" s="4" t="s">
        <v>230</v>
      </c>
    </row>
    <row r="5" spans="1:21" ht="12" customHeight="1" x14ac:dyDescent="0.3">
      <c r="A5">
        <v>138</v>
      </c>
    </row>
    <row r="6" spans="1:21" ht="12" customHeight="1" x14ac:dyDescent="0.3">
      <c r="A6">
        <v>151</v>
      </c>
    </row>
    <row r="7" spans="1:21" ht="12" customHeight="1" x14ac:dyDescent="0.3">
      <c r="A7">
        <v>238</v>
      </c>
    </row>
    <row r="8" spans="1:21" ht="12" customHeight="1" x14ac:dyDescent="0.3">
      <c r="A8">
        <v>467</v>
      </c>
    </row>
    <row r="9" spans="1:21" ht="12" customHeight="1" x14ac:dyDescent="0.3">
      <c r="A9">
        <v>501</v>
      </c>
    </row>
    <row r="10" spans="1:21" ht="12" customHeight="1" x14ac:dyDescent="0.3">
      <c r="A10">
        <v>663</v>
      </c>
    </row>
    <row r="11" spans="1:21" ht="12" customHeight="1" x14ac:dyDescent="0.3">
      <c r="A11">
        <v>811</v>
      </c>
    </row>
    <row r="12" spans="1:21" ht="12" customHeight="1" x14ac:dyDescent="0.3">
      <c r="A12">
        <v>1058</v>
      </c>
    </row>
    <row r="13" spans="1:21" ht="12" customHeight="1" x14ac:dyDescent="0.3">
      <c r="A13">
        <v>1073</v>
      </c>
    </row>
    <row r="14" spans="1:21" ht="12" customHeight="1" x14ac:dyDescent="0.3">
      <c r="A14">
        <v>1247</v>
      </c>
    </row>
    <row r="15" spans="1:21" ht="12" customHeight="1" x14ac:dyDescent="0.3">
      <c r="A15">
        <v>1277</v>
      </c>
    </row>
    <row r="16" spans="1:21" ht="12" customHeight="1" x14ac:dyDescent="0.3">
      <c r="A16">
        <v>1307</v>
      </c>
    </row>
    <row r="17" spans="1:1" ht="12" customHeight="1" x14ac:dyDescent="0.3">
      <c r="A17">
        <v>1512</v>
      </c>
    </row>
    <row r="18" spans="1:1" ht="12" customHeight="1" x14ac:dyDescent="0.3">
      <c r="A18">
        <v>1831</v>
      </c>
    </row>
    <row r="19" spans="1:1" ht="12" customHeight="1" x14ac:dyDescent="0.3">
      <c r="A19">
        <v>1922</v>
      </c>
    </row>
    <row r="20" spans="1:1" ht="12" customHeight="1" x14ac:dyDescent="0.3">
      <c r="A20">
        <v>2876</v>
      </c>
    </row>
    <row r="21" spans="1:1" ht="12" customHeight="1" x14ac:dyDescent="0.3">
      <c r="A21">
        <v>3451</v>
      </c>
    </row>
    <row r="22" spans="1:1" ht="12" customHeight="1" x14ac:dyDescent="0.3">
      <c r="A22">
        <v>3467</v>
      </c>
    </row>
    <row r="23" spans="1:1" ht="12" customHeight="1" x14ac:dyDescent="0.3">
      <c r="A23">
        <v>3566</v>
      </c>
    </row>
    <row r="24" spans="1:1" ht="12" customHeight="1" x14ac:dyDescent="0.3">
      <c r="A24">
        <v>3597</v>
      </c>
    </row>
    <row r="25" spans="1:1" ht="12" customHeight="1" x14ac:dyDescent="0.3">
      <c r="A25">
        <v>4041</v>
      </c>
    </row>
    <row r="26" spans="1:1" ht="12" customHeight="1" x14ac:dyDescent="0.3">
      <c r="A26">
        <v>4564</v>
      </c>
    </row>
    <row r="27" spans="1:1" ht="12" customHeight="1" x14ac:dyDescent="0.3">
      <c r="A27">
        <v>4761</v>
      </c>
    </row>
    <row r="28" spans="1:1" ht="12" customHeight="1" x14ac:dyDescent="0.3">
      <c r="A28">
        <v>4925</v>
      </c>
    </row>
    <row r="29" spans="1:1" ht="12" customHeight="1" x14ac:dyDescent="0.3">
      <c r="A29">
        <v>5491</v>
      </c>
    </row>
    <row r="30" spans="1:1" ht="12" customHeight="1" x14ac:dyDescent="0.3">
      <c r="A30">
        <v>5687</v>
      </c>
    </row>
    <row r="31" spans="1:1" ht="12" customHeight="1" x14ac:dyDescent="0.3">
      <c r="A31">
        <v>5902</v>
      </c>
    </row>
    <row r="32" spans="1:1" ht="12" customHeight="1" x14ac:dyDescent="0.3">
      <c r="A32">
        <v>6161</v>
      </c>
    </row>
    <row r="33" spans="1:1" ht="12" customHeight="1" x14ac:dyDescent="0.3">
      <c r="A33">
        <v>6690</v>
      </c>
    </row>
    <row r="34" spans="1:1" ht="12" customHeight="1" x14ac:dyDescent="0.3">
      <c r="A34">
        <v>6762</v>
      </c>
    </row>
    <row r="35" spans="1:1" ht="12" customHeight="1" x14ac:dyDescent="0.3">
      <c r="A35">
        <v>6763</v>
      </c>
    </row>
    <row r="36" spans="1:1" ht="12" customHeight="1" x14ac:dyDescent="0.3">
      <c r="A36">
        <v>6933</v>
      </c>
    </row>
    <row r="37" spans="1:1" ht="12" customHeight="1" x14ac:dyDescent="0.3">
      <c r="A37">
        <v>7314</v>
      </c>
    </row>
    <row r="38" spans="1:1" ht="12" customHeight="1" x14ac:dyDescent="0.3">
      <c r="A38">
        <v>7913</v>
      </c>
    </row>
    <row r="39" spans="1:1" ht="12" customHeight="1" x14ac:dyDescent="0.3">
      <c r="A39">
        <v>8023</v>
      </c>
    </row>
    <row r="40" spans="1:1" ht="12" customHeight="1" x14ac:dyDescent="0.3">
      <c r="A40">
        <v>8708</v>
      </c>
    </row>
    <row r="41" spans="1:1" ht="12" customHeight="1" x14ac:dyDescent="0.3">
      <c r="A41">
        <v>8724</v>
      </c>
    </row>
    <row r="42" spans="1:1" ht="12" customHeight="1" x14ac:dyDescent="0.3">
      <c r="A42">
        <v>9056</v>
      </c>
    </row>
  </sheetData>
  <sortState xmlns:xlrd2="http://schemas.microsoft.com/office/spreadsheetml/2017/richdata2" ref="A1:U173">
    <sortCondition ref="A1:A173"/>
  </sortState>
  <mergeCells count="4">
    <mergeCell ref="B1:E1"/>
    <mergeCell ref="F1:L1"/>
    <mergeCell ref="M1:O1"/>
    <mergeCell ref="P1:U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C944-334D-47D4-B20A-1334DC1C6970}">
  <dimension ref="A1:F67"/>
  <sheetViews>
    <sheetView topLeftCell="A32" workbookViewId="0">
      <selection activeCell="B4" sqref="B4"/>
    </sheetView>
  </sheetViews>
  <sheetFormatPr defaultRowHeight="14.4" x14ac:dyDescent="0.3"/>
  <cols>
    <col min="3" max="3" width="27.77734375" customWidth="1"/>
  </cols>
  <sheetData>
    <row r="1" spans="1:6" x14ac:dyDescent="0.3">
      <c r="A1" s="23" t="s">
        <v>325</v>
      </c>
      <c r="B1" s="23"/>
      <c r="C1" t="s">
        <v>280</v>
      </c>
      <c r="D1" s="23" t="s">
        <v>326</v>
      </c>
      <c r="E1" s="23"/>
      <c r="F1" t="s">
        <v>280</v>
      </c>
    </row>
    <row r="2" spans="1:6" x14ac:dyDescent="0.3">
      <c r="A2">
        <v>1</v>
      </c>
      <c r="C2" t="str">
        <f>IFERROR(VLOOKUP(B2,A28:B67,2),"")</f>
        <v/>
      </c>
      <c r="D2">
        <v>1</v>
      </c>
      <c r="F2" t="str">
        <f>IFERROR(VLOOKUP(E2,D28:E67,2),"")</f>
        <v/>
      </c>
    </row>
    <row r="3" spans="1:6" x14ac:dyDescent="0.3">
      <c r="A3">
        <v>2</v>
      </c>
      <c r="C3" t="str">
        <f>IFERROR(VLOOKUP(B3,A29:B68,2),"")</f>
        <v/>
      </c>
      <c r="D3">
        <v>2</v>
      </c>
      <c r="F3" t="str">
        <f t="shared" ref="F3:F25" si="0">IFERROR(VLOOKUP(E3,D29:E68,2),"")</f>
        <v/>
      </c>
    </row>
    <row r="4" spans="1:6" x14ac:dyDescent="0.3">
      <c r="A4">
        <v>3</v>
      </c>
      <c r="C4" t="str">
        <f>IFERROR(VLOOKUP(B4,A30:B69,2),"")</f>
        <v/>
      </c>
      <c r="D4">
        <v>3</v>
      </c>
      <c r="F4" t="str">
        <f t="shared" si="0"/>
        <v/>
      </c>
    </row>
    <row r="5" spans="1:6" x14ac:dyDescent="0.3">
      <c r="A5">
        <v>4</v>
      </c>
      <c r="C5" t="str">
        <f>IFERROR(VLOOKUP(B5,A31:B70,2),"")</f>
        <v/>
      </c>
      <c r="D5">
        <v>4</v>
      </c>
      <c r="F5" t="str">
        <f t="shared" si="0"/>
        <v/>
      </c>
    </row>
    <row r="6" spans="1:6" x14ac:dyDescent="0.3">
      <c r="A6">
        <v>5</v>
      </c>
      <c r="C6" t="str">
        <f>IFERROR(VLOOKUP(B6,A32:B71,2),"")</f>
        <v/>
      </c>
      <c r="D6">
        <v>5</v>
      </c>
      <c r="F6" t="str">
        <f t="shared" si="0"/>
        <v/>
      </c>
    </row>
    <row r="7" spans="1:6" x14ac:dyDescent="0.3">
      <c r="D7">
        <v>6</v>
      </c>
      <c r="F7" t="str">
        <f t="shared" si="0"/>
        <v/>
      </c>
    </row>
    <row r="8" spans="1:6" x14ac:dyDescent="0.3">
      <c r="D8">
        <v>7</v>
      </c>
      <c r="F8" t="str">
        <f t="shared" si="0"/>
        <v/>
      </c>
    </row>
    <row r="9" spans="1:6" x14ac:dyDescent="0.3">
      <c r="D9">
        <v>8</v>
      </c>
      <c r="F9" t="str">
        <f t="shared" si="0"/>
        <v/>
      </c>
    </row>
    <row r="10" spans="1:6" x14ac:dyDescent="0.3">
      <c r="D10">
        <v>9</v>
      </c>
      <c r="F10" t="str">
        <f t="shared" si="0"/>
        <v/>
      </c>
    </row>
    <row r="11" spans="1:6" x14ac:dyDescent="0.3">
      <c r="D11">
        <v>10</v>
      </c>
      <c r="F11" t="str">
        <f t="shared" si="0"/>
        <v/>
      </c>
    </row>
    <row r="12" spans="1:6" x14ac:dyDescent="0.3">
      <c r="D12">
        <v>11</v>
      </c>
      <c r="F12" t="str">
        <f t="shared" si="0"/>
        <v/>
      </c>
    </row>
    <row r="13" spans="1:6" x14ac:dyDescent="0.3">
      <c r="D13">
        <v>12</v>
      </c>
      <c r="F13" t="str">
        <f t="shared" si="0"/>
        <v/>
      </c>
    </row>
    <row r="14" spans="1:6" x14ac:dyDescent="0.3">
      <c r="D14">
        <v>13</v>
      </c>
      <c r="F14" t="str">
        <f t="shared" si="0"/>
        <v/>
      </c>
    </row>
    <row r="15" spans="1:6" x14ac:dyDescent="0.3">
      <c r="D15">
        <v>14</v>
      </c>
      <c r="F15" t="str">
        <f t="shared" si="0"/>
        <v/>
      </c>
    </row>
    <row r="16" spans="1:6" x14ac:dyDescent="0.3">
      <c r="D16">
        <v>15</v>
      </c>
      <c r="F16" t="str">
        <f t="shared" si="0"/>
        <v/>
      </c>
    </row>
    <row r="17" spans="1:6" x14ac:dyDescent="0.3">
      <c r="D17">
        <v>16</v>
      </c>
      <c r="F17" t="str">
        <f t="shared" si="0"/>
        <v/>
      </c>
    </row>
    <row r="18" spans="1:6" x14ac:dyDescent="0.3">
      <c r="D18">
        <v>17</v>
      </c>
      <c r="F18" t="str">
        <f t="shared" si="0"/>
        <v/>
      </c>
    </row>
    <row r="19" spans="1:6" x14ac:dyDescent="0.3">
      <c r="D19">
        <v>18</v>
      </c>
      <c r="F19" t="str">
        <f t="shared" si="0"/>
        <v/>
      </c>
    </row>
    <row r="20" spans="1:6" x14ac:dyDescent="0.3">
      <c r="D20">
        <v>19</v>
      </c>
      <c r="F20" t="str">
        <f t="shared" si="0"/>
        <v/>
      </c>
    </row>
    <row r="21" spans="1:6" x14ac:dyDescent="0.3">
      <c r="D21">
        <v>20</v>
      </c>
      <c r="F21" t="str">
        <f t="shared" si="0"/>
        <v/>
      </c>
    </row>
    <row r="22" spans="1:6" x14ac:dyDescent="0.3">
      <c r="D22">
        <v>21</v>
      </c>
      <c r="F22" t="str">
        <f t="shared" si="0"/>
        <v/>
      </c>
    </row>
    <row r="23" spans="1:6" x14ac:dyDescent="0.3">
      <c r="D23">
        <v>22</v>
      </c>
      <c r="F23" t="str">
        <f t="shared" si="0"/>
        <v/>
      </c>
    </row>
    <row r="24" spans="1:6" x14ac:dyDescent="0.3">
      <c r="D24">
        <v>23</v>
      </c>
      <c r="F24" t="str">
        <f t="shared" si="0"/>
        <v/>
      </c>
    </row>
    <row r="25" spans="1:6" x14ac:dyDescent="0.3">
      <c r="D25">
        <v>24</v>
      </c>
      <c r="F25" t="str">
        <f t="shared" si="0"/>
        <v/>
      </c>
    </row>
    <row r="27" spans="1:6" x14ac:dyDescent="0.3">
      <c r="A27" t="s">
        <v>241</v>
      </c>
      <c r="B27" t="s">
        <v>280</v>
      </c>
    </row>
    <row r="28" spans="1:6" x14ac:dyDescent="0.3">
      <c r="A28">
        <v>95</v>
      </c>
      <c r="B28" s="17" t="s">
        <v>282</v>
      </c>
    </row>
    <row r="29" spans="1:6" x14ac:dyDescent="0.3">
      <c r="A29">
        <v>131</v>
      </c>
      <c r="B29" s="17" t="s">
        <v>319</v>
      </c>
    </row>
    <row r="30" spans="1:6" x14ac:dyDescent="0.3">
      <c r="A30">
        <v>138</v>
      </c>
      <c r="B30" s="17" t="s">
        <v>318</v>
      </c>
    </row>
    <row r="31" spans="1:6" x14ac:dyDescent="0.3">
      <c r="A31">
        <v>151</v>
      </c>
      <c r="B31" s="17" t="s">
        <v>317</v>
      </c>
    </row>
    <row r="32" spans="1:6" x14ac:dyDescent="0.3">
      <c r="A32">
        <v>238</v>
      </c>
      <c r="B32" s="17" t="s">
        <v>313</v>
      </c>
    </row>
    <row r="33" spans="1:2" x14ac:dyDescent="0.3">
      <c r="A33">
        <v>467</v>
      </c>
      <c r="B33" s="17" t="s">
        <v>305</v>
      </c>
    </row>
    <row r="34" spans="1:2" x14ac:dyDescent="0.3">
      <c r="A34">
        <v>501</v>
      </c>
      <c r="B34" s="17" t="s">
        <v>300</v>
      </c>
    </row>
    <row r="35" spans="1:2" x14ac:dyDescent="0.3">
      <c r="A35">
        <v>663</v>
      </c>
      <c r="B35" s="17" t="s">
        <v>295</v>
      </c>
    </row>
    <row r="36" spans="1:2" x14ac:dyDescent="0.3">
      <c r="A36">
        <v>811</v>
      </c>
      <c r="B36" s="17" t="s">
        <v>286</v>
      </c>
    </row>
    <row r="37" spans="1:2" x14ac:dyDescent="0.3">
      <c r="A37">
        <v>1058</v>
      </c>
      <c r="B37" s="17" t="s">
        <v>324</v>
      </c>
    </row>
    <row r="38" spans="1:2" x14ac:dyDescent="0.3">
      <c r="A38">
        <v>1073</v>
      </c>
      <c r="B38" s="17" t="s">
        <v>323</v>
      </c>
    </row>
    <row r="39" spans="1:2" x14ac:dyDescent="0.3">
      <c r="A39">
        <v>1247</v>
      </c>
      <c r="B39" s="17" t="s">
        <v>322</v>
      </c>
    </row>
    <row r="40" spans="1:2" x14ac:dyDescent="0.3">
      <c r="A40">
        <v>1277</v>
      </c>
      <c r="B40" s="17" t="s">
        <v>321</v>
      </c>
    </row>
    <row r="41" spans="1:2" x14ac:dyDescent="0.3">
      <c r="A41">
        <v>1307</v>
      </c>
      <c r="B41" s="17" t="s">
        <v>320</v>
      </c>
    </row>
    <row r="42" spans="1:2" x14ac:dyDescent="0.3">
      <c r="A42">
        <v>1512</v>
      </c>
      <c r="B42" s="17" t="s">
        <v>316</v>
      </c>
    </row>
    <row r="43" spans="1:2" x14ac:dyDescent="0.3">
      <c r="A43">
        <v>1831</v>
      </c>
      <c r="B43" s="17" t="s">
        <v>315</v>
      </c>
    </row>
    <row r="44" spans="1:2" x14ac:dyDescent="0.3">
      <c r="A44">
        <v>1922</v>
      </c>
      <c r="B44" s="17" t="s">
        <v>314</v>
      </c>
    </row>
    <row r="45" spans="1:2" x14ac:dyDescent="0.3">
      <c r="A45">
        <v>2876</v>
      </c>
      <c r="B45" s="17" t="s">
        <v>312</v>
      </c>
    </row>
    <row r="46" spans="1:2" x14ac:dyDescent="0.3">
      <c r="A46">
        <v>3451</v>
      </c>
      <c r="B46" s="17" t="s">
        <v>311</v>
      </c>
    </row>
    <row r="47" spans="1:2" x14ac:dyDescent="0.3">
      <c r="A47">
        <v>3467</v>
      </c>
      <c r="B47" s="17" t="s">
        <v>310</v>
      </c>
    </row>
    <row r="48" spans="1:2" x14ac:dyDescent="0.3">
      <c r="A48">
        <v>3566</v>
      </c>
      <c r="B48" s="17" t="s">
        <v>309</v>
      </c>
    </row>
    <row r="49" spans="1:2" x14ac:dyDescent="0.3">
      <c r="A49">
        <v>3597</v>
      </c>
      <c r="B49" s="17" t="s">
        <v>308</v>
      </c>
    </row>
    <row r="50" spans="1:2" x14ac:dyDescent="0.3">
      <c r="A50">
        <v>4041</v>
      </c>
      <c r="B50" s="17" t="s">
        <v>307</v>
      </c>
    </row>
    <row r="51" spans="1:2" x14ac:dyDescent="0.3">
      <c r="A51">
        <v>4564</v>
      </c>
      <c r="B51" s="17" t="s">
        <v>306</v>
      </c>
    </row>
    <row r="52" spans="1:2" x14ac:dyDescent="0.3">
      <c r="A52">
        <v>4761</v>
      </c>
      <c r="B52" s="17" t="s">
        <v>304</v>
      </c>
    </row>
    <row r="53" spans="1:2" x14ac:dyDescent="0.3">
      <c r="A53">
        <v>4925</v>
      </c>
      <c r="B53" s="17" t="s">
        <v>303</v>
      </c>
    </row>
    <row r="54" spans="1:2" x14ac:dyDescent="0.3">
      <c r="A54">
        <v>5491</v>
      </c>
      <c r="B54" s="17" t="s">
        <v>299</v>
      </c>
    </row>
    <row r="55" spans="1:2" x14ac:dyDescent="0.3">
      <c r="A55">
        <v>5687</v>
      </c>
      <c r="B55" s="17" t="s">
        <v>298</v>
      </c>
    </row>
    <row r="56" spans="1:2" x14ac:dyDescent="0.3">
      <c r="A56">
        <v>5902</v>
      </c>
      <c r="B56" s="17" t="s">
        <v>297</v>
      </c>
    </row>
    <row r="57" spans="1:2" x14ac:dyDescent="0.3">
      <c r="A57">
        <v>6161</v>
      </c>
      <c r="B57" s="17" t="s">
        <v>296</v>
      </c>
    </row>
    <row r="58" spans="1:2" x14ac:dyDescent="0.3">
      <c r="A58">
        <v>6690</v>
      </c>
      <c r="B58" s="17" t="s">
        <v>294</v>
      </c>
    </row>
    <row r="59" spans="1:2" x14ac:dyDescent="0.3">
      <c r="A59">
        <v>6762</v>
      </c>
      <c r="B59" s="17" t="s">
        <v>292</v>
      </c>
    </row>
    <row r="60" spans="1:2" x14ac:dyDescent="0.3">
      <c r="A60">
        <v>6763</v>
      </c>
      <c r="B60" s="17" t="s">
        <v>291</v>
      </c>
    </row>
    <row r="61" spans="1:2" x14ac:dyDescent="0.3">
      <c r="A61">
        <v>6933</v>
      </c>
      <c r="B61" s="17" t="s">
        <v>290</v>
      </c>
    </row>
    <row r="62" spans="1:2" x14ac:dyDescent="0.3">
      <c r="A62">
        <v>7314</v>
      </c>
      <c r="B62" s="17" t="s">
        <v>289</v>
      </c>
    </row>
    <row r="63" spans="1:2" x14ac:dyDescent="0.3">
      <c r="A63">
        <v>7913</v>
      </c>
      <c r="B63" s="17" t="s">
        <v>288</v>
      </c>
    </row>
    <row r="64" spans="1:2" x14ac:dyDescent="0.3">
      <c r="A64">
        <v>8023</v>
      </c>
      <c r="B64" s="17" t="s">
        <v>287</v>
      </c>
    </row>
    <row r="65" spans="1:2" x14ac:dyDescent="0.3">
      <c r="A65">
        <v>8708</v>
      </c>
      <c r="B65" s="17" t="s">
        <v>285</v>
      </c>
    </row>
    <row r="66" spans="1:2" x14ac:dyDescent="0.3">
      <c r="A66">
        <v>8724</v>
      </c>
      <c r="B66" s="17" t="s">
        <v>284</v>
      </c>
    </row>
    <row r="67" spans="1:2" x14ac:dyDescent="0.3">
      <c r="A67">
        <v>9056</v>
      </c>
      <c r="B67" s="17" t="s">
        <v>283</v>
      </c>
    </row>
  </sheetData>
  <sortState xmlns:xlrd2="http://schemas.microsoft.com/office/spreadsheetml/2017/richdata2" ref="A28:B67">
    <sortCondition ref="A28:A67"/>
  </sortState>
  <mergeCells count="2">
    <mergeCell ref="A1:B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2023nhgrs</vt:lpstr>
      <vt:lpstr>TeamSearch</vt:lpstr>
      <vt:lpstr>Sheet8</vt:lpstr>
      <vt:lpstr>2023nhgrsFormatted</vt:lpstr>
      <vt:lpstr>2023nhgrsSelection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Maddox</dc:creator>
  <cp:lastModifiedBy>River Maddox</cp:lastModifiedBy>
  <dcterms:created xsi:type="dcterms:W3CDTF">2023-03-01T04:48:50Z</dcterms:created>
  <dcterms:modified xsi:type="dcterms:W3CDTF">2023-03-06T06:38:42Z</dcterms:modified>
</cp:coreProperties>
</file>