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70" yWindow="795" windowWidth="18855" windowHeight="9390"/>
  </bookViews>
  <sheets>
    <sheet name="이대" sheetId="1" r:id="rId1"/>
    <sheet name="신촌" sheetId="2" r:id="rId2"/>
    <sheet name="README" sheetId="3" r:id="rId3"/>
  </sheets>
  <calcPr calcId="125725"/>
</workbook>
</file>

<file path=xl/calcChain.xml><?xml version="1.0" encoding="utf-8"?>
<calcChain xmlns="http://schemas.openxmlformats.org/spreadsheetml/2006/main">
  <c r="E4" i="2"/>
  <c r="F3"/>
  <c r="E3"/>
  <c r="F2"/>
  <c r="E2"/>
  <c r="F42" i="1"/>
  <c r="E42"/>
  <c r="F40"/>
  <c r="E40"/>
  <c r="F39"/>
  <c r="E39"/>
  <c r="F37"/>
  <c r="E37"/>
  <c r="F36"/>
  <c r="E36"/>
  <c r="F35"/>
  <c r="E35"/>
  <c r="E34"/>
  <c r="E33"/>
  <c r="F32"/>
  <c r="E32"/>
  <c r="F31"/>
  <c r="E31"/>
  <c r="F30"/>
  <c r="F29"/>
  <c r="E29"/>
  <c r="F28"/>
  <c r="E28"/>
  <c r="F27"/>
  <c r="E27"/>
  <c r="F26"/>
  <c r="E26"/>
  <c r="F23"/>
  <c r="E23"/>
  <c r="F22"/>
  <c r="E22"/>
  <c r="F21"/>
  <c r="E21"/>
  <c r="F20"/>
  <c r="E20"/>
  <c r="F19"/>
  <c r="E19"/>
  <c r="F18"/>
  <c r="E18"/>
  <c r="F17"/>
  <c r="F16"/>
  <c r="E16"/>
  <c r="F15"/>
  <c r="F14"/>
  <c r="E14"/>
  <c r="F12"/>
  <c r="E12"/>
  <c r="F10"/>
  <c r="F9"/>
  <c r="E9"/>
  <c r="F8"/>
  <c r="E8"/>
  <c r="F7"/>
  <c r="E7"/>
  <c r="F6"/>
  <c r="E6"/>
  <c r="F5"/>
  <c r="E5"/>
  <c r="F4"/>
  <c r="E4"/>
  <c r="F3"/>
  <c r="E3"/>
  <c r="F2"/>
  <c r="E2"/>
</calcChain>
</file>

<file path=xl/comments1.xml><?xml version="1.0" encoding="utf-8"?>
<comments xmlns="http://schemas.openxmlformats.org/spreadsheetml/2006/main">
  <authors>
    <author/>
  </authors>
  <commentList>
    <comment ref="D30" authorId="0">
      <text>
        <r>
          <rPr>
            <sz val="10"/>
            <color rgb="FF000000"/>
            <rFont val="Arial"/>
          </rPr>
          <t>도시락 5000원. 셀프</t>
        </r>
      </text>
    </comment>
    <comment ref="E30" authorId="0">
      <text>
        <r>
          <rPr>
            <sz val="10"/>
            <color rgb="FF000000"/>
            <rFont val="Arial"/>
          </rPr>
          <t>서울시 서대문구 이화여대2길 16 2층
이대3출&gt; 직진 한블럭&gt; 우회전(오르막길 쪽)&gt; goto 서부교육지원청 앞</t>
        </r>
      </text>
    </comment>
  </commentList>
</comments>
</file>

<file path=xl/sharedStrings.xml><?xml version="1.0" encoding="utf-8"?>
<sst xmlns="http://schemas.openxmlformats.org/spreadsheetml/2006/main" count="467" uniqueCount="236">
  <si>
    <t>食</t>
  </si>
  <si>
    <t>가게이름</t>
  </si>
  <si>
    <t>메뉴</t>
  </si>
  <si>
    <t>가격</t>
  </si>
  <si>
    <t>찾아가는 길</t>
  </si>
  <si>
    <t>사진후기</t>
  </si>
  <si>
    <t>방문평(댓글로 작성) 및 기타사항</t>
  </si>
  <si>
    <t>맛(주관적)</t>
  </si>
  <si>
    <t>양(성인남성 기준)</t>
  </si>
  <si>
    <t>좌석</t>
  </si>
  <si>
    <t>위생상태</t>
  </si>
  <si>
    <t>친절도(주관적)</t>
  </si>
  <si>
    <t>한식</t>
  </si>
  <si>
    <t>설레임삼겹살</t>
  </si>
  <si>
    <t>삼겹살,목살,칼국수</t>
  </si>
  <si>
    <t>평일 저녁에도 예약하고 가야</t>
  </si>
  <si>
    <t>중</t>
  </si>
  <si>
    <t>30석 이상</t>
  </si>
  <si>
    <t>구이마을</t>
  </si>
  <si>
    <t>삼겹살,목살,냉면</t>
  </si>
  <si>
    <t>맞은편 설레임과 달리 자리널널</t>
  </si>
  <si>
    <t>구월산</t>
  </si>
  <si>
    <t>순대,족발,보쌈</t>
  </si>
  <si>
    <t>재근형이 추천하는 무한리필</t>
  </si>
  <si>
    <t>영양</t>
  </si>
  <si>
    <t>나오는 시간</t>
  </si>
  <si>
    <t>일식</t>
  </si>
  <si>
    <t>고씨네 카레</t>
  </si>
  <si>
    <t>돈까스 카레</t>
  </si>
  <si>
    <t>골목에 있음, 밥, 카레 무한리필</t>
  </si>
  <si>
    <t>상</t>
  </si>
  <si>
    <t>최상</t>
  </si>
  <si>
    <t>25석</t>
  </si>
  <si>
    <t>소오라멘</t>
  </si>
  <si>
    <t>라멘</t>
  </si>
  <si>
    <t>좁은 골목 안쪽에 있음</t>
  </si>
  <si>
    <t>15석</t>
  </si>
  <si>
    <t>불밥</t>
  </si>
  <si>
    <t>철판요리</t>
  </si>
  <si>
    <t>볶음밥 포함 6000원</t>
  </si>
  <si>
    <t>중상</t>
  </si>
  <si>
    <t>35석</t>
  </si>
  <si>
    <t>이화순대</t>
  </si>
  <si>
    <t>순댓국, 치즈순대, 순대정식</t>
  </si>
  <si>
    <t>6000~8000</t>
  </si>
  <si>
    <t>30석</t>
  </si>
  <si>
    <t>알촌</t>
  </si>
  <si>
    <t>알밥</t>
  </si>
  <si>
    <t>3500~</t>
  </si>
  <si>
    <t>반찬 &amp; 뷔페</t>
  </si>
  <si>
    <t>한식뷔페</t>
  </si>
  <si>
    <t>밥, 반찬 무한리필</t>
  </si>
  <si>
    <t>이대면옥</t>
  </si>
  <si>
    <t>코다리냉면</t>
  </si>
  <si>
    <t>할인 중(1.19일 기준 주요메뉴 4000원)</t>
  </si>
  <si>
    <t>양식</t>
  </si>
  <si>
    <t>피자게이트</t>
  </si>
  <si>
    <t>피자</t>
  </si>
  <si>
    <t>항시 피자 1+1 행사 중</t>
  </si>
  <si>
    <t>20석</t>
  </si>
  <si>
    <t>중식</t>
  </si>
  <si>
    <t>이화성</t>
  </si>
  <si>
    <t>중국음식</t>
  </si>
  <si>
    <t>10분</t>
  </si>
  <si>
    <t>분식</t>
  </si>
  <si>
    <t>김밥사랑</t>
  </si>
  <si>
    <t>7분</t>
  </si>
  <si>
    <t>파파이스</t>
  </si>
  <si>
    <t>패스트푸드</t>
  </si>
  <si>
    <t>학원 옆 청국장집</t>
  </si>
  <si>
    <t>국밥</t>
  </si>
  <si>
    <t>6000~</t>
  </si>
  <si>
    <t>3분</t>
  </si>
  <si>
    <t>아빠네야채칼국수</t>
  </si>
  <si>
    <t>칼국수, 김치찌개</t>
  </si>
  <si>
    <t>칼국수 말고 김치찌개 드세요</t>
  </si>
  <si>
    <t>칼국수 중, 김치찌개 상</t>
  </si>
  <si>
    <t>돈까스 대왕전</t>
  </si>
  <si>
    <t>돈까스</t>
  </si>
  <si>
    <t>7000~8000</t>
  </si>
  <si>
    <t>5분</t>
  </si>
  <si>
    <t>퓨전</t>
  </si>
  <si>
    <t>알밥하우스</t>
  </si>
  <si>
    <t>알밥 및 돈까스</t>
  </si>
  <si>
    <t>4000~6000</t>
  </si>
  <si>
    <t>오늘의 메뉴 6000원(돈까스, 회덮밥 우동 택1)</t>
  </si>
  <si>
    <t>하얀 면발</t>
  </si>
  <si>
    <t>김밥 1000원 저녁에 간단히 먹기 좋음</t>
  </si>
  <si>
    <t>하</t>
  </si>
  <si>
    <t>돈천동식당</t>
  </si>
  <si>
    <t>나베, 덮밥</t>
  </si>
  <si>
    <t>식권발급기 사용. 개인 카드 결제부담 없음</t>
  </si>
  <si>
    <t>66석</t>
  </si>
  <si>
    <t>달테이블</t>
  </si>
  <si>
    <t>쭈꾸미, 피자등등</t>
  </si>
  <si>
    <t>주의사항: 2인분과 4인분 차이가 거의 없으니 두 명이 가서 먹을 것</t>
  </si>
  <si>
    <t>중하</t>
  </si>
  <si>
    <t>본죽</t>
  </si>
  <si>
    <t>야채,해물,단호박,전복죽</t>
  </si>
  <si>
    <t>7000~10000</t>
  </si>
  <si>
    <t>야채죽은 5시간 정도 버티기 충분</t>
  </si>
  <si>
    <t>원당 감자탕</t>
  </si>
  <si>
    <t>감자탕, 뼈해장국</t>
  </si>
  <si>
    <t>무릉도원</t>
  </si>
  <si>
    <t>짜장면, 짬뽕, 탕수육</t>
  </si>
  <si>
    <t>5000~</t>
  </si>
  <si>
    <t>현재는 블로그에 나온 가격보다 500원씩 인상됨</t>
  </si>
  <si>
    <t>-</t>
  </si>
  <si>
    <t>커피숍</t>
  </si>
  <si>
    <t>마시그레이</t>
  </si>
  <si>
    <t>커피</t>
  </si>
  <si>
    <t>1800~</t>
  </si>
  <si>
    <t>가격이 매우 저렴함</t>
  </si>
  <si>
    <t>쥬시</t>
  </si>
  <si>
    <t>과일주스</t>
  </si>
  <si>
    <t>1500, 2000</t>
  </si>
  <si>
    <t>딸바 굿</t>
  </si>
  <si>
    <t>Big Cup</t>
  </si>
  <si>
    <t>커피, 깔루아밀크</t>
  </si>
  <si>
    <t>1500~</t>
  </si>
  <si>
    <t>달테이블 옆에</t>
  </si>
  <si>
    <t>이벤트로 모든 음료 1000원 할인</t>
  </si>
  <si>
    <t>볶음쌈밥</t>
  </si>
  <si>
    <t>7000~</t>
  </si>
  <si>
    <t>진국수</t>
  </si>
  <si>
    <t>국수</t>
  </si>
  <si>
    <t>많이 달라고 하면 진짜 많이 줌</t>
  </si>
  <si>
    <t>민주네 분식</t>
  </si>
  <si>
    <t>2500~</t>
  </si>
  <si>
    <t>카드결제가 안될거 같음</t>
  </si>
  <si>
    <t>화상손만두</t>
  </si>
  <si>
    <t>각종 만두 및 중식</t>
  </si>
  <si>
    <t>3000~</t>
  </si>
  <si>
    <t>만두 제외 식사류들은 간이 조금 밍밍한 편</t>
  </si>
  <si>
    <t>섬채</t>
  </si>
  <si>
    <t>영업시간 11:30~15:00. 주말 휴무. 저녁/단체 예약 가능, 고씨네 카레 같은 건물 2층</t>
  </si>
  <si>
    <t>와떡</t>
  </si>
  <si>
    <t>즉석 떡볶이</t>
  </si>
  <si>
    <t>골목안에 있어서 찾을 때 주의 요망</t>
  </si>
  <si>
    <t>이대포</t>
  </si>
  <si>
    <t>부대찌개</t>
  </si>
  <si>
    <t>나주곰탕</t>
  </si>
  <si>
    <t>곰탕,만두(국),갈비찜,수육</t>
  </si>
  <si>
    <t>7000~13000</t>
  </si>
  <si>
    <t>곰탕이 만두국보다 나음</t>
  </si>
  <si>
    <t>30+30+40석</t>
  </si>
  <si>
    <t>원할머니보쌈족발</t>
  </si>
  <si>
    <t>보쌈정식</t>
  </si>
  <si>
    <t>포장이면 -2000원. 보쌈정식은 포장안됨</t>
  </si>
  <si>
    <t>두부의 추억151</t>
  </si>
  <si>
    <t>순두부, 쭈꾸미, 불고기</t>
  </si>
  <si>
    <t>세트 주문시 순두부찌깨 맛은 보통임</t>
  </si>
  <si>
    <t>아시아</t>
  </si>
  <si>
    <t>하루</t>
  </si>
  <si>
    <t>카레, 제육볶음, 회덮밥정식</t>
  </si>
  <si>
    <t>카레 괜찮</t>
  </si>
  <si>
    <t>까르보네</t>
  </si>
  <si>
    <t>도리아,스파게티,피자,샐러드</t>
  </si>
  <si>
    <t>4000~</t>
  </si>
  <si>
    <t>선불. 12번가면 5천원할인</t>
  </si>
  <si>
    <t>신전떡복이</t>
  </si>
  <si>
    <t>즉석떡볶이</t>
  </si>
  <si>
    <t>5000~6000</t>
  </si>
  <si>
    <t>순한맛, 중간맛, 매운맛</t>
  </si>
  <si>
    <t>kim누들</t>
  </si>
  <si>
    <t>우동볶음,스테이크,파스타</t>
  </si>
  <si>
    <t>셀프</t>
  </si>
  <si>
    <t>바비슉슉</t>
  </si>
  <si>
    <t>오므라이스,탕슉</t>
  </si>
  <si>
    <t>6500~</t>
  </si>
  <si>
    <t>폰충전 무료. 3인세트 2.1만원.</t>
  </si>
  <si>
    <t>치킨</t>
  </si>
  <si>
    <t>양팡치킨</t>
  </si>
  <si>
    <t>8000~</t>
  </si>
  <si>
    <t>만두</t>
  </si>
  <si>
    <t>미스터서왕만두</t>
  </si>
  <si>
    <t>만두,  해물탕</t>
  </si>
  <si>
    <t>중국사람이 서빙 및 요리</t>
  </si>
  <si>
    <t>란주탕슉</t>
  </si>
  <si>
    <t>짬뽕, 꿔바로우, 볶음밥</t>
  </si>
  <si>
    <t>사람이 매우 많으므로 빨리 가야됨</t>
  </si>
  <si>
    <t>유라꾸키친</t>
  </si>
  <si>
    <t>김치나베 덮밥, 가츠동</t>
  </si>
  <si>
    <t>(*이전공사 진행중)자리가 없을때가 많고, 7시쯤 문 닫음</t>
  </si>
  <si>
    <t>삭</t>
  </si>
  <si>
    <t>튀김</t>
  </si>
  <si>
    <t>개당800</t>
  </si>
  <si>
    <t>카사네카츠</t>
  </si>
  <si>
    <t>엄마칼국수</t>
  </si>
  <si>
    <t>칼국수,갈비볶음,비빔밥</t>
  </si>
  <si>
    <t>5000~7000</t>
  </si>
  <si>
    <t>7분. 이화여대5길 9-3</t>
  </si>
  <si>
    <t>저녁보단 점심때가야 더 맛있음. 집에서 먹는 느낌. 외식에 지친분들에게 추천</t>
  </si>
  <si>
    <t>24석</t>
  </si>
  <si>
    <t>빨봉분식</t>
  </si>
  <si>
    <t>빨봉 토나온다</t>
  </si>
  <si>
    <t>가야가야</t>
  </si>
  <si>
    <t>돈코츠라멘,차슈맨,탄탄멘</t>
  </si>
  <si>
    <t>7분.이화여대5길 9-</t>
  </si>
  <si>
    <t>소오라멘이 나음. 국이 너무 짜고 고명이 국과 어울리지 못함</t>
  </si>
  <si>
    <t>패스트</t>
  </si>
  <si>
    <t>KFC</t>
  </si>
  <si>
    <t>징거타코더블</t>
  </si>
  <si>
    <t>가운데 들어있는 치킨이 툼툼하여 씹는 맛이 있음</t>
  </si>
  <si>
    <t>포 36거리</t>
  </si>
  <si>
    <t>양지쌀국수</t>
  </si>
  <si>
    <t>주영식당</t>
  </si>
  <si>
    <t>반계탕,삼겹살,제육볶음</t>
  </si>
  <si>
    <t>5분.대흥로30길 13</t>
  </si>
  <si>
    <t>점심시간때 4자리 정도 있어요. 혹은 예약</t>
  </si>
  <si>
    <t>48(32)</t>
  </si>
  <si>
    <t>두끼 떡볶이</t>
  </si>
  <si>
    <t>율촌</t>
  </si>
  <si>
    <t>우리왕 만두</t>
  </si>
  <si>
    <t>스시민</t>
  </si>
  <si>
    <t>쇼유라멘,스시롤,초밥</t>
  </si>
  <si>
    <t>5500~</t>
  </si>
  <si>
    <t>이화여대8길 11.불밥 옆에</t>
  </si>
  <si>
    <t>쇼유라멘 추천. 해물야끼우동 비추</t>
  </si>
  <si>
    <t>중중하</t>
  </si>
  <si>
    <t>파파노다이닝</t>
  </si>
  <si>
    <t>일본 가정식</t>
  </si>
  <si>
    <t>브리또</t>
  </si>
  <si>
    <t>엘수에노</t>
  </si>
  <si>
    <t>브리또, 감자튀김, 맥주</t>
  </si>
  <si>
    <t>카우떡볶이</t>
  </si>
  <si>
    <t>소오 밥</t>
  </si>
  <si>
    <t>컵밥</t>
  </si>
  <si>
    <t>아리랑 컵밥</t>
  </si>
  <si>
    <t>샤브선생</t>
  </si>
  <si>
    <t>훠궈</t>
  </si>
  <si>
    <t>추천&gt;&gt;</t>
  </si>
  <si>
    <t>찾아가는 길' 칼럼에 밑줄 쳐진 곳 링크를 클릭하면 해당 네이버지도로 이동합니다.</t>
  </si>
  <si>
    <t>우측 상단에 댓글 기능이 있으니 셀 선택후 이용해 주시면 됩니다.</t>
  </si>
  <si>
    <t>같은 반 분들에게 도움이 되었으면 좋겠고, 누구나 수정 가능하니 괜찮은 곳 있으면 추가 부탁드리겠습니다.</t>
  </si>
  <si>
    <t>종류</t>
    <phoneticPr fontId="15" type="noConversion"/>
  </si>
</sst>
</file>

<file path=xl/styles.xml><?xml version="1.0" encoding="utf-8"?>
<styleSheet xmlns="http://schemas.openxmlformats.org/spreadsheetml/2006/main">
  <fonts count="16">
    <font>
      <sz val="10"/>
      <color rgb="FF000000"/>
      <name val="Arial"/>
    </font>
    <font>
      <b/>
      <sz val="11"/>
      <color rgb="FF000000"/>
      <name val="&quot;맑은 고딕&quot;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&quot;맑은 고딕&quot;"/>
      <family val="3"/>
      <charset val="129"/>
    </font>
    <font>
      <u/>
      <sz val="11"/>
      <color rgb="FF000000"/>
      <name val="&quot;맑은 고딕&quot;"/>
      <family val="3"/>
      <charset val="129"/>
    </font>
    <font>
      <sz val="10"/>
      <color rgb="FF0000FF"/>
      <name val="Arial"/>
      <family val="2"/>
    </font>
    <font>
      <sz val="11"/>
      <name val="Arial"/>
      <family val="2"/>
    </font>
    <font>
      <u/>
      <sz val="11"/>
      <color rgb="FF000000"/>
      <name val="&quot;맑은 고딕&quot;"/>
      <family val="3"/>
      <charset val="129"/>
    </font>
    <font>
      <sz val="11"/>
      <color rgb="FFFF0000"/>
      <name val="&quot;맑은 고딕&quot;"/>
      <family val="3"/>
      <charset val="129"/>
    </font>
    <font>
      <sz val="10"/>
      <color rgb="FF000000"/>
      <name val="Arial"/>
      <family val="2"/>
    </font>
    <font>
      <u/>
      <sz val="11"/>
      <color rgb="FF000000"/>
      <name val="Inconsolata"/>
    </font>
    <font>
      <u/>
      <sz val="11"/>
      <color rgb="FF000000"/>
      <name val="Inconsolata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3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/>
  <cols>
    <col min="1" max="1" width="9" customWidth="1"/>
    <col min="2" max="2" width="20" customWidth="1"/>
    <col min="3" max="3" width="20.5703125" customWidth="1"/>
    <col min="5" max="5" width="18" customWidth="1"/>
    <col min="6" max="6" width="12.85546875" customWidth="1"/>
    <col min="7" max="7" width="56.28515625" customWidth="1"/>
    <col min="8" max="8" width="15.28515625" customWidth="1"/>
    <col min="9" max="9" width="21.7109375" customWidth="1"/>
    <col min="11" max="11" width="12.85546875" customWidth="1"/>
    <col min="12" max="12" width="17.42578125" customWidth="1"/>
  </cols>
  <sheetData>
    <row r="1" spans="1:14" ht="14.25">
      <c r="A1" s="1" t="s">
        <v>235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24</v>
      </c>
      <c r="N1" s="7" t="s">
        <v>25</v>
      </c>
    </row>
    <row r="2" spans="1:14" ht="14.25">
      <c r="A2" s="8" t="s">
        <v>26</v>
      </c>
      <c r="B2" s="9" t="s">
        <v>27</v>
      </c>
      <c r="C2" s="8" t="s">
        <v>28</v>
      </c>
      <c r="D2" s="8">
        <v>6000</v>
      </c>
      <c r="E2" s="10" t="str">
        <f>HYPERLINK("http://me2.do/G9qT8A4z","6분")</f>
        <v>6분</v>
      </c>
      <c r="F2" s="11" t="str">
        <f>HYPERLINK("http://blog.naver.com/sweetbora1024/220586547208","&gt;&gt;")</f>
        <v>&gt;&gt;</v>
      </c>
      <c r="G2" s="8" t="s">
        <v>29</v>
      </c>
      <c r="H2" s="12" t="s">
        <v>30</v>
      </c>
      <c r="I2" s="8" t="s">
        <v>31</v>
      </c>
      <c r="J2" s="8" t="s">
        <v>32</v>
      </c>
      <c r="K2" s="8" t="s">
        <v>30</v>
      </c>
      <c r="L2" s="8" t="s">
        <v>30</v>
      </c>
    </row>
    <row r="3" spans="1:14" ht="14.25">
      <c r="A3" s="8" t="s">
        <v>26</v>
      </c>
      <c r="B3" s="9" t="s">
        <v>33</v>
      </c>
      <c r="C3" s="8" t="s">
        <v>34</v>
      </c>
      <c r="D3" s="8">
        <v>6000</v>
      </c>
      <c r="E3" s="10" t="str">
        <f>HYPERLINK("http://goo.gl/WkSjZ2","10분")</f>
        <v>10분</v>
      </c>
      <c r="F3" s="4" t="str">
        <f>HYPERLINK("http://blog.naver.com/inheart13/220466783294","&gt;&gt;")</f>
        <v>&gt;&gt;</v>
      </c>
      <c r="G3" s="13" t="s">
        <v>35</v>
      </c>
      <c r="H3" s="12" t="s">
        <v>30</v>
      </c>
      <c r="I3" s="8" t="s">
        <v>16</v>
      </c>
      <c r="J3" s="8" t="s">
        <v>36</v>
      </c>
      <c r="K3" s="8" t="s">
        <v>30</v>
      </c>
      <c r="L3" s="8" t="s">
        <v>30</v>
      </c>
    </row>
    <row r="4" spans="1:14" ht="14.25">
      <c r="A4" s="8" t="s">
        <v>12</v>
      </c>
      <c r="B4" s="9" t="s">
        <v>37</v>
      </c>
      <c r="C4" s="8" t="s">
        <v>38</v>
      </c>
      <c r="D4" s="8">
        <v>6000</v>
      </c>
      <c r="E4" s="10" t="str">
        <f>HYPERLINK("http://goo.gl/YA71bO","7분")</f>
        <v>7분</v>
      </c>
      <c r="F4" s="4" t="str">
        <f>HYPERLINK("http://blog.naver.com/kimparks1/220595229262","&gt;&gt;")</f>
        <v>&gt;&gt;</v>
      </c>
      <c r="G4" s="8" t="s">
        <v>39</v>
      </c>
      <c r="H4" s="8" t="s">
        <v>40</v>
      </c>
      <c r="I4" s="8" t="s">
        <v>30</v>
      </c>
      <c r="J4" s="8" t="s">
        <v>41</v>
      </c>
      <c r="K4" s="8" t="s">
        <v>30</v>
      </c>
      <c r="L4" s="8" t="s">
        <v>30</v>
      </c>
    </row>
    <row r="5" spans="1:14" ht="14.25">
      <c r="A5" s="8" t="s">
        <v>12</v>
      </c>
      <c r="B5" s="8" t="s">
        <v>42</v>
      </c>
      <c r="C5" s="8" t="s">
        <v>43</v>
      </c>
      <c r="D5" s="8" t="s">
        <v>44</v>
      </c>
      <c r="E5" s="10" t="str">
        <f>HYPERLINK("http://me2.do/51ETRYDn","6분")</f>
        <v>6분</v>
      </c>
      <c r="F5" s="11" t="str">
        <f>HYPERLINK("http://blog.naver.com/aboosimbell/220160952726","&gt;&gt;")</f>
        <v>&gt;&gt;</v>
      </c>
      <c r="G5" s="14"/>
      <c r="H5" s="8" t="s">
        <v>40</v>
      </c>
      <c r="I5" s="8" t="s">
        <v>16</v>
      </c>
      <c r="J5" s="8" t="s">
        <v>45</v>
      </c>
      <c r="K5" s="8" t="s">
        <v>30</v>
      </c>
      <c r="L5" s="8" t="s">
        <v>16</v>
      </c>
    </row>
    <row r="6" spans="1:14" ht="14.25">
      <c r="A6" s="8" t="s">
        <v>12</v>
      </c>
      <c r="B6" s="8" t="s">
        <v>46</v>
      </c>
      <c r="C6" s="8" t="s">
        <v>47</v>
      </c>
      <c r="D6" s="12" t="s">
        <v>48</v>
      </c>
      <c r="E6" s="10" t="str">
        <f>HYPERLINK("http://me2.do/GKder53n","7분")</f>
        <v>7분</v>
      </c>
      <c r="F6" s="4" t="str">
        <f>HYPERLINK("http://blog.naver.com/krpo0656/220565660661","&gt;&gt;")</f>
        <v>&gt;&gt;</v>
      </c>
      <c r="G6" s="14"/>
      <c r="H6" s="8" t="s">
        <v>40</v>
      </c>
      <c r="I6" s="8" t="s">
        <v>40</v>
      </c>
      <c r="J6" s="8" t="s">
        <v>17</v>
      </c>
      <c r="K6" s="8" t="s">
        <v>30</v>
      </c>
      <c r="L6" s="8" t="s">
        <v>30</v>
      </c>
    </row>
    <row r="7" spans="1:14" ht="14.25">
      <c r="A7" s="8" t="s">
        <v>12</v>
      </c>
      <c r="B7" s="8" t="s">
        <v>49</v>
      </c>
      <c r="C7" s="8" t="s">
        <v>50</v>
      </c>
      <c r="D7" s="8">
        <v>6000</v>
      </c>
      <c r="E7" s="15" t="str">
        <f>HYPERLINK("http://map.naver.com/local/siteview.nhn?code=21012487","10분")</f>
        <v>10분</v>
      </c>
      <c r="F7" s="4" t="str">
        <f>HYPERLINK("http://blog.naver.com/minjindf/220202739007","&gt;&gt;")</f>
        <v>&gt;&gt;</v>
      </c>
      <c r="G7" s="8" t="s">
        <v>51</v>
      </c>
      <c r="H7" s="8" t="s">
        <v>40</v>
      </c>
      <c r="I7" s="8" t="s">
        <v>30</v>
      </c>
      <c r="J7" s="8" t="s">
        <v>17</v>
      </c>
      <c r="K7" s="8" t="s">
        <v>40</v>
      </c>
      <c r="L7" s="8" t="s">
        <v>30</v>
      </c>
    </row>
    <row r="8" spans="1:14" ht="14.25">
      <c r="A8" s="8" t="s">
        <v>12</v>
      </c>
      <c r="B8" s="8" t="s">
        <v>52</v>
      </c>
      <c r="C8" s="8" t="s">
        <v>53</v>
      </c>
      <c r="D8" s="8">
        <v>6500</v>
      </c>
      <c r="E8" s="15" t="str">
        <f>HYPERLINK("http://map.naver.com/local/siteview.nhn?code=19833003","7분")</f>
        <v>7분</v>
      </c>
      <c r="F8" s="4" t="str">
        <f>HYPERLINK("http://blog.naver.com/sunnybunnyyy/220598080573","&gt;&gt;")</f>
        <v>&gt;&gt;</v>
      </c>
      <c r="G8" s="8" t="s">
        <v>54</v>
      </c>
      <c r="H8" s="8" t="s">
        <v>40</v>
      </c>
      <c r="I8" s="8" t="s">
        <v>40</v>
      </c>
      <c r="J8" s="8" t="s">
        <v>17</v>
      </c>
      <c r="K8" s="8" t="s">
        <v>30</v>
      </c>
      <c r="L8" s="8" t="s">
        <v>30</v>
      </c>
    </row>
    <row r="9" spans="1:14" ht="14.25">
      <c r="A9" s="8" t="s">
        <v>55</v>
      </c>
      <c r="B9" s="8" t="s">
        <v>56</v>
      </c>
      <c r="C9" s="8" t="s">
        <v>57</v>
      </c>
      <c r="D9" s="8">
        <v>6000</v>
      </c>
      <c r="E9" s="15" t="str">
        <f>HYPERLINK("http://map.naver.com/local/siteview.nhn?code=31719488","5분")</f>
        <v>5분</v>
      </c>
      <c r="F9" s="4" t="str">
        <f>HYPERLINK("http://blog.naver.com/mandubi11/130190520076","&gt;&gt;")</f>
        <v>&gt;&gt;</v>
      </c>
      <c r="G9" s="8" t="s">
        <v>58</v>
      </c>
      <c r="H9" s="8" t="s">
        <v>40</v>
      </c>
      <c r="I9" s="8" t="s">
        <v>30</v>
      </c>
      <c r="J9" s="8" t="s">
        <v>59</v>
      </c>
      <c r="K9" s="8" t="s">
        <v>30</v>
      </c>
      <c r="L9" s="8" t="s">
        <v>16</v>
      </c>
    </row>
    <row r="10" spans="1:14" ht="14.25">
      <c r="A10" s="8" t="s">
        <v>60</v>
      </c>
      <c r="B10" s="8" t="s">
        <v>61</v>
      </c>
      <c r="C10" s="8" t="s">
        <v>62</v>
      </c>
      <c r="D10" s="8">
        <v>6000</v>
      </c>
      <c r="E10" s="8" t="s">
        <v>63</v>
      </c>
      <c r="F10" s="4" t="str">
        <f>HYPERLINK("http://blog.naver.com/by-nana/220535503230","&gt;&gt;")</f>
        <v>&gt;&gt;</v>
      </c>
      <c r="G10" s="8"/>
      <c r="H10" s="8" t="s">
        <v>16</v>
      </c>
      <c r="I10" s="8" t="s">
        <v>16</v>
      </c>
      <c r="J10" s="8" t="s">
        <v>17</v>
      </c>
      <c r="K10" s="8" t="s">
        <v>40</v>
      </c>
      <c r="L10" s="8" t="s">
        <v>30</v>
      </c>
      <c r="M10" s="6"/>
    </row>
    <row r="11" spans="1:14" ht="14.25">
      <c r="A11" s="8" t="s">
        <v>64</v>
      </c>
      <c r="B11" s="8" t="s">
        <v>65</v>
      </c>
      <c r="C11" s="8" t="s">
        <v>64</v>
      </c>
      <c r="D11" s="8">
        <v>5000</v>
      </c>
      <c r="E11" s="8" t="s">
        <v>66</v>
      </c>
      <c r="F11" s="6"/>
      <c r="G11" s="14"/>
      <c r="H11" s="8" t="s">
        <v>16</v>
      </c>
      <c r="I11" s="8" t="s">
        <v>16</v>
      </c>
      <c r="J11" s="8" t="s">
        <v>17</v>
      </c>
      <c r="K11" s="8" t="s">
        <v>30</v>
      </c>
      <c r="L11" s="8" t="s">
        <v>30</v>
      </c>
      <c r="M11" s="6"/>
    </row>
    <row r="12" spans="1:14" ht="14.25">
      <c r="A12" s="8" t="s">
        <v>55</v>
      </c>
      <c r="B12" s="8" t="s">
        <v>67</v>
      </c>
      <c r="C12" s="8" t="s">
        <v>68</v>
      </c>
      <c r="D12" s="8">
        <v>6000</v>
      </c>
      <c r="E12" s="15" t="str">
        <f>HYPERLINK("http://map.naver.com/local/siteview.nhn?code=36932308","7분")</f>
        <v>7분</v>
      </c>
      <c r="F12" s="4" t="str">
        <f>HYPERLINK("http://umt666.blog.me/220530355560","&gt;&gt;")</f>
        <v>&gt;&gt;</v>
      </c>
      <c r="G12" s="16"/>
      <c r="H12" s="8" t="s">
        <v>40</v>
      </c>
      <c r="I12" s="8" t="s">
        <v>16</v>
      </c>
      <c r="J12" s="8" t="s">
        <v>17</v>
      </c>
      <c r="K12" s="8" t="s">
        <v>30</v>
      </c>
      <c r="L12" s="8" t="s">
        <v>16</v>
      </c>
      <c r="M12" s="6"/>
    </row>
    <row r="13" spans="1:14" ht="14.25">
      <c r="A13" s="8" t="s">
        <v>12</v>
      </c>
      <c r="B13" s="8" t="s">
        <v>69</v>
      </c>
      <c r="C13" s="8" t="s">
        <v>70</v>
      </c>
      <c r="D13" s="8" t="s">
        <v>71</v>
      </c>
      <c r="E13" s="8" t="s">
        <v>72</v>
      </c>
      <c r="F13" s="6"/>
      <c r="G13" s="14"/>
      <c r="H13" s="8" t="s">
        <v>40</v>
      </c>
      <c r="I13" s="8" t="s">
        <v>40</v>
      </c>
      <c r="J13" s="8" t="s">
        <v>17</v>
      </c>
      <c r="K13" s="8" t="s">
        <v>40</v>
      </c>
      <c r="L13" s="8" t="s">
        <v>30</v>
      </c>
      <c r="M13" s="6"/>
    </row>
    <row r="14" spans="1:14" ht="14.25">
      <c r="A14" s="3" t="s">
        <v>12</v>
      </c>
      <c r="B14" s="17" t="s">
        <v>73</v>
      </c>
      <c r="C14" s="3" t="s">
        <v>74</v>
      </c>
      <c r="D14" s="8">
        <v>6000</v>
      </c>
      <c r="E14" s="5" t="str">
        <f>HYPERLINK("http://map.naver.com/local/siteview.nhn?code=33152512","7분")</f>
        <v>7분</v>
      </c>
      <c r="F14" s="4" t="str">
        <f>HYPERLINK("http://blog.naver.com/pro_makeup/220055548423","&gt;&gt;")</f>
        <v>&gt;&gt;</v>
      </c>
      <c r="G14" s="3" t="s">
        <v>75</v>
      </c>
      <c r="H14" s="3" t="s">
        <v>40</v>
      </c>
      <c r="I14" s="3" t="s">
        <v>76</v>
      </c>
      <c r="J14" s="8" t="s">
        <v>17</v>
      </c>
      <c r="K14" s="8" t="s">
        <v>30</v>
      </c>
      <c r="L14" s="3" t="s">
        <v>16</v>
      </c>
      <c r="M14" s="6"/>
    </row>
    <row r="15" spans="1:14" ht="14.25">
      <c r="A15" s="3" t="s">
        <v>55</v>
      </c>
      <c r="B15" s="3" t="s">
        <v>77</v>
      </c>
      <c r="C15" s="3" t="s">
        <v>78</v>
      </c>
      <c r="D15" s="3" t="s">
        <v>79</v>
      </c>
      <c r="E15" s="3" t="s">
        <v>80</v>
      </c>
      <c r="F15" s="4" t="str">
        <f>HYPERLINK("http://blog.naver.com/rlafudms0/220593022938","&gt;&gt;")</f>
        <v>&gt;&gt;</v>
      </c>
      <c r="G15" s="6"/>
      <c r="H15" s="3" t="s">
        <v>40</v>
      </c>
      <c r="I15" s="3" t="s">
        <v>40</v>
      </c>
      <c r="J15" s="8" t="s">
        <v>17</v>
      </c>
      <c r="K15" s="8" t="s">
        <v>30</v>
      </c>
      <c r="L15" s="3" t="s">
        <v>16</v>
      </c>
      <c r="M15" s="6"/>
    </row>
    <row r="16" spans="1:14" ht="14.25">
      <c r="A16" s="3" t="s">
        <v>81</v>
      </c>
      <c r="B16" s="3" t="s">
        <v>82</v>
      </c>
      <c r="C16" s="3" t="s">
        <v>83</v>
      </c>
      <c r="D16" s="3" t="s">
        <v>84</v>
      </c>
      <c r="E16" s="5" t="str">
        <f>HYPERLINK("http://map.naver.com/local/siteview.nhn?code=18744750","7분")</f>
        <v>7분</v>
      </c>
      <c r="F16" s="4" t="str">
        <f>HYPERLINK("http://blog.naver.com/nblink/10186964118","&gt;&gt;")</f>
        <v>&gt;&gt;</v>
      </c>
      <c r="G16" s="3" t="s">
        <v>85</v>
      </c>
      <c r="H16" s="3" t="s">
        <v>40</v>
      </c>
      <c r="I16" s="3" t="s">
        <v>40</v>
      </c>
      <c r="J16" s="8" t="s">
        <v>17</v>
      </c>
      <c r="K16" s="3" t="s">
        <v>40</v>
      </c>
      <c r="L16" s="3" t="s">
        <v>40</v>
      </c>
      <c r="M16" s="6"/>
    </row>
    <row r="17" spans="1:13" ht="14.25">
      <c r="A17" s="3" t="s">
        <v>12</v>
      </c>
      <c r="B17" s="3" t="s">
        <v>86</v>
      </c>
      <c r="C17" s="3" t="s">
        <v>64</v>
      </c>
      <c r="D17" s="18">
        <v>3000</v>
      </c>
      <c r="E17" s="3" t="s">
        <v>72</v>
      </c>
      <c r="F17" s="5" t="str">
        <f>HYPERLINK("http://blog.naver.com/chw6262/220569443131", "&gt;&gt;")</f>
        <v>&gt;&gt;</v>
      </c>
      <c r="G17" s="3" t="s">
        <v>87</v>
      </c>
      <c r="H17" s="3" t="s">
        <v>16</v>
      </c>
      <c r="I17" s="3" t="s">
        <v>16</v>
      </c>
      <c r="J17" s="3" t="s">
        <v>36</v>
      </c>
      <c r="K17" s="3" t="s">
        <v>16</v>
      </c>
      <c r="L17" s="3" t="s">
        <v>40</v>
      </c>
      <c r="M17" s="3" t="s">
        <v>88</v>
      </c>
    </row>
    <row r="18" spans="1:13" ht="14.25">
      <c r="A18" s="3" t="s">
        <v>26</v>
      </c>
      <c r="B18" s="3" t="s">
        <v>89</v>
      </c>
      <c r="C18" s="3" t="s">
        <v>90</v>
      </c>
      <c r="D18" s="8">
        <v>6000</v>
      </c>
      <c r="E18" s="5" t="str">
        <f>HYPERLINK("http://map.naver.com/local/siteview.nhn?code=32315473","10분")</f>
        <v>10분</v>
      </c>
      <c r="F18" s="5" t="str">
        <f>HYPERLINK("http://blog.naver.com/okyejin123/220601208287","&gt;&gt;")</f>
        <v>&gt;&gt;</v>
      </c>
      <c r="G18" s="3" t="s">
        <v>91</v>
      </c>
      <c r="H18" s="3" t="s">
        <v>16</v>
      </c>
      <c r="I18" s="3" t="s">
        <v>16</v>
      </c>
      <c r="J18" s="3" t="s">
        <v>92</v>
      </c>
      <c r="K18" s="3" t="s">
        <v>30</v>
      </c>
      <c r="L18" s="3" t="s">
        <v>16</v>
      </c>
      <c r="M18" s="6"/>
    </row>
    <row r="19" spans="1:13" ht="14.25">
      <c r="A19" s="3" t="s">
        <v>81</v>
      </c>
      <c r="B19" s="3" t="s">
        <v>93</v>
      </c>
      <c r="C19" s="3" t="s">
        <v>94</v>
      </c>
      <c r="D19" s="13">
        <v>9900</v>
      </c>
      <c r="E19" s="5" t="str">
        <f>HYPERLINK("http://map.naver.com/local/siteview.nhn?code=37207835","10분")</f>
        <v>10분</v>
      </c>
      <c r="F19" s="5" t="str">
        <f>HYPERLINK("http://blog.naver.com/dltmfsla0402/220506590115","&gt;&gt;")</f>
        <v>&gt;&gt;</v>
      </c>
      <c r="G19" s="19" t="s">
        <v>95</v>
      </c>
      <c r="H19" s="3" t="s">
        <v>40</v>
      </c>
      <c r="I19" s="3" t="s">
        <v>96</v>
      </c>
      <c r="J19" s="3" t="s">
        <v>17</v>
      </c>
      <c r="K19" s="3" t="s">
        <v>30</v>
      </c>
      <c r="L19" s="3" t="s">
        <v>40</v>
      </c>
      <c r="M19" s="6"/>
    </row>
    <row r="20" spans="1:13" ht="12.75">
      <c r="A20" s="3" t="s">
        <v>12</v>
      </c>
      <c r="B20" s="3" t="s">
        <v>97</v>
      </c>
      <c r="C20" s="3" t="s">
        <v>98</v>
      </c>
      <c r="D20" s="3" t="s">
        <v>99</v>
      </c>
      <c r="E20" s="4" t="str">
        <f>HYPERLINK("http://me2.do/F87H4FxZ","3분")</f>
        <v>3분</v>
      </c>
      <c r="F20" s="5" t="str">
        <f>HYPERLINK("http://blog.naver.com/qhzhd2/220300573034","&gt;&gt;")</f>
        <v>&gt;&gt;</v>
      </c>
      <c r="G20" s="3" t="s">
        <v>100</v>
      </c>
      <c r="H20" s="3" t="s">
        <v>16</v>
      </c>
      <c r="I20" s="3" t="s">
        <v>16</v>
      </c>
      <c r="J20" s="3" t="s">
        <v>59</v>
      </c>
      <c r="K20" s="3" t="s">
        <v>40</v>
      </c>
      <c r="L20" s="3" t="s">
        <v>40</v>
      </c>
      <c r="M20" s="6"/>
    </row>
    <row r="21" spans="1:13" ht="12.75">
      <c r="A21" s="3" t="s">
        <v>12</v>
      </c>
      <c r="B21" s="3" t="s">
        <v>101</v>
      </c>
      <c r="C21" s="3" t="s">
        <v>102</v>
      </c>
      <c r="D21" s="3">
        <v>7000</v>
      </c>
      <c r="E21" s="5" t="str">
        <f>HYPERLINK("http://map.naver.com/local/siteview.nhn?code=18770565","12분")</f>
        <v>12분</v>
      </c>
      <c r="F21" s="5" t="str">
        <f>HYPERLINK("http://blog.naver.com/gutcap/220341185141","&gt;&gt;")</f>
        <v>&gt;&gt;</v>
      </c>
      <c r="G21" s="6"/>
      <c r="H21" s="3" t="s">
        <v>40</v>
      </c>
      <c r="I21" s="3" t="s">
        <v>16</v>
      </c>
      <c r="J21" s="3" t="s">
        <v>59</v>
      </c>
      <c r="K21" s="3" t="s">
        <v>16</v>
      </c>
      <c r="L21" s="3" t="s">
        <v>16</v>
      </c>
      <c r="M21" s="6"/>
    </row>
    <row r="22" spans="1:13" ht="12.75">
      <c r="A22" s="3" t="s">
        <v>60</v>
      </c>
      <c r="B22" s="3" t="s">
        <v>103</v>
      </c>
      <c r="C22" s="3" t="s">
        <v>104</v>
      </c>
      <c r="D22" s="3" t="s">
        <v>105</v>
      </c>
      <c r="E22" s="5" t="str">
        <f>HYPERLINK("http://siumd.blog.me/220482707318", "6분")</f>
        <v>6분</v>
      </c>
      <c r="F22" s="4" t="str">
        <f>HYPERLINK("http://blog.naver.com/krpo0656?Redirect=Log&amp;logNo=220590403214","&gt;&gt;")</f>
        <v>&gt;&gt;</v>
      </c>
      <c r="G22" s="3" t="s">
        <v>106</v>
      </c>
      <c r="H22" s="3" t="s">
        <v>40</v>
      </c>
      <c r="I22" s="3" t="s">
        <v>16</v>
      </c>
      <c r="J22" s="3" t="s">
        <v>107</v>
      </c>
      <c r="K22" s="3" t="s">
        <v>40</v>
      </c>
      <c r="L22" s="3" t="s">
        <v>40</v>
      </c>
      <c r="M22" s="6"/>
    </row>
    <row r="23" spans="1:13" ht="12.75">
      <c r="A23" s="3" t="s">
        <v>108</v>
      </c>
      <c r="B23" s="3" t="s">
        <v>109</v>
      </c>
      <c r="C23" s="3" t="s">
        <v>110</v>
      </c>
      <c r="D23" s="3" t="s">
        <v>111</v>
      </c>
      <c r="E23" s="5" t="str">
        <f>HYPERLINK("http://map.naver.com/?mid=bl0118414285", "5분")</f>
        <v>5분</v>
      </c>
      <c r="F23" s="5" t="str">
        <f>HYPERLINK("http://blog.naver.com/narong123/220511127272", "&gt;&gt;")</f>
        <v>&gt;&gt;</v>
      </c>
      <c r="G23" s="3" t="s">
        <v>112</v>
      </c>
      <c r="H23" s="6"/>
      <c r="I23" s="6"/>
      <c r="J23" s="6"/>
      <c r="K23" s="6"/>
      <c r="L23" s="6"/>
      <c r="M23" s="6"/>
    </row>
    <row r="24" spans="1:13" ht="12.75">
      <c r="A24" s="3" t="s">
        <v>108</v>
      </c>
      <c r="B24" s="3" t="s">
        <v>113</v>
      </c>
      <c r="C24" s="3" t="s">
        <v>114</v>
      </c>
      <c r="D24" s="3" t="s">
        <v>115</v>
      </c>
      <c r="E24" s="3"/>
      <c r="F24" s="3"/>
      <c r="G24" s="3" t="s">
        <v>116</v>
      </c>
      <c r="H24" s="3" t="s">
        <v>40</v>
      </c>
      <c r="I24" s="6"/>
      <c r="J24" s="3">
        <v>0</v>
      </c>
      <c r="K24" s="6"/>
      <c r="L24" s="6"/>
      <c r="M24" s="6"/>
    </row>
    <row r="25" spans="1:13" ht="12.75">
      <c r="A25" s="3" t="s">
        <v>108</v>
      </c>
      <c r="B25" s="3" t="s">
        <v>117</v>
      </c>
      <c r="C25" s="3" t="s">
        <v>118</v>
      </c>
      <c r="D25" s="3" t="s">
        <v>119</v>
      </c>
      <c r="E25" s="3" t="s">
        <v>120</v>
      </c>
      <c r="F25" s="3"/>
      <c r="G25" s="3" t="s">
        <v>121</v>
      </c>
      <c r="H25" s="6"/>
      <c r="I25" s="6"/>
      <c r="J25" s="3">
        <v>0</v>
      </c>
      <c r="K25" s="6"/>
      <c r="L25" s="6"/>
      <c r="M25" s="6"/>
    </row>
    <row r="26" spans="1:13" ht="12.75">
      <c r="A26" s="3" t="s">
        <v>12</v>
      </c>
      <c r="B26" s="17" t="s">
        <v>122</v>
      </c>
      <c r="C26" s="3" t="s">
        <v>38</v>
      </c>
      <c r="D26" s="3" t="s">
        <v>123</v>
      </c>
      <c r="E26" s="5" t="str">
        <f>HYPERLINK(+"http://map.naver.com/local/siteview.nhn?code=20150653","7분")</f>
        <v>7분</v>
      </c>
      <c r="F26" s="5" t="str">
        <f>HYPERLINK("http://blog.naver.com/cjapd/220535916955", "&gt;&gt;")</f>
        <v>&gt;&gt;</v>
      </c>
      <c r="G26" s="6"/>
      <c r="H26" s="6"/>
      <c r="I26" s="6"/>
      <c r="J26" s="6"/>
      <c r="K26" s="6"/>
      <c r="L26" s="6"/>
      <c r="M26" s="6"/>
    </row>
    <row r="27" spans="1:13" ht="12.75">
      <c r="A27" s="3" t="s">
        <v>12</v>
      </c>
      <c r="B27" s="3" t="s">
        <v>124</v>
      </c>
      <c r="C27" s="3" t="s">
        <v>125</v>
      </c>
      <c r="D27" s="3" t="s">
        <v>48</v>
      </c>
      <c r="E27" s="5" t="str">
        <f>HYPERLINK("http://map.naver.com/local/siteview.nhn?code=32762687","10분")</f>
        <v>10분</v>
      </c>
      <c r="F27" s="5" t="str">
        <f>HYPERLINK("http://blog.naver.com/luiz443/220568250336","&gt;&gt;")</f>
        <v>&gt;&gt;</v>
      </c>
      <c r="G27" s="3" t="s">
        <v>126</v>
      </c>
      <c r="H27" s="3" t="s">
        <v>16</v>
      </c>
      <c r="I27" s="3" t="s">
        <v>30</v>
      </c>
      <c r="J27" s="6"/>
      <c r="K27" s="6"/>
      <c r="L27" s="6"/>
      <c r="M27" s="6"/>
    </row>
    <row r="28" spans="1:13" ht="12.75">
      <c r="A28" s="3" t="s">
        <v>64</v>
      </c>
      <c r="B28" s="3" t="s">
        <v>127</v>
      </c>
      <c r="C28" s="3" t="s">
        <v>64</v>
      </c>
      <c r="D28" s="3" t="s">
        <v>128</v>
      </c>
      <c r="E28" s="5" t="str">
        <f>HYPERLINK("http://map.naver.com/local/siteview.nhn?code=11730532", "5분")</f>
        <v>5분</v>
      </c>
      <c r="F28" s="5" t="str">
        <f>HYPERLINK("http://blog.naver.com/tequieroati/220614126625","&gt;&gt;")</f>
        <v>&gt;&gt;</v>
      </c>
      <c r="G28" s="3" t="s">
        <v>129</v>
      </c>
      <c r="H28" s="3" t="s">
        <v>40</v>
      </c>
      <c r="I28" s="3" t="s">
        <v>30</v>
      </c>
      <c r="J28" s="3" t="s">
        <v>59</v>
      </c>
      <c r="K28" s="6"/>
      <c r="L28" s="6"/>
      <c r="M28" s="6"/>
    </row>
    <row r="29" spans="1:13" ht="12.75">
      <c r="A29" s="3" t="s">
        <v>60</v>
      </c>
      <c r="B29" s="3" t="s">
        <v>130</v>
      </c>
      <c r="C29" s="3" t="s">
        <v>131</v>
      </c>
      <c r="D29" s="3" t="s">
        <v>132</v>
      </c>
      <c r="E29" s="5" t="str">
        <f>HYPERLINK("http://map.naver.com/local/siteview.nhn?code=36912589", "5분")</f>
        <v>5분</v>
      </c>
      <c r="F29" s="5" t="str">
        <f>HYPERLINK("http://blog.naver.com/dnr6578/220571466000","&gt;&gt;")</f>
        <v>&gt;&gt;</v>
      </c>
      <c r="G29" s="3" t="s">
        <v>133</v>
      </c>
      <c r="H29" s="3" t="s">
        <v>30</v>
      </c>
      <c r="I29" s="3" t="s">
        <v>30</v>
      </c>
      <c r="J29" s="3" t="s">
        <v>36</v>
      </c>
      <c r="K29" s="6"/>
      <c r="L29" s="6"/>
      <c r="M29" s="6"/>
    </row>
    <row r="30" spans="1:13" ht="12.75">
      <c r="A30" s="3" t="s">
        <v>12</v>
      </c>
      <c r="B30" s="3" t="s">
        <v>134</v>
      </c>
      <c r="C30" s="3" t="s">
        <v>50</v>
      </c>
      <c r="D30" s="3">
        <v>6000</v>
      </c>
      <c r="E30" s="3" t="s">
        <v>66</v>
      </c>
      <c r="F30" s="5" t="str">
        <f>HYPERLINK("http://blog.naver.com/zazgrm34oq/220604284523", "&gt;&gt;")</f>
        <v>&gt;&gt;</v>
      </c>
      <c r="G30" s="3" t="s">
        <v>135</v>
      </c>
      <c r="H30" s="3" t="s">
        <v>16</v>
      </c>
      <c r="I30" s="3" t="s">
        <v>30</v>
      </c>
      <c r="J30" s="3" t="s">
        <v>32</v>
      </c>
      <c r="K30" s="6"/>
      <c r="L30" s="3" t="s">
        <v>16</v>
      </c>
      <c r="M30" s="6"/>
    </row>
    <row r="31" spans="1:13" ht="12.75">
      <c r="A31" s="3" t="s">
        <v>64</v>
      </c>
      <c r="B31" s="3" t="s">
        <v>136</v>
      </c>
      <c r="C31" s="3" t="s">
        <v>137</v>
      </c>
      <c r="D31" s="3">
        <v>6000</v>
      </c>
      <c r="E31" s="5" t="str">
        <f>HYPERLINK("http://map.naver.com/local/siteview.nhn?code=33060877", "5분")</f>
        <v>5분</v>
      </c>
      <c r="F31" s="5" t="str">
        <f>HYPERLINK("http://blog.naver.com/hj8821632/220577025994", "&gt;&gt;")</f>
        <v>&gt;&gt;</v>
      </c>
      <c r="G31" s="3" t="s">
        <v>138</v>
      </c>
      <c r="H31" s="3" t="s">
        <v>40</v>
      </c>
      <c r="I31" s="3" t="s">
        <v>30</v>
      </c>
      <c r="J31" s="6"/>
      <c r="K31" s="6"/>
      <c r="L31" s="6"/>
      <c r="M31" s="6"/>
    </row>
    <row r="32" spans="1:13" ht="12.75">
      <c r="A32" s="3" t="s">
        <v>12</v>
      </c>
      <c r="B32" s="3" t="s">
        <v>139</v>
      </c>
      <c r="C32" s="3" t="s">
        <v>140</v>
      </c>
      <c r="D32" s="3" t="s">
        <v>71</v>
      </c>
      <c r="E32" s="5" t="str">
        <f>HYPERLINK("http://map.naver.com/local/siteview.nhn?code=20332343", "5분")</f>
        <v>5분</v>
      </c>
      <c r="F32" s="5" t="str">
        <f>HYPERLINK("http://blog.naver.com/o0z_z0o?Redirect=Log&amp;logNo=220593494689", "&gt;&gt;")</f>
        <v>&gt;&gt;</v>
      </c>
      <c r="G32" s="6"/>
      <c r="H32" s="6"/>
      <c r="I32" s="6"/>
      <c r="J32" s="6"/>
      <c r="K32" s="6"/>
      <c r="L32" s="6"/>
      <c r="M32" s="6"/>
    </row>
    <row r="33" spans="1:13" ht="12.75">
      <c r="A33" s="3" t="s">
        <v>12</v>
      </c>
      <c r="B33" s="3" t="s">
        <v>141</v>
      </c>
      <c r="C33" s="3" t="s">
        <v>142</v>
      </c>
      <c r="D33" s="3" t="s">
        <v>143</v>
      </c>
      <c r="E33" s="5" t="str">
        <f>HYPERLINK("http://me2.do/xh7a58QZ", "5분")</f>
        <v>5분</v>
      </c>
      <c r="F33" s="3"/>
      <c r="G33" s="3" t="s">
        <v>144</v>
      </c>
      <c r="H33" s="3" t="s">
        <v>40</v>
      </c>
      <c r="I33" s="3" t="s">
        <v>40</v>
      </c>
      <c r="J33" s="3" t="s">
        <v>145</v>
      </c>
      <c r="K33" s="6"/>
      <c r="L33" s="3" t="s">
        <v>40</v>
      </c>
      <c r="M33" s="6"/>
    </row>
    <row r="34" spans="1:13" ht="12.75">
      <c r="A34" s="3" t="s">
        <v>12</v>
      </c>
      <c r="B34" s="3" t="s">
        <v>146</v>
      </c>
      <c r="C34" s="3" t="s">
        <v>147</v>
      </c>
      <c r="D34" s="3">
        <v>8000</v>
      </c>
      <c r="E34" s="5" t="str">
        <f>HYPERLINK("http://me2.do/G1L19rNz", "5분")</f>
        <v>5분</v>
      </c>
      <c r="F34" s="6"/>
      <c r="G34" s="3" t="s">
        <v>148</v>
      </c>
      <c r="H34" s="3" t="s">
        <v>40</v>
      </c>
      <c r="I34" s="3" t="s">
        <v>16</v>
      </c>
      <c r="J34" s="6"/>
      <c r="K34" s="6"/>
      <c r="L34" s="3" t="s">
        <v>96</v>
      </c>
      <c r="M34" s="3"/>
    </row>
    <row r="35" spans="1:13" ht="14.25">
      <c r="A35" s="3" t="s">
        <v>12</v>
      </c>
      <c r="B35" s="3" t="s">
        <v>149</v>
      </c>
      <c r="C35" s="3" t="s">
        <v>150</v>
      </c>
      <c r="D35" s="3">
        <v>8000</v>
      </c>
      <c r="E35" s="20" t="str">
        <f>HYPERLINK("http://blog.naver.com/angeln/220586365414", "7분")</f>
        <v>7분</v>
      </c>
      <c r="F35" s="5" t="str">
        <f>HYPERLINK("http://map.naver.com/local/siteview.nhn?code=32340454", "&gt;&gt;")</f>
        <v>&gt;&gt;</v>
      </c>
      <c r="G35" s="3" t="s">
        <v>151</v>
      </c>
      <c r="H35" s="3" t="s">
        <v>40</v>
      </c>
      <c r="I35" s="3" t="s">
        <v>16</v>
      </c>
      <c r="J35" s="6"/>
      <c r="K35" s="6"/>
      <c r="L35" s="6"/>
      <c r="M35" s="6"/>
    </row>
    <row r="36" spans="1:13" ht="12.75">
      <c r="A36" s="3" t="s">
        <v>152</v>
      </c>
      <c r="B36" s="3" t="s">
        <v>153</v>
      </c>
      <c r="C36" s="3" t="s">
        <v>154</v>
      </c>
      <c r="D36" s="3" t="s">
        <v>71</v>
      </c>
      <c r="E36" s="5" t="str">
        <f>HYPERLINK("http://map.naver.com/?mid=bl0118339295", "7분")</f>
        <v>7분</v>
      </c>
      <c r="F36" s="5" t="str">
        <f>HYPERLINK("http://siumd.blog.me/220482707318", "&gt;&gt;")</f>
        <v>&gt;&gt;</v>
      </c>
      <c r="G36" s="3" t="s">
        <v>155</v>
      </c>
      <c r="H36" s="3" t="s">
        <v>40</v>
      </c>
      <c r="I36" s="3" t="s">
        <v>96</v>
      </c>
      <c r="J36" s="6"/>
      <c r="K36" s="6"/>
      <c r="L36" s="6"/>
      <c r="M36" s="6"/>
    </row>
    <row r="37" spans="1:13" ht="12.75">
      <c r="A37" s="3" t="s">
        <v>55</v>
      </c>
      <c r="B37" s="3" t="s">
        <v>156</v>
      </c>
      <c r="C37" s="3" t="s">
        <v>157</v>
      </c>
      <c r="D37" s="3" t="s">
        <v>158</v>
      </c>
      <c r="E37" s="5" t="str">
        <f>HYPERLINK("http://me2.do/F4c4yho9", "7분")</f>
        <v>7분</v>
      </c>
      <c r="F37" s="5" t="str">
        <f>HYPERLINK("http://blog.naver.com/christina992/220603553947", "&gt;&gt;")</f>
        <v>&gt;&gt;</v>
      </c>
      <c r="G37" s="3" t="s">
        <v>159</v>
      </c>
      <c r="H37" s="3" t="s">
        <v>16</v>
      </c>
      <c r="I37" s="6"/>
      <c r="J37" s="3" t="s">
        <v>59</v>
      </c>
      <c r="K37" s="6"/>
      <c r="L37" s="6"/>
      <c r="M37" s="6"/>
    </row>
    <row r="38" spans="1:13" ht="12.75">
      <c r="A38" s="3" t="s">
        <v>64</v>
      </c>
      <c r="B38" s="3" t="s">
        <v>160</v>
      </c>
      <c r="C38" s="3" t="s">
        <v>161</v>
      </c>
      <c r="D38" s="3" t="s">
        <v>162</v>
      </c>
      <c r="E38" s="3" t="s">
        <v>80</v>
      </c>
      <c r="F38" s="6"/>
      <c r="G38" s="3" t="s">
        <v>163</v>
      </c>
      <c r="H38" s="6"/>
      <c r="I38" s="6"/>
      <c r="J38" s="6"/>
      <c r="K38" s="6"/>
      <c r="L38" s="6"/>
      <c r="M38" s="6"/>
    </row>
    <row r="39" spans="1:13" ht="12.75">
      <c r="A39" s="3" t="s">
        <v>55</v>
      </c>
      <c r="B39" s="3" t="s">
        <v>164</v>
      </c>
      <c r="C39" s="3" t="s">
        <v>165</v>
      </c>
      <c r="D39" s="3" t="s">
        <v>71</v>
      </c>
      <c r="E39" s="5" t="str">
        <f t="shared" ref="E39:E40" si="0">HYPERLINK("http://map.naver.com/?mid=bl0119189774", "7분")</f>
        <v>7분</v>
      </c>
      <c r="F39" s="5" t="str">
        <f>HYPERLINK("http://oofeefee.blog.me/220378163962", "&gt;&gt;")</f>
        <v>&gt;&gt;</v>
      </c>
      <c r="G39" s="3" t="s">
        <v>166</v>
      </c>
      <c r="H39" s="3" t="s">
        <v>96</v>
      </c>
      <c r="I39" s="6"/>
      <c r="J39" s="6"/>
      <c r="K39" s="6"/>
      <c r="L39" s="6"/>
      <c r="M39" s="6"/>
    </row>
    <row r="40" spans="1:13" ht="12.75">
      <c r="A40" s="3" t="s">
        <v>81</v>
      </c>
      <c r="B40" s="3" t="s">
        <v>167</v>
      </c>
      <c r="C40" s="3" t="s">
        <v>168</v>
      </c>
      <c r="D40" s="3" t="s">
        <v>169</v>
      </c>
      <c r="E40" s="5" t="str">
        <f t="shared" si="0"/>
        <v>7분</v>
      </c>
      <c r="F40" s="5" t="str">
        <f>HYPERLINK("http://blog.naver.com/krpo0656/220501149923", "&gt;&gt;")</f>
        <v>&gt;&gt;</v>
      </c>
      <c r="G40" s="3" t="s">
        <v>170</v>
      </c>
      <c r="H40" s="3" t="s">
        <v>16</v>
      </c>
      <c r="I40" s="3"/>
      <c r="J40" s="6"/>
      <c r="K40" s="6"/>
      <c r="L40" s="6"/>
      <c r="M40" s="6"/>
    </row>
    <row r="41" spans="1:13" ht="12.75">
      <c r="A41" s="3" t="s">
        <v>171</v>
      </c>
      <c r="B41" s="3" t="s">
        <v>172</v>
      </c>
      <c r="C41" s="3" t="s">
        <v>171</v>
      </c>
      <c r="D41" s="3" t="s">
        <v>173</v>
      </c>
      <c r="E41" s="3" t="s">
        <v>80</v>
      </c>
      <c r="F41" s="6"/>
      <c r="G41" s="6"/>
      <c r="H41" s="6"/>
      <c r="I41" s="6"/>
      <c r="J41" s="6"/>
      <c r="K41" s="6"/>
      <c r="L41" s="6"/>
      <c r="M41" s="6"/>
    </row>
    <row r="42" spans="1:13" ht="14.25">
      <c r="A42" s="3" t="s">
        <v>174</v>
      </c>
      <c r="B42" s="3" t="s">
        <v>175</v>
      </c>
      <c r="C42" s="3" t="s">
        <v>176</v>
      </c>
      <c r="D42" s="3" t="s">
        <v>105</v>
      </c>
      <c r="E42" s="21" t="str">
        <f>HYPERLINK("http://map.naver.com/local/siteview.nhn?code=36670196", "7분")</f>
        <v>7분</v>
      </c>
      <c r="F42" s="5" t="str">
        <f>HYPERLINK("http://worldtraveller.co.kr/220606709530", "&gt;&gt;")</f>
        <v>&gt;&gt;</v>
      </c>
      <c r="G42" s="3" t="s">
        <v>177</v>
      </c>
      <c r="H42" s="3" t="s">
        <v>30</v>
      </c>
      <c r="I42" s="6"/>
      <c r="J42" s="6"/>
      <c r="K42" s="6"/>
      <c r="L42" s="6"/>
      <c r="M42" s="6"/>
    </row>
    <row r="43" spans="1:13" ht="12.75">
      <c r="A43" s="3" t="s">
        <v>60</v>
      </c>
      <c r="B43" s="3" t="s">
        <v>178</v>
      </c>
      <c r="C43" s="3" t="s">
        <v>179</v>
      </c>
      <c r="D43" s="3" t="s">
        <v>173</v>
      </c>
      <c r="E43" s="3" t="s">
        <v>80</v>
      </c>
      <c r="F43" s="6"/>
      <c r="G43" s="3" t="s">
        <v>180</v>
      </c>
      <c r="H43" s="3" t="s">
        <v>16</v>
      </c>
      <c r="I43" s="3" t="s">
        <v>96</v>
      </c>
      <c r="J43" s="6"/>
      <c r="K43" s="6"/>
      <c r="L43" s="3" t="s">
        <v>96</v>
      </c>
      <c r="M43" s="6"/>
    </row>
    <row r="44" spans="1:13" ht="12.75">
      <c r="A44" s="3" t="s">
        <v>26</v>
      </c>
      <c r="B44" s="17" t="s">
        <v>181</v>
      </c>
      <c r="C44" s="3" t="s">
        <v>182</v>
      </c>
      <c r="D44" s="3">
        <v>7000</v>
      </c>
      <c r="E44" s="3" t="s">
        <v>80</v>
      </c>
      <c r="F44" s="6"/>
      <c r="G44" s="3" t="s">
        <v>183</v>
      </c>
      <c r="H44" s="6"/>
      <c r="I44" s="6"/>
      <c r="J44" s="6"/>
      <c r="K44" s="6"/>
      <c r="L44" s="6"/>
      <c r="M44" s="6"/>
    </row>
    <row r="45" spans="1:13" ht="12.75">
      <c r="A45" s="3" t="s">
        <v>64</v>
      </c>
      <c r="B45" s="3" t="s">
        <v>184</v>
      </c>
      <c r="C45" s="3" t="s">
        <v>185</v>
      </c>
      <c r="D45" s="3" t="s">
        <v>186</v>
      </c>
      <c r="E45" s="6"/>
      <c r="F45" s="6"/>
      <c r="G45" s="6"/>
      <c r="H45" s="6"/>
      <c r="I45" s="6"/>
      <c r="J45" s="6"/>
      <c r="K45" s="6"/>
      <c r="L45" s="6"/>
      <c r="M45" s="6"/>
    </row>
    <row r="46" spans="1:13" ht="12.75">
      <c r="A46" s="3" t="s">
        <v>26</v>
      </c>
      <c r="B46" s="3" t="s">
        <v>187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ht="12.75">
      <c r="A47" s="3" t="s">
        <v>12</v>
      </c>
      <c r="B47" s="3" t="s">
        <v>188</v>
      </c>
      <c r="C47" s="3" t="s">
        <v>189</v>
      </c>
      <c r="D47" s="3" t="s">
        <v>190</v>
      </c>
      <c r="E47" s="3" t="s">
        <v>191</v>
      </c>
      <c r="F47" s="3"/>
      <c r="G47" s="3" t="s">
        <v>192</v>
      </c>
      <c r="H47" s="3" t="s">
        <v>40</v>
      </c>
      <c r="I47" s="3" t="s">
        <v>16</v>
      </c>
      <c r="J47" s="3" t="s">
        <v>193</v>
      </c>
      <c r="K47" s="6"/>
      <c r="L47" s="3" t="s">
        <v>40</v>
      </c>
      <c r="M47" s="6"/>
    </row>
    <row r="48" spans="1:13" ht="12.75">
      <c r="A48" s="3" t="s">
        <v>64</v>
      </c>
      <c r="B48" s="3" t="s">
        <v>194</v>
      </c>
      <c r="C48" s="6"/>
      <c r="D48" s="6"/>
      <c r="E48" s="3"/>
      <c r="F48" s="3"/>
      <c r="G48" s="3" t="s">
        <v>195</v>
      </c>
      <c r="H48" s="6"/>
      <c r="I48" s="6"/>
      <c r="J48" s="6"/>
      <c r="K48" s="6"/>
      <c r="L48" s="6"/>
      <c r="M48" s="6"/>
    </row>
    <row r="49" spans="1:23" ht="12.75">
      <c r="A49" s="3" t="s">
        <v>26</v>
      </c>
      <c r="B49" s="3" t="s">
        <v>196</v>
      </c>
      <c r="C49" s="3" t="s">
        <v>197</v>
      </c>
      <c r="D49" s="3" t="s">
        <v>123</v>
      </c>
      <c r="E49" s="3" t="s">
        <v>198</v>
      </c>
      <c r="F49" s="6"/>
      <c r="G49" s="3" t="s">
        <v>199</v>
      </c>
      <c r="H49" s="3" t="s">
        <v>88</v>
      </c>
      <c r="I49" s="3" t="s">
        <v>96</v>
      </c>
      <c r="J49" s="3" t="s">
        <v>193</v>
      </c>
      <c r="K49" s="6"/>
      <c r="L49" s="6"/>
      <c r="M49" s="6"/>
    </row>
    <row r="50" spans="1:23" ht="12.75">
      <c r="A50" s="3" t="s">
        <v>200</v>
      </c>
      <c r="B50" s="3" t="s">
        <v>201</v>
      </c>
      <c r="C50" s="3" t="s">
        <v>202</v>
      </c>
      <c r="D50" s="3">
        <v>5800</v>
      </c>
      <c r="E50" s="3" t="s">
        <v>66</v>
      </c>
      <c r="F50" s="6"/>
      <c r="G50" s="3" t="s">
        <v>203</v>
      </c>
      <c r="H50" s="3" t="s">
        <v>16</v>
      </c>
      <c r="I50" s="3" t="s">
        <v>16</v>
      </c>
      <c r="J50" s="6"/>
      <c r="K50" s="6"/>
      <c r="L50" s="6"/>
      <c r="M50" s="6"/>
    </row>
    <row r="51" spans="1:23" ht="12.75">
      <c r="A51" s="3" t="s">
        <v>152</v>
      </c>
      <c r="B51" s="3" t="s">
        <v>204</v>
      </c>
      <c r="C51" s="3" t="s">
        <v>205</v>
      </c>
      <c r="D51" s="6"/>
      <c r="E51" s="6"/>
      <c r="F51" s="6"/>
      <c r="G51" s="6"/>
      <c r="H51" s="3" t="s">
        <v>40</v>
      </c>
      <c r="I51" s="3" t="s">
        <v>40</v>
      </c>
      <c r="J51" s="3" t="s">
        <v>45</v>
      </c>
      <c r="K51" s="6"/>
      <c r="L51" s="6"/>
      <c r="M51" s="6"/>
    </row>
    <row r="52" spans="1:23" ht="12.75">
      <c r="A52" s="3" t="s">
        <v>12</v>
      </c>
      <c r="B52" s="3" t="s">
        <v>206</v>
      </c>
      <c r="C52" s="3" t="s">
        <v>207</v>
      </c>
      <c r="D52" s="3" t="s">
        <v>71</v>
      </c>
      <c r="E52" s="3" t="s">
        <v>208</v>
      </c>
      <c r="F52" s="6"/>
      <c r="G52" s="3" t="s">
        <v>209</v>
      </c>
      <c r="H52" s="3" t="s">
        <v>40</v>
      </c>
      <c r="I52" s="3" t="s">
        <v>30</v>
      </c>
      <c r="J52" s="3" t="s">
        <v>210</v>
      </c>
      <c r="K52" s="6"/>
      <c r="L52" s="3" t="s">
        <v>16</v>
      </c>
      <c r="M52" s="6"/>
    </row>
    <row r="53" spans="1:23" ht="12.75">
      <c r="A53" s="3" t="s">
        <v>64</v>
      </c>
      <c r="B53" s="3" t="s">
        <v>211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23" ht="12.75">
      <c r="A54" s="3" t="s">
        <v>12</v>
      </c>
      <c r="B54" s="3" t="s">
        <v>212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23" ht="12.75">
      <c r="A55" s="3" t="s">
        <v>174</v>
      </c>
      <c r="B55" s="3" t="s">
        <v>213</v>
      </c>
      <c r="C55" s="6"/>
      <c r="D55" s="6"/>
      <c r="E55" s="6"/>
      <c r="F55" s="6"/>
      <c r="G55" s="6"/>
      <c r="H55" s="6"/>
      <c r="I55" s="6"/>
      <c r="J55" s="6"/>
      <c r="K55" s="6"/>
    </row>
    <row r="56" spans="1:23" ht="12.75">
      <c r="A56" s="3" t="s">
        <v>26</v>
      </c>
      <c r="B56" s="3" t="s">
        <v>214</v>
      </c>
      <c r="C56" s="3" t="s">
        <v>215</v>
      </c>
      <c r="D56" s="3" t="s">
        <v>216</v>
      </c>
      <c r="E56" s="3" t="s">
        <v>217</v>
      </c>
      <c r="F56" s="6"/>
      <c r="G56" s="3" t="s">
        <v>218</v>
      </c>
      <c r="H56" s="3" t="s">
        <v>40</v>
      </c>
      <c r="I56" s="3" t="s">
        <v>219</v>
      </c>
      <c r="J56" s="3">
        <v>26</v>
      </c>
      <c r="K56" s="6"/>
      <c r="L56" s="3" t="s">
        <v>40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2.75">
      <c r="A57" s="3" t="s">
        <v>26</v>
      </c>
      <c r="B57" s="3" t="s">
        <v>220</v>
      </c>
      <c r="C57" s="3" t="s">
        <v>221</v>
      </c>
      <c r="D57" s="3" t="s">
        <v>173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2.75">
      <c r="A58" s="3" t="s">
        <v>222</v>
      </c>
      <c r="B58" s="17" t="s">
        <v>223</v>
      </c>
      <c r="C58" s="3" t="s">
        <v>224</v>
      </c>
      <c r="D58" s="3" t="s">
        <v>48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2.75">
      <c r="A59" s="3" t="s">
        <v>64</v>
      </c>
      <c r="B59" s="3" t="s">
        <v>225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2.75">
      <c r="A60" s="3" t="s">
        <v>12</v>
      </c>
      <c r="B60" s="3" t="s">
        <v>226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2.75">
      <c r="A61" s="3" t="s">
        <v>227</v>
      </c>
      <c r="B61" s="3" t="s">
        <v>228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2.75">
      <c r="A62" s="3" t="s">
        <v>60</v>
      </c>
      <c r="B62" s="3" t="s">
        <v>229</v>
      </c>
      <c r="C62" s="3" t="s">
        <v>230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2.7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2.75">
      <c r="A64" s="6"/>
      <c r="B64" s="3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6" ht="12.75"/>
    <row r="66" spans="1:6" ht="12.75">
      <c r="A66" s="22"/>
      <c r="E66" s="22"/>
      <c r="F66" s="22"/>
    </row>
    <row r="67" spans="1:6" ht="12.75">
      <c r="A67" s="22"/>
      <c r="E67" s="22"/>
      <c r="F67" s="22"/>
    </row>
    <row r="68" spans="1:6" ht="12.75">
      <c r="A68" s="22"/>
      <c r="E68" s="22"/>
      <c r="F68" s="22"/>
    </row>
    <row r="69" spans="1:6" ht="12.75">
      <c r="A69" s="22"/>
      <c r="E69" s="22"/>
      <c r="F69" s="22"/>
    </row>
    <row r="72" spans="1:6" ht="12.75">
      <c r="B72" s="7"/>
    </row>
    <row r="73" spans="1:6" ht="12.75">
      <c r="B73" s="7"/>
    </row>
  </sheetData>
  <phoneticPr fontId="1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7" max="7" width="32" customWidth="1"/>
    <col min="9" max="9" width="18" customWidth="1"/>
  </cols>
  <sheetData>
    <row r="1" spans="1:12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2.75">
      <c r="A2" s="3" t="s">
        <v>12</v>
      </c>
      <c r="B2" s="3" t="s">
        <v>13</v>
      </c>
      <c r="C2" s="3" t="s">
        <v>14</v>
      </c>
      <c r="D2" s="3">
        <v>5000</v>
      </c>
      <c r="E2" s="4" t="str">
        <f>HYPERLINK("http://map.naver.com/?dlevel=12&amp;pinType=site&amp;pinId=31737840&amp;x=126.9349170&amp;y=37.5572217&amp;enc=b64","20분")</f>
        <v>20분</v>
      </c>
      <c r="F2" s="5" t="str">
        <f>HYPERLINK("http://blog.naver.com/jenkong07/220611184371","&gt;&gt;")</f>
        <v>&gt;&gt;</v>
      </c>
      <c r="G2" s="3" t="s">
        <v>15</v>
      </c>
      <c r="H2" s="3" t="s">
        <v>16</v>
      </c>
      <c r="I2" s="3" t="s">
        <v>16</v>
      </c>
      <c r="J2" s="3" t="s">
        <v>17</v>
      </c>
      <c r="K2" s="6"/>
      <c r="L2" s="6"/>
    </row>
    <row r="3" spans="1:12" ht="12.75">
      <c r="A3" s="3" t="s">
        <v>12</v>
      </c>
      <c r="B3" s="3" t="s">
        <v>18</v>
      </c>
      <c r="C3" s="3" t="s">
        <v>19</v>
      </c>
      <c r="D3" s="3">
        <v>5000</v>
      </c>
      <c r="E3" s="5" t="str">
        <f>HYPERLINK("http://map.naver.com/local/siteview.nhn?code=11885573","20분")</f>
        <v>20분</v>
      </c>
      <c r="F3" s="5" t="str">
        <f>HYPERLINK("http://blog.naver.com/eoqkrrh90/220598262956", "&gt;&gt;")</f>
        <v>&gt;&gt;</v>
      </c>
      <c r="G3" s="3" t="s">
        <v>20</v>
      </c>
      <c r="H3" s="3" t="s">
        <v>16</v>
      </c>
      <c r="I3" s="3" t="s">
        <v>16</v>
      </c>
      <c r="J3" s="3" t="s">
        <v>17</v>
      </c>
      <c r="K3" s="6"/>
      <c r="L3" s="6"/>
    </row>
    <row r="4" spans="1:12" ht="12.75">
      <c r="A4" s="3" t="s">
        <v>12</v>
      </c>
      <c r="B4" s="3" t="s">
        <v>21</v>
      </c>
      <c r="C4" s="3" t="s">
        <v>22</v>
      </c>
      <c r="D4" s="3">
        <v>18000</v>
      </c>
      <c r="E4" s="4" t="str">
        <f>HYPERLINK("http://map.naver.com/?dlevel=11&amp;pinType=site&amp;pinId=19873082&amp;x=126.9363374&amp;y=37.5564962&amp;enc=b64","20분")</f>
        <v>20분</v>
      </c>
      <c r="F4" s="6"/>
      <c r="G4" s="3" t="s">
        <v>23</v>
      </c>
      <c r="H4" s="6"/>
      <c r="I4" s="6"/>
      <c r="J4" s="6"/>
      <c r="K4" s="6"/>
      <c r="L4" s="6"/>
    </row>
    <row r="5" spans="1:12" ht="12.7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ht="12.7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ht="12.7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4" sqref="C14:C15"/>
    </sheetView>
  </sheetViews>
  <sheetFormatPr defaultRowHeight="12.75"/>
  <sheetData>
    <row r="1" spans="1:3">
      <c r="A1" s="3" t="s">
        <v>231</v>
      </c>
      <c r="B1" s="17"/>
    </row>
    <row r="2" spans="1:3">
      <c r="A2" s="22"/>
      <c r="B2" s="22"/>
      <c r="C2" s="22"/>
    </row>
    <row r="3" spans="1:3">
      <c r="A3" s="23" t="s">
        <v>232</v>
      </c>
      <c r="C3" s="22"/>
    </row>
    <row r="4" spans="1:3">
      <c r="A4" s="24" t="s">
        <v>233</v>
      </c>
      <c r="C4" s="22"/>
    </row>
    <row r="5" spans="1:3">
      <c r="A5" s="24" t="s">
        <v>234</v>
      </c>
      <c r="C5" s="22"/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이대</vt:lpstr>
      <vt:lpstr>신촌</vt:lpstr>
      <vt:lpstr>README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kitcoop</cp:lastModifiedBy>
  <dcterms:modified xsi:type="dcterms:W3CDTF">2018-01-23T06:34:41Z</dcterms:modified>
</cp:coreProperties>
</file>