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Li\Downloads\The Big March One\"/>
    </mc:Choice>
  </mc:AlternateContent>
  <xr:revisionPtr revIDLastSave="0" documentId="13_ncr:1_{8D060580-7ECA-4056-8681-C4A257AD85A7}" xr6:coauthVersionLast="47" xr6:coauthVersionMax="47" xr10:uidLastSave="{00000000-0000-0000-0000-000000000000}"/>
  <bookViews>
    <workbookView xWindow="-110" yWindow="-110" windowWidth="19420" windowHeight="11500" xr2:uid="{DE2D455D-8B8A-4E66-BE87-81528D4E14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05" i="1" l="1"/>
  <c r="AL105" i="1"/>
  <c r="AM105" i="1"/>
  <c r="AN105" i="1"/>
  <c r="AO105" i="1"/>
  <c r="AP105" i="1"/>
  <c r="AX105" i="1"/>
  <c r="BB105" i="1"/>
  <c r="AT105" i="1"/>
  <c r="AZ105" i="1"/>
  <c r="AJ105" i="1"/>
  <c r="AW105" i="1"/>
  <c r="BA105" i="1"/>
  <c r="AS105" i="1"/>
  <c r="AY105" i="1"/>
  <c r="AI105" i="1"/>
  <c r="AV105" i="1"/>
  <c r="AR105" i="1"/>
  <c r="AU105" i="1"/>
  <c r="AQ105" i="1"/>
  <c r="AH105" i="1"/>
  <c r="AK104" i="1"/>
  <c r="AL104" i="1"/>
  <c r="AM104" i="1"/>
  <c r="AN104" i="1"/>
  <c r="AO104" i="1"/>
  <c r="AP104" i="1"/>
  <c r="AX104" i="1"/>
  <c r="BB104" i="1"/>
  <c r="AT104" i="1"/>
  <c r="AZ104" i="1"/>
  <c r="AJ104" i="1"/>
  <c r="AW104" i="1"/>
  <c r="BA104" i="1"/>
  <c r="AS104" i="1"/>
  <c r="AY104" i="1"/>
  <c r="AI104" i="1"/>
  <c r="AV104" i="1"/>
  <c r="AR104" i="1"/>
  <c r="AU104" i="1"/>
  <c r="AQ104" i="1"/>
  <c r="AH104" i="1"/>
  <c r="AK103" i="1"/>
  <c r="AL103" i="1"/>
  <c r="AM103" i="1"/>
  <c r="AN103" i="1"/>
  <c r="AO103" i="1"/>
  <c r="AP103" i="1"/>
  <c r="AX103" i="1"/>
  <c r="BB103" i="1"/>
  <c r="AT103" i="1"/>
  <c r="AZ103" i="1"/>
  <c r="AJ103" i="1"/>
  <c r="AW103" i="1"/>
  <c r="BA103" i="1"/>
  <c r="AS103" i="1"/>
  <c r="AY103" i="1"/>
  <c r="AI103" i="1"/>
  <c r="AH103" i="1"/>
  <c r="AV103" i="1"/>
  <c r="AR103" i="1"/>
  <c r="AU103" i="1"/>
  <c r="AQ103" i="1"/>
  <c r="AK102" i="1"/>
  <c r="AL102" i="1"/>
  <c r="AM102" i="1"/>
  <c r="AN102" i="1"/>
  <c r="AO102" i="1"/>
  <c r="AP102" i="1"/>
  <c r="AX102" i="1"/>
  <c r="BB102" i="1"/>
  <c r="AT102" i="1"/>
  <c r="AZ102" i="1"/>
  <c r="AJ102" i="1"/>
  <c r="AW102" i="1"/>
  <c r="BA102" i="1"/>
  <c r="AS102" i="1"/>
  <c r="AY102" i="1"/>
  <c r="AI102" i="1"/>
  <c r="AH102" i="1"/>
  <c r="AV102" i="1"/>
  <c r="AR102" i="1"/>
  <c r="AU102" i="1"/>
  <c r="AQ102" i="1"/>
  <c r="AK101" i="1"/>
  <c r="AL101" i="1"/>
  <c r="AM101" i="1"/>
  <c r="AN101" i="1"/>
  <c r="AO101" i="1"/>
  <c r="AP101" i="1"/>
  <c r="AX101" i="1"/>
  <c r="BB101" i="1"/>
  <c r="AT101" i="1"/>
  <c r="AZ101" i="1"/>
  <c r="AJ101" i="1"/>
  <c r="AW101" i="1"/>
  <c r="BA101" i="1"/>
  <c r="AS101" i="1"/>
  <c r="AY101" i="1"/>
  <c r="AI101" i="1"/>
  <c r="AH101" i="1"/>
  <c r="AV101" i="1"/>
  <c r="AR101" i="1"/>
  <c r="AU101" i="1"/>
  <c r="AQ101" i="1"/>
  <c r="AK100" i="1"/>
  <c r="AL100" i="1"/>
  <c r="AM100" i="1"/>
  <c r="AN100" i="1"/>
  <c r="AO100" i="1"/>
  <c r="AP100" i="1"/>
  <c r="AX100" i="1"/>
  <c r="BB100" i="1"/>
  <c r="AT100" i="1"/>
  <c r="AZ100" i="1"/>
  <c r="AJ100" i="1"/>
  <c r="AW100" i="1"/>
  <c r="BA100" i="1"/>
  <c r="AS100" i="1"/>
  <c r="AY100" i="1"/>
  <c r="AI100" i="1"/>
  <c r="AH100" i="1"/>
  <c r="AV100" i="1"/>
  <c r="AR100" i="1"/>
  <c r="AU100" i="1"/>
  <c r="AQ100" i="1"/>
  <c r="AN99" i="1"/>
  <c r="AO99" i="1"/>
  <c r="AP99" i="1"/>
  <c r="AX99" i="1"/>
  <c r="BB99" i="1"/>
  <c r="AT99" i="1"/>
  <c r="AZ99" i="1"/>
  <c r="AJ99" i="1"/>
  <c r="AM99" i="1" s="1"/>
  <c r="AW99" i="1"/>
  <c r="BA99" i="1"/>
  <c r="AS99" i="1"/>
  <c r="AY99" i="1"/>
  <c r="AI99" i="1"/>
  <c r="AL99" i="1" s="1"/>
  <c r="AH99" i="1"/>
  <c r="AK99" i="1" s="1"/>
  <c r="AV99" i="1"/>
  <c r="AR99" i="1"/>
  <c r="AU99" i="1"/>
  <c r="AQ99" i="1"/>
  <c r="AK98" i="1"/>
  <c r="AN98" i="1"/>
  <c r="AO98" i="1"/>
  <c r="AP98" i="1"/>
  <c r="AX98" i="1"/>
  <c r="BB98" i="1"/>
  <c r="AT98" i="1"/>
  <c r="AZ98" i="1"/>
  <c r="AJ98" i="1"/>
  <c r="AM98" i="1" s="1"/>
  <c r="AW98" i="1"/>
  <c r="BA98" i="1"/>
  <c r="AS98" i="1"/>
  <c r="AY98" i="1"/>
  <c r="AI98" i="1"/>
  <c r="AL98" i="1" s="1"/>
  <c r="AH98" i="1"/>
  <c r="AV98" i="1"/>
  <c r="AR98" i="1"/>
  <c r="AU98" i="1"/>
  <c r="AQ98" i="1"/>
  <c r="AM97" i="1"/>
  <c r="AN97" i="1"/>
  <c r="AO97" i="1"/>
  <c r="AP97" i="1"/>
  <c r="AX97" i="1"/>
  <c r="BB97" i="1"/>
  <c r="AT97" i="1"/>
  <c r="AZ97" i="1"/>
  <c r="AJ97" i="1"/>
  <c r="AW97" i="1"/>
  <c r="BA97" i="1"/>
  <c r="AS97" i="1"/>
  <c r="AY97" i="1"/>
  <c r="AI97" i="1"/>
  <c r="AL97" i="1" s="1"/>
  <c r="AH97" i="1"/>
  <c r="AK97" i="1" s="1"/>
  <c r="AV97" i="1"/>
  <c r="AR97" i="1"/>
  <c r="AU97" i="1"/>
  <c r="AQ97" i="1"/>
  <c r="AN96" i="1"/>
  <c r="AO96" i="1"/>
  <c r="AP96" i="1"/>
  <c r="AX96" i="1"/>
  <c r="BB96" i="1"/>
  <c r="AT96" i="1"/>
  <c r="AZ96" i="1"/>
  <c r="AJ96" i="1"/>
  <c r="AM96" i="1" s="1"/>
  <c r="AW96" i="1"/>
  <c r="BA96" i="1"/>
  <c r="AS96" i="1"/>
  <c r="AY96" i="1"/>
  <c r="AI96" i="1"/>
  <c r="AL96" i="1" s="1"/>
  <c r="AH96" i="1"/>
  <c r="AK96" i="1" s="1"/>
  <c r="AV96" i="1"/>
  <c r="AR96" i="1"/>
  <c r="AU96" i="1"/>
  <c r="AQ96" i="1"/>
  <c r="AN95" i="1"/>
  <c r="AO95" i="1"/>
  <c r="AP95" i="1"/>
  <c r="AX95" i="1"/>
  <c r="BB95" i="1"/>
  <c r="AT95" i="1"/>
  <c r="AZ95" i="1"/>
  <c r="AJ95" i="1"/>
  <c r="AM95" i="1" s="1"/>
  <c r="AW95" i="1"/>
  <c r="BA95" i="1"/>
  <c r="AS95" i="1"/>
  <c r="AY95" i="1"/>
  <c r="AI95" i="1"/>
  <c r="AL95" i="1" s="1"/>
  <c r="AH95" i="1"/>
  <c r="AK95" i="1" s="1"/>
  <c r="AV95" i="1"/>
  <c r="AR95" i="1"/>
  <c r="AU95" i="1"/>
  <c r="AQ95" i="1"/>
  <c r="AN89" i="1"/>
  <c r="AO89" i="1"/>
  <c r="AP89" i="1"/>
  <c r="AX89" i="1"/>
  <c r="BB89" i="1"/>
  <c r="AT89" i="1"/>
  <c r="AZ89" i="1"/>
  <c r="AJ89" i="1"/>
  <c r="AM89" i="1" s="1"/>
  <c r="AW89" i="1"/>
  <c r="BA89" i="1"/>
  <c r="AS89" i="1"/>
  <c r="AY89" i="1"/>
  <c r="AI89" i="1"/>
  <c r="AL89" i="1" s="1"/>
  <c r="AH89" i="1"/>
  <c r="AK89" i="1" s="1"/>
  <c r="AV89" i="1"/>
  <c r="AR89" i="1"/>
  <c r="AU89" i="1"/>
  <c r="AQ89" i="1"/>
  <c r="AI84" i="1"/>
  <c r="AL84" i="1" s="1"/>
  <c r="AN94" i="1"/>
  <c r="AO94" i="1"/>
  <c r="AP94" i="1"/>
  <c r="AX94" i="1"/>
  <c r="BB94" i="1"/>
  <c r="AT94" i="1"/>
  <c r="AZ94" i="1"/>
  <c r="AJ94" i="1"/>
  <c r="AM94" i="1" s="1"/>
  <c r="AW94" i="1"/>
  <c r="BA94" i="1"/>
  <c r="AS94" i="1"/>
  <c r="AY94" i="1"/>
  <c r="AI94" i="1"/>
  <c r="AL94" i="1" s="1"/>
  <c r="AH94" i="1"/>
  <c r="AK94" i="1" s="1"/>
  <c r="AV94" i="1"/>
  <c r="AR94" i="1"/>
  <c r="AU94" i="1"/>
  <c r="AQ94" i="1"/>
  <c r="AM93" i="1"/>
  <c r="AN93" i="1"/>
  <c r="AO93" i="1"/>
  <c r="AP93" i="1"/>
  <c r="AX93" i="1"/>
  <c r="BB93" i="1"/>
  <c r="AT93" i="1"/>
  <c r="AZ93" i="1"/>
  <c r="AJ93" i="1"/>
  <c r="AW93" i="1"/>
  <c r="BA93" i="1"/>
  <c r="AS93" i="1"/>
  <c r="AY93" i="1"/>
  <c r="AI93" i="1"/>
  <c r="AL93" i="1" s="1"/>
  <c r="AH93" i="1"/>
  <c r="AK93" i="1" s="1"/>
  <c r="AV93" i="1"/>
  <c r="AR93" i="1"/>
  <c r="AU93" i="1"/>
  <c r="AQ93" i="1"/>
  <c r="AM92" i="1"/>
  <c r="AN92" i="1"/>
  <c r="AO92" i="1"/>
  <c r="AP92" i="1"/>
  <c r="AX92" i="1"/>
  <c r="BB92" i="1"/>
  <c r="AT92" i="1"/>
  <c r="AZ92" i="1"/>
  <c r="AJ92" i="1"/>
  <c r="AW92" i="1"/>
  <c r="BA92" i="1"/>
  <c r="AS92" i="1"/>
  <c r="AY92" i="1"/>
  <c r="AI92" i="1"/>
  <c r="AL92" i="1" s="1"/>
  <c r="AH92" i="1"/>
  <c r="AK92" i="1" s="1"/>
  <c r="AV92" i="1"/>
  <c r="AR92" i="1"/>
  <c r="AU92" i="1"/>
  <c r="AQ92" i="1"/>
  <c r="AN91" i="1"/>
  <c r="AO91" i="1"/>
  <c r="AP91" i="1"/>
  <c r="AX91" i="1"/>
  <c r="BB91" i="1"/>
  <c r="AT91" i="1"/>
  <c r="AZ91" i="1"/>
  <c r="AJ91" i="1"/>
  <c r="AM91" i="1" s="1"/>
  <c r="AW91" i="1"/>
  <c r="BA91" i="1"/>
  <c r="AS91" i="1"/>
  <c r="AY91" i="1"/>
  <c r="AI91" i="1"/>
  <c r="AL91" i="1" s="1"/>
  <c r="AH91" i="1"/>
  <c r="AK91" i="1" s="1"/>
  <c r="AV91" i="1"/>
  <c r="AR91" i="1"/>
  <c r="AU91" i="1"/>
  <c r="AQ91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J90" i="1"/>
  <c r="AM90" i="1" s="1"/>
  <c r="AI90" i="1"/>
  <c r="AL90" i="1" s="1"/>
  <c r="AH90" i="1"/>
  <c r="AK90" i="1" s="1"/>
  <c r="AN88" i="1"/>
  <c r="AO88" i="1"/>
  <c r="AP88" i="1"/>
  <c r="AV88" i="1"/>
  <c r="BB88" i="1"/>
  <c r="AR88" i="1"/>
  <c r="AZ88" i="1"/>
  <c r="AJ88" i="1"/>
  <c r="AM88" i="1" s="1"/>
  <c r="AU88" i="1"/>
  <c r="BA88" i="1"/>
  <c r="AQ88" i="1"/>
  <c r="AY88" i="1"/>
  <c r="AI88" i="1"/>
  <c r="AL88" i="1" s="1"/>
  <c r="AX88" i="1"/>
  <c r="AT88" i="1"/>
  <c r="AW88" i="1"/>
  <c r="AS88" i="1"/>
  <c r="AH88" i="1"/>
  <c r="AK88" i="1" s="1"/>
  <c r="AM87" i="1"/>
  <c r="AN87" i="1"/>
  <c r="AO87" i="1"/>
  <c r="AP87" i="1"/>
  <c r="AX87" i="1"/>
  <c r="BB87" i="1"/>
  <c r="AT87" i="1"/>
  <c r="AZ87" i="1"/>
  <c r="AJ87" i="1"/>
  <c r="AW87" i="1"/>
  <c r="BA87" i="1"/>
  <c r="AS87" i="1"/>
  <c r="AY87" i="1"/>
  <c r="AI87" i="1"/>
  <c r="AL87" i="1" s="1"/>
  <c r="AH87" i="1"/>
  <c r="AK87" i="1" s="1"/>
  <c r="AV87" i="1"/>
  <c r="AR87" i="1"/>
  <c r="AU87" i="1"/>
  <c r="AQ87" i="1"/>
  <c r="AL86" i="1"/>
  <c r="AN86" i="1"/>
  <c r="AO86" i="1"/>
  <c r="AP86" i="1"/>
  <c r="AX86" i="1"/>
  <c r="BB86" i="1"/>
  <c r="AT86" i="1"/>
  <c r="AZ86" i="1"/>
  <c r="AJ86" i="1"/>
  <c r="AM86" i="1" s="1"/>
  <c r="AW86" i="1"/>
  <c r="BA86" i="1"/>
  <c r="AS86" i="1"/>
  <c r="AY86" i="1"/>
  <c r="AI86" i="1"/>
  <c r="AH86" i="1"/>
  <c r="AK86" i="1" s="1"/>
  <c r="AV86" i="1"/>
  <c r="AR86" i="1"/>
  <c r="AU86" i="1"/>
  <c r="AQ86" i="1"/>
  <c r="AN85" i="1"/>
  <c r="AO85" i="1"/>
  <c r="AP85" i="1"/>
  <c r="AX85" i="1"/>
  <c r="BB85" i="1"/>
  <c r="AT85" i="1"/>
  <c r="AZ85" i="1"/>
  <c r="AJ85" i="1"/>
  <c r="AM85" i="1" s="1"/>
  <c r="AW85" i="1"/>
  <c r="BA85" i="1"/>
  <c r="AS85" i="1"/>
  <c r="AY85" i="1"/>
  <c r="AI85" i="1"/>
  <c r="AL85" i="1" s="1"/>
  <c r="AH85" i="1"/>
  <c r="AK85" i="1" s="1"/>
  <c r="AV85" i="1"/>
  <c r="AR85" i="1"/>
  <c r="AU85" i="1"/>
  <c r="AQ85" i="1"/>
  <c r="AN84" i="1"/>
  <c r="AO84" i="1"/>
  <c r="AP84" i="1"/>
  <c r="AX84" i="1"/>
  <c r="BB84" i="1"/>
  <c r="AT84" i="1"/>
  <c r="AZ84" i="1"/>
  <c r="AJ84" i="1"/>
  <c r="AM84" i="1" s="1"/>
  <c r="AW84" i="1"/>
  <c r="BA84" i="1"/>
  <c r="AS84" i="1"/>
  <c r="AY84" i="1"/>
  <c r="AH84" i="1"/>
  <c r="AK84" i="1" s="1"/>
  <c r="AV84" i="1"/>
  <c r="AR84" i="1"/>
  <c r="AU84" i="1"/>
  <c r="AQ84" i="1"/>
  <c r="AN83" i="1"/>
  <c r="AO83" i="1"/>
  <c r="AP83" i="1"/>
  <c r="AX83" i="1"/>
  <c r="BB83" i="1"/>
  <c r="AT83" i="1"/>
  <c r="AZ83" i="1"/>
  <c r="AJ83" i="1"/>
  <c r="AM83" i="1" s="1"/>
  <c r="AW83" i="1"/>
  <c r="BA83" i="1"/>
  <c r="AS83" i="1"/>
  <c r="AY83" i="1"/>
  <c r="AI83" i="1"/>
  <c r="AL83" i="1" s="1"/>
  <c r="AH83" i="1"/>
  <c r="AK83" i="1" s="1"/>
  <c r="AV83" i="1"/>
  <c r="AR83" i="1"/>
  <c r="AU83" i="1"/>
  <c r="AQ83" i="1"/>
  <c r="AR82" i="1"/>
  <c r="AR81" i="1"/>
  <c r="AM82" i="1"/>
  <c r="AN82" i="1"/>
  <c r="AO82" i="1"/>
  <c r="AP82" i="1"/>
  <c r="AX82" i="1"/>
  <c r="BB82" i="1"/>
  <c r="AT82" i="1"/>
  <c r="AZ82" i="1"/>
  <c r="AJ82" i="1"/>
  <c r="AW82" i="1"/>
  <c r="BA82" i="1"/>
  <c r="AS82" i="1"/>
  <c r="AY82" i="1"/>
  <c r="AI82" i="1"/>
  <c r="AL82" i="1" s="1"/>
  <c r="AH82" i="1"/>
  <c r="AK82" i="1" s="1"/>
  <c r="AV82" i="1"/>
  <c r="AU82" i="1"/>
  <c r="AQ82" i="1"/>
  <c r="AN81" i="1"/>
  <c r="AO81" i="1"/>
  <c r="AP81" i="1"/>
  <c r="AX81" i="1"/>
  <c r="BB81" i="1"/>
  <c r="AT81" i="1"/>
  <c r="AZ81" i="1"/>
  <c r="AJ81" i="1"/>
  <c r="AM81" i="1" s="1"/>
  <c r="AW81" i="1"/>
  <c r="BA81" i="1"/>
  <c r="AS81" i="1"/>
  <c r="AY81" i="1"/>
  <c r="AI81" i="1"/>
  <c r="AL81" i="1" s="1"/>
  <c r="AH81" i="1"/>
  <c r="AK81" i="1" s="1"/>
  <c r="AV81" i="1"/>
  <c r="AU81" i="1"/>
  <c r="AQ81" i="1"/>
  <c r="AN80" i="1"/>
  <c r="AO80" i="1"/>
  <c r="AP80" i="1"/>
  <c r="AI80" i="1"/>
  <c r="AL80" i="1" s="1"/>
  <c r="AX80" i="1"/>
  <c r="BB80" i="1"/>
  <c r="AT80" i="1"/>
  <c r="AZ80" i="1"/>
  <c r="AJ80" i="1"/>
  <c r="AM80" i="1" s="1"/>
  <c r="AW80" i="1"/>
  <c r="BA80" i="1"/>
  <c r="AS80" i="1"/>
  <c r="AY80" i="1"/>
  <c r="AH80" i="1"/>
  <c r="AK80" i="1" s="1"/>
  <c r="AV80" i="1"/>
  <c r="AR80" i="1"/>
  <c r="AU80" i="1"/>
  <c r="AQ80" i="1"/>
  <c r="AN79" i="1"/>
  <c r="AO79" i="1"/>
  <c r="AP79" i="1"/>
  <c r="AX79" i="1"/>
  <c r="BB79" i="1"/>
  <c r="AT79" i="1"/>
  <c r="AZ79" i="1"/>
  <c r="AJ79" i="1"/>
  <c r="AM79" i="1" s="1"/>
  <c r="AW79" i="1"/>
  <c r="BA79" i="1"/>
  <c r="AS79" i="1"/>
  <c r="AY79" i="1"/>
  <c r="AI79" i="1"/>
  <c r="AL79" i="1" s="1"/>
  <c r="AH79" i="1"/>
  <c r="AK79" i="1" s="1"/>
  <c r="AV79" i="1"/>
  <c r="AR79" i="1"/>
  <c r="AU79" i="1"/>
  <c r="AQ79" i="1"/>
  <c r="AN78" i="1"/>
  <c r="AO78" i="1"/>
  <c r="AP78" i="1"/>
  <c r="AX78" i="1"/>
  <c r="BB78" i="1"/>
  <c r="AT78" i="1"/>
  <c r="AZ78" i="1"/>
  <c r="AJ78" i="1"/>
  <c r="AM78" i="1" s="1"/>
  <c r="AW78" i="1"/>
  <c r="BA78" i="1"/>
  <c r="AS78" i="1"/>
  <c r="AY78" i="1"/>
  <c r="AI78" i="1"/>
  <c r="AL78" i="1" s="1"/>
  <c r="AH78" i="1"/>
  <c r="AK78" i="1" s="1"/>
  <c r="AV78" i="1"/>
  <c r="AR78" i="1"/>
  <c r="AU78" i="1"/>
  <c r="AQ78" i="1"/>
  <c r="AN77" i="1"/>
  <c r="AO77" i="1"/>
  <c r="AP77" i="1"/>
  <c r="AX77" i="1"/>
  <c r="BB77" i="1"/>
  <c r="AT77" i="1"/>
  <c r="AZ77" i="1"/>
  <c r="AJ77" i="1"/>
  <c r="AM77" i="1" s="1"/>
  <c r="AW77" i="1"/>
  <c r="BA77" i="1"/>
  <c r="AS77" i="1"/>
  <c r="AY77" i="1"/>
  <c r="AI77" i="1"/>
  <c r="AL77" i="1" s="1"/>
  <c r="AH77" i="1"/>
  <c r="AK77" i="1" s="1"/>
  <c r="AV77" i="1"/>
  <c r="AR77" i="1"/>
  <c r="AU77" i="1"/>
  <c r="AQ77" i="1"/>
  <c r="AN76" i="1"/>
  <c r="AO76" i="1"/>
  <c r="AP76" i="1"/>
  <c r="AX76" i="1"/>
  <c r="BB76" i="1"/>
  <c r="AT76" i="1"/>
  <c r="AZ76" i="1"/>
  <c r="AJ76" i="1"/>
  <c r="AM76" i="1" s="1"/>
  <c r="AW76" i="1"/>
  <c r="BA76" i="1"/>
  <c r="AS76" i="1"/>
  <c r="AY76" i="1"/>
  <c r="AI76" i="1"/>
  <c r="AL76" i="1" s="1"/>
  <c r="AH76" i="1"/>
  <c r="AK76" i="1" s="1"/>
  <c r="AV76" i="1"/>
  <c r="AR76" i="1"/>
  <c r="AU76" i="1"/>
  <c r="AQ76" i="1"/>
  <c r="AN75" i="1"/>
  <c r="AO75" i="1"/>
  <c r="AP75" i="1"/>
  <c r="AX75" i="1"/>
  <c r="BB75" i="1"/>
  <c r="AT75" i="1"/>
  <c r="AZ75" i="1"/>
  <c r="AJ75" i="1"/>
  <c r="AM75" i="1" s="1"/>
  <c r="AW75" i="1"/>
  <c r="BA75" i="1"/>
  <c r="AS75" i="1"/>
  <c r="AY75" i="1"/>
  <c r="AI75" i="1"/>
  <c r="AL75" i="1" s="1"/>
  <c r="AH75" i="1"/>
  <c r="AK75" i="1" s="1"/>
  <c r="AV75" i="1"/>
  <c r="AR75" i="1"/>
  <c r="AU75" i="1"/>
  <c r="AQ75" i="1"/>
  <c r="AN74" i="1"/>
  <c r="AO74" i="1"/>
  <c r="AP74" i="1"/>
  <c r="AX74" i="1"/>
  <c r="BB74" i="1"/>
  <c r="AT74" i="1"/>
  <c r="AZ74" i="1"/>
  <c r="AJ74" i="1"/>
  <c r="AM74" i="1" s="1"/>
  <c r="AW74" i="1"/>
  <c r="BA74" i="1"/>
  <c r="AS74" i="1"/>
  <c r="AY74" i="1"/>
  <c r="AI74" i="1"/>
  <c r="AL74" i="1" s="1"/>
  <c r="AH74" i="1"/>
  <c r="AK74" i="1" s="1"/>
  <c r="AV74" i="1"/>
  <c r="AR74" i="1"/>
  <c r="AU74" i="1"/>
  <c r="AQ74" i="1"/>
  <c r="AN73" i="1"/>
  <c r="AO73" i="1"/>
  <c r="AP73" i="1"/>
  <c r="AX73" i="1"/>
  <c r="BB73" i="1"/>
  <c r="AT73" i="1"/>
  <c r="AZ73" i="1"/>
  <c r="AJ73" i="1"/>
  <c r="AM73" i="1" s="1"/>
  <c r="AW73" i="1"/>
  <c r="BA73" i="1"/>
  <c r="AS73" i="1"/>
  <c r="AY73" i="1"/>
  <c r="AI73" i="1"/>
  <c r="AL73" i="1" s="1"/>
  <c r="AH73" i="1"/>
  <c r="AK73" i="1" s="1"/>
  <c r="AV73" i="1"/>
  <c r="AR73" i="1"/>
  <c r="AU73" i="1"/>
  <c r="AQ73" i="1"/>
  <c r="AN70" i="1"/>
  <c r="AO70" i="1"/>
  <c r="AP70" i="1"/>
  <c r="AX70" i="1"/>
  <c r="BB70" i="1"/>
  <c r="AT70" i="1"/>
  <c r="AZ70" i="1"/>
  <c r="AJ70" i="1"/>
  <c r="AM70" i="1" s="1"/>
  <c r="AW70" i="1"/>
  <c r="BA70" i="1"/>
  <c r="AS70" i="1"/>
  <c r="AY70" i="1"/>
  <c r="AI70" i="1"/>
  <c r="AL70" i="1" s="1"/>
  <c r="AH70" i="1"/>
  <c r="AK70" i="1" s="1"/>
  <c r="AV70" i="1"/>
  <c r="AR70" i="1"/>
  <c r="AU70" i="1"/>
  <c r="AQ70" i="1"/>
  <c r="AN72" i="1"/>
  <c r="AO72" i="1"/>
  <c r="AP72" i="1"/>
  <c r="AX72" i="1"/>
  <c r="BB72" i="1"/>
  <c r="AT72" i="1"/>
  <c r="AZ72" i="1"/>
  <c r="AJ72" i="1"/>
  <c r="AM72" i="1" s="1"/>
  <c r="AW72" i="1"/>
  <c r="BA72" i="1"/>
  <c r="AS72" i="1"/>
  <c r="AY72" i="1"/>
  <c r="AI72" i="1"/>
  <c r="AL72" i="1" s="1"/>
  <c r="AH72" i="1"/>
  <c r="AK72" i="1" s="1"/>
  <c r="AV72" i="1"/>
  <c r="AR72" i="1"/>
  <c r="AU72" i="1"/>
  <c r="AQ72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J71" i="1"/>
  <c r="AM71" i="1" s="1"/>
  <c r="AI71" i="1"/>
  <c r="AL71" i="1" s="1"/>
  <c r="AH71" i="1"/>
  <c r="AK71" i="1" s="1"/>
  <c r="AN69" i="1"/>
  <c r="AO69" i="1"/>
  <c r="AP69" i="1"/>
  <c r="AX69" i="1"/>
  <c r="BB69" i="1"/>
  <c r="AT69" i="1"/>
  <c r="AZ69" i="1"/>
  <c r="AJ69" i="1"/>
  <c r="AM69" i="1" s="1"/>
  <c r="AW69" i="1"/>
  <c r="BA69" i="1"/>
  <c r="AS69" i="1"/>
  <c r="AY69" i="1"/>
  <c r="AI69" i="1"/>
  <c r="AL69" i="1" s="1"/>
  <c r="AH69" i="1"/>
  <c r="AK69" i="1" s="1"/>
  <c r="AV69" i="1"/>
  <c r="AR69" i="1"/>
  <c r="AU69" i="1"/>
  <c r="AQ69" i="1"/>
  <c r="AN68" i="1"/>
  <c r="AO68" i="1"/>
  <c r="AP68" i="1"/>
  <c r="AX68" i="1"/>
  <c r="BB68" i="1"/>
  <c r="AT68" i="1"/>
  <c r="AZ68" i="1"/>
  <c r="AJ68" i="1"/>
  <c r="AM68" i="1" s="1"/>
  <c r="AW68" i="1"/>
  <c r="BA68" i="1"/>
  <c r="AS68" i="1"/>
  <c r="AY68" i="1"/>
  <c r="AI68" i="1"/>
  <c r="AL68" i="1" s="1"/>
  <c r="AH68" i="1"/>
  <c r="AK68" i="1" s="1"/>
  <c r="AV68" i="1"/>
  <c r="AR68" i="1"/>
  <c r="AU68" i="1"/>
  <c r="AQ68" i="1"/>
  <c r="AP67" i="1"/>
  <c r="AO67" i="1"/>
  <c r="AN67" i="1"/>
  <c r="AX67" i="1"/>
  <c r="BB67" i="1"/>
  <c r="AT67" i="1"/>
  <c r="AZ67" i="1"/>
  <c r="AJ67" i="1"/>
  <c r="AM67" i="1" s="1"/>
  <c r="AW67" i="1"/>
  <c r="BA67" i="1"/>
  <c r="AS67" i="1"/>
  <c r="AY67" i="1"/>
  <c r="AI67" i="1"/>
  <c r="AL67" i="1" s="1"/>
  <c r="AH67" i="1"/>
  <c r="AK67" i="1" s="1"/>
  <c r="AV67" i="1"/>
  <c r="AR67" i="1"/>
  <c r="AU67" i="1"/>
  <c r="AQ67" i="1"/>
  <c r="AP66" i="1"/>
  <c r="AO66" i="1"/>
  <c r="AN66" i="1"/>
  <c r="AX66" i="1"/>
  <c r="BB66" i="1"/>
  <c r="AT66" i="1"/>
  <c r="AZ66" i="1"/>
  <c r="AJ66" i="1"/>
  <c r="AM66" i="1" s="1"/>
  <c r="AW66" i="1"/>
  <c r="BA66" i="1"/>
  <c r="AS66" i="1"/>
  <c r="AY66" i="1"/>
  <c r="AI66" i="1"/>
  <c r="AL66" i="1" s="1"/>
  <c r="AH66" i="1"/>
  <c r="AK66" i="1" s="1"/>
  <c r="AV66" i="1"/>
  <c r="AR66" i="1"/>
  <c r="AU66" i="1"/>
  <c r="AQ66" i="1"/>
  <c r="AP65" i="1"/>
  <c r="AO65" i="1"/>
  <c r="AN65" i="1"/>
  <c r="AX65" i="1"/>
  <c r="BB65" i="1"/>
  <c r="AT65" i="1"/>
  <c r="AZ65" i="1"/>
  <c r="AJ65" i="1"/>
  <c r="AM65" i="1" s="1"/>
  <c r="AW65" i="1"/>
  <c r="BA65" i="1"/>
  <c r="AS65" i="1"/>
  <c r="AY65" i="1"/>
  <c r="AI65" i="1"/>
  <c r="AL65" i="1" s="1"/>
  <c r="AH65" i="1"/>
  <c r="AK65" i="1" s="1"/>
  <c r="AV65" i="1"/>
  <c r="AR65" i="1"/>
  <c r="AU65" i="1"/>
  <c r="AQ65" i="1"/>
  <c r="AP64" i="1"/>
  <c r="AO64" i="1"/>
  <c r="AN64" i="1"/>
  <c r="AV64" i="1"/>
  <c r="BB64" i="1"/>
  <c r="AR64" i="1"/>
  <c r="AZ64" i="1"/>
  <c r="AJ64" i="1"/>
  <c r="AM64" i="1" s="1"/>
  <c r="AU64" i="1"/>
  <c r="BA64" i="1"/>
  <c r="AQ64" i="1"/>
  <c r="AY64" i="1"/>
  <c r="AI64" i="1"/>
  <c r="AL64" i="1" s="1"/>
  <c r="AH64" i="1"/>
  <c r="AK64" i="1" s="1"/>
  <c r="AX64" i="1"/>
  <c r="AT64" i="1"/>
  <c r="AW64" i="1"/>
  <c r="AS64" i="1"/>
  <c r="AP63" i="1"/>
  <c r="AO63" i="1"/>
  <c r="AN63" i="1"/>
  <c r="AX63" i="1"/>
  <c r="BB63" i="1"/>
  <c r="AT63" i="1"/>
  <c r="AZ63" i="1"/>
  <c r="AJ63" i="1"/>
  <c r="AM63" i="1" s="1"/>
  <c r="AW63" i="1"/>
  <c r="BA63" i="1"/>
  <c r="AS63" i="1"/>
  <c r="AY63" i="1"/>
  <c r="AI63" i="1"/>
  <c r="AL63" i="1" s="1"/>
  <c r="AH63" i="1"/>
  <c r="AK63" i="1" s="1"/>
  <c r="AV63" i="1"/>
  <c r="AR63" i="1"/>
  <c r="AU63" i="1"/>
  <c r="AQ63" i="1"/>
  <c r="BA1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J59" i="1"/>
  <c r="AM59" i="1" s="1"/>
  <c r="AI59" i="1"/>
  <c r="AL59" i="1" s="1"/>
  <c r="AH59" i="1"/>
  <c r="AK59" i="1" s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J58" i="1"/>
  <c r="AM58" i="1" s="1"/>
  <c r="AI58" i="1"/>
  <c r="AL58" i="1" s="1"/>
  <c r="AH58" i="1"/>
  <c r="AK58" i="1" s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J55" i="1"/>
  <c r="AM55" i="1" s="1"/>
  <c r="AI55" i="1"/>
  <c r="AL55" i="1" s="1"/>
  <c r="AH55" i="1"/>
  <c r="AK55" i="1" s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J52" i="1"/>
  <c r="AM52" i="1" s="1"/>
  <c r="AI52" i="1"/>
  <c r="AL52" i="1" s="1"/>
  <c r="AH52" i="1"/>
  <c r="AK52" i="1" s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J51" i="1"/>
  <c r="AM51" i="1" s="1"/>
  <c r="AI51" i="1"/>
  <c r="AL51" i="1" s="1"/>
  <c r="AH51" i="1"/>
  <c r="AK51" i="1" s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J50" i="1"/>
  <c r="AM50" i="1" s="1"/>
  <c r="AI50" i="1"/>
  <c r="AL50" i="1" s="1"/>
  <c r="AH50" i="1"/>
  <c r="AK50" i="1" s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J57" i="1"/>
  <c r="AM57" i="1" s="1"/>
  <c r="AI57" i="1"/>
  <c r="AL57" i="1" s="1"/>
  <c r="AH57" i="1"/>
  <c r="AK57" i="1" s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J48" i="1"/>
  <c r="AM48" i="1" s="1"/>
  <c r="AI48" i="1"/>
  <c r="AL48" i="1" s="1"/>
  <c r="AH48" i="1"/>
  <c r="AK48" i="1" s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J46" i="1"/>
  <c r="AM46" i="1" s="1"/>
  <c r="AI46" i="1"/>
  <c r="AL46" i="1" s="1"/>
  <c r="AH46" i="1"/>
  <c r="AK46" i="1" s="1"/>
  <c r="AH61" i="1"/>
  <c r="AK61" i="1" s="1"/>
  <c r="AI61" i="1"/>
  <c r="AL61" i="1" s="1"/>
  <c r="AJ61" i="1"/>
  <c r="AM61" i="1" s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AH62" i="1"/>
  <c r="AK62" i="1" s="1"/>
  <c r="AI62" i="1"/>
  <c r="AL62" i="1" s="1"/>
  <c r="AJ62" i="1"/>
  <c r="AM62" i="1" s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AH49" i="1"/>
  <c r="AK49" i="1" s="1"/>
  <c r="AI49" i="1"/>
  <c r="AL49" i="1" s="1"/>
  <c r="AJ49" i="1"/>
  <c r="AM49" i="1" s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AH53" i="1"/>
  <c r="AK53" i="1" s="1"/>
  <c r="AI53" i="1"/>
  <c r="AL53" i="1" s="1"/>
  <c r="AJ53" i="1"/>
  <c r="AM53" i="1" s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AH54" i="1"/>
  <c r="AK54" i="1" s="1"/>
  <c r="AI54" i="1"/>
  <c r="AL54" i="1" s="1"/>
  <c r="AJ54" i="1"/>
  <c r="AM54" i="1" s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AH56" i="1"/>
  <c r="AK56" i="1" s="1"/>
  <c r="AI56" i="1"/>
  <c r="AL56" i="1" s="1"/>
  <c r="AJ56" i="1"/>
  <c r="AM56" i="1" s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AH60" i="1"/>
  <c r="AK60" i="1" s="1"/>
  <c r="AI60" i="1"/>
  <c r="AL60" i="1" s="1"/>
  <c r="AJ60" i="1"/>
  <c r="AM60" i="1" s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AN47" i="1"/>
  <c r="AO47" i="1"/>
  <c r="AP47" i="1"/>
  <c r="AX47" i="1"/>
  <c r="BB47" i="1"/>
  <c r="AT47" i="1"/>
  <c r="AZ47" i="1"/>
  <c r="AJ47" i="1"/>
  <c r="AM47" i="1" s="1"/>
  <c r="AW47" i="1"/>
  <c r="BA47" i="1"/>
  <c r="AS47" i="1"/>
  <c r="AY47" i="1"/>
  <c r="AI47" i="1"/>
  <c r="AL47" i="1" s="1"/>
  <c r="AH47" i="1"/>
  <c r="AK47" i="1" s="1"/>
  <c r="AV47" i="1"/>
  <c r="AR47" i="1"/>
  <c r="AU47" i="1"/>
  <c r="AQ47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J45" i="1"/>
  <c r="AM45" i="1" s="1"/>
  <c r="AI45" i="1"/>
  <c r="AL45" i="1" s="1"/>
  <c r="AH45" i="1"/>
  <c r="AK45" i="1" s="1"/>
  <c r="AN43" i="1"/>
  <c r="AO43" i="1"/>
  <c r="AP43" i="1"/>
  <c r="AX43" i="1"/>
  <c r="BB43" i="1"/>
  <c r="AT43" i="1"/>
  <c r="AZ43" i="1"/>
  <c r="AJ43" i="1"/>
  <c r="AM43" i="1" s="1"/>
  <c r="AW43" i="1"/>
  <c r="BA43" i="1"/>
  <c r="AS43" i="1"/>
  <c r="AY43" i="1"/>
  <c r="AI43" i="1"/>
  <c r="AL43" i="1" s="1"/>
  <c r="AH43" i="1"/>
  <c r="AK43" i="1" s="1"/>
  <c r="AV43" i="1"/>
  <c r="AR43" i="1"/>
  <c r="AU43" i="1"/>
  <c r="AQ43" i="1"/>
  <c r="AN42" i="1"/>
  <c r="AO42" i="1"/>
  <c r="AP42" i="1"/>
  <c r="AX42" i="1"/>
  <c r="BB42" i="1"/>
  <c r="AT42" i="1"/>
  <c r="AZ42" i="1"/>
  <c r="AJ42" i="1"/>
  <c r="AM42" i="1" s="1"/>
  <c r="AW42" i="1"/>
  <c r="BA42" i="1"/>
  <c r="AS42" i="1"/>
  <c r="AY42" i="1"/>
  <c r="AI42" i="1"/>
  <c r="AL42" i="1" s="1"/>
  <c r="AH42" i="1"/>
  <c r="AK42" i="1" s="1"/>
  <c r="AV42" i="1"/>
  <c r="AR42" i="1"/>
  <c r="AU42" i="1"/>
  <c r="AQ42" i="1"/>
  <c r="AN41" i="1"/>
  <c r="AO41" i="1"/>
  <c r="AP41" i="1"/>
  <c r="AX41" i="1"/>
  <c r="BB41" i="1"/>
  <c r="AT41" i="1"/>
  <c r="AZ41" i="1"/>
  <c r="AJ41" i="1"/>
  <c r="AM41" i="1" s="1"/>
  <c r="AW41" i="1"/>
  <c r="BA41" i="1"/>
  <c r="AS41" i="1"/>
  <c r="AY41" i="1"/>
  <c r="AI41" i="1"/>
  <c r="AL41" i="1" s="1"/>
  <c r="AH41" i="1"/>
  <c r="AK41" i="1" s="1"/>
  <c r="AV41" i="1"/>
  <c r="AR41" i="1"/>
  <c r="AU41" i="1"/>
  <c r="AQ41" i="1"/>
  <c r="AN40" i="1"/>
  <c r="AO40" i="1"/>
  <c r="AP40" i="1"/>
  <c r="AX40" i="1"/>
  <c r="BB40" i="1"/>
  <c r="AT40" i="1"/>
  <c r="AZ40" i="1"/>
  <c r="AJ40" i="1"/>
  <c r="AM40" i="1" s="1"/>
  <c r="AW40" i="1"/>
  <c r="BA40" i="1"/>
  <c r="AS40" i="1"/>
  <c r="AY40" i="1"/>
  <c r="AI40" i="1"/>
  <c r="AL40" i="1" s="1"/>
  <c r="AH40" i="1"/>
  <c r="AK40" i="1" s="1"/>
  <c r="AV40" i="1"/>
  <c r="AR40" i="1"/>
  <c r="AU40" i="1"/>
  <c r="AQ40" i="1"/>
  <c r="AN39" i="1"/>
  <c r="AO39" i="1"/>
  <c r="AP39" i="1"/>
  <c r="AX39" i="1"/>
  <c r="BB39" i="1"/>
  <c r="AT39" i="1"/>
  <c r="AZ39" i="1"/>
  <c r="AJ39" i="1"/>
  <c r="AM39" i="1" s="1"/>
  <c r="AW39" i="1"/>
  <c r="BA39" i="1"/>
  <c r="AS39" i="1"/>
  <c r="AY39" i="1"/>
  <c r="AI39" i="1"/>
  <c r="AL39" i="1" s="1"/>
  <c r="AH39" i="1"/>
  <c r="AK39" i="1" s="1"/>
  <c r="AV39" i="1"/>
  <c r="AR39" i="1"/>
  <c r="AU39" i="1"/>
  <c r="AQ39" i="1"/>
  <c r="AN38" i="1"/>
  <c r="AO38" i="1"/>
  <c r="AP38" i="1"/>
  <c r="AX38" i="1"/>
  <c r="BB38" i="1"/>
  <c r="AT38" i="1"/>
  <c r="AZ38" i="1"/>
  <c r="AJ38" i="1"/>
  <c r="AM38" i="1" s="1"/>
  <c r="AW38" i="1"/>
  <c r="BA38" i="1"/>
  <c r="AS38" i="1"/>
  <c r="AY38" i="1"/>
  <c r="AI38" i="1"/>
  <c r="AL38" i="1" s="1"/>
  <c r="AH38" i="1"/>
  <c r="AK38" i="1" s="1"/>
  <c r="AV38" i="1"/>
  <c r="AR38" i="1"/>
  <c r="AU38" i="1"/>
  <c r="AQ38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J37" i="1"/>
  <c r="AM37" i="1" s="1"/>
  <c r="AI37" i="1"/>
  <c r="AL37" i="1" s="1"/>
  <c r="AH37" i="1"/>
  <c r="AK37" i="1" s="1"/>
  <c r="AP35" i="1"/>
  <c r="AO35" i="1"/>
  <c r="AN35" i="1"/>
  <c r="AV35" i="1"/>
  <c r="BB35" i="1"/>
  <c r="AR35" i="1"/>
  <c r="AZ35" i="1"/>
  <c r="AJ35" i="1"/>
  <c r="AM35" i="1" s="1"/>
  <c r="AU35" i="1"/>
  <c r="BA35" i="1"/>
  <c r="AQ35" i="1"/>
  <c r="AY35" i="1"/>
  <c r="AI35" i="1"/>
  <c r="AL35" i="1" s="1"/>
  <c r="AH35" i="1"/>
  <c r="AK35" i="1" s="1"/>
  <c r="AX35" i="1"/>
  <c r="AT35" i="1"/>
  <c r="AW35" i="1"/>
  <c r="AS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J34" i="1"/>
  <c r="AM34" i="1" s="1"/>
  <c r="AI34" i="1"/>
  <c r="AL34" i="1" s="1"/>
  <c r="AH34" i="1"/>
  <c r="AK34" i="1" s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J33" i="1"/>
  <c r="AM33" i="1" s="1"/>
  <c r="AI33" i="1"/>
  <c r="AL33" i="1" s="1"/>
  <c r="AH33" i="1"/>
  <c r="AK33" i="1" s="1"/>
  <c r="AN20" i="1"/>
  <c r="AO20" i="1"/>
  <c r="AP20" i="1"/>
  <c r="AN21" i="1"/>
  <c r="AO21" i="1"/>
  <c r="AP21" i="1"/>
  <c r="AN22" i="1"/>
  <c r="AO22" i="1"/>
  <c r="AP22" i="1"/>
  <c r="AN23" i="1"/>
  <c r="AO23" i="1"/>
  <c r="AP23" i="1"/>
  <c r="AN24" i="1"/>
  <c r="AO24" i="1"/>
  <c r="AP24" i="1"/>
  <c r="AN25" i="1"/>
  <c r="AO25" i="1"/>
  <c r="AP25" i="1"/>
  <c r="AN26" i="1"/>
  <c r="AO26" i="1"/>
  <c r="AP26" i="1"/>
  <c r="AN28" i="1"/>
  <c r="AO28" i="1"/>
  <c r="AP28" i="1"/>
  <c r="AN29" i="1"/>
  <c r="AO29" i="1"/>
  <c r="AP29" i="1"/>
  <c r="AN30" i="1"/>
  <c r="AO30" i="1"/>
  <c r="AP30" i="1"/>
  <c r="AN31" i="1"/>
  <c r="AO31" i="1"/>
  <c r="AP31" i="1"/>
  <c r="AP19" i="1"/>
  <c r="AO19" i="1"/>
  <c r="AN19" i="1"/>
  <c r="AH20" i="1"/>
  <c r="AK20" i="1" s="1"/>
  <c r="AI20" i="1"/>
  <c r="AL20" i="1" s="1"/>
  <c r="AJ20" i="1"/>
  <c r="AM20" i="1" s="1"/>
  <c r="AH21" i="1"/>
  <c r="AK21" i="1" s="1"/>
  <c r="AI21" i="1"/>
  <c r="AL21" i="1" s="1"/>
  <c r="AJ21" i="1"/>
  <c r="AM21" i="1" s="1"/>
  <c r="AH22" i="1"/>
  <c r="AK22" i="1" s="1"/>
  <c r="AI22" i="1"/>
  <c r="AL22" i="1" s="1"/>
  <c r="AJ22" i="1"/>
  <c r="AM22" i="1" s="1"/>
  <c r="AH23" i="1"/>
  <c r="AK23" i="1" s="1"/>
  <c r="AI23" i="1"/>
  <c r="AL23" i="1" s="1"/>
  <c r="AJ23" i="1"/>
  <c r="AM23" i="1" s="1"/>
  <c r="AH24" i="1"/>
  <c r="AK24" i="1" s="1"/>
  <c r="AI24" i="1"/>
  <c r="AL24" i="1" s="1"/>
  <c r="AJ24" i="1"/>
  <c r="AM24" i="1" s="1"/>
  <c r="AH25" i="1"/>
  <c r="AK25" i="1" s="1"/>
  <c r="AI25" i="1"/>
  <c r="AL25" i="1" s="1"/>
  <c r="AJ25" i="1"/>
  <c r="AM25" i="1" s="1"/>
  <c r="AH26" i="1"/>
  <c r="AK26" i="1" s="1"/>
  <c r="AI26" i="1"/>
  <c r="AL26" i="1" s="1"/>
  <c r="AJ26" i="1"/>
  <c r="AM26" i="1" s="1"/>
  <c r="AH28" i="1"/>
  <c r="AK28" i="1" s="1"/>
  <c r="AI28" i="1"/>
  <c r="AL28" i="1" s="1"/>
  <c r="AJ28" i="1"/>
  <c r="AM28" i="1" s="1"/>
  <c r="AH29" i="1"/>
  <c r="AK29" i="1" s="1"/>
  <c r="AI29" i="1"/>
  <c r="AL29" i="1" s="1"/>
  <c r="AJ29" i="1"/>
  <c r="AM29" i="1" s="1"/>
  <c r="AH30" i="1"/>
  <c r="AK30" i="1" s="1"/>
  <c r="AI30" i="1"/>
  <c r="AL30" i="1" s="1"/>
  <c r="AJ30" i="1"/>
  <c r="AM30" i="1" s="1"/>
  <c r="AH31" i="1"/>
  <c r="AK31" i="1" s="1"/>
  <c r="AI31" i="1"/>
  <c r="AL31" i="1" s="1"/>
  <c r="AJ31" i="1"/>
  <c r="AM31" i="1" s="1"/>
  <c r="AY20" i="1"/>
  <c r="AZ20" i="1"/>
  <c r="BA20" i="1"/>
  <c r="BB20" i="1"/>
  <c r="AY21" i="1"/>
  <c r="AZ21" i="1"/>
  <c r="BA21" i="1"/>
  <c r="BB21" i="1"/>
  <c r="AY22" i="1"/>
  <c r="AZ22" i="1"/>
  <c r="BA22" i="1"/>
  <c r="BB22" i="1"/>
  <c r="AY23" i="1"/>
  <c r="AZ23" i="1"/>
  <c r="BA23" i="1"/>
  <c r="BB23" i="1"/>
  <c r="AY24" i="1"/>
  <c r="AZ24" i="1"/>
  <c r="BA24" i="1"/>
  <c r="BB24" i="1"/>
  <c r="AY25" i="1"/>
  <c r="AZ25" i="1"/>
  <c r="BA25" i="1"/>
  <c r="BB25" i="1"/>
  <c r="AY26" i="1"/>
  <c r="AZ26" i="1"/>
  <c r="BA26" i="1"/>
  <c r="BB26" i="1"/>
  <c r="AY28" i="1"/>
  <c r="AZ28" i="1"/>
  <c r="BA28" i="1"/>
  <c r="BB28" i="1"/>
  <c r="AY29" i="1"/>
  <c r="AZ29" i="1"/>
  <c r="BA29" i="1"/>
  <c r="BB29" i="1"/>
  <c r="AY30" i="1"/>
  <c r="AZ30" i="1"/>
  <c r="BA30" i="1"/>
  <c r="BB30" i="1"/>
  <c r="AY31" i="1"/>
  <c r="AZ31" i="1"/>
  <c r="BA31" i="1"/>
  <c r="BB31" i="1"/>
  <c r="AU20" i="1"/>
  <c r="AV20" i="1"/>
  <c r="AW20" i="1"/>
  <c r="AX20" i="1"/>
  <c r="AU21" i="1"/>
  <c r="AV21" i="1"/>
  <c r="AW21" i="1"/>
  <c r="AX21" i="1"/>
  <c r="AU22" i="1"/>
  <c r="AV22" i="1"/>
  <c r="AW22" i="1"/>
  <c r="AX22" i="1"/>
  <c r="AU23" i="1"/>
  <c r="AV23" i="1"/>
  <c r="AW23" i="1"/>
  <c r="AX23" i="1"/>
  <c r="AU24" i="1"/>
  <c r="AV24" i="1"/>
  <c r="AW24" i="1"/>
  <c r="AX24" i="1"/>
  <c r="AU25" i="1"/>
  <c r="AV25" i="1"/>
  <c r="AW25" i="1"/>
  <c r="AX25" i="1"/>
  <c r="AU26" i="1"/>
  <c r="AV26" i="1"/>
  <c r="AW26" i="1"/>
  <c r="AX26" i="1"/>
  <c r="AU28" i="1"/>
  <c r="AV28" i="1"/>
  <c r="AW28" i="1"/>
  <c r="AX28" i="1"/>
  <c r="AU29" i="1"/>
  <c r="AV29" i="1"/>
  <c r="AW29" i="1"/>
  <c r="AX29" i="1"/>
  <c r="AU30" i="1"/>
  <c r="AV30" i="1"/>
  <c r="AW30" i="1"/>
  <c r="AX30" i="1"/>
  <c r="AU31" i="1"/>
  <c r="AV31" i="1"/>
  <c r="AW31" i="1"/>
  <c r="AX31" i="1"/>
  <c r="AQ24" i="1"/>
  <c r="AR24" i="1"/>
  <c r="AS24" i="1"/>
  <c r="AT24" i="1"/>
  <c r="AQ25" i="1"/>
  <c r="AR25" i="1"/>
  <c r="AS25" i="1"/>
  <c r="AT25" i="1"/>
  <c r="AQ26" i="1"/>
  <c r="AR26" i="1"/>
  <c r="AS26" i="1"/>
  <c r="AT26" i="1"/>
  <c r="AQ28" i="1"/>
  <c r="AR28" i="1"/>
  <c r="AS28" i="1"/>
  <c r="AT28" i="1"/>
  <c r="AQ29" i="1"/>
  <c r="AR29" i="1"/>
  <c r="AS29" i="1"/>
  <c r="AT29" i="1"/>
  <c r="AQ30" i="1"/>
  <c r="AR30" i="1"/>
  <c r="AS30" i="1"/>
  <c r="AT30" i="1"/>
  <c r="AQ31" i="1"/>
  <c r="AR31" i="1"/>
  <c r="AS31" i="1"/>
  <c r="AT31" i="1"/>
  <c r="AQ20" i="1"/>
  <c r="AR20" i="1"/>
  <c r="AS20" i="1"/>
  <c r="AT20" i="1"/>
  <c r="AQ21" i="1"/>
  <c r="AR21" i="1"/>
  <c r="AS21" i="1"/>
  <c r="AT21" i="1"/>
  <c r="AQ22" i="1"/>
  <c r="AR22" i="1"/>
  <c r="AS22" i="1"/>
  <c r="AT22" i="1"/>
  <c r="AQ23" i="1"/>
  <c r="AR23" i="1"/>
  <c r="AS23" i="1"/>
  <c r="AT23" i="1"/>
  <c r="AX19" i="1"/>
  <c r="BB19" i="1"/>
  <c r="AT19" i="1"/>
  <c r="AZ19" i="1"/>
  <c r="AJ19" i="1"/>
  <c r="AM19" i="1" s="1"/>
  <c r="AW19" i="1"/>
  <c r="AS19" i="1"/>
  <c r="AY19" i="1"/>
  <c r="AI19" i="1"/>
  <c r="AL19" i="1" s="1"/>
  <c r="AH19" i="1"/>
  <c r="AK19" i="1" s="1"/>
  <c r="AV19" i="1"/>
  <c r="AR19" i="1"/>
  <c r="AU19" i="1"/>
  <c r="AQ19" i="1"/>
  <c r="AI12" i="1"/>
  <c r="AL12" i="1" s="1"/>
  <c r="AT9" i="1"/>
  <c r="AV12" i="1"/>
  <c r="AH4" i="1"/>
  <c r="AK4" i="1" s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3" i="1"/>
  <c r="AV4" i="1"/>
  <c r="AV5" i="1"/>
  <c r="AV6" i="1"/>
  <c r="AV7" i="1"/>
  <c r="AV8" i="1"/>
  <c r="AV9" i="1"/>
  <c r="AV10" i="1"/>
  <c r="AV11" i="1"/>
  <c r="AV13" i="1"/>
  <c r="AV14" i="1"/>
  <c r="AV15" i="1"/>
  <c r="AV16" i="1"/>
  <c r="AV17" i="1"/>
  <c r="AV18" i="1"/>
  <c r="AV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3" i="1"/>
  <c r="AT4" i="1"/>
  <c r="AT5" i="1"/>
  <c r="AT6" i="1"/>
  <c r="AT7" i="1"/>
  <c r="AT8" i="1"/>
  <c r="AT10" i="1"/>
  <c r="AT11" i="1"/>
  <c r="AT12" i="1"/>
  <c r="AT13" i="1"/>
  <c r="AT14" i="1"/>
  <c r="AT15" i="1"/>
  <c r="AT16" i="1"/>
  <c r="AT17" i="1"/>
  <c r="AT18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3" i="1"/>
  <c r="AY4" i="1"/>
  <c r="AZ4" i="1"/>
  <c r="BA4" i="1"/>
  <c r="BB4" i="1"/>
  <c r="AY5" i="1"/>
  <c r="AZ5" i="1"/>
  <c r="BA5" i="1"/>
  <c r="BB5" i="1"/>
  <c r="AY6" i="1"/>
  <c r="AZ6" i="1"/>
  <c r="BA6" i="1"/>
  <c r="BB6" i="1"/>
  <c r="AY7" i="1"/>
  <c r="AZ7" i="1"/>
  <c r="BA7" i="1"/>
  <c r="BB7" i="1"/>
  <c r="AY8" i="1"/>
  <c r="AZ8" i="1"/>
  <c r="BA8" i="1"/>
  <c r="BB8" i="1"/>
  <c r="AY9" i="1"/>
  <c r="AZ9" i="1"/>
  <c r="BA9" i="1"/>
  <c r="BB9" i="1"/>
  <c r="AY10" i="1"/>
  <c r="AZ10" i="1"/>
  <c r="BA10" i="1"/>
  <c r="BB10" i="1"/>
  <c r="AY11" i="1"/>
  <c r="AZ11" i="1"/>
  <c r="BA11" i="1"/>
  <c r="BB11" i="1"/>
  <c r="AY12" i="1"/>
  <c r="AZ12" i="1"/>
  <c r="BA12" i="1"/>
  <c r="BB12" i="1"/>
  <c r="AY13" i="1"/>
  <c r="AZ13" i="1"/>
  <c r="BA13" i="1"/>
  <c r="BB13" i="1"/>
  <c r="AY14" i="1"/>
  <c r="AZ14" i="1"/>
  <c r="BA14" i="1"/>
  <c r="BB14" i="1"/>
  <c r="AY15" i="1"/>
  <c r="AZ15" i="1"/>
  <c r="BA15" i="1"/>
  <c r="BB15" i="1"/>
  <c r="AY16" i="1"/>
  <c r="AZ16" i="1"/>
  <c r="BA16" i="1"/>
  <c r="BB16" i="1"/>
  <c r="AY17" i="1"/>
  <c r="AZ17" i="1"/>
  <c r="BA17" i="1"/>
  <c r="BB17" i="1"/>
  <c r="AY18" i="1"/>
  <c r="AZ18" i="1"/>
  <c r="BA18" i="1"/>
  <c r="BB18" i="1"/>
  <c r="BB3" i="1"/>
  <c r="BA3" i="1"/>
  <c r="AZ3" i="1"/>
  <c r="AY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3" i="1"/>
  <c r="AJ3" i="1"/>
  <c r="AM3" i="1" s="1"/>
  <c r="AI3" i="1"/>
  <c r="AL3" i="1" s="1"/>
  <c r="AH3" i="1"/>
  <c r="AK3" i="1" s="1"/>
  <c r="AI4" i="1"/>
  <c r="AL4" i="1" s="1"/>
  <c r="AJ4" i="1"/>
  <c r="AM4" i="1" s="1"/>
  <c r="AH5" i="1"/>
  <c r="AK5" i="1" s="1"/>
  <c r="AI5" i="1"/>
  <c r="AL5" i="1" s="1"/>
  <c r="AJ5" i="1"/>
  <c r="AM5" i="1" s="1"/>
  <c r="AH6" i="1"/>
  <c r="AK6" i="1" s="1"/>
  <c r="AI6" i="1"/>
  <c r="AL6" i="1" s="1"/>
  <c r="AJ6" i="1"/>
  <c r="AM6" i="1" s="1"/>
  <c r="AH7" i="1"/>
  <c r="AK7" i="1" s="1"/>
  <c r="AI7" i="1"/>
  <c r="AL7" i="1" s="1"/>
  <c r="AJ7" i="1"/>
  <c r="AM7" i="1" s="1"/>
  <c r="AH8" i="1"/>
  <c r="AK8" i="1" s="1"/>
  <c r="AI8" i="1"/>
  <c r="AL8" i="1" s="1"/>
  <c r="AJ8" i="1"/>
  <c r="AM8" i="1" s="1"/>
  <c r="AH9" i="1"/>
  <c r="AK9" i="1" s="1"/>
  <c r="AI9" i="1"/>
  <c r="AL9" i="1" s="1"/>
  <c r="AJ9" i="1"/>
  <c r="AM9" i="1" s="1"/>
  <c r="AH10" i="1"/>
  <c r="AK10" i="1" s="1"/>
  <c r="AI10" i="1"/>
  <c r="AL10" i="1" s="1"/>
  <c r="AJ10" i="1"/>
  <c r="AM10" i="1" s="1"/>
  <c r="AH11" i="1"/>
  <c r="AK11" i="1" s="1"/>
  <c r="AI11" i="1"/>
  <c r="AL11" i="1" s="1"/>
  <c r="AJ11" i="1"/>
  <c r="AM11" i="1" s="1"/>
  <c r="AH12" i="1"/>
  <c r="AK12" i="1" s="1"/>
  <c r="AJ12" i="1"/>
  <c r="AM12" i="1" s="1"/>
  <c r="AH13" i="1"/>
  <c r="AK13" i="1" s="1"/>
  <c r="AI13" i="1"/>
  <c r="AL13" i="1" s="1"/>
  <c r="AJ13" i="1"/>
  <c r="AM13" i="1" s="1"/>
  <c r="AH14" i="1"/>
  <c r="AK14" i="1" s="1"/>
  <c r="AI14" i="1"/>
  <c r="AL14" i="1" s="1"/>
  <c r="AJ14" i="1"/>
  <c r="AM14" i="1" s="1"/>
  <c r="AH15" i="1"/>
  <c r="AK15" i="1" s="1"/>
  <c r="AI15" i="1"/>
  <c r="AL15" i="1" s="1"/>
  <c r="AJ15" i="1"/>
  <c r="AM15" i="1" s="1"/>
  <c r="AH16" i="1"/>
  <c r="AK16" i="1" s="1"/>
  <c r="AI16" i="1"/>
  <c r="AL16" i="1" s="1"/>
  <c r="AJ16" i="1"/>
  <c r="AM16" i="1" s="1"/>
  <c r="AH17" i="1"/>
  <c r="AK17" i="1" s="1"/>
  <c r="AI17" i="1"/>
  <c r="AL17" i="1" s="1"/>
  <c r="AJ17" i="1"/>
  <c r="AM17" i="1" s="1"/>
  <c r="AH18" i="1"/>
  <c r="AK18" i="1" s="1"/>
  <c r="AI18" i="1"/>
  <c r="AL18" i="1" s="1"/>
  <c r="AJ18" i="1"/>
  <c r="AM18" i="1" s="1"/>
</calcChain>
</file>

<file path=xl/sharedStrings.xml><?xml version="1.0" encoding="utf-8"?>
<sst xmlns="http://schemas.openxmlformats.org/spreadsheetml/2006/main" count="366" uniqueCount="160">
  <si>
    <t>Mississippi State</t>
  </si>
  <si>
    <t>Baylor</t>
  </si>
  <si>
    <t>Alabama</t>
  </si>
  <si>
    <t>Robert Morris</t>
  </si>
  <si>
    <t>Iowa State</t>
  </si>
  <si>
    <t>Lipscomb</t>
  </si>
  <si>
    <t>Memphis</t>
  </si>
  <si>
    <t>Colorado State</t>
  </si>
  <si>
    <t>Duke</t>
  </si>
  <si>
    <t>Mount St. Mary's</t>
  </si>
  <si>
    <t>Saint Mary's</t>
  </si>
  <si>
    <t>Vanderbilt</t>
  </si>
  <si>
    <t>Ole Miss</t>
  </si>
  <si>
    <t>North Carolina</t>
  </si>
  <si>
    <t>Maryland</t>
  </si>
  <si>
    <t>Grand Canyon</t>
  </si>
  <si>
    <t>Florida</t>
  </si>
  <si>
    <t>Norfolk State</t>
  </si>
  <si>
    <t>Kentucky</t>
  </si>
  <si>
    <t>Troy</t>
  </si>
  <si>
    <t>Marquette</t>
  </si>
  <si>
    <t>New  Mexico</t>
  </si>
  <si>
    <t>Arizona</t>
  </si>
  <si>
    <t>Akron</t>
  </si>
  <si>
    <t>UConn</t>
  </si>
  <si>
    <t>Oklahoma</t>
  </si>
  <si>
    <t>Illinois</t>
  </si>
  <si>
    <t>Xavier</t>
  </si>
  <si>
    <t>Michigan State</t>
  </si>
  <si>
    <t>Bryant</t>
  </si>
  <si>
    <t>Oregon</t>
  </si>
  <si>
    <t>Liberty</t>
  </si>
  <si>
    <t>Higher</t>
  </si>
  <si>
    <t>Michigan</t>
  </si>
  <si>
    <t>Lower</t>
  </si>
  <si>
    <t>XGBOOST PPP</t>
  </si>
  <si>
    <t>AwayPPP</t>
  </si>
  <si>
    <t>OPerc1</t>
  </si>
  <si>
    <t>OPerc2</t>
  </si>
  <si>
    <t>DPerc1</t>
  </si>
  <si>
    <t>DPerc2</t>
  </si>
  <si>
    <t>HomePPP</t>
  </si>
  <si>
    <t>HIGHER COMPARABLES PPP (ENTIRE GAME)</t>
  </si>
  <si>
    <t>LOWER COMPARABLES PPP (ENTIRE GAME)</t>
  </si>
  <si>
    <t>OPerc3</t>
  </si>
  <si>
    <t>DPerc3</t>
  </si>
  <si>
    <t>ProjPoss</t>
  </si>
  <si>
    <t>PredPPP</t>
  </si>
  <si>
    <t>PPP Differences</t>
  </si>
  <si>
    <t>Over/Under</t>
  </si>
  <si>
    <t>Percentile Differences</t>
  </si>
  <si>
    <t>AwayOff</t>
  </si>
  <si>
    <t>HomeOff</t>
  </si>
  <si>
    <t>AwayDef</t>
  </si>
  <si>
    <t>HomeDef</t>
  </si>
  <si>
    <t>Percentiles</t>
  </si>
  <si>
    <t>HiAwOff</t>
  </si>
  <si>
    <t>HiHoOff</t>
  </si>
  <si>
    <t>LoAwOff</t>
  </si>
  <si>
    <t>LoHoOff</t>
  </si>
  <si>
    <t>HiAwDef</t>
  </si>
  <si>
    <t>HiHoDef</t>
  </si>
  <si>
    <t>LoHoDef</t>
  </si>
  <si>
    <t>LoAwDef</t>
  </si>
  <si>
    <t>Projected Spreads</t>
  </si>
  <si>
    <t>Houston</t>
  </si>
  <si>
    <t>SIU Edwardsville</t>
  </si>
  <si>
    <t>Auburn</t>
  </si>
  <si>
    <t>Alabama State</t>
  </si>
  <si>
    <t>Tennessee</t>
  </si>
  <si>
    <t>Wofford</t>
  </si>
  <si>
    <t>St. John's</t>
  </si>
  <si>
    <t>Omaha</t>
  </si>
  <si>
    <t>Wisconsin</t>
  </si>
  <si>
    <t>Montana</t>
  </si>
  <si>
    <t>Texas Tech</t>
  </si>
  <si>
    <t>UNC Wilmington</t>
  </si>
  <si>
    <t>High Point</t>
  </si>
  <si>
    <t>Purdue</t>
  </si>
  <si>
    <t>Texas A&amp;M</t>
  </si>
  <si>
    <t>Yale</t>
  </si>
  <si>
    <t>Clemson</t>
  </si>
  <si>
    <t>McNeese State</t>
  </si>
  <si>
    <t>UC San Diego</t>
  </si>
  <si>
    <t>BYU</t>
  </si>
  <si>
    <t>VCU</t>
  </si>
  <si>
    <t>Missouri</t>
  </si>
  <si>
    <t>Drake</t>
  </si>
  <si>
    <t>Kansas</t>
  </si>
  <si>
    <t>Arkansas</t>
  </si>
  <si>
    <t>UCLA</t>
  </si>
  <si>
    <t>Utah State</t>
  </si>
  <si>
    <t>Louisville</t>
  </si>
  <si>
    <t>Creighton</t>
  </si>
  <si>
    <t>Gonzaga</t>
  </si>
  <si>
    <t>Georgia</t>
  </si>
  <si>
    <t>Spread</t>
  </si>
  <si>
    <t>O/U</t>
  </si>
  <si>
    <t>Lines</t>
  </si>
  <si>
    <t>Action?</t>
  </si>
  <si>
    <t>Correct?</t>
  </si>
  <si>
    <t>U</t>
  </si>
  <si>
    <t>Dayton</t>
  </si>
  <si>
    <t>Chattanooga</t>
  </si>
  <si>
    <t>George Mason</t>
  </si>
  <si>
    <t>Bradley</t>
  </si>
  <si>
    <t>Manhattan</t>
  </si>
  <si>
    <t>Incarnate Word</t>
  </si>
  <si>
    <t>Elon</t>
  </si>
  <si>
    <t>Army</t>
  </si>
  <si>
    <t>Northern Arizona</t>
  </si>
  <si>
    <t>Queens</t>
  </si>
  <si>
    <t>Presbyterian</t>
  </si>
  <si>
    <t>Illinois State</t>
  </si>
  <si>
    <t>Higher / Home Seed</t>
  </si>
  <si>
    <t>Lower / Away Seed</t>
  </si>
  <si>
    <t>SMU</t>
  </si>
  <si>
    <t>Oklahoma State</t>
  </si>
  <si>
    <t>San Francisco</t>
  </si>
  <si>
    <t>Loyola Chicago</t>
  </si>
  <si>
    <t>North Texas</t>
  </si>
  <si>
    <t>Arkansas State</t>
  </si>
  <si>
    <t>Stanford</t>
  </si>
  <si>
    <t>Kent State</t>
  </si>
  <si>
    <t>Santa Clara</t>
  </si>
  <si>
    <t>UAB</t>
  </si>
  <si>
    <t>UC Irvine</t>
  </si>
  <si>
    <t>Jacksonville State</t>
  </si>
  <si>
    <t>Connecticut</t>
  </si>
  <si>
    <t>Utah</t>
  </si>
  <si>
    <t>Butler</t>
  </si>
  <si>
    <t>Boise State</t>
  </si>
  <si>
    <t>George Washington</t>
  </si>
  <si>
    <t>Nebraska</t>
  </si>
  <si>
    <t>Arizona State</t>
  </si>
  <si>
    <t>Georgetown</t>
  </si>
  <si>
    <t>Washington State</t>
  </si>
  <si>
    <t>Cincinnati</t>
  </si>
  <si>
    <t>DePaul</t>
  </si>
  <si>
    <t>Central Florida</t>
  </si>
  <si>
    <t>Oregon State</t>
  </si>
  <si>
    <t>Villanova</t>
  </si>
  <si>
    <t>Colorado</t>
  </si>
  <si>
    <t>Southern California</t>
  </si>
  <si>
    <t>Tulane</t>
  </si>
  <si>
    <t>My Projections</t>
  </si>
  <si>
    <t>Real Score</t>
  </si>
  <si>
    <t>High</t>
  </si>
  <si>
    <t>Low</t>
  </si>
  <si>
    <t>go towards favorites by 2 points</t>
  </si>
  <si>
    <t>up the over/under by 8 points</t>
  </si>
  <si>
    <t>Rev. Action?</t>
  </si>
  <si>
    <t>O</t>
  </si>
  <si>
    <t>Rev. Correct?</t>
  </si>
  <si>
    <t>Jacksonville</t>
  </si>
  <si>
    <t>Florida Gulf Coast</t>
  </si>
  <si>
    <t>Cleveland State</t>
  </si>
  <si>
    <t>40..3</t>
  </si>
  <si>
    <t>UCF</t>
  </si>
  <si>
    <t>*frankly, given injuries / players quitting I'm doing 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</si>
</sst>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164" fontId="1" fillId="6" borderId="12" xfId="0" applyNumberFormat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6" borderId="19" xfId="0" applyNumberFormat="1" applyFill="1" applyBorder="1" applyAlignment="1">
      <alignment horizontal="center"/>
    </xf>
    <xf numFmtId="164" fontId="0" fillId="6" borderId="13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64" fontId="0" fillId="6" borderId="7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0" fillId="6" borderId="21" xfId="0" applyNumberForma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164" fontId="0" fillId="6" borderId="14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1" fillId="6" borderId="8" xfId="0" applyNumberFormat="1" applyFont="1" applyFill="1" applyBorder="1" applyAlignment="1">
      <alignment horizontal="center"/>
    </xf>
    <xf numFmtId="164" fontId="1" fillId="6" borderId="18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164" fontId="0" fillId="6" borderId="1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0" fontId="0" fillId="0" borderId="17" xfId="0" applyBorder="1"/>
    <xf numFmtId="0" fontId="0" fillId="3" borderId="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164" fontId="0" fillId="6" borderId="8" xfId="0" applyNumberFormat="1" applyFill="1" applyBorder="1" applyAlignment="1">
      <alignment horizontal="center"/>
    </xf>
    <xf numFmtId="164" fontId="0" fillId="6" borderId="12" xfId="0" applyNumberForma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164" fontId="1" fillId="6" borderId="7" xfId="0" applyNumberFormat="1" applyFont="1" applyFill="1" applyBorder="1" applyAlignment="1">
      <alignment horizontal="center"/>
    </xf>
    <xf numFmtId="164" fontId="1" fillId="6" borderId="2" xfId="0" applyNumberFormat="1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6C9F-9EB6-421D-8D5B-919B82E5A353}">
  <dimension ref="A1:BR106"/>
  <sheetViews>
    <sheetView tabSelected="1" topLeftCell="A88" zoomScaleNormal="100" workbookViewId="0">
      <pane xSplit="2" topLeftCell="AG1" activePane="topRight" state="frozen"/>
      <selection pane="topRight" activeCell="AG104" sqref="AG104"/>
    </sheetView>
  </sheetViews>
  <sheetFormatPr defaultRowHeight="14.5" x14ac:dyDescent="0.35"/>
  <cols>
    <col min="1" max="2" width="19.453125" style="18" customWidth="1"/>
    <col min="3" max="4" width="8.81640625" style="8"/>
    <col min="5" max="31" width="10" style="8" customWidth="1"/>
    <col min="32" max="32" width="8.81640625" style="8"/>
    <col min="33" max="33" width="10" style="28" customWidth="1"/>
    <col min="34" max="36" width="10.6328125" style="33" customWidth="1"/>
    <col min="37" max="50" width="9.81640625" style="35" customWidth="1"/>
    <col min="51" max="54" width="10.08984375" style="35" customWidth="1"/>
    <col min="55" max="56" width="8.81640625" style="52"/>
    <col min="57" max="58" width="8.90625" style="52"/>
    <col min="59" max="60" width="8.81640625" style="52"/>
    <col min="61" max="62" width="8.90625" style="52"/>
    <col min="63" max="64" width="8.81640625" style="52"/>
    <col min="65" max="68" width="8.90625" style="52"/>
  </cols>
  <sheetData>
    <row r="1" spans="1:70" ht="15" thickBot="1" x14ac:dyDescent="0.4">
      <c r="B1" s="19"/>
      <c r="C1" s="92" t="s">
        <v>35</v>
      </c>
      <c r="D1" s="93"/>
      <c r="E1" s="92" t="s">
        <v>42</v>
      </c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4"/>
      <c r="S1" s="94" t="s">
        <v>43</v>
      </c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5"/>
      <c r="AG1" s="26"/>
      <c r="AH1" s="95" t="s">
        <v>48</v>
      </c>
      <c r="AI1" s="95"/>
      <c r="AJ1" s="95"/>
      <c r="AK1" s="96" t="s">
        <v>64</v>
      </c>
      <c r="AL1" s="97"/>
      <c r="AM1" s="98"/>
      <c r="AN1" s="96" t="s">
        <v>49</v>
      </c>
      <c r="AO1" s="97"/>
      <c r="AP1" s="98"/>
      <c r="AQ1" s="96" t="s">
        <v>55</v>
      </c>
      <c r="AR1" s="97"/>
      <c r="AS1" s="97"/>
      <c r="AT1" s="97"/>
      <c r="AU1" s="97"/>
      <c r="AV1" s="97"/>
      <c r="AW1" s="97"/>
      <c r="AX1" s="98"/>
      <c r="AY1" s="96" t="s">
        <v>50</v>
      </c>
      <c r="AZ1" s="97"/>
      <c r="BA1" s="97"/>
      <c r="BB1" s="98"/>
      <c r="BC1" s="99" t="s">
        <v>98</v>
      </c>
      <c r="BD1" s="100"/>
      <c r="BE1" s="99" t="s">
        <v>145</v>
      </c>
      <c r="BF1" s="100"/>
      <c r="BG1" s="90" t="s">
        <v>99</v>
      </c>
      <c r="BH1" s="91"/>
      <c r="BI1" s="90" t="s">
        <v>151</v>
      </c>
      <c r="BJ1" s="91"/>
      <c r="BK1" s="90" t="s">
        <v>100</v>
      </c>
      <c r="BL1" s="91"/>
      <c r="BM1" s="90" t="s">
        <v>153</v>
      </c>
      <c r="BN1" s="91"/>
      <c r="BO1" s="90" t="s">
        <v>146</v>
      </c>
      <c r="BP1" s="91"/>
    </row>
    <row r="2" spans="1:70" s="1" customFormat="1" ht="15" thickBot="1" x14ac:dyDescent="0.4">
      <c r="A2" s="20" t="s">
        <v>114</v>
      </c>
      <c r="B2" s="21" t="s">
        <v>115</v>
      </c>
      <c r="C2" s="12" t="s">
        <v>32</v>
      </c>
      <c r="D2" s="4" t="s">
        <v>34</v>
      </c>
      <c r="E2" s="3" t="s">
        <v>36</v>
      </c>
      <c r="F2" s="3" t="s">
        <v>37</v>
      </c>
      <c r="G2" s="3" t="s">
        <v>38</v>
      </c>
      <c r="H2" s="3" t="s">
        <v>44</v>
      </c>
      <c r="I2" s="3" t="s">
        <v>39</v>
      </c>
      <c r="J2" s="3" t="s">
        <v>40</v>
      </c>
      <c r="K2" s="3" t="s">
        <v>45</v>
      </c>
      <c r="L2" s="3" t="s">
        <v>41</v>
      </c>
      <c r="M2" s="3" t="s">
        <v>37</v>
      </c>
      <c r="N2" s="3" t="s">
        <v>38</v>
      </c>
      <c r="O2" s="3" t="s">
        <v>44</v>
      </c>
      <c r="P2" s="3" t="s">
        <v>39</v>
      </c>
      <c r="Q2" s="6" t="s">
        <v>40</v>
      </c>
      <c r="R2" s="4" t="s">
        <v>45</v>
      </c>
      <c r="S2" s="3" t="s">
        <v>36</v>
      </c>
      <c r="T2" s="3" t="s">
        <v>37</v>
      </c>
      <c r="U2" s="3" t="s">
        <v>38</v>
      </c>
      <c r="V2" s="3" t="s">
        <v>44</v>
      </c>
      <c r="W2" s="3" t="s">
        <v>39</v>
      </c>
      <c r="X2" s="3" t="s">
        <v>40</v>
      </c>
      <c r="Y2" s="3" t="s">
        <v>45</v>
      </c>
      <c r="Z2" s="3" t="s">
        <v>41</v>
      </c>
      <c r="AA2" s="3" t="s">
        <v>37</v>
      </c>
      <c r="AB2" s="3" t="s">
        <v>38</v>
      </c>
      <c r="AC2" s="3" t="s">
        <v>44</v>
      </c>
      <c r="AD2" s="3" t="s">
        <v>39</v>
      </c>
      <c r="AE2" s="3" t="s">
        <v>40</v>
      </c>
      <c r="AF2" s="7" t="s">
        <v>45</v>
      </c>
      <c r="AG2" s="25" t="s">
        <v>46</v>
      </c>
      <c r="AH2" s="29" t="s">
        <v>47</v>
      </c>
      <c r="AI2" s="30" t="s">
        <v>36</v>
      </c>
      <c r="AJ2" s="31" t="s">
        <v>41</v>
      </c>
      <c r="AK2" s="62" t="s">
        <v>47</v>
      </c>
      <c r="AL2" s="62" t="s">
        <v>36</v>
      </c>
      <c r="AM2" s="32" t="s">
        <v>41</v>
      </c>
      <c r="AN2" s="62" t="s">
        <v>47</v>
      </c>
      <c r="AO2" s="62" t="s">
        <v>36</v>
      </c>
      <c r="AP2" s="32" t="s">
        <v>41</v>
      </c>
      <c r="AQ2" s="62" t="s">
        <v>56</v>
      </c>
      <c r="AR2" s="63" t="s">
        <v>57</v>
      </c>
      <c r="AS2" s="62" t="s">
        <v>58</v>
      </c>
      <c r="AT2" s="32" t="s">
        <v>59</v>
      </c>
      <c r="AU2" s="62" t="s">
        <v>60</v>
      </c>
      <c r="AV2" s="63" t="s">
        <v>61</v>
      </c>
      <c r="AW2" s="62" t="s">
        <v>63</v>
      </c>
      <c r="AX2" s="32" t="s">
        <v>62</v>
      </c>
      <c r="AY2" s="62" t="s">
        <v>51</v>
      </c>
      <c r="AZ2" s="62" t="s">
        <v>52</v>
      </c>
      <c r="BA2" s="62" t="s">
        <v>53</v>
      </c>
      <c r="BB2" s="32" t="s">
        <v>54</v>
      </c>
      <c r="BC2" s="46" t="s">
        <v>96</v>
      </c>
      <c r="BD2" s="45" t="s">
        <v>97</v>
      </c>
      <c r="BE2" s="44" t="s">
        <v>96</v>
      </c>
      <c r="BF2" s="45" t="s">
        <v>97</v>
      </c>
      <c r="BG2" s="44" t="s">
        <v>96</v>
      </c>
      <c r="BH2" s="45" t="s">
        <v>97</v>
      </c>
      <c r="BI2" s="44" t="s">
        <v>96</v>
      </c>
      <c r="BJ2" s="45" t="s">
        <v>97</v>
      </c>
      <c r="BK2" s="44" t="s">
        <v>96</v>
      </c>
      <c r="BL2" s="45" t="s">
        <v>97</v>
      </c>
      <c r="BM2" s="44" t="s">
        <v>96</v>
      </c>
      <c r="BN2" s="45" t="s">
        <v>97</v>
      </c>
      <c r="BO2" s="44" t="s">
        <v>147</v>
      </c>
      <c r="BP2" s="45" t="s">
        <v>148</v>
      </c>
    </row>
    <row r="3" spans="1:70" x14ac:dyDescent="0.35">
      <c r="A3" s="18" t="s">
        <v>0</v>
      </c>
      <c r="B3" s="22" t="s">
        <v>1</v>
      </c>
      <c r="C3" s="13">
        <v>1.0860000000000001</v>
      </c>
      <c r="D3" s="5">
        <v>1.097</v>
      </c>
      <c r="E3" s="8">
        <v>1.05</v>
      </c>
      <c r="F3" s="8">
        <v>51.2</v>
      </c>
      <c r="G3" s="8">
        <v>40.5</v>
      </c>
      <c r="H3" s="8">
        <v>55.7</v>
      </c>
      <c r="I3" s="8">
        <v>63.7</v>
      </c>
      <c r="J3" s="8">
        <v>48.1</v>
      </c>
      <c r="K3" s="8">
        <v>74.7</v>
      </c>
      <c r="L3" s="8">
        <v>1.129</v>
      </c>
      <c r="M3" s="8">
        <v>53.6</v>
      </c>
      <c r="N3" s="8">
        <v>58.6</v>
      </c>
      <c r="O3" s="8">
        <v>39.799999999999997</v>
      </c>
      <c r="P3" s="8">
        <v>59.3</v>
      </c>
      <c r="Q3" s="9">
        <v>54.3</v>
      </c>
      <c r="R3" s="5">
        <v>72.7</v>
      </c>
      <c r="S3" s="8">
        <v>1.05</v>
      </c>
      <c r="T3" s="8">
        <v>50</v>
      </c>
      <c r="U3" s="8">
        <v>55.5</v>
      </c>
      <c r="V3" s="8">
        <v>41</v>
      </c>
      <c r="W3" s="8">
        <v>62.4</v>
      </c>
      <c r="X3" s="8">
        <v>60.6</v>
      </c>
      <c r="Y3" s="8">
        <v>67.400000000000006</v>
      </c>
      <c r="Z3" s="8">
        <v>1.089</v>
      </c>
      <c r="AA3" s="8">
        <v>37.9</v>
      </c>
      <c r="AB3" s="8">
        <v>48.7</v>
      </c>
      <c r="AC3" s="8">
        <v>23.5</v>
      </c>
      <c r="AD3" s="8">
        <v>62.4</v>
      </c>
      <c r="AE3" s="9">
        <v>57.7</v>
      </c>
      <c r="AF3" s="5">
        <v>84</v>
      </c>
      <c r="AG3" s="26">
        <v>66</v>
      </c>
      <c r="AH3" s="33">
        <f>C3-D3</f>
        <v>-1.0999999999999899E-2</v>
      </c>
      <c r="AI3" s="33">
        <f>E3-S3</f>
        <v>0</v>
      </c>
      <c r="AJ3" s="34">
        <f>L3-Z3</f>
        <v>4.0000000000000036E-2</v>
      </c>
      <c r="AK3" s="35">
        <f>AH3*$AG3</f>
        <v>-0.72599999999999332</v>
      </c>
      <c r="AL3" s="35">
        <f t="shared" ref="AL3:AM3" si="0">AI3*$AG3</f>
        <v>0</v>
      </c>
      <c r="AM3" s="36">
        <f t="shared" si="0"/>
        <v>2.6400000000000023</v>
      </c>
      <c r="AN3" s="35">
        <f>(C3+D3)*$AG3</f>
        <v>144.07799999999997</v>
      </c>
      <c r="AO3" s="35">
        <f>(E3+S3)*$AG3</f>
        <v>138.6</v>
      </c>
      <c r="AP3" s="36">
        <f>(L3+Z3)*$AG3</f>
        <v>146.38800000000001</v>
      </c>
      <c r="AQ3" s="35">
        <f>AVERAGE(F3:H3)</f>
        <v>49.133333333333333</v>
      </c>
      <c r="AR3" s="37">
        <f>AVERAGE(M3:O3)</f>
        <v>50.666666666666664</v>
      </c>
      <c r="AS3" s="35">
        <f>AVERAGE(T3:V3)</f>
        <v>48.833333333333336</v>
      </c>
      <c r="AT3" s="36">
        <f>AVERAGE(AA3:AC3)</f>
        <v>36.699999999999996</v>
      </c>
      <c r="AU3" s="35">
        <f>AVERAGE(I3:K3)</f>
        <v>62.166666666666664</v>
      </c>
      <c r="AV3" s="37">
        <f>AVERAGE(P3:R3)</f>
        <v>62.1</v>
      </c>
      <c r="AW3" s="35">
        <f>AVERAGE(W3:Y3)</f>
        <v>63.466666666666669</v>
      </c>
      <c r="AX3" s="36">
        <f>AVERAGE(AD3:AF3)</f>
        <v>68.033333333333331</v>
      </c>
      <c r="AY3" s="35">
        <f>AVERAGE(F3:H3)-AVERAGE(T3:V3)</f>
        <v>0.29999999999999716</v>
      </c>
      <c r="AZ3" s="35">
        <f>AVERAGE(M3:O3)-AVERAGE(AA3:AC3)</f>
        <v>13.966666666666669</v>
      </c>
      <c r="BA3" s="35">
        <f>AVERAGE(I3:K3)-AVERAGE(W3:Y3)</f>
        <v>-1.3000000000000043</v>
      </c>
      <c r="BB3" s="38">
        <f>AVERAGE(P3:R3)-AVERAGE(AD3:AF3)</f>
        <v>-5.93333333333333</v>
      </c>
      <c r="BC3" s="47">
        <v>-1.5</v>
      </c>
      <c r="BD3" s="48">
        <v>144.5</v>
      </c>
      <c r="BE3" s="52">
        <v>-1</v>
      </c>
      <c r="BF3" s="48">
        <v>143</v>
      </c>
      <c r="BG3" s="2"/>
      <c r="BH3" s="2"/>
      <c r="BI3" s="2"/>
      <c r="BJ3" s="52" t="s">
        <v>152</v>
      </c>
      <c r="BK3" s="2"/>
      <c r="BL3" s="2"/>
      <c r="BM3" s="55"/>
      <c r="BN3" s="55"/>
      <c r="BO3" s="49">
        <v>72</v>
      </c>
      <c r="BP3" s="48">
        <v>75</v>
      </c>
    </row>
    <row r="4" spans="1:70" x14ac:dyDescent="0.35">
      <c r="A4" s="18" t="s">
        <v>2</v>
      </c>
      <c r="B4" s="22" t="s">
        <v>3</v>
      </c>
      <c r="C4" s="14">
        <v>1.2070000000000001</v>
      </c>
      <c r="D4" s="5">
        <v>0.88600000000000001</v>
      </c>
      <c r="E4" s="8">
        <v>1.1619999999999999</v>
      </c>
      <c r="F4" s="8">
        <v>48.6</v>
      </c>
      <c r="G4" s="8">
        <v>52.7</v>
      </c>
      <c r="H4" s="8">
        <v>48.5</v>
      </c>
      <c r="I4" s="8">
        <v>79.400000000000006</v>
      </c>
      <c r="J4" s="8">
        <v>79.400000000000006</v>
      </c>
      <c r="K4" s="8">
        <v>83</v>
      </c>
      <c r="L4" s="8">
        <v>1.163</v>
      </c>
      <c r="M4" s="8">
        <v>49.6</v>
      </c>
      <c r="N4" s="8">
        <v>54.7</v>
      </c>
      <c r="O4" s="8">
        <v>41</v>
      </c>
      <c r="P4" s="8">
        <v>69.7</v>
      </c>
      <c r="Q4" s="8">
        <v>61.3</v>
      </c>
      <c r="R4" s="5">
        <v>71</v>
      </c>
      <c r="S4" s="8">
        <v>0.90300000000000002</v>
      </c>
      <c r="T4" s="8">
        <v>27.1</v>
      </c>
      <c r="U4" s="8">
        <v>16.399999999999999</v>
      </c>
      <c r="V4" s="8">
        <v>28.9</v>
      </c>
      <c r="W4" s="8">
        <v>43.3</v>
      </c>
      <c r="X4" s="8">
        <v>63.6</v>
      </c>
      <c r="Y4" s="8">
        <v>45.2</v>
      </c>
      <c r="Z4" s="8">
        <v>0.997</v>
      </c>
      <c r="AA4" s="8">
        <v>43.5</v>
      </c>
      <c r="AB4" s="8">
        <v>52.8</v>
      </c>
      <c r="AC4" s="8">
        <v>33.6</v>
      </c>
      <c r="AD4" s="8">
        <v>45.7</v>
      </c>
      <c r="AE4" s="8">
        <v>55</v>
      </c>
      <c r="AF4" s="5">
        <v>40.6</v>
      </c>
      <c r="AG4" s="26">
        <v>74</v>
      </c>
      <c r="AH4" s="33">
        <f>C4-D4</f>
        <v>0.32100000000000006</v>
      </c>
      <c r="AI4" s="33">
        <f t="shared" ref="AI4:AI19" si="1">E4-S4</f>
        <v>0.2589999999999999</v>
      </c>
      <c r="AJ4" s="34">
        <f t="shared" ref="AJ4:AJ19" si="2">L4-Z4</f>
        <v>0.16600000000000004</v>
      </c>
      <c r="AK4" s="35">
        <f t="shared" ref="AK4:AK18" si="3">AH4*$AG4</f>
        <v>23.754000000000005</v>
      </c>
      <c r="AL4" s="35">
        <f t="shared" ref="AL4:AL18" si="4">AI4*$AG4</f>
        <v>19.165999999999993</v>
      </c>
      <c r="AM4" s="36">
        <f t="shared" ref="AM4:AM18" si="5">AJ4*$AG4</f>
        <v>12.284000000000002</v>
      </c>
      <c r="AN4" s="35">
        <f t="shared" ref="AN4:AN18" si="6">(C4+D4)*$AG4</f>
        <v>154.88200000000001</v>
      </c>
      <c r="AO4" s="35">
        <f t="shared" ref="AO4:AO18" si="7">(E4+S4)*$AG4</f>
        <v>152.81</v>
      </c>
      <c r="AP4" s="36">
        <f t="shared" ref="AP4:AP18" si="8">(L4+Z4)*$AG4</f>
        <v>159.84</v>
      </c>
      <c r="AQ4" s="35">
        <f t="shared" ref="AQ4:AQ19" si="9">AVERAGE(F4:H4)</f>
        <v>49.933333333333337</v>
      </c>
      <c r="AR4" s="37">
        <f t="shared" ref="AR4:AR19" si="10">AVERAGE(M4:O4)</f>
        <v>48.433333333333337</v>
      </c>
      <c r="AS4" s="35">
        <f t="shared" ref="AS4:AS19" si="11">AVERAGE(T4:V4)</f>
        <v>24.133333333333336</v>
      </c>
      <c r="AT4" s="36">
        <f t="shared" ref="AT4:AT19" si="12">AVERAGE(AA4:AC4)</f>
        <v>43.300000000000004</v>
      </c>
      <c r="AU4" s="35">
        <f t="shared" ref="AU4:AU19" si="13">AVERAGE(I4:K4)</f>
        <v>80.600000000000009</v>
      </c>
      <c r="AV4" s="37">
        <f t="shared" ref="AV4:AV19" si="14">AVERAGE(P4:R4)</f>
        <v>67.333333333333329</v>
      </c>
      <c r="AW4" s="35">
        <f t="shared" ref="AW4:AW19" si="15">AVERAGE(W4:Y4)</f>
        <v>50.70000000000001</v>
      </c>
      <c r="AX4" s="36">
        <f t="shared" ref="AX4:AX19" si="16">AVERAGE(AD4:AF4)</f>
        <v>47.1</v>
      </c>
      <c r="AY4" s="35">
        <f t="shared" ref="AY4:AY19" si="17">AVERAGE(F4:H4)-AVERAGE(T4:V4)</f>
        <v>25.8</v>
      </c>
      <c r="AZ4" s="35">
        <f t="shared" ref="AZ4:AZ19" si="18">AVERAGE(M4:O4)-AVERAGE(AA4:AC4)</f>
        <v>5.1333333333333329</v>
      </c>
      <c r="BA4" s="35">
        <f t="shared" ref="BA4:BA18" si="19">AVERAGE(I4:K4)-AVERAGE(W4:Y4)</f>
        <v>29.9</v>
      </c>
      <c r="BB4" s="36">
        <f t="shared" ref="BB4:BB19" si="20">AVERAGE(P4:R4)-AVERAGE(AD4:AF4)</f>
        <v>20.233333333333327</v>
      </c>
      <c r="BC4" s="49">
        <v>-21.5</v>
      </c>
      <c r="BD4" s="48">
        <v>166.5</v>
      </c>
      <c r="BE4" s="52">
        <v>-16</v>
      </c>
      <c r="BF4" s="48">
        <v>150</v>
      </c>
      <c r="BG4" s="49">
        <v>21.5</v>
      </c>
      <c r="BH4" s="48" t="s">
        <v>101</v>
      </c>
      <c r="BI4" s="2"/>
      <c r="BJ4" s="52" t="s">
        <v>101</v>
      </c>
      <c r="BK4" s="49">
        <v>1</v>
      </c>
      <c r="BL4" s="48">
        <v>0</v>
      </c>
      <c r="BM4" s="55"/>
      <c r="BN4" s="48">
        <v>0</v>
      </c>
      <c r="BO4" s="49">
        <v>90</v>
      </c>
      <c r="BP4" s="48">
        <v>81</v>
      </c>
    </row>
    <row r="5" spans="1:70" x14ac:dyDescent="0.35">
      <c r="A5" s="18" t="s">
        <v>4</v>
      </c>
      <c r="B5" s="22" t="s">
        <v>5</v>
      </c>
      <c r="C5" s="14">
        <v>1.0920000000000001</v>
      </c>
      <c r="D5" s="5">
        <v>0.81499999999999995</v>
      </c>
      <c r="E5" s="8">
        <v>1.0529999999999999</v>
      </c>
      <c r="F5" s="8">
        <v>52.4</v>
      </c>
      <c r="G5" s="8">
        <v>48.2</v>
      </c>
      <c r="H5" s="8">
        <v>52</v>
      </c>
      <c r="I5" s="8">
        <v>63</v>
      </c>
      <c r="J5" s="8">
        <v>50</v>
      </c>
      <c r="K5" s="8">
        <v>69</v>
      </c>
      <c r="L5" s="8">
        <v>1.08</v>
      </c>
      <c r="M5" s="8">
        <v>45.7</v>
      </c>
      <c r="N5" s="8">
        <v>0</v>
      </c>
      <c r="O5" s="8">
        <v>34</v>
      </c>
      <c r="P5" s="8">
        <v>68.900000000000006</v>
      </c>
      <c r="Q5" s="8">
        <v>7.8</v>
      </c>
      <c r="R5" s="5">
        <v>70</v>
      </c>
      <c r="S5" s="8">
        <v>0.84199999999999997</v>
      </c>
      <c r="T5" s="8">
        <v>20.399999999999999</v>
      </c>
      <c r="U5" s="8">
        <v>41.6</v>
      </c>
      <c r="V5" s="8">
        <v>23</v>
      </c>
      <c r="W5" s="8">
        <v>34.799999999999997</v>
      </c>
      <c r="X5" s="8">
        <v>54.1</v>
      </c>
      <c r="Y5" s="8">
        <v>37</v>
      </c>
      <c r="Z5" s="8">
        <v>1.044</v>
      </c>
      <c r="AA5" s="8">
        <v>31.1</v>
      </c>
      <c r="AB5" s="8">
        <v>34.6</v>
      </c>
      <c r="AC5" s="8">
        <v>23</v>
      </c>
      <c r="AD5" s="8">
        <v>65.099999999999994</v>
      </c>
      <c r="AE5" s="8">
        <v>70</v>
      </c>
      <c r="AF5" s="5">
        <v>62</v>
      </c>
      <c r="AG5" s="26">
        <v>67</v>
      </c>
      <c r="AH5" s="33">
        <f t="shared" ref="AH5:AH19" si="21">C5-D5</f>
        <v>0.27700000000000014</v>
      </c>
      <c r="AI5" s="33">
        <f t="shared" si="1"/>
        <v>0.21099999999999997</v>
      </c>
      <c r="AJ5" s="34">
        <f t="shared" si="2"/>
        <v>3.6000000000000032E-2</v>
      </c>
      <c r="AK5" s="35">
        <f t="shared" si="3"/>
        <v>18.559000000000008</v>
      </c>
      <c r="AL5" s="35">
        <f t="shared" si="4"/>
        <v>14.136999999999997</v>
      </c>
      <c r="AM5" s="36">
        <f t="shared" si="5"/>
        <v>2.4120000000000021</v>
      </c>
      <c r="AN5" s="35">
        <f t="shared" si="6"/>
        <v>127.76900000000001</v>
      </c>
      <c r="AO5" s="35">
        <f t="shared" si="7"/>
        <v>126.965</v>
      </c>
      <c r="AP5" s="36">
        <f t="shared" si="8"/>
        <v>142.30800000000002</v>
      </c>
      <c r="AQ5" s="35">
        <f t="shared" si="9"/>
        <v>50.866666666666667</v>
      </c>
      <c r="AR5" s="37">
        <f t="shared" si="10"/>
        <v>26.566666666666666</v>
      </c>
      <c r="AS5" s="35">
        <f t="shared" si="11"/>
        <v>28.333333333333332</v>
      </c>
      <c r="AT5" s="36">
        <f t="shared" si="12"/>
        <v>29.566666666666666</v>
      </c>
      <c r="AU5" s="35">
        <f t="shared" si="13"/>
        <v>60.666666666666664</v>
      </c>
      <c r="AV5" s="37">
        <f t="shared" si="14"/>
        <v>48.9</v>
      </c>
      <c r="AW5" s="35">
        <f t="shared" si="15"/>
        <v>41.966666666666669</v>
      </c>
      <c r="AX5" s="36">
        <f t="shared" si="16"/>
        <v>65.7</v>
      </c>
      <c r="AY5" s="35">
        <f t="shared" si="17"/>
        <v>22.533333333333335</v>
      </c>
      <c r="AZ5" s="35">
        <f t="shared" si="18"/>
        <v>-3</v>
      </c>
      <c r="BA5" s="35">
        <f t="shared" si="19"/>
        <v>18.699999999999996</v>
      </c>
      <c r="BB5" s="36">
        <f t="shared" si="20"/>
        <v>-16.800000000000004</v>
      </c>
      <c r="BC5" s="49">
        <v>-14.5</v>
      </c>
      <c r="BD5" s="48">
        <v>142.5</v>
      </c>
      <c r="BE5" s="52">
        <v>-8</v>
      </c>
      <c r="BF5" s="48">
        <v>133</v>
      </c>
      <c r="BG5" s="49">
        <v>14.5</v>
      </c>
      <c r="BH5" s="48" t="s">
        <v>101</v>
      </c>
      <c r="BI5" s="52">
        <v>14.5</v>
      </c>
      <c r="BJ5" s="55"/>
      <c r="BK5" s="49">
        <v>0</v>
      </c>
      <c r="BL5" s="48">
        <v>1</v>
      </c>
      <c r="BM5" s="52">
        <v>0</v>
      </c>
      <c r="BN5" s="55"/>
      <c r="BO5" s="49">
        <v>82</v>
      </c>
      <c r="BP5" s="48">
        <v>55</v>
      </c>
    </row>
    <row r="6" spans="1:70" x14ac:dyDescent="0.35">
      <c r="A6" s="18" t="s">
        <v>6</v>
      </c>
      <c r="B6" s="22" t="s">
        <v>7</v>
      </c>
      <c r="C6" s="14">
        <v>1.0580000000000001</v>
      </c>
      <c r="D6" s="5">
        <v>0.97899999999999998</v>
      </c>
      <c r="E6" s="8">
        <v>1.042</v>
      </c>
      <c r="F6" s="8">
        <v>45.6</v>
      </c>
      <c r="G6" s="8">
        <v>35.799999999999997</v>
      </c>
      <c r="H6" s="8">
        <v>48</v>
      </c>
      <c r="I6" s="8">
        <v>65.900000000000006</v>
      </c>
      <c r="J6" s="8">
        <v>64.400000000000006</v>
      </c>
      <c r="K6" s="8">
        <v>71</v>
      </c>
      <c r="L6" s="8">
        <v>1.0369999999999999</v>
      </c>
      <c r="M6" s="8">
        <v>40.299999999999997</v>
      </c>
      <c r="N6" s="8">
        <v>40.5</v>
      </c>
      <c r="O6" s="8">
        <v>37.5</v>
      </c>
      <c r="P6" s="8">
        <v>50.7</v>
      </c>
      <c r="Q6" s="8">
        <v>60.9</v>
      </c>
      <c r="R6" s="5">
        <v>45.4</v>
      </c>
      <c r="S6" s="8">
        <v>0.99</v>
      </c>
      <c r="T6" s="8">
        <v>38.9</v>
      </c>
      <c r="U6" s="8">
        <v>35.799999999999997</v>
      </c>
      <c r="V6" s="8">
        <v>47</v>
      </c>
      <c r="W6" s="8">
        <v>56.7</v>
      </c>
      <c r="X6" s="8">
        <v>60.1</v>
      </c>
      <c r="Y6" s="8">
        <v>53</v>
      </c>
      <c r="Z6" s="8">
        <v>1.0209999999999999</v>
      </c>
      <c r="AA6" s="8">
        <v>25.4</v>
      </c>
      <c r="AB6" s="8">
        <v>21.3</v>
      </c>
      <c r="AC6" s="8">
        <v>17.5</v>
      </c>
      <c r="AD6" s="8">
        <v>64.5</v>
      </c>
      <c r="AE6" s="8">
        <v>72.3</v>
      </c>
      <c r="AF6" s="5">
        <v>64.5</v>
      </c>
      <c r="AG6" s="26">
        <v>69</v>
      </c>
      <c r="AH6" s="33">
        <f t="shared" si="21"/>
        <v>7.900000000000007E-2</v>
      </c>
      <c r="AI6" s="33">
        <f t="shared" si="1"/>
        <v>5.2000000000000046E-2</v>
      </c>
      <c r="AJ6" s="34">
        <f t="shared" si="2"/>
        <v>1.6000000000000014E-2</v>
      </c>
      <c r="AK6" s="35">
        <f t="shared" si="3"/>
        <v>5.451000000000005</v>
      </c>
      <c r="AL6" s="35">
        <f t="shared" si="4"/>
        <v>3.5880000000000032</v>
      </c>
      <c r="AM6" s="36">
        <f t="shared" si="5"/>
        <v>1.104000000000001</v>
      </c>
      <c r="AN6" s="35">
        <f t="shared" si="6"/>
        <v>140.553</v>
      </c>
      <c r="AO6" s="35">
        <f t="shared" si="7"/>
        <v>140.208</v>
      </c>
      <c r="AP6" s="36">
        <f t="shared" si="8"/>
        <v>142.00199999999998</v>
      </c>
      <c r="AQ6" s="35">
        <f t="shared" si="9"/>
        <v>43.133333333333333</v>
      </c>
      <c r="AR6" s="37">
        <f t="shared" si="10"/>
        <v>39.43333333333333</v>
      </c>
      <c r="AS6" s="35">
        <f t="shared" si="11"/>
        <v>40.566666666666663</v>
      </c>
      <c r="AT6" s="36">
        <f t="shared" si="12"/>
        <v>21.400000000000002</v>
      </c>
      <c r="AU6" s="35">
        <f t="shared" si="13"/>
        <v>67.100000000000009</v>
      </c>
      <c r="AV6" s="37">
        <f t="shared" si="14"/>
        <v>52.333333333333336</v>
      </c>
      <c r="AW6" s="35">
        <f t="shared" si="15"/>
        <v>56.6</v>
      </c>
      <c r="AX6" s="36">
        <f t="shared" si="16"/>
        <v>67.100000000000009</v>
      </c>
      <c r="AY6" s="35">
        <f t="shared" si="17"/>
        <v>2.56666666666667</v>
      </c>
      <c r="AZ6" s="35">
        <f t="shared" si="18"/>
        <v>18.033333333333328</v>
      </c>
      <c r="BA6" s="35">
        <f t="shared" si="19"/>
        <v>10.500000000000007</v>
      </c>
      <c r="BB6" s="36">
        <f t="shared" si="20"/>
        <v>-14.766666666666673</v>
      </c>
      <c r="BC6" s="49">
        <v>1.5</v>
      </c>
      <c r="BD6" s="48">
        <v>146.5</v>
      </c>
      <c r="BE6" s="52">
        <v>5</v>
      </c>
      <c r="BF6" s="48">
        <v>137</v>
      </c>
      <c r="BG6" s="49">
        <v>1.5</v>
      </c>
      <c r="BH6" s="48" t="s">
        <v>101</v>
      </c>
      <c r="BI6" s="55"/>
      <c r="BJ6" s="55"/>
      <c r="BK6" s="49">
        <v>0</v>
      </c>
      <c r="BL6" s="48">
        <v>0</v>
      </c>
      <c r="BM6" s="55"/>
      <c r="BN6" s="55"/>
      <c r="BO6" s="49">
        <v>70</v>
      </c>
      <c r="BP6" s="48">
        <v>78</v>
      </c>
    </row>
    <row r="7" spans="1:70" x14ac:dyDescent="0.35">
      <c r="A7" s="18" t="s">
        <v>8</v>
      </c>
      <c r="B7" s="22" t="s">
        <v>9</v>
      </c>
      <c r="C7" s="14">
        <v>1.1890000000000001</v>
      </c>
      <c r="D7" s="5">
        <v>0.78900000000000003</v>
      </c>
      <c r="E7" s="8">
        <v>1.173</v>
      </c>
      <c r="F7" s="8">
        <v>58.5</v>
      </c>
      <c r="G7" s="8">
        <v>56.2</v>
      </c>
      <c r="H7" s="8">
        <v>61.4</v>
      </c>
      <c r="I7" s="8">
        <v>82.9</v>
      </c>
      <c r="J7" s="8">
        <v>80.900000000000006</v>
      </c>
      <c r="K7" s="8">
        <v>86.8</v>
      </c>
      <c r="L7" s="8">
        <v>1.196</v>
      </c>
      <c r="M7" s="8">
        <v>45.9</v>
      </c>
      <c r="N7" s="8">
        <v>38.799999999999997</v>
      </c>
      <c r="O7" s="8">
        <v>44.3</v>
      </c>
      <c r="P7" s="8">
        <v>76.599999999999994</v>
      </c>
      <c r="Q7" s="8">
        <v>87.6</v>
      </c>
      <c r="R7" s="5">
        <v>70.8</v>
      </c>
      <c r="S7" s="8">
        <v>0.80500000000000005</v>
      </c>
      <c r="T7" s="8">
        <v>22.4</v>
      </c>
      <c r="U7" s="8">
        <v>29.4</v>
      </c>
      <c r="V7" s="8">
        <v>21.3</v>
      </c>
      <c r="W7" s="8">
        <v>33.6</v>
      </c>
      <c r="X7" s="8">
        <v>45</v>
      </c>
      <c r="Y7" s="8">
        <v>31.6</v>
      </c>
      <c r="Z7" s="8">
        <v>0.89300000000000002</v>
      </c>
      <c r="AA7" s="8">
        <v>23.1</v>
      </c>
      <c r="AB7" s="8">
        <v>19.899999999999999</v>
      </c>
      <c r="AC7" s="8">
        <v>14</v>
      </c>
      <c r="AD7" s="8">
        <v>50</v>
      </c>
      <c r="AE7" s="8">
        <v>57.2</v>
      </c>
      <c r="AF7" s="5">
        <v>47</v>
      </c>
      <c r="AG7" s="26">
        <v>66</v>
      </c>
      <c r="AH7" s="33">
        <f t="shared" si="21"/>
        <v>0.4</v>
      </c>
      <c r="AI7" s="33">
        <f t="shared" si="1"/>
        <v>0.36799999999999999</v>
      </c>
      <c r="AJ7" s="34">
        <f t="shared" si="2"/>
        <v>0.30299999999999994</v>
      </c>
      <c r="AK7" s="35">
        <f t="shared" si="3"/>
        <v>26.400000000000002</v>
      </c>
      <c r="AL7" s="35">
        <f t="shared" si="4"/>
        <v>24.288</v>
      </c>
      <c r="AM7" s="36">
        <f t="shared" si="5"/>
        <v>19.997999999999998</v>
      </c>
      <c r="AN7" s="35">
        <f t="shared" si="6"/>
        <v>130.548</v>
      </c>
      <c r="AO7" s="35">
        <f t="shared" si="7"/>
        <v>130.548</v>
      </c>
      <c r="AP7" s="36">
        <f t="shared" si="8"/>
        <v>137.874</v>
      </c>
      <c r="AQ7" s="35">
        <f t="shared" si="9"/>
        <v>58.699999999999996</v>
      </c>
      <c r="AR7" s="37">
        <f t="shared" si="10"/>
        <v>43</v>
      </c>
      <c r="AS7" s="35">
        <f t="shared" si="11"/>
        <v>24.366666666666664</v>
      </c>
      <c r="AT7" s="36">
        <f t="shared" si="12"/>
        <v>19</v>
      </c>
      <c r="AU7" s="35">
        <f t="shared" si="13"/>
        <v>83.533333333333346</v>
      </c>
      <c r="AV7" s="37">
        <f t="shared" si="14"/>
        <v>78.333333333333329</v>
      </c>
      <c r="AW7" s="35">
        <f t="shared" si="15"/>
        <v>36.733333333333327</v>
      </c>
      <c r="AX7" s="36">
        <f t="shared" si="16"/>
        <v>51.4</v>
      </c>
      <c r="AY7" s="35">
        <f t="shared" si="17"/>
        <v>34.333333333333329</v>
      </c>
      <c r="AZ7" s="35">
        <f t="shared" si="18"/>
        <v>24</v>
      </c>
      <c r="BA7" s="35">
        <f t="shared" si="19"/>
        <v>46.800000000000018</v>
      </c>
      <c r="BB7" s="36">
        <f t="shared" si="20"/>
        <v>26.93333333333333</v>
      </c>
      <c r="BC7" s="49">
        <v>-31.5</v>
      </c>
      <c r="BD7" s="48">
        <v>140.5</v>
      </c>
      <c r="BE7" s="52">
        <v>-25</v>
      </c>
      <c r="BF7" s="48">
        <v>143</v>
      </c>
      <c r="BG7" s="49">
        <v>31.5</v>
      </c>
      <c r="BH7" s="2"/>
      <c r="BI7" s="49">
        <v>31.5</v>
      </c>
      <c r="BJ7" s="52" t="s">
        <v>152</v>
      </c>
      <c r="BK7" s="49">
        <v>0</v>
      </c>
      <c r="BL7" s="2"/>
      <c r="BM7" s="49">
        <v>0</v>
      </c>
      <c r="BN7" s="52">
        <v>1</v>
      </c>
      <c r="BO7" s="49">
        <v>93</v>
      </c>
      <c r="BP7" s="48">
        <v>49</v>
      </c>
    </row>
    <row r="8" spans="1:70" x14ac:dyDescent="0.35">
      <c r="A8" s="18" t="s">
        <v>10</v>
      </c>
      <c r="B8" s="22" t="s">
        <v>11</v>
      </c>
      <c r="C8" s="14">
        <v>1.0589999999999999</v>
      </c>
      <c r="D8" s="5">
        <v>1.0029999999999999</v>
      </c>
      <c r="E8" s="8">
        <v>1.0649999999999999</v>
      </c>
      <c r="F8" s="8">
        <v>49.6</v>
      </c>
      <c r="G8" s="8">
        <v>54.1</v>
      </c>
      <c r="H8" s="8">
        <v>51</v>
      </c>
      <c r="I8" s="8">
        <v>66.400000000000006</v>
      </c>
      <c r="J8" s="8">
        <v>61.3</v>
      </c>
      <c r="K8" s="8">
        <v>75.5</v>
      </c>
      <c r="L8" s="8">
        <v>1.1439999999999999</v>
      </c>
      <c r="M8" s="8">
        <v>47.6</v>
      </c>
      <c r="N8" s="8">
        <v>63.3</v>
      </c>
      <c r="O8" s="8">
        <v>42</v>
      </c>
      <c r="P8" s="8">
        <v>70.5</v>
      </c>
      <c r="Q8" s="8">
        <v>76.599999999999994</v>
      </c>
      <c r="R8" s="5">
        <v>73.400000000000006</v>
      </c>
      <c r="S8" s="8">
        <v>0.97399999999999998</v>
      </c>
      <c r="T8" s="8">
        <v>41.4</v>
      </c>
      <c r="U8" s="8">
        <v>51.9</v>
      </c>
      <c r="V8" s="8">
        <v>37.200000000000003</v>
      </c>
      <c r="W8" s="8">
        <v>62.4</v>
      </c>
      <c r="X8" s="8">
        <v>77.7</v>
      </c>
      <c r="Y8" s="8">
        <v>63.8</v>
      </c>
      <c r="Z8" s="8">
        <v>0.96699999999999997</v>
      </c>
      <c r="AA8" s="8">
        <v>23.7</v>
      </c>
      <c r="AB8" s="8">
        <v>23.3</v>
      </c>
      <c r="AC8" s="8">
        <v>20</v>
      </c>
      <c r="AD8" s="8">
        <v>59.2</v>
      </c>
      <c r="AE8" s="8">
        <v>43.9</v>
      </c>
      <c r="AF8" s="5">
        <v>67</v>
      </c>
      <c r="AG8" s="26">
        <v>65</v>
      </c>
      <c r="AH8" s="33">
        <f t="shared" si="21"/>
        <v>5.600000000000005E-2</v>
      </c>
      <c r="AI8" s="33">
        <f t="shared" si="1"/>
        <v>9.099999999999997E-2</v>
      </c>
      <c r="AJ8" s="34">
        <f t="shared" si="2"/>
        <v>0.17699999999999994</v>
      </c>
      <c r="AK8" s="35">
        <f>AH8*$AG8</f>
        <v>3.6400000000000032</v>
      </c>
      <c r="AL8" s="35">
        <f t="shared" si="4"/>
        <v>5.9149999999999983</v>
      </c>
      <c r="AM8" s="36">
        <f t="shared" si="5"/>
        <v>11.504999999999995</v>
      </c>
      <c r="AN8" s="35">
        <f t="shared" si="6"/>
        <v>134.03</v>
      </c>
      <c r="AO8" s="35">
        <f t="shared" si="7"/>
        <v>132.53499999999997</v>
      </c>
      <c r="AP8" s="36">
        <f t="shared" si="8"/>
        <v>137.21499999999997</v>
      </c>
      <c r="AQ8" s="35">
        <f t="shared" si="9"/>
        <v>51.566666666666663</v>
      </c>
      <c r="AR8" s="37">
        <f t="shared" si="10"/>
        <v>50.966666666666669</v>
      </c>
      <c r="AS8" s="35">
        <f t="shared" si="11"/>
        <v>43.5</v>
      </c>
      <c r="AT8" s="36">
        <f t="shared" si="12"/>
        <v>22.333333333333332</v>
      </c>
      <c r="AU8" s="35">
        <f t="shared" si="13"/>
        <v>67.733333333333334</v>
      </c>
      <c r="AV8" s="37">
        <f t="shared" si="14"/>
        <v>73.5</v>
      </c>
      <c r="AW8" s="35">
        <f t="shared" si="15"/>
        <v>67.966666666666654</v>
      </c>
      <c r="AX8" s="36">
        <f t="shared" si="16"/>
        <v>56.699999999999996</v>
      </c>
      <c r="AY8" s="35">
        <f t="shared" si="17"/>
        <v>8.0666666666666629</v>
      </c>
      <c r="AZ8" s="35">
        <f t="shared" si="18"/>
        <v>28.633333333333336</v>
      </c>
      <c r="BA8" s="35">
        <f t="shared" si="19"/>
        <v>-0.23333333333332007</v>
      </c>
      <c r="BB8" s="36">
        <f t="shared" si="20"/>
        <v>16.800000000000004</v>
      </c>
      <c r="BC8" s="49">
        <v>-4.5</v>
      </c>
      <c r="BD8" s="48">
        <v>135.5</v>
      </c>
      <c r="BE8" s="52">
        <v>-5.5</v>
      </c>
      <c r="BF8" s="48">
        <v>136</v>
      </c>
      <c r="BG8" s="2"/>
      <c r="BH8" s="2"/>
      <c r="BI8" s="2"/>
      <c r="BJ8" s="52" t="s">
        <v>152</v>
      </c>
      <c r="BK8" s="2"/>
      <c r="BL8" s="2"/>
      <c r="BM8" s="55"/>
      <c r="BN8" s="48">
        <v>0</v>
      </c>
      <c r="BO8" s="49">
        <v>59</v>
      </c>
      <c r="BP8" s="48">
        <v>56</v>
      </c>
    </row>
    <row r="9" spans="1:70" x14ac:dyDescent="0.35">
      <c r="A9" s="18" t="s">
        <v>12</v>
      </c>
      <c r="B9" s="22" t="s">
        <v>13</v>
      </c>
      <c r="C9" s="14">
        <v>1.0960000000000001</v>
      </c>
      <c r="D9" s="5">
        <v>1.0760000000000001</v>
      </c>
      <c r="E9" s="8">
        <v>1.054</v>
      </c>
      <c r="F9" s="8">
        <v>51</v>
      </c>
      <c r="G9" s="8">
        <v>44.5</v>
      </c>
      <c r="H9" s="8">
        <v>47</v>
      </c>
      <c r="I9" s="8">
        <v>65.599999999999994</v>
      </c>
      <c r="J9" s="8">
        <v>46.9</v>
      </c>
      <c r="K9" s="8">
        <v>73</v>
      </c>
      <c r="L9" s="8">
        <v>1.038</v>
      </c>
      <c r="M9" s="8">
        <v>40.799999999999997</v>
      </c>
      <c r="N9" s="8">
        <v>46.4</v>
      </c>
      <c r="O9" s="8">
        <v>34</v>
      </c>
      <c r="P9" s="8">
        <v>51</v>
      </c>
      <c r="Q9" s="8">
        <v>49.2</v>
      </c>
      <c r="R9" s="5">
        <v>43</v>
      </c>
      <c r="S9" s="8">
        <v>1.0249999999999999</v>
      </c>
      <c r="T9" s="8">
        <v>44.3</v>
      </c>
      <c r="U9" s="8">
        <v>45.9</v>
      </c>
      <c r="V9" s="8">
        <v>39.299999999999997</v>
      </c>
      <c r="W9" s="8">
        <v>65.2</v>
      </c>
      <c r="X9" s="8">
        <v>56.4</v>
      </c>
      <c r="Y9" s="8">
        <v>72.8</v>
      </c>
      <c r="Z9" s="8">
        <v>1.077</v>
      </c>
      <c r="AA9" s="8">
        <v>43.8</v>
      </c>
      <c r="AB9" s="8">
        <v>59.7</v>
      </c>
      <c r="AC9" s="8">
        <v>28.9</v>
      </c>
      <c r="AD9" s="8">
        <v>55.1</v>
      </c>
      <c r="AE9" s="8">
        <v>62.5</v>
      </c>
      <c r="AF9" s="5">
        <v>50</v>
      </c>
      <c r="AG9" s="26">
        <v>71</v>
      </c>
      <c r="AH9" s="33">
        <f t="shared" si="21"/>
        <v>2.0000000000000018E-2</v>
      </c>
      <c r="AI9" s="33">
        <f t="shared" si="1"/>
        <v>2.9000000000000137E-2</v>
      </c>
      <c r="AJ9" s="34">
        <f t="shared" si="2"/>
        <v>-3.8999999999999924E-2</v>
      </c>
      <c r="AK9" s="35">
        <f t="shared" si="3"/>
        <v>1.4200000000000013</v>
      </c>
      <c r="AL9" s="35">
        <f t="shared" si="4"/>
        <v>2.0590000000000099</v>
      </c>
      <c r="AM9" s="36">
        <f t="shared" si="5"/>
        <v>-2.7689999999999948</v>
      </c>
      <c r="AN9" s="35">
        <f t="shared" si="6"/>
        <v>154.21200000000002</v>
      </c>
      <c r="AO9" s="35">
        <f t="shared" si="7"/>
        <v>147.60899999999998</v>
      </c>
      <c r="AP9" s="36">
        <f t="shared" si="8"/>
        <v>150.16500000000002</v>
      </c>
      <c r="AQ9" s="35">
        <f t="shared" si="9"/>
        <v>47.5</v>
      </c>
      <c r="AR9" s="37">
        <f t="shared" si="10"/>
        <v>40.4</v>
      </c>
      <c r="AS9" s="35">
        <f t="shared" si="11"/>
        <v>43.166666666666664</v>
      </c>
      <c r="AT9" s="36">
        <f>AVERAGE(AA9:AC9)</f>
        <v>44.133333333333333</v>
      </c>
      <c r="AU9" s="35">
        <f t="shared" si="13"/>
        <v>61.833333333333336</v>
      </c>
      <c r="AV9" s="37">
        <f t="shared" si="14"/>
        <v>47.733333333333327</v>
      </c>
      <c r="AW9" s="35">
        <f t="shared" si="15"/>
        <v>64.8</v>
      </c>
      <c r="AX9" s="36">
        <f t="shared" si="16"/>
        <v>55.866666666666667</v>
      </c>
      <c r="AY9" s="35">
        <f t="shared" si="17"/>
        <v>4.3333333333333357</v>
      </c>
      <c r="AZ9" s="35">
        <f t="shared" si="18"/>
        <v>-3.7333333333333343</v>
      </c>
      <c r="BA9" s="35">
        <f t="shared" si="19"/>
        <v>-2.9666666666666615</v>
      </c>
      <c r="BB9" s="36">
        <f t="shared" si="20"/>
        <v>-8.13333333333334</v>
      </c>
      <c r="BC9" s="49">
        <v>2.5</v>
      </c>
      <c r="BD9" s="48">
        <v>155.5</v>
      </c>
      <c r="BE9" s="52">
        <v>-0.5</v>
      </c>
      <c r="BF9" s="48">
        <v>149</v>
      </c>
      <c r="BG9" s="2"/>
      <c r="BH9" s="2"/>
      <c r="BI9" s="2"/>
      <c r="BJ9" s="2"/>
      <c r="BK9" s="2"/>
      <c r="BL9" s="2"/>
      <c r="BM9" s="55"/>
      <c r="BN9" s="55"/>
      <c r="BO9" s="49">
        <v>71</v>
      </c>
      <c r="BP9" s="48">
        <v>6</v>
      </c>
    </row>
    <row r="10" spans="1:70" x14ac:dyDescent="0.35">
      <c r="A10" s="18" t="s">
        <v>14</v>
      </c>
      <c r="B10" s="22" t="s">
        <v>15</v>
      </c>
      <c r="C10" s="14">
        <v>1.103</v>
      </c>
      <c r="D10" s="5">
        <v>0.872</v>
      </c>
      <c r="E10" s="8">
        <v>1.0309999999999999</v>
      </c>
      <c r="F10" s="8">
        <v>47.2</v>
      </c>
      <c r="G10" s="8">
        <v>36.9</v>
      </c>
      <c r="H10" s="8">
        <v>47</v>
      </c>
      <c r="I10" s="8">
        <v>63.2</v>
      </c>
      <c r="J10" s="8">
        <v>46.3</v>
      </c>
      <c r="K10" s="8">
        <v>67</v>
      </c>
      <c r="L10" s="8">
        <v>1.075</v>
      </c>
      <c r="M10" s="8">
        <v>43.5</v>
      </c>
      <c r="N10" s="8">
        <v>40.4</v>
      </c>
      <c r="O10" s="8">
        <v>35.299999999999997</v>
      </c>
      <c r="P10" s="8">
        <v>62.9</v>
      </c>
      <c r="Q10" s="8">
        <v>43.9</v>
      </c>
      <c r="R10" s="5">
        <v>65</v>
      </c>
      <c r="S10" s="8">
        <v>0.90800000000000003</v>
      </c>
      <c r="T10" s="8">
        <v>28.1</v>
      </c>
      <c r="U10" s="8">
        <v>15</v>
      </c>
      <c r="V10" s="8">
        <v>28</v>
      </c>
      <c r="W10" s="8">
        <v>54.5</v>
      </c>
      <c r="X10" s="8">
        <v>40.4</v>
      </c>
      <c r="Y10" s="8">
        <v>54</v>
      </c>
      <c r="Z10" s="8">
        <v>1.0129999999999999</v>
      </c>
      <c r="AA10" s="8">
        <v>36.6</v>
      </c>
      <c r="AB10" s="8">
        <v>50.4</v>
      </c>
      <c r="AC10" s="8">
        <v>24</v>
      </c>
      <c r="AD10" s="8">
        <v>46.5</v>
      </c>
      <c r="AE10" s="8">
        <v>48.1</v>
      </c>
      <c r="AF10" s="5">
        <v>42</v>
      </c>
      <c r="AG10" s="26">
        <v>73</v>
      </c>
      <c r="AH10" s="33">
        <f t="shared" si="21"/>
        <v>0.23099999999999998</v>
      </c>
      <c r="AI10" s="33">
        <f t="shared" si="1"/>
        <v>0.12299999999999989</v>
      </c>
      <c r="AJ10" s="34">
        <f t="shared" si="2"/>
        <v>6.2000000000000055E-2</v>
      </c>
      <c r="AK10" s="35">
        <f t="shared" si="3"/>
        <v>16.863</v>
      </c>
      <c r="AL10" s="35">
        <f t="shared" si="4"/>
        <v>8.9789999999999921</v>
      </c>
      <c r="AM10" s="36">
        <f t="shared" si="5"/>
        <v>4.5260000000000042</v>
      </c>
      <c r="AN10" s="35">
        <f t="shared" si="6"/>
        <v>144.17500000000001</v>
      </c>
      <c r="AO10" s="35">
        <f t="shared" si="7"/>
        <v>141.547</v>
      </c>
      <c r="AP10" s="36">
        <f t="shared" si="8"/>
        <v>152.42400000000001</v>
      </c>
      <c r="AQ10" s="35">
        <f t="shared" si="9"/>
        <v>43.699999999999996</v>
      </c>
      <c r="AR10" s="37">
        <f t="shared" si="10"/>
        <v>39.733333333333334</v>
      </c>
      <c r="AS10" s="35">
        <f t="shared" si="11"/>
        <v>23.7</v>
      </c>
      <c r="AT10" s="36">
        <f t="shared" si="12"/>
        <v>37</v>
      </c>
      <c r="AU10" s="35">
        <f t="shared" si="13"/>
        <v>58.833333333333336</v>
      </c>
      <c r="AV10" s="37">
        <f t="shared" si="14"/>
        <v>57.266666666666673</v>
      </c>
      <c r="AW10" s="35">
        <f t="shared" si="15"/>
        <v>49.633333333333333</v>
      </c>
      <c r="AX10" s="36">
        <f t="shared" si="16"/>
        <v>45.533333333333331</v>
      </c>
      <c r="AY10" s="35">
        <f t="shared" si="17"/>
        <v>19.999999999999996</v>
      </c>
      <c r="AZ10" s="35">
        <f t="shared" si="18"/>
        <v>2.7333333333333343</v>
      </c>
      <c r="BA10" s="35">
        <f t="shared" si="19"/>
        <v>9.2000000000000028</v>
      </c>
      <c r="BB10" s="36">
        <f t="shared" si="20"/>
        <v>11.733333333333341</v>
      </c>
      <c r="BC10" s="49">
        <v>-10.5</v>
      </c>
      <c r="BD10" s="48">
        <v>150.5</v>
      </c>
      <c r="BE10" s="52">
        <v>-9</v>
      </c>
      <c r="BF10" s="48">
        <v>140</v>
      </c>
      <c r="BG10" s="2"/>
      <c r="BH10" s="48" t="s">
        <v>101</v>
      </c>
      <c r="BI10" s="2"/>
      <c r="BJ10" s="2"/>
      <c r="BK10" s="2"/>
      <c r="BL10" s="48">
        <v>1</v>
      </c>
      <c r="BM10" s="55"/>
      <c r="BN10" s="55"/>
      <c r="BO10" s="49">
        <v>81</v>
      </c>
      <c r="BP10" s="48">
        <v>49</v>
      </c>
      <c r="BR10" t="s">
        <v>149</v>
      </c>
    </row>
    <row r="11" spans="1:70" x14ac:dyDescent="0.35">
      <c r="A11" s="18" t="s">
        <v>16</v>
      </c>
      <c r="B11" s="22" t="s">
        <v>17</v>
      </c>
      <c r="C11" s="14">
        <v>1.21</v>
      </c>
      <c r="D11" s="5">
        <v>0.86399999999999999</v>
      </c>
      <c r="E11" s="8">
        <v>1.179</v>
      </c>
      <c r="F11" s="8">
        <v>62.2</v>
      </c>
      <c r="G11" s="8">
        <v>55</v>
      </c>
      <c r="H11" s="8">
        <v>65.5</v>
      </c>
      <c r="I11" s="8">
        <v>81</v>
      </c>
      <c r="J11" s="8">
        <v>64.2</v>
      </c>
      <c r="K11" s="8">
        <v>86</v>
      </c>
      <c r="L11" s="8">
        <v>1.2609999999999999</v>
      </c>
      <c r="M11" s="8">
        <v>66.400000000000006</v>
      </c>
      <c r="N11" s="8">
        <v>63.2</v>
      </c>
      <c r="O11" s="8">
        <v>60.9</v>
      </c>
      <c r="P11" s="8">
        <v>85.4</v>
      </c>
      <c r="Q11" s="8">
        <v>64.2</v>
      </c>
      <c r="R11" s="5">
        <v>82.3</v>
      </c>
      <c r="S11" s="8">
        <v>0.90700000000000003</v>
      </c>
      <c r="T11" s="8">
        <v>25.6</v>
      </c>
      <c r="U11" s="8">
        <v>25.9</v>
      </c>
      <c r="V11" s="8">
        <v>26</v>
      </c>
      <c r="W11" s="8">
        <v>48.9</v>
      </c>
      <c r="X11" s="8">
        <v>44.1</v>
      </c>
      <c r="Y11" s="8">
        <v>52</v>
      </c>
      <c r="Z11" s="8">
        <v>0.97199999999999998</v>
      </c>
      <c r="AA11" s="8">
        <v>29.4</v>
      </c>
      <c r="AB11" s="8">
        <v>21.8</v>
      </c>
      <c r="AC11" s="8">
        <v>21.5</v>
      </c>
      <c r="AD11" s="8">
        <v>39.799999999999997</v>
      </c>
      <c r="AE11" s="8">
        <v>32.299999999999997</v>
      </c>
      <c r="AF11" s="5">
        <v>41</v>
      </c>
      <c r="AG11" s="26">
        <v>69</v>
      </c>
      <c r="AH11" s="33">
        <f t="shared" si="21"/>
        <v>0.34599999999999997</v>
      </c>
      <c r="AI11" s="33">
        <f t="shared" si="1"/>
        <v>0.27200000000000002</v>
      </c>
      <c r="AJ11" s="34">
        <f t="shared" si="2"/>
        <v>0.28899999999999992</v>
      </c>
      <c r="AK11" s="35">
        <f t="shared" si="3"/>
        <v>23.873999999999999</v>
      </c>
      <c r="AL11" s="35">
        <f t="shared" si="4"/>
        <v>18.768000000000001</v>
      </c>
      <c r="AM11" s="36">
        <f t="shared" si="5"/>
        <v>19.940999999999995</v>
      </c>
      <c r="AN11" s="35">
        <f t="shared" si="6"/>
        <v>143.10599999999999</v>
      </c>
      <c r="AO11" s="35">
        <f t="shared" si="7"/>
        <v>143.93400000000003</v>
      </c>
      <c r="AP11" s="36">
        <f t="shared" si="8"/>
        <v>154.07699999999997</v>
      </c>
      <c r="AQ11" s="35">
        <f t="shared" si="9"/>
        <v>60.9</v>
      </c>
      <c r="AR11" s="37">
        <f t="shared" si="10"/>
        <v>63.500000000000007</v>
      </c>
      <c r="AS11" s="35">
        <f t="shared" si="11"/>
        <v>25.833333333333332</v>
      </c>
      <c r="AT11" s="36">
        <f t="shared" si="12"/>
        <v>24.233333333333334</v>
      </c>
      <c r="AU11" s="35">
        <f t="shared" si="13"/>
        <v>77.066666666666663</v>
      </c>
      <c r="AV11" s="37">
        <f t="shared" si="14"/>
        <v>77.300000000000011</v>
      </c>
      <c r="AW11" s="35">
        <f t="shared" si="15"/>
        <v>48.333333333333336</v>
      </c>
      <c r="AX11" s="36">
        <f t="shared" si="16"/>
        <v>37.699999999999996</v>
      </c>
      <c r="AY11" s="35">
        <f t="shared" si="17"/>
        <v>35.066666666666663</v>
      </c>
      <c r="AZ11" s="35">
        <f t="shared" si="18"/>
        <v>39.266666666666673</v>
      </c>
      <c r="BA11" s="35">
        <f t="shared" si="19"/>
        <v>28.733333333333327</v>
      </c>
      <c r="BB11" s="36">
        <f t="shared" si="20"/>
        <v>39.600000000000016</v>
      </c>
      <c r="BC11" s="49">
        <v>-28.5</v>
      </c>
      <c r="BD11" s="48">
        <v>153.5</v>
      </c>
      <c r="BE11" s="52">
        <v>-25</v>
      </c>
      <c r="BF11" s="48">
        <v>144</v>
      </c>
      <c r="BG11" s="2"/>
      <c r="BH11" s="2"/>
      <c r="BI11" s="2"/>
      <c r="BJ11" s="2"/>
      <c r="BK11" s="2"/>
      <c r="BL11" s="55"/>
      <c r="BM11" s="55"/>
      <c r="BN11" s="55"/>
      <c r="BO11" s="49">
        <v>95</v>
      </c>
      <c r="BP11" s="48">
        <v>69</v>
      </c>
      <c r="BR11" t="s">
        <v>150</v>
      </c>
    </row>
    <row r="12" spans="1:70" x14ac:dyDescent="0.35">
      <c r="A12" s="18" t="s">
        <v>18</v>
      </c>
      <c r="B12" s="22" t="s">
        <v>19</v>
      </c>
      <c r="C12" s="14">
        <v>1.0609999999999999</v>
      </c>
      <c r="D12" s="15">
        <v>0.878</v>
      </c>
      <c r="E12" s="8">
        <v>1.0549999999999999</v>
      </c>
      <c r="F12" s="8">
        <v>51.3</v>
      </c>
      <c r="G12" s="8">
        <v>74.5</v>
      </c>
      <c r="H12" s="8">
        <v>47</v>
      </c>
      <c r="I12" s="8">
        <v>66.3</v>
      </c>
      <c r="J12" s="8">
        <v>78.5</v>
      </c>
      <c r="K12" s="8">
        <v>70</v>
      </c>
      <c r="L12" s="8">
        <v>1.151</v>
      </c>
      <c r="M12" s="8">
        <v>44.5</v>
      </c>
      <c r="N12" s="8">
        <v>35.4</v>
      </c>
      <c r="O12" s="8">
        <v>33</v>
      </c>
      <c r="P12" s="8">
        <v>86.3</v>
      </c>
      <c r="Q12" s="8">
        <v>75</v>
      </c>
      <c r="R12" s="5">
        <v>86</v>
      </c>
      <c r="S12" s="8">
        <v>0.91</v>
      </c>
      <c r="T12" s="8">
        <v>33.5</v>
      </c>
      <c r="U12" s="8">
        <v>44.4</v>
      </c>
      <c r="V12" s="8">
        <v>40</v>
      </c>
      <c r="W12" s="8">
        <v>41.2</v>
      </c>
      <c r="X12" s="8">
        <v>52.2</v>
      </c>
      <c r="Y12" s="8">
        <v>45.5</v>
      </c>
      <c r="Z12" s="8">
        <v>1.0580000000000001</v>
      </c>
      <c r="AA12" s="8">
        <v>32.6</v>
      </c>
      <c r="AB12" s="8">
        <v>44.6</v>
      </c>
      <c r="AC12" s="8">
        <v>24.2</v>
      </c>
      <c r="AD12" s="8">
        <v>59.4</v>
      </c>
      <c r="AE12" s="8">
        <v>55.1</v>
      </c>
      <c r="AF12" s="5">
        <v>60</v>
      </c>
      <c r="AG12" s="26">
        <v>70</v>
      </c>
      <c r="AH12" s="33">
        <f t="shared" si="21"/>
        <v>0.18299999999999994</v>
      </c>
      <c r="AI12" s="33">
        <f>E12-S12</f>
        <v>0.14499999999999991</v>
      </c>
      <c r="AJ12" s="34">
        <f t="shared" si="2"/>
        <v>9.2999999999999972E-2</v>
      </c>
      <c r="AK12" s="35">
        <f t="shared" si="3"/>
        <v>12.809999999999995</v>
      </c>
      <c r="AL12" s="35">
        <f t="shared" si="4"/>
        <v>10.149999999999993</v>
      </c>
      <c r="AM12" s="36">
        <f t="shared" si="5"/>
        <v>6.509999999999998</v>
      </c>
      <c r="AN12" s="35">
        <f t="shared" si="6"/>
        <v>135.73000000000002</v>
      </c>
      <c r="AO12" s="35">
        <f t="shared" si="7"/>
        <v>137.54999999999998</v>
      </c>
      <c r="AP12" s="36">
        <f t="shared" si="8"/>
        <v>154.63</v>
      </c>
      <c r="AQ12" s="35">
        <f t="shared" si="9"/>
        <v>57.6</v>
      </c>
      <c r="AR12" s="37">
        <f t="shared" si="10"/>
        <v>37.633333333333333</v>
      </c>
      <c r="AS12" s="35">
        <f t="shared" si="11"/>
        <v>39.300000000000004</v>
      </c>
      <c r="AT12" s="36">
        <f t="shared" si="12"/>
        <v>33.800000000000004</v>
      </c>
      <c r="AU12" s="35">
        <f t="shared" si="13"/>
        <v>71.600000000000009</v>
      </c>
      <c r="AV12" s="37">
        <f>AVERAGE(P12:R12)</f>
        <v>82.433333333333337</v>
      </c>
      <c r="AW12" s="35">
        <f t="shared" si="15"/>
        <v>46.300000000000004</v>
      </c>
      <c r="AX12" s="36">
        <f t="shared" si="16"/>
        <v>58.166666666666664</v>
      </c>
      <c r="AY12" s="35">
        <f t="shared" si="17"/>
        <v>18.299999999999997</v>
      </c>
      <c r="AZ12" s="35">
        <f t="shared" si="18"/>
        <v>3.8333333333333286</v>
      </c>
      <c r="BA12" s="35">
        <f t="shared" si="19"/>
        <v>25.300000000000004</v>
      </c>
      <c r="BB12" s="36">
        <f t="shared" si="20"/>
        <v>24.266666666666673</v>
      </c>
      <c r="BC12" s="49">
        <v>-11.5</v>
      </c>
      <c r="BD12" s="48">
        <v>151.5</v>
      </c>
      <c r="BE12" s="52">
        <v>-8</v>
      </c>
      <c r="BF12" s="48">
        <v>139</v>
      </c>
      <c r="BG12" s="2"/>
      <c r="BH12" s="48" t="s">
        <v>101</v>
      </c>
      <c r="BI12" s="2"/>
      <c r="BJ12" s="2"/>
      <c r="BK12" s="2"/>
      <c r="BL12" s="48">
        <v>1</v>
      </c>
      <c r="BM12" s="55"/>
      <c r="BN12" s="55"/>
      <c r="BO12" s="49">
        <v>76</v>
      </c>
      <c r="BP12" s="48">
        <v>57</v>
      </c>
    </row>
    <row r="13" spans="1:70" x14ac:dyDescent="0.35">
      <c r="A13" s="18" t="s">
        <v>20</v>
      </c>
      <c r="B13" s="22" t="s">
        <v>21</v>
      </c>
      <c r="C13" s="14">
        <v>1.0469999999999999</v>
      </c>
      <c r="D13" s="5">
        <v>0.95699999999999996</v>
      </c>
      <c r="E13" s="8">
        <v>1.012</v>
      </c>
      <c r="F13" s="8">
        <v>41.1</v>
      </c>
      <c r="G13" s="8">
        <v>48.1</v>
      </c>
      <c r="H13" s="8">
        <v>40</v>
      </c>
      <c r="I13" s="8">
        <v>65.900000000000006</v>
      </c>
      <c r="J13" s="8">
        <v>81</v>
      </c>
      <c r="K13" s="8">
        <v>64.5</v>
      </c>
      <c r="L13" s="8">
        <v>1.0129999999999999</v>
      </c>
      <c r="M13" s="8">
        <v>35.700000000000003</v>
      </c>
      <c r="N13" s="8">
        <v>20.8</v>
      </c>
      <c r="O13" s="8">
        <v>33</v>
      </c>
      <c r="P13" s="8">
        <v>59.9</v>
      </c>
      <c r="Q13" s="8">
        <v>40.200000000000003</v>
      </c>
      <c r="R13" s="5">
        <v>72</v>
      </c>
      <c r="S13" s="8">
        <v>0.91500000000000004</v>
      </c>
      <c r="T13" s="8">
        <v>34.799999999999997</v>
      </c>
      <c r="U13" s="8">
        <v>39.799999999999997</v>
      </c>
      <c r="V13" s="8">
        <v>30</v>
      </c>
      <c r="W13" s="8">
        <v>45.6</v>
      </c>
      <c r="X13" s="8">
        <v>37.9</v>
      </c>
      <c r="Y13" s="8">
        <v>46</v>
      </c>
      <c r="Z13" s="8">
        <v>0.97799999999999998</v>
      </c>
      <c r="AA13" s="8">
        <v>37</v>
      </c>
      <c r="AB13" s="8">
        <v>49.4</v>
      </c>
      <c r="AC13" s="8">
        <v>24</v>
      </c>
      <c r="AD13" s="8">
        <v>42.4</v>
      </c>
      <c r="AE13" s="8">
        <v>43.5</v>
      </c>
      <c r="AF13" s="5">
        <v>46</v>
      </c>
      <c r="AG13" s="26">
        <v>72</v>
      </c>
      <c r="AH13" s="33">
        <f t="shared" si="21"/>
        <v>8.9999999999999969E-2</v>
      </c>
      <c r="AI13" s="33">
        <f t="shared" si="1"/>
        <v>9.6999999999999975E-2</v>
      </c>
      <c r="AJ13" s="34">
        <f t="shared" si="2"/>
        <v>3.499999999999992E-2</v>
      </c>
      <c r="AK13" s="35">
        <f t="shared" si="3"/>
        <v>6.4799999999999978</v>
      </c>
      <c r="AL13" s="35">
        <f t="shared" si="4"/>
        <v>6.9839999999999982</v>
      </c>
      <c r="AM13" s="36">
        <f t="shared" si="5"/>
        <v>2.5199999999999942</v>
      </c>
      <c r="AN13" s="35">
        <f t="shared" si="6"/>
        <v>144.28800000000001</v>
      </c>
      <c r="AO13" s="35">
        <f t="shared" si="7"/>
        <v>138.744</v>
      </c>
      <c r="AP13" s="36">
        <f t="shared" si="8"/>
        <v>143.352</v>
      </c>
      <c r="AQ13" s="35">
        <f t="shared" si="9"/>
        <v>43.066666666666663</v>
      </c>
      <c r="AR13" s="37">
        <f t="shared" si="10"/>
        <v>29.833333333333332</v>
      </c>
      <c r="AS13" s="35">
        <f t="shared" si="11"/>
        <v>34.866666666666667</v>
      </c>
      <c r="AT13" s="36">
        <f t="shared" si="12"/>
        <v>36.800000000000004</v>
      </c>
      <c r="AU13" s="35">
        <f t="shared" si="13"/>
        <v>70.466666666666669</v>
      </c>
      <c r="AV13" s="37">
        <f t="shared" si="14"/>
        <v>57.366666666666667</v>
      </c>
      <c r="AW13" s="35">
        <f t="shared" si="15"/>
        <v>43.166666666666664</v>
      </c>
      <c r="AX13" s="36">
        <f t="shared" si="16"/>
        <v>43.966666666666669</v>
      </c>
      <c r="AY13" s="35">
        <f t="shared" si="17"/>
        <v>8.1999999999999957</v>
      </c>
      <c r="AZ13" s="35">
        <f t="shared" si="18"/>
        <v>-6.9666666666666721</v>
      </c>
      <c r="BA13" s="35">
        <f t="shared" si="19"/>
        <v>27.300000000000004</v>
      </c>
      <c r="BB13" s="36">
        <f t="shared" si="20"/>
        <v>13.399999999999999</v>
      </c>
      <c r="BC13" s="49">
        <v>-3.5</v>
      </c>
      <c r="BD13" s="48">
        <v>152.5</v>
      </c>
      <c r="BE13" s="52">
        <v>-3.5</v>
      </c>
      <c r="BF13" s="48">
        <v>137</v>
      </c>
      <c r="BG13" s="2"/>
      <c r="BH13" s="48" t="s">
        <v>101</v>
      </c>
      <c r="BI13" s="2"/>
      <c r="BJ13" s="48" t="s">
        <v>101</v>
      </c>
      <c r="BK13" s="2"/>
      <c r="BL13" s="48">
        <v>1</v>
      </c>
      <c r="BM13" s="55"/>
      <c r="BN13" s="48">
        <v>1</v>
      </c>
      <c r="BO13" s="49">
        <v>66</v>
      </c>
      <c r="BP13" s="48">
        <v>75</v>
      </c>
    </row>
    <row r="14" spans="1:70" x14ac:dyDescent="0.35">
      <c r="A14" s="18" t="s">
        <v>22</v>
      </c>
      <c r="B14" s="22" t="s">
        <v>23</v>
      </c>
      <c r="C14" s="14">
        <v>1.135</v>
      </c>
      <c r="D14" s="5">
        <v>0.88200000000000001</v>
      </c>
      <c r="E14" s="8">
        <v>1.097</v>
      </c>
      <c r="F14" s="8">
        <v>55.5</v>
      </c>
      <c r="G14" s="8">
        <v>49.1</v>
      </c>
      <c r="H14" s="8">
        <v>57.9</v>
      </c>
      <c r="I14" s="8">
        <v>71</v>
      </c>
      <c r="J14" s="8">
        <v>70.099999999999994</v>
      </c>
      <c r="K14" s="8">
        <v>79.2</v>
      </c>
      <c r="L14" s="8">
        <v>1.204</v>
      </c>
      <c r="M14" s="8">
        <v>56.2</v>
      </c>
      <c r="N14" s="8">
        <v>60.6</v>
      </c>
      <c r="O14" s="8">
        <v>52</v>
      </c>
      <c r="P14" s="8">
        <v>83.9</v>
      </c>
      <c r="Q14" s="8">
        <v>94.7</v>
      </c>
      <c r="R14" s="5">
        <v>82.8</v>
      </c>
      <c r="S14" s="8">
        <v>0.94299999999999995</v>
      </c>
      <c r="T14" s="8">
        <v>32.1</v>
      </c>
      <c r="U14" s="8">
        <v>70</v>
      </c>
      <c r="V14" s="8">
        <v>38</v>
      </c>
      <c r="W14" s="8">
        <v>45.3</v>
      </c>
      <c r="X14" s="8">
        <v>79</v>
      </c>
      <c r="Y14" s="8">
        <v>54</v>
      </c>
      <c r="Z14" s="8">
        <v>1.004</v>
      </c>
      <c r="AA14" s="8">
        <v>25.1</v>
      </c>
      <c r="AB14" s="8">
        <v>11.3</v>
      </c>
      <c r="AC14" s="8">
        <v>18.399999999999999</v>
      </c>
      <c r="AD14" s="8">
        <v>54.1</v>
      </c>
      <c r="AE14" s="8">
        <v>51.6</v>
      </c>
      <c r="AF14" s="5">
        <v>50.1</v>
      </c>
      <c r="AG14" s="26">
        <v>73</v>
      </c>
      <c r="AH14" s="33">
        <f t="shared" si="21"/>
        <v>0.253</v>
      </c>
      <c r="AI14" s="33">
        <f t="shared" si="1"/>
        <v>0.15400000000000003</v>
      </c>
      <c r="AJ14" s="34">
        <f t="shared" si="2"/>
        <v>0.19999999999999996</v>
      </c>
      <c r="AK14" s="35">
        <f t="shared" si="3"/>
        <v>18.469000000000001</v>
      </c>
      <c r="AL14" s="35">
        <f t="shared" si="4"/>
        <v>11.242000000000003</v>
      </c>
      <c r="AM14" s="36">
        <f t="shared" si="5"/>
        <v>14.599999999999996</v>
      </c>
      <c r="AN14" s="35">
        <f t="shared" si="6"/>
        <v>147.24099999999999</v>
      </c>
      <c r="AO14" s="35">
        <f t="shared" si="7"/>
        <v>148.92000000000002</v>
      </c>
      <c r="AP14" s="36">
        <f t="shared" si="8"/>
        <v>161.18400000000003</v>
      </c>
      <c r="AQ14" s="35">
        <f t="shared" si="9"/>
        <v>54.166666666666664</v>
      </c>
      <c r="AR14" s="37">
        <f t="shared" si="10"/>
        <v>56.266666666666673</v>
      </c>
      <c r="AS14" s="35">
        <f t="shared" si="11"/>
        <v>46.699999999999996</v>
      </c>
      <c r="AT14" s="36">
        <f t="shared" si="12"/>
        <v>18.266666666666669</v>
      </c>
      <c r="AU14" s="35">
        <f t="shared" si="13"/>
        <v>73.433333333333337</v>
      </c>
      <c r="AV14" s="37">
        <f t="shared" si="14"/>
        <v>87.13333333333334</v>
      </c>
      <c r="AW14" s="35">
        <f t="shared" si="15"/>
        <v>59.433333333333337</v>
      </c>
      <c r="AX14" s="36">
        <f t="shared" si="16"/>
        <v>51.933333333333337</v>
      </c>
      <c r="AY14" s="35">
        <f t="shared" si="17"/>
        <v>7.4666666666666686</v>
      </c>
      <c r="AZ14" s="35">
        <f t="shared" si="18"/>
        <v>38</v>
      </c>
      <c r="BA14" s="35">
        <f t="shared" si="19"/>
        <v>14</v>
      </c>
      <c r="BB14" s="36">
        <f t="shared" si="20"/>
        <v>35.200000000000003</v>
      </c>
      <c r="BC14" s="49">
        <v>-14.5</v>
      </c>
      <c r="BD14" s="48">
        <v>166.5</v>
      </c>
      <c r="BE14" s="52">
        <v>-13</v>
      </c>
      <c r="BF14" s="48">
        <v>150</v>
      </c>
      <c r="BG14" s="2"/>
      <c r="BH14" s="48" t="s">
        <v>101</v>
      </c>
      <c r="BI14" s="2"/>
      <c r="BJ14" s="48" t="s">
        <v>101</v>
      </c>
      <c r="BK14" s="2"/>
      <c r="BL14" s="48">
        <v>1</v>
      </c>
      <c r="BM14" s="55"/>
      <c r="BN14" s="48">
        <v>1</v>
      </c>
      <c r="BO14" s="49">
        <v>93</v>
      </c>
      <c r="BP14" s="48">
        <v>65</v>
      </c>
    </row>
    <row r="15" spans="1:70" x14ac:dyDescent="0.35">
      <c r="A15" s="18" t="s">
        <v>24</v>
      </c>
      <c r="B15" s="22" t="s">
        <v>25</v>
      </c>
      <c r="C15" s="14">
        <v>1.135</v>
      </c>
      <c r="D15" s="5">
        <v>1.0640000000000001</v>
      </c>
      <c r="E15" s="8">
        <v>1.145</v>
      </c>
      <c r="F15" s="8">
        <v>53.5</v>
      </c>
      <c r="G15" s="8">
        <v>59.4</v>
      </c>
      <c r="H15" s="8">
        <v>61</v>
      </c>
      <c r="I15" s="8">
        <v>74.599999999999994</v>
      </c>
      <c r="J15" s="8">
        <v>66.400000000000006</v>
      </c>
      <c r="K15" s="8">
        <v>83.5</v>
      </c>
      <c r="L15" s="8">
        <v>1.2090000000000001</v>
      </c>
      <c r="M15" s="8">
        <v>54</v>
      </c>
      <c r="N15" s="8">
        <v>52.9</v>
      </c>
      <c r="O15" s="8">
        <v>57</v>
      </c>
      <c r="P15" s="8">
        <v>81.3</v>
      </c>
      <c r="Q15" s="8">
        <v>72.099999999999994</v>
      </c>
      <c r="R15" s="5">
        <v>89</v>
      </c>
      <c r="S15" s="8">
        <v>1.038</v>
      </c>
      <c r="T15" s="8">
        <v>53.8</v>
      </c>
      <c r="U15" s="8">
        <v>50.8</v>
      </c>
      <c r="V15" s="8">
        <v>53</v>
      </c>
      <c r="W15" s="8">
        <v>62.3</v>
      </c>
      <c r="X15" s="8">
        <v>44.2</v>
      </c>
      <c r="Y15" s="8">
        <v>71.900000000000006</v>
      </c>
      <c r="Z15" s="8">
        <v>1.117</v>
      </c>
      <c r="AA15" s="8">
        <v>47</v>
      </c>
      <c r="AB15" s="8">
        <v>62.2</v>
      </c>
      <c r="AC15" s="8">
        <v>18</v>
      </c>
      <c r="AD15" s="8">
        <v>61.6</v>
      </c>
      <c r="AE15" s="8">
        <v>67.900000000000006</v>
      </c>
      <c r="AF15" s="5">
        <v>45</v>
      </c>
      <c r="AG15" s="26">
        <v>66</v>
      </c>
      <c r="AH15" s="33">
        <f t="shared" si="21"/>
        <v>7.0999999999999952E-2</v>
      </c>
      <c r="AI15" s="33">
        <f t="shared" si="1"/>
        <v>0.10699999999999998</v>
      </c>
      <c r="AJ15" s="34">
        <f t="shared" si="2"/>
        <v>9.2000000000000082E-2</v>
      </c>
      <c r="AK15" s="35">
        <f t="shared" si="3"/>
        <v>4.6859999999999964</v>
      </c>
      <c r="AL15" s="35">
        <f t="shared" si="4"/>
        <v>7.0619999999999994</v>
      </c>
      <c r="AM15" s="36">
        <f t="shared" si="5"/>
        <v>6.0720000000000054</v>
      </c>
      <c r="AN15" s="35">
        <f t="shared" si="6"/>
        <v>145.13399999999999</v>
      </c>
      <c r="AO15" s="35">
        <f t="shared" si="7"/>
        <v>144.07799999999997</v>
      </c>
      <c r="AP15" s="36">
        <f t="shared" si="8"/>
        <v>153.51599999999999</v>
      </c>
      <c r="AQ15" s="35">
        <f t="shared" si="9"/>
        <v>57.966666666666669</v>
      </c>
      <c r="AR15" s="37">
        <f t="shared" si="10"/>
        <v>54.633333333333333</v>
      </c>
      <c r="AS15" s="35">
        <f t="shared" si="11"/>
        <v>52.533333333333331</v>
      </c>
      <c r="AT15" s="36">
        <f t="shared" si="12"/>
        <v>42.4</v>
      </c>
      <c r="AU15" s="35">
        <f t="shared" si="13"/>
        <v>74.833333333333329</v>
      </c>
      <c r="AV15" s="37">
        <f t="shared" si="14"/>
        <v>80.8</v>
      </c>
      <c r="AW15" s="35">
        <f t="shared" si="15"/>
        <v>59.466666666666669</v>
      </c>
      <c r="AX15" s="36">
        <f t="shared" si="16"/>
        <v>58.166666666666664</v>
      </c>
      <c r="AY15" s="35">
        <f t="shared" si="17"/>
        <v>5.4333333333333371</v>
      </c>
      <c r="AZ15" s="35">
        <f t="shared" si="18"/>
        <v>12.233333333333334</v>
      </c>
      <c r="BA15" s="35">
        <f t="shared" si="19"/>
        <v>15.36666666666666</v>
      </c>
      <c r="BB15" s="36">
        <f t="shared" si="20"/>
        <v>22.633333333333333</v>
      </c>
      <c r="BC15" s="49">
        <v>-5.5</v>
      </c>
      <c r="BD15" s="48">
        <v>148.5</v>
      </c>
      <c r="BE15" s="52">
        <v>-6</v>
      </c>
      <c r="BF15" s="48">
        <v>147</v>
      </c>
      <c r="BG15" s="2"/>
      <c r="BH15" s="2"/>
      <c r="BI15" s="2"/>
      <c r="BJ15" s="48" t="s">
        <v>152</v>
      </c>
      <c r="BK15" s="2"/>
      <c r="BL15" s="2"/>
      <c r="BM15" s="55"/>
      <c r="BN15" s="48">
        <v>0</v>
      </c>
      <c r="BO15" s="49">
        <v>67</v>
      </c>
      <c r="BP15" s="48">
        <v>59</v>
      </c>
    </row>
    <row r="16" spans="1:70" x14ac:dyDescent="0.35">
      <c r="A16" s="18" t="s">
        <v>26</v>
      </c>
      <c r="B16" s="22" t="s">
        <v>27</v>
      </c>
      <c r="C16" s="14">
        <v>1.105</v>
      </c>
      <c r="D16" s="5">
        <v>1.0589999999999999</v>
      </c>
      <c r="E16" s="8">
        <v>1.0740000000000001</v>
      </c>
      <c r="F16" s="8">
        <v>44.8</v>
      </c>
      <c r="G16" s="8">
        <v>50.8</v>
      </c>
      <c r="H16" s="8">
        <v>43</v>
      </c>
      <c r="I16" s="8">
        <v>69.900000000000006</v>
      </c>
      <c r="J16" s="8">
        <v>71.5</v>
      </c>
      <c r="K16" s="8">
        <v>74</v>
      </c>
      <c r="L16" s="8">
        <v>1.1040000000000001</v>
      </c>
      <c r="M16" s="8">
        <v>45</v>
      </c>
      <c r="N16" s="8">
        <v>59.1</v>
      </c>
      <c r="O16" s="8">
        <v>32</v>
      </c>
      <c r="P16" s="8">
        <v>60</v>
      </c>
      <c r="Q16" s="8">
        <v>57.4</v>
      </c>
      <c r="R16" s="5">
        <v>71</v>
      </c>
      <c r="S16" s="8">
        <v>1.0649999999999999</v>
      </c>
      <c r="T16" s="8">
        <v>54.1</v>
      </c>
      <c r="U16" s="8">
        <v>60</v>
      </c>
      <c r="V16" s="8">
        <v>55.8</v>
      </c>
      <c r="W16" s="8">
        <v>65.7</v>
      </c>
      <c r="X16" s="8">
        <v>73.5</v>
      </c>
      <c r="Y16" s="8">
        <v>67.7</v>
      </c>
      <c r="Z16" s="8">
        <v>1.0760000000000001</v>
      </c>
      <c r="AA16" s="8">
        <v>34.9</v>
      </c>
      <c r="AB16" s="8">
        <v>34.799999999999997</v>
      </c>
      <c r="AC16" s="8">
        <v>25.9</v>
      </c>
      <c r="AD16" s="8">
        <v>57.4</v>
      </c>
      <c r="AE16" s="8">
        <v>52</v>
      </c>
      <c r="AF16" s="5">
        <v>60.8</v>
      </c>
      <c r="AG16" s="26">
        <v>72</v>
      </c>
      <c r="AH16" s="33">
        <f t="shared" si="21"/>
        <v>4.6000000000000041E-2</v>
      </c>
      <c r="AI16" s="33">
        <f t="shared" si="1"/>
        <v>9.000000000000119E-3</v>
      </c>
      <c r="AJ16" s="34">
        <f t="shared" si="2"/>
        <v>2.8000000000000025E-2</v>
      </c>
      <c r="AK16" s="35">
        <f t="shared" si="3"/>
        <v>3.3120000000000029</v>
      </c>
      <c r="AL16" s="35">
        <f t="shared" si="4"/>
        <v>0.64800000000000857</v>
      </c>
      <c r="AM16" s="36">
        <f t="shared" si="5"/>
        <v>2.0160000000000018</v>
      </c>
      <c r="AN16" s="35">
        <f t="shared" si="6"/>
        <v>155.80799999999999</v>
      </c>
      <c r="AO16" s="35">
        <f t="shared" si="7"/>
        <v>154.00800000000001</v>
      </c>
      <c r="AP16" s="36">
        <f t="shared" si="8"/>
        <v>156.96</v>
      </c>
      <c r="AQ16" s="35">
        <f t="shared" si="9"/>
        <v>46.199999999999996</v>
      </c>
      <c r="AR16" s="37">
        <f t="shared" si="10"/>
        <v>45.366666666666667</v>
      </c>
      <c r="AS16" s="35">
        <f t="shared" si="11"/>
        <v>56.633333333333326</v>
      </c>
      <c r="AT16" s="36">
        <f t="shared" si="12"/>
        <v>31.866666666666664</v>
      </c>
      <c r="AU16" s="35">
        <f t="shared" si="13"/>
        <v>71.8</v>
      </c>
      <c r="AV16" s="37">
        <f t="shared" si="14"/>
        <v>62.800000000000004</v>
      </c>
      <c r="AW16" s="35">
        <f t="shared" si="15"/>
        <v>68.966666666666654</v>
      </c>
      <c r="AX16" s="36">
        <f t="shared" si="16"/>
        <v>56.733333333333327</v>
      </c>
      <c r="AY16" s="35">
        <f t="shared" si="17"/>
        <v>-10.43333333333333</v>
      </c>
      <c r="AZ16" s="35">
        <f t="shared" si="18"/>
        <v>13.500000000000004</v>
      </c>
      <c r="BA16" s="35">
        <f t="shared" si="19"/>
        <v>2.8333333333333428</v>
      </c>
      <c r="BB16" s="36">
        <f t="shared" si="20"/>
        <v>6.0666666666666771</v>
      </c>
      <c r="BC16" s="49">
        <v>-3.5</v>
      </c>
      <c r="BD16" s="48">
        <v>160.5</v>
      </c>
      <c r="BE16" s="52">
        <v>-1</v>
      </c>
      <c r="BF16" s="48">
        <v>150</v>
      </c>
      <c r="BG16" s="2"/>
      <c r="BH16" s="48" t="s">
        <v>101</v>
      </c>
      <c r="BI16" s="2"/>
      <c r="BJ16" s="2"/>
      <c r="BK16" s="2"/>
      <c r="BL16" s="48">
        <v>1</v>
      </c>
      <c r="BM16" s="55"/>
      <c r="BN16" s="55"/>
      <c r="BO16" s="49">
        <v>86</v>
      </c>
      <c r="BP16" s="48">
        <v>73</v>
      </c>
    </row>
    <row r="17" spans="1:68" x14ac:dyDescent="0.35">
      <c r="A17" s="18" t="s">
        <v>28</v>
      </c>
      <c r="B17" s="22" t="s">
        <v>29</v>
      </c>
      <c r="C17" s="14">
        <v>1.0509999999999999</v>
      </c>
      <c r="D17" s="5">
        <v>0.871</v>
      </c>
      <c r="E17" s="8">
        <v>0.98499999999999999</v>
      </c>
      <c r="F17" s="8">
        <v>38.700000000000003</v>
      </c>
      <c r="G17" s="8">
        <v>37.200000000000003</v>
      </c>
      <c r="H17" s="8">
        <v>39</v>
      </c>
      <c r="I17" s="8">
        <v>59.1</v>
      </c>
      <c r="J17" s="8">
        <v>49.5</v>
      </c>
      <c r="K17" s="8">
        <v>65</v>
      </c>
      <c r="L17" s="8">
        <v>1.115</v>
      </c>
      <c r="M17" s="8">
        <v>51.3</v>
      </c>
      <c r="N17" s="8">
        <v>54.7</v>
      </c>
      <c r="O17" s="8">
        <v>57</v>
      </c>
      <c r="P17" s="8">
        <v>66.400000000000006</v>
      </c>
      <c r="Q17" s="8">
        <v>49.9</v>
      </c>
      <c r="R17" s="5">
        <v>70</v>
      </c>
      <c r="S17" s="8">
        <v>0.90200000000000002</v>
      </c>
      <c r="T17" s="8">
        <v>25.7</v>
      </c>
      <c r="U17" s="8">
        <v>57.7</v>
      </c>
      <c r="V17" s="8">
        <v>26.8</v>
      </c>
      <c r="W17" s="8">
        <v>47.5</v>
      </c>
      <c r="X17" s="8">
        <v>62.3</v>
      </c>
      <c r="Y17" s="8">
        <v>50.4</v>
      </c>
      <c r="Z17" s="8">
        <v>0.93100000000000005</v>
      </c>
      <c r="AA17" s="8">
        <v>19.899999999999999</v>
      </c>
      <c r="AB17" s="8">
        <v>15.8</v>
      </c>
      <c r="AC17" s="8">
        <v>17.8</v>
      </c>
      <c r="AD17" s="8">
        <v>42.6</v>
      </c>
      <c r="AE17" s="8">
        <v>45.1</v>
      </c>
      <c r="AF17" s="5">
        <v>41.6</v>
      </c>
      <c r="AG17" s="26">
        <v>72</v>
      </c>
      <c r="AH17" s="33">
        <f t="shared" si="21"/>
        <v>0.17999999999999994</v>
      </c>
      <c r="AI17" s="33">
        <f t="shared" si="1"/>
        <v>8.2999999999999963E-2</v>
      </c>
      <c r="AJ17" s="34">
        <f t="shared" si="2"/>
        <v>0.18399999999999994</v>
      </c>
      <c r="AK17" s="35">
        <f t="shared" si="3"/>
        <v>12.959999999999996</v>
      </c>
      <c r="AL17" s="35">
        <f t="shared" si="4"/>
        <v>5.9759999999999973</v>
      </c>
      <c r="AM17" s="36">
        <f t="shared" si="5"/>
        <v>13.247999999999996</v>
      </c>
      <c r="AN17" s="35">
        <f t="shared" si="6"/>
        <v>138.38399999999999</v>
      </c>
      <c r="AO17" s="35">
        <f t="shared" si="7"/>
        <v>135.864</v>
      </c>
      <c r="AP17" s="36">
        <f t="shared" si="8"/>
        <v>147.31200000000001</v>
      </c>
      <c r="AQ17" s="35">
        <f t="shared" si="9"/>
        <v>38.300000000000004</v>
      </c>
      <c r="AR17" s="37">
        <f t="shared" si="10"/>
        <v>54.333333333333336</v>
      </c>
      <c r="AS17" s="35">
        <f t="shared" si="11"/>
        <v>36.733333333333334</v>
      </c>
      <c r="AT17" s="36">
        <f t="shared" si="12"/>
        <v>17.833333333333332</v>
      </c>
      <c r="AU17" s="35">
        <f t="shared" si="13"/>
        <v>57.866666666666667</v>
      </c>
      <c r="AV17" s="37">
        <f t="shared" si="14"/>
        <v>62.1</v>
      </c>
      <c r="AW17" s="35">
        <f t="shared" si="15"/>
        <v>53.4</v>
      </c>
      <c r="AX17" s="36">
        <f t="shared" si="16"/>
        <v>43.1</v>
      </c>
      <c r="AY17" s="35">
        <f t="shared" si="17"/>
        <v>1.56666666666667</v>
      </c>
      <c r="AZ17" s="35">
        <f t="shared" si="18"/>
        <v>36.5</v>
      </c>
      <c r="BA17" s="35">
        <f t="shared" si="19"/>
        <v>4.4666666666666686</v>
      </c>
      <c r="BB17" s="36">
        <f t="shared" si="20"/>
        <v>19</v>
      </c>
      <c r="BC17" s="49">
        <v>-17.5</v>
      </c>
      <c r="BD17" s="48">
        <v>152.5</v>
      </c>
      <c r="BE17" s="52">
        <v>-10</v>
      </c>
      <c r="BF17" s="48">
        <v>136</v>
      </c>
      <c r="BG17" s="49">
        <v>17.5</v>
      </c>
      <c r="BH17" s="48" t="s">
        <v>101</v>
      </c>
      <c r="BI17" s="52">
        <v>17.5</v>
      </c>
      <c r="BJ17" s="52" t="s">
        <v>101</v>
      </c>
      <c r="BK17" s="49">
        <v>0</v>
      </c>
      <c r="BL17" s="48">
        <v>1</v>
      </c>
      <c r="BM17" s="49">
        <v>0</v>
      </c>
      <c r="BN17" s="48">
        <v>1</v>
      </c>
      <c r="BO17" s="49">
        <v>87</v>
      </c>
      <c r="BP17" s="48">
        <v>62</v>
      </c>
    </row>
    <row r="18" spans="1:68" ht="15" thickBot="1" x14ac:dyDescent="0.4">
      <c r="A18" s="23" t="s">
        <v>30</v>
      </c>
      <c r="B18" s="19" t="s">
        <v>31</v>
      </c>
      <c r="C18" s="16">
        <v>1.036</v>
      </c>
      <c r="D18" s="11">
        <v>0.97399999999999998</v>
      </c>
      <c r="E18" s="10">
        <v>1.002</v>
      </c>
      <c r="F18" s="10">
        <v>43.7</v>
      </c>
      <c r="G18" s="10">
        <v>37.6</v>
      </c>
      <c r="H18" s="10">
        <v>41.3</v>
      </c>
      <c r="I18" s="10">
        <v>61.3</v>
      </c>
      <c r="J18" s="10">
        <v>46.4</v>
      </c>
      <c r="K18" s="10">
        <v>70.3</v>
      </c>
      <c r="L18" s="10">
        <v>1.044</v>
      </c>
      <c r="M18" s="10">
        <v>45.2</v>
      </c>
      <c r="N18" s="10">
        <v>51.2</v>
      </c>
      <c r="O18" s="10">
        <v>32</v>
      </c>
      <c r="P18" s="10">
        <v>63.9</v>
      </c>
      <c r="Q18" s="10">
        <v>72.5</v>
      </c>
      <c r="R18" s="11">
        <v>62.5</v>
      </c>
      <c r="S18" s="10">
        <v>1.0309999999999999</v>
      </c>
      <c r="T18" s="10">
        <v>36.4</v>
      </c>
      <c r="U18" s="10">
        <v>56.5</v>
      </c>
      <c r="V18" s="10">
        <v>33.6</v>
      </c>
      <c r="W18" s="10">
        <v>63.3</v>
      </c>
      <c r="X18" s="10">
        <v>75.599999999999994</v>
      </c>
      <c r="Y18" s="10">
        <v>62.3</v>
      </c>
      <c r="Z18" s="10">
        <v>1.0329999999999999</v>
      </c>
      <c r="AA18" s="10">
        <v>34.1</v>
      </c>
      <c r="AB18" s="10">
        <v>47.8</v>
      </c>
      <c r="AC18" s="10">
        <v>22</v>
      </c>
      <c r="AD18" s="10">
        <v>41.9</v>
      </c>
      <c r="AE18" s="10">
        <v>41</v>
      </c>
      <c r="AF18" s="11">
        <v>36.200000000000003</v>
      </c>
      <c r="AG18" s="27">
        <v>66</v>
      </c>
      <c r="AH18" s="39">
        <f t="shared" si="21"/>
        <v>6.2000000000000055E-2</v>
      </c>
      <c r="AI18" s="39">
        <f t="shared" si="1"/>
        <v>-2.8999999999999915E-2</v>
      </c>
      <c r="AJ18" s="40">
        <f t="shared" si="2"/>
        <v>1.1000000000000121E-2</v>
      </c>
      <c r="AK18" s="41">
        <f t="shared" si="3"/>
        <v>4.0920000000000041</v>
      </c>
      <c r="AL18" s="41">
        <f t="shared" si="4"/>
        <v>-1.9139999999999944</v>
      </c>
      <c r="AM18" s="42">
        <f t="shared" si="5"/>
        <v>0.72600000000000797</v>
      </c>
      <c r="AN18" s="41">
        <f t="shared" si="6"/>
        <v>132.66</v>
      </c>
      <c r="AO18" s="41">
        <f t="shared" si="7"/>
        <v>134.178</v>
      </c>
      <c r="AP18" s="42">
        <f t="shared" si="8"/>
        <v>137.08199999999999</v>
      </c>
      <c r="AQ18" s="41">
        <f t="shared" si="9"/>
        <v>40.866666666666667</v>
      </c>
      <c r="AR18" s="43">
        <f t="shared" si="10"/>
        <v>42.800000000000004</v>
      </c>
      <c r="AS18" s="41">
        <f t="shared" si="11"/>
        <v>42.166666666666664</v>
      </c>
      <c r="AT18" s="42">
        <f t="shared" si="12"/>
        <v>34.633333333333333</v>
      </c>
      <c r="AU18" s="41">
        <f t="shared" si="13"/>
        <v>59.333333333333336</v>
      </c>
      <c r="AV18" s="43">
        <f t="shared" si="14"/>
        <v>66.3</v>
      </c>
      <c r="AW18" s="41">
        <f t="shared" si="15"/>
        <v>67.066666666666663</v>
      </c>
      <c r="AX18" s="42">
        <f t="shared" si="16"/>
        <v>39.700000000000003</v>
      </c>
      <c r="AY18" s="41">
        <f t="shared" si="17"/>
        <v>-1.2999999999999972</v>
      </c>
      <c r="AZ18" s="41">
        <f t="shared" si="18"/>
        <v>8.1666666666666714</v>
      </c>
      <c r="BA18" s="41">
        <f t="shared" si="19"/>
        <v>-7.7333333333333272</v>
      </c>
      <c r="BB18" s="42">
        <f t="shared" si="20"/>
        <v>26.599999999999994</v>
      </c>
      <c r="BC18" s="50">
        <v>-7.5</v>
      </c>
      <c r="BD18" s="51">
        <v>139.5</v>
      </c>
      <c r="BE18" s="52">
        <v>-3</v>
      </c>
      <c r="BF18" s="51">
        <v>140</v>
      </c>
      <c r="BG18" s="50">
        <v>7.5</v>
      </c>
      <c r="BH18" s="2"/>
      <c r="BI18" s="55"/>
      <c r="BJ18" s="48" t="s">
        <v>152</v>
      </c>
      <c r="BK18" s="50">
        <v>0</v>
      </c>
      <c r="BL18" s="2"/>
      <c r="BM18" s="55"/>
      <c r="BN18" s="48">
        <v>0</v>
      </c>
      <c r="BO18" s="49">
        <v>81</v>
      </c>
      <c r="BP18" s="48">
        <v>52</v>
      </c>
    </row>
    <row r="19" spans="1:68" x14ac:dyDescent="0.35">
      <c r="A19" s="18" t="s">
        <v>65</v>
      </c>
      <c r="B19" s="24" t="s">
        <v>66</v>
      </c>
      <c r="C19" s="8">
        <v>1.149</v>
      </c>
      <c r="D19" s="17">
        <v>0.72699999999999998</v>
      </c>
      <c r="E19" s="8">
        <v>1.101</v>
      </c>
      <c r="F19" s="8">
        <v>56.8</v>
      </c>
      <c r="G19" s="8">
        <v>57.7</v>
      </c>
      <c r="H19" s="8">
        <v>58</v>
      </c>
      <c r="I19" s="8">
        <v>69.5</v>
      </c>
      <c r="J19" s="8">
        <v>67.5</v>
      </c>
      <c r="K19" s="8">
        <v>77.099999999999994</v>
      </c>
      <c r="L19" s="8">
        <v>1.226</v>
      </c>
      <c r="M19" s="8">
        <v>59.9</v>
      </c>
      <c r="N19" s="8">
        <v>65.599999999999994</v>
      </c>
      <c r="O19" s="8">
        <v>59.1</v>
      </c>
      <c r="P19" s="8">
        <v>87.4</v>
      </c>
      <c r="Q19" s="8">
        <v>90.2</v>
      </c>
      <c r="R19" s="5">
        <v>85</v>
      </c>
      <c r="S19" s="8">
        <v>0.79800000000000004</v>
      </c>
      <c r="T19" s="8">
        <v>19.399999999999999</v>
      </c>
      <c r="U19" s="8">
        <v>36.4</v>
      </c>
      <c r="V19" s="8">
        <v>19.7</v>
      </c>
      <c r="W19" s="8">
        <v>36</v>
      </c>
      <c r="X19" s="8">
        <v>51.3</v>
      </c>
      <c r="Y19" s="8">
        <v>37</v>
      </c>
      <c r="Z19" s="8">
        <v>0.88200000000000001</v>
      </c>
      <c r="AA19" s="8">
        <v>19</v>
      </c>
      <c r="AB19" s="8">
        <v>23.4</v>
      </c>
      <c r="AC19" s="8">
        <v>5</v>
      </c>
      <c r="AD19" s="8">
        <v>46.5</v>
      </c>
      <c r="AE19" s="8">
        <v>63.8</v>
      </c>
      <c r="AF19" s="5">
        <v>32.9</v>
      </c>
      <c r="AG19" s="26">
        <v>65</v>
      </c>
      <c r="AH19" s="33">
        <f t="shared" si="21"/>
        <v>0.42200000000000004</v>
      </c>
      <c r="AI19" s="33">
        <f t="shared" si="1"/>
        <v>0.30299999999999994</v>
      </c>
      <c r="AJ19" s="34">
        <f t="shared" si="2"/>
        <v>0.34399999999999997</v>
      </c>
      <c r="AK19" s="35">
        <f t="shared" ref="AK19" si="22">AH19*$AG19</f>
        <v>27.430000000000003</v>
      </c>
      <c r="AL19" s="35">
        <f t="shared" ref="AL19" si="23">AI19*$AG19</f>
        <v>19.694999999999997</v>
      </c>
      <c r="AM19" s="36">
        <f t="shared" ref="AM19" si="24">AJ19*$AG19</f>
        <v>22.36</v>
      </c>
      <c r="AN19" s="35">
        <f t="shared" ref="AN19" si="25">(C19+D19)*$AG19</f>
        <v>121.94</v>
      </c>
      <c r="AO19" s="35">
        <f t="shared" ref="AO19" si="26">(E19+S19)*$AG19</f>
        <v>123.435</v>
      </c>
      <c r="AP19" s="36">
        <f t="shared" ref="AP19" si="27">(L19+Z19)*$AG19</f>
        <v>137.02000000000001</v>
      </c>
      <c r="AQ19" s="35">
        <f t="shared" si="9"/>
        <v>57.5</v>
      </c>
      <c r="AR19" s="37">
        <f t="shared" si="10"/>
        <v>61.533333333333331</v>
      </c>
      <c r="AS19" s="35">
        <f t="shared" si="11"/>
        <v>25.166666666666668</v>
      </c>
      <c r="AT19" s="36">
        <f t="shared" si="12"/>
        <v>15.799999999999999</v>
      </c>
      <c r="AU19" s="35">
        <f t="shared" si="13"/>
        <v>71.36666666666666</v>
      </c>
      <c r="AV19" s="37">
        <f t="shared" si="14"/>
        <v>87.533333333333346</v>
      </c>
      <c r="AW19" s="35">
        <f t="shared" si="15"/>
        <v>41.43333333333333</v>
      </c>
      <c r="AX19" s="36">
        <f t="shared" si="16"/>
        <v>47.733333333333327</v>
      </c>
      <c r="AY19" s="35">
        <f t="shared" si="17"/>
        <v>32.333333333333329</v>
      </c>
      <c r="AZ19" s="35">
        <f t="shared" si="18"/>
        <v>45.733333333333334</v>
      </c>
      <c r="BA19" s="35">
        <f>AVERAGE(I19:K19)-AVERAGE(W19:Y19)</f>
        <v>29.93333333333333</v>
      </c>
      <c r="BB19" s="36">
        <f t="shared" si="20"/>
        <v>39.800000000000018</v>
      </c>
      <c r="BC19" s="52">
        <v>-28.5</v>
      </c>
      <c r="BD19" s="53">
        <v>135.5</v>
      </c>
      <c r="BE19" s="47">
        <v>-29</v>
      </c>
      <c r="BF19" s="48">
        <v>131</v>
      </c>
      <c r="BG19" s="2"/>
      <c r="BH19" s="2"/>
      <c r="BI19" s="2"/>
      <c r="BJ19" s="2"/>
      <c r="BK19" s="2"/>
      <c r="BL19" s="2"/>
      <c r="BM19" s="55"/>
      <c r="BN19" s="55"/>
      <c r="BO19" s="47">
        <v>78</v>
      </c>
      <c r="BP19" s="53">
        <v>40</v>
      </c>
    </row>
    <row r="20" spans="1:68" x14ac:dyDescent="0.35">
      <c r="A20" s="18" t="s">
        <v>67</v>
      </c>
      <c r="B20" s="22" t="s">
        <v>68</v>
      </c>
      <c r="C20" s="8">
        <v>1.29</v>
      </c>
      <c r="D20" s="5">
        <v>0.78500000000000003</v>
      </c>
      <c r="E20" s="8">
        <v>1.1910000000000001</v>
      </c>
      <c r="F20" s="8">
        <v>61.1</v>
      </c>
      <c r="G20" s="8">
        <v>48</v>
      </c>
      <c r="H20" s="8">
        <v>65.3</v>
      </c>
      <c r="I20" s="8">
        <v>79.400000000000006</v>
      </c>
      <c r="J20" s="8">
        <v>52</v>
      </c>
      <c r="K20" s="8">
        <v>86.4</v>
      </c>
      <c r="L20" s="8">
        <v>1.2390000000000001</v>
      </c>
      <c r="M20" s="8">
        <v>62.8</v>
      </c>
      <c r="N20" s="8">
        <v>35</v>
      </c>
      <c r="O20" s="8">
        <v>51.4</v>
      </c>
      <c r="P20" s="8">
        <v>83.5</v>
      </c>
      <c r="Q20" s="8">
        <v>58.2</v>
      </c>
      <c r="R20" s="5">
        <v>85.9</v>
      </c>
      <c r="S20" s="8">
        <v>0.79500000000000004</v>
      </c>
      <c r="T20" s="8">
        <v>19.7</v>
      </c>
      <c r="U20" s="8">
        <v>16.899999999999999</v>
      </c>
      <c r="V20" s="8">
        <v>23.1</v>
      </c>
      <c r="W20" s="8">
        <v>32.6</v>
      </c>
      <c r="X20" s="8">
        <v>25.8</v>
      </c>
      <c r="Y20" s="8">
        <v>35.299999999999997</v>
      </c>
      <c r="Z20" s="8">
        <v>0.92500000000000004</v>
      </c>
      <c r="AA20" s="8">
        <v>25.8</v>
      </c>
      <c r="AB20" s="8">
        <v>38</v>
      </c>
      <c r="AC20" s="8">
        <v>20.5</v>
      </c>
      <c r="AD20" s="8">
        <v>31.2</v>
      </c>
      <c r="AE20" s="8">
        <v>29.5</v>
      </c>
      <c r="AF20" s="5">
        <v>47.8</v>
      </c>
      <c r="AG20" s="26">
        <v>73</v>
      </c>
      <c r="AH20" s="33">
        <f t="shared" ref="AH20:AH31" si="28">C20-D20</f>
        <v>0.505</v>
      </c>
      <c r="AI20" s="33">
        <f t="shared" ref="AI20:AI31" si="29">E20-S20</f>
        <v>0.39600000000000002</v>
      </c>
      <c r="AJ20" s="34">
        <f t="shared" ref="AJ20:AJ31" si="30">L20-Z20</f>
        <v>0.31400000000000006</v>
      </c>
      <c r="AK20" s="35">
        <f t="shared" ref="AK20:AK31" si="31">AH20*$AG20</f>
        <v>36.865000000000002</v>
      </c>
      <c r="AL20" s="35">
        <f t="shared" ref="AL20:AL31" si="32">AI20*$AG20</f>
        <v>28.908000000000001</v>
      </c>
      <c r="AM20" s="36">
        <f t="shared" ref="AM20:AM31" si="33">AJ20*$AG20</f>
        <v>22.922000000000004</v>
      </c>
      <c r="AN20" s="35">
        <f t="shared" ref="AN20:AN31" si="34">(C20+D20)*$AG20</f>
        <v>151.47500000000002</v>
      </c>
      <c r="AO20" s="35">
        <f t="shared" ref="AO20:AO31" si="35">(E20+S20)*$AG20</f>
        <v>144.97800000000001</v>
      </c>
      <c r="AP20" s="36">
        <f t="shared" ref="AP20:AP31" si="36">(L20+Z20)*$AG20</f>
        <v>157.97200000000001</v>
      </c>
      <c r="AQ20" s="35">
        <f t="shared" ref="AQ20:AQ23" si="37">AVERAGE(F20:H20)</f>
        <v>58.133333333333326</v>
      </c>
      <c r="AR20" s="37">
        <f t="shared" ref="AR20:AR23" si="38">AVERAGE(M20:O20)</f>
        <v>49.733333333333327</v>
      </c>
      <c r="AS20" s="35">
        <f t="shared" ref="AS20:AS23" si="39">AVERAGE(T20:V20)</f>
        <v>19.899999999999999</v>
      </c>
      <c r="AT20" s="36">
        <f t="shared" ref="AT20:AT23" si="40">AVERAGE(AA20:AC20)</f>
        <v>28.099999999999998</v>
      </c>
      <c r="AU20" s="35">
        <f t="shared" ref="AU20:AU31" si="41">AVERAGE(I20:K20)</f>
        <v>72.600000000000009</v>
      </c>
      <c r="AV20" s="37">
        <f t="shared" ref="AV20:AV31" si="42">AVERAGE(P20:R20)</f>
        <v>75.86666666666666</v>
      </c>
      <c r="AW20" s="35">
        <f t="shared" ref="AW20:AW31" si="43">AVERAGE(W20:Y20)</f>
        <v>31.233333333333334</v>
      </c>
      <c r="AX20" s="36">
        <f t="shared" ref="AX20:AX31" si="44">AVERAGE(AD20:AF20)</f>
        <v>36.166666666666664</v>
      </c>
      <c r="AY20" s="35">
        <f t="shared" ref="AY20:AY31" si="45">AVERAGE(F20:H20)-AVERAGE(T20:V20)</f>
        <v>38.233333333333327</v>
      </c>
      <c r="AZ20" s="35">
        <f t="shared" ref="AZ20:AZ31" si="46">AVERAGE(M20:O20)-AVERAGE(AA20:AC20)</f>
        <v>21.633333333333329</v>
      </c>
      <c r="BA20" s="35">
        <f t="shared" ref="BA20:BA31" si="47">AVERAGE(I20:K20)-AVERAGE(W20:Y20)</f>
        <v>41.366666666666674</v>
      </c>
      <c r="BB20" s="36">
        <f t="shared" ref="BB20:BB31" si="48">AVERAGE(P20:R20)-AVERAGE(AD20:AF20)</f>
        <v>39.699999999999996</v>
      </c>
      <c r="BC20" s="52">
        <v>-32.5</v>
      </c>
      <c r="BD20" s="48">
        <v>147.5</v>
      </c>
      <c r="BE20" s="52">
        <v>-26</v>
      </c>
      <c r="BF20" s="48">
        <v>142</v>
      </c>
      <c r="BG20" s="49">
        <v>32.5</v>
      </c>
      <c r="BH20" s="2"/>
      <c r="BI20" s="49">
        <v>32.5</v>
      </c>
      <c r="BJ20" s="55"/>
      <c r="BK20" s="49">
        <v>1</v>
      </c>
      <c r="BL20" s="2"/>
      <c r="BM20" s="49">
        <v>1</v>
      </c>
      <c r="BN20" s="55"/>
      <c r="BO20" s="49">
        <v>83</v>
      </c>
      <c r="BP20" s="48">
        <v>63</v>
      </c>
    </row>
    <row r="21" spans="1:68" x14ac:dyDescent="0.35">
      <c r="A21" s="18" t="s">
        <v>69</v>
      </c>
      <c r="B21" s="22" t="s">
        <v>70</v>
      </c>
      <c r="C21" s="8">
        <v>1.1479999999999999</v>
      </c>
      <c r="D21" s="5">
        <v>0.85099999999999998</v>
      </c>
      <c r="E21" s="8">
        <v>1.113</v>
      </c>
      <c r="F21" s="8">
        <v>65.400000000000006</v>
      </c>
      <c r="G21" s="8">
        <v>82.1</v>
      </c>
      <c r="H21" s="8">
        <v>61</v>
      </c>
      <c r="I21" s="8">
        <v>72.8</v>
      </c>
      <c r="J21" s="8">
        <v>82.7</v>
      </c>
      <c r="K21" s="8">
        <v>82.4</v>
      </c>
      <c r="L21" s="8">
        <v>1.1559999999999999</v>
      </c>
      <c r="M21" s="8">
        <v>54.5</v>
      </c>
      <c r="N21" s="8">
        <v>68.599999999999994</v>
      </c>
      <c r="O21" s="8">
        <v>43.6</v>
      </c>
      <c r="P21" s="8">
        <v>72.900000000000006</v>
      </c>
      <c r="Q21" s="8">
        <v>98.3</v>
      </c>
      <c r="R21" s="5">
        <v>69.400000000000006</v>
      </c>
      <c r="S21" s="8">
        <v>0.92200000000000004</v>
      </c>
      <c r="T21" s="8">
        <v>26.3</v>
      </c>
      <c r="U21" s="8">
        <v>49.3</v>
      </c>
      <c r="V21" s="8">
        <v>21.5</v>
      </c>
      <c r="W21" s="8">
        <v>53.4</v>
      </c>
      <c r="X21" s="8">
        <v>75.5</v>
      </c>
      <c r="Y21" s="8">
        <v>57.1</v>
      </c>
      <c r="Z21" s="8">
        <v>0.93700000000000006</v>
      </c>
      <c r="AA21" s="8">
        <v>19.600000000000001</v>
      </c>
      <c r="AB21" s="8">
        <v>30</v>
      </c>
      <c r="AC21" s="8">
        <v>4.5999999999999996</v>
      </c>
      <c r="AD21" s="8">
        <v>40.4</v>
      </c>
      <c r="AE21" s="8">
        <v>54</v>
      </c>
      <c r="AF21" s="5">
        <v>33.6</v>
      </c>
      <c r="AG21" s="26">
        <v>60</v>
      </c>
      <c r="AH21" s="33">
        <f t="shared" si="28"/>
        <v>0.29699999999999993</v>
      </c>
      <c r="AI21" s="33">
        <f t="shared" si="29"/>
        <v>0.19099999999999995</v>
      </c>
      <c r="AJ21" s="34">
        <f t="shared" si="30"/>
        <v>0.21899999999999986</v>
      </c>
      <c r="AK21" s="35">
        <f t="shared" si="31"/>
        <v>17.819999999999997</v>
      </c>
      <c r="AL21" s="35">
        <f t="shared" si="32"/>
        <v>11.459999999999997</v>
      </c>
      <c r="AM21" s="36">
        <f t="shared" si="33"/>
        <v>13.139999999999992</v>
      </c>
      <c r="AN21" s="35">
        <f t="shared" si="34"/>
        <v>119.94</v>
      </c>
      <c r="AO21" s="35">
        <f t="shared" si="35"/>
        <v>122.10000000000001</v>
      </c>
      <c r="AP21" s="36">
        <f t="shared" si="36"/>
        <v>125.58</v>
      </c>
      <c r="AQ21" s="35">
        <f t="shared" si="37"/>
        <v>69.5</v>
      </c>
      <c r="AR21" s="37">
        <f t="shared" si="38"/>
        <v>55.566666666666663</v>
      </c>
      <c r="AS21" s="35">
        <f t="shared" si="39"/>
        <v>32.366666666666667</v>
      </c>
      <c r="AT21" s="36">
        <f t="shared" si="40"/>
        <v>18.066666666666666</v>
      </c>
      <c r="AU21" s="35">
        <f t="shared" si="41"/>
        <v>79.3</v>
      </c>
      <c r="AV21" s="37">
        <f t="shared" si="42"/>
        <v>80.2</v>
      </c>
      <c r="AW21" s="35">
        <f t="shared" si="43"/>
        <v>62</v>
      </c>
      <c r="AX21" s="36">
        <f t="shared" si="44"/>
        <v>42.666666666666664</v>
      </c>
      <c r="AY21" s="35">
        <f t="shared" si="45"/>
        <v>37.133333333333333</v>
      </c>
      <c r="AZ21" s="35">
        <f t="shared" si="46"/>
        <v>37.5</v>
      </c>
      <c r="BA21" s="35">
        <f t="shared" si="47"/>
        <v>17.299999999999997</v>
      </c>
      <c r="BB21" s="36">
        <f t="shared" si="48"/>
        <v>37.533333333333339</v>
      </c>
      <c r="BC21" s="52">
        <v>-19.5</v>
      </c>
      <c r="BD21" s="48">
        <v>133.5</v>
      </c>
      <c r="BE21" s="52">
        <v>-20.5</v>
      </c>
      <c r="BF21" s="48">
        <v>132</v>
      </c>
      <c r="BG21" s="2"/>
      <c r="BH21" s="2"/>
      <c r="BI21" s="2"/>
      <c r="BJ21" s="2"/>
      <c r="BK21" s="2"/>
      <c r="BL21" s="2"/>
      <c r="BM21" s="55"/>
      <c r="BN21" s="55"/>
      <c r="BO21" s="49">
        <v>77</v>
      </c>
      <c r="BP21" s="48">
        <v>62</v>
      </c>
    </row>
    <row r="22" spans="1:68" x14ac:dyDescent="0.35">
      <c r="A22" s="18" t="s">
        <v>71</v>
      </c>
      <c r="B22" s="22" t="s">
        <v>72</v>
      </c>
      <c r="C22" s="8">
        <v>1.159</v>
      </c>
      <c r="D22" s="5">
        <v>0.84099999999999997</v>
      </c>
      <c r="E22" s="8">
        <v>1.1020000000000001</v>
      </c>
      <c r="F22" s="8">
        <v>62.8</v>
      </c>
      <c r="G22" s="8">
        <v>48.7</v>
      </c>
      <c r="H22" s="8">
        <v>67.8</v>
      </c>
      <c r="I22" s="8">
        <v>69.7</v>
      </c>
      <c r="J22" s="8">
        <v>47.5</v>
      </c>
      <c r="K22" s="8">
        <v>80.2</v>
      </c>
      <c r="L22" s="8">
        <v>1.1619999999999999</v>
      </c>
      <c r="M22" s="8">
        <v>64.8</v>
      </c>
      <c r="N22" s="8">
        <v>74.2</v>
      </c>
      <c r="O22" s="8">
        <v>55.5</v>
      </c>
      <c r="P22" s="8">
        <v>69</v>
      </c>
      <c r="Q22" s="8">
        <v>61.2</v>
      </c>
      <c r="R22" s="5">
        <v>66.7</v>
      </c>
      <c r="S22" s="8">
        <v>0.81299999999999994</v>
      </c>
      <c r="T22" s="8">
        <v>15.2</v>
      </c>
      <c r="U22" s="8">
        <v>14.7</v>
      </c>
      <c r="V22" s="8">
        <v>15.2</v>
      </c>
      <c r="W22" s="8">
        <v>38.9</v>
      </c>
      <c r="X22" s="8">
        <v>29.2</v>
      </c>
      <c r="Y22" s="8">
        <v>37</v>
      </c>
      <c r="Z22" s="8">
        <v>0.878</v>
      </c>
      <c r="AA22" s="8">
        <v>14.3</v>
      </c>
      <c r="AB22" s="8">
        <v>15.6</v>
      </c>
      <c r="AC22" s="8">
        <v>10.6</v>
      </c>
      <c r="AD22" s="8">
        <v>47.7</v>
      </c>
      <c r="AE22" s="8">
        <v>51.6</v>
      </c>
      <c r="AF22" s="5">
        <v>41.1</v>
      </c>
      <c r="AG22" s="26">
        <v>65</v>
      </c>
      <c r="AH22" s="33">
        <f t="shared" si="28"/>
        <v>0.31800000000000006</v>
      </c>
      <c r="AI22" s="33">
        <f t="shared" si="29"/>
        <v>0.28900000000000015</v>
      </c>
      <c r="AJ22" s="34">
        <f t="shared" si="30"/>
        <v>0.28399999999999992</v>
      </c>
      <c r="AK22" s="35">
        <f t="shared" si="31"/>
        <v>20.670000000000005</v>
      </c>
      <c r="AL22" s="35">
        <f t="shared" si="32"/>
        <v>18.785000000000011</v>
      </c>
      <c r="AM22" s="36">
        <f t="shared" si="33"/>
        <v>18.459999999999994</v>
      </c>
      <c r="AN22" s="35">
        <f t="shared" si="34"/>
        <v>130</v>
      </c>
      <c r="AO22" s="35">
        <f t="shared" si="35"/>
        <v>124.47500000000001</v>
      </c>
      <c r="AP22" s="36">
        <f t="shared" si="36"/>
        <v>132.6</v>
      </c>
      <c r="AQ22" s="35">
        <f t="shared" si="37"/>
        <v>59.766666666666673</v>
      </c>
      <c r="AR22" s="37">
        <f t="shared" si="38"/>
        <v>64.833333333333329</v>
      </c>
      <c r="AS22" s="35">
        <f t="shared" si="39"/>
        <v>15.033333333333331</v>
      </c>
      <c r="AT22" s="36">
        <f t="shared" si="40"/>
        <v>13.5</v>
      </c>
      <c r="AU22" s="35">
        <f t="shared" si="41"/>
        <v>65.8</v>
      </c>
      <c r="AV22" s="37">
        <f t="shared" si="42"/>
        <v>65.633333333333326</v>
      </c>
      <c r="AW22" s="35">
        <f t="shared" si="43"/>
        <v>35.033333333333331</v>
      </c>
      <c r="AX22" s="36">
        <f t="shared" si="44"/>
        <v>46.800000000000004</v>
      </c>
      <c r="AY22" s="35">
        <f t="shared" si="45"/>
        <v>44.733333333333341</v>
      </c>
      <c r="AZ22" s="35">
        <f t="shared" si="46"/>
        <v>51.333333333333329</v>
      </c>
      <c r="BA22" s="35">
        <f t="shared" si="47"/>
        <v>30.766666666666666</v>
      </c>
      <c r="BB22" s="36">
        <f t="shared" si="48"/>
        <v>18.833333333333321</v>
      </c>
      <c r="BC22" s="52">
        <v>-18.5</v>
      </c>
      <c r="BD22" s="48">
        <v>149</v>
      </c>
      <c r="BE22" s="52">
        <v>-23</v>
      </c>
      <c r="BF22" s="48">
        <v>135</v>
      </c>
      <c r="BG22" s="49">
        <v>-18.5</v>
      </c>
      <c r="BH22" s="48" t="s">
        <v>101</v>
      </c>
      <c r="BI22" s="49">
        <v>-18.5</v>
      </c>
      <c r="BJ22" s="48" t="s">
        <v>101</v>
      </c>
      <c r="BK22" s="49">
        <v>1</v>
      </c>
      <c r="BL22" s="48">
        <v>1</v>
      </c>
      <c r="BM22" s="49">
        <v>1</v>
      </c>
      <c r="BN22" s="48">
        <v>1</v>
      </c>
      <c r="BO22" s="49">
        <v>83</v>
      </c>
      <c r="BP22" s="48">
        <v>53</v>
      </c>
    </row>
    <row r="23" spans="1:68" x14ac:dyDescent="0.35">
      <c r="A23" s="18" t="s">
        <v>73</v>
      </c>
      <c r="B23" s="22" t="s">
        <v>74</v>
      </c>
      <c r="C23" s="8">
        <v>1.177</v>
      </c>
      <c r="D23" s="5">
        <v>0.98199999999999998</v>
      </c>
      <c r="E23" s="8">
        <v>1.1299999999999999</v>
      </c>
      <c r="F23" s="8">
        <v>62.2</v>
      </c>
      <c r="G23" s="8">
        <v>64.099999999999994</v>
      </c>
      <c r="H23" s="8">
        <v>61.4</v>
      </c>
      <c r="I23" s="8">
        <v>73.5</v>
      </c>
      <c r="J23" s="8">
        <v>70.7</v>
      </c>
      <c r="K23" s="8">
        <v>80.099999999999994</v>
      </c>
      <c r="L23" s="8">
        <v>1.1830000000000001</v>
      </c>
      <c r="M23" s="8">
        <v>59</v>
      </c>
      <c r="N23" s="8">
        <v>72.099999999999994</v>
      </c>
      <c r="O23" s="8">
        <v>55.9</v>
      </c>
      <c r="P23" s="8">
        <v>70.8</v>
      </c>
      <c r="Q23" s="8">
        <v>94.8</v>
      </c>
      <c r="R23" s="5">
        <v>69.2</v>
      </c>
      <c r="S23" s="8">
        <v>0.96899999999999997</v>
      </c>
      <c r="T23" s="8">
        <v>39.200000000000003</v>
      </c>
      <c r="U23" s="8">
        <v>31.8</v>
      </c>
      <c r="V23" s="8">
        <v>39.5</v>
      </c>
      <c r="W23" s="8">
        <v>53.9</v>
      </c>
      <c r="X23" s="8">
        <v>45.4</v>
      </c>
      <c r="Y23" s="8">
        <v>60.2</v>
      </c>
      <c r="Z23" s="8">
        <v>1.0149999999999999</v>
      </c>
      <c r="AA23" s="8">
        <v>41.3</v>
      </c>
      <c r="AB23" s="8">
        <v>45</v>
      </c>
      <c r="AC23" s="8">
        <v>32.9</v>
      </c>
      <c r="AD23" s="8">
        <v>49.7</v>
      </c>
      <c r="AE23" s="8">
        <v>47.9</v>
      </c>
      <c r="AF23" s="5">
        <v>48.5</v>
      </c>
      <c r="AG23" s="26">
        <v>68</v>
      </c>
      <c r="AH23" s="33">
        <f t="shared" si="28"/>
        <v>0.19500000000000006</v>
      </c>
      <c r="AI23" s="33">
        <f t="shared" si="29"/>
        <v>0.16099999999999992</v>
      </c>
      <c r="AJ23" s="34">
        <f t="shared" si="30"/>
        <v>0.16800000000000015</v>
      </c>
      <c r="AK23" s="35">
        <f t="shared" si="31"/>
        <v>13.260000000000005</v>
      </c>
      <c r="AL23" s="35">
        <f t="shared" si="32"/>
        <v>10.947999999999995</v>
      </c>
      <c r="AM23" s="36">
        <f t="shared" si="33"/>
        <v>11.42400000000001</v>
      </c>
      <c r="AN23" s="35">
        <f t="shared" si="34"/>
        <v>146.81199999999998</v>
      </c>
      <c r="AO23" s="35">
        <f t="shared" si="35"/>
        <v>142.73199999999997</v>
      </c>
      <c r="AP23" s="36">
        <f t="shared" si="36"/>
        <v>149.464</v>
      </c>
      <c r="AQ23" s="35">
        <f t="shared" si="37"/>
        <v>62.566666666666663</v>
      </c>
      <c r="AR23" s="37">
        <f t="shared" si="38"/>
        <v>62.333333333333336</v>
      </c>
      <c r="AS23" s="35">
        <f t="shared" si="39"/>
        <v>36.833333333333336</v>
      </c>
      <c r="AT23" s="36">
        <f t="shared" si="40"/>
        <v>39.733333333333327</v>
      </c>
      <c r="AU23" s="35">
        <f t="shared" si="41"/>
        <v>74.766666666666666</v>
      </c>
      <c r="AV23" s="37">
        <f t="shared" si="42"/>
        <v>78.266666666666666</v>
      </c>
      <c r="AW23" s="35">
        <f t="shared" si="43"/>
        <v>53.166666666666664</v>
      </c>
      <c r="AX23" s="36">
        <f t="shared" si="44"/>
        <v>48.699999999999996</v>
      </c>
      <c r="AY23" s="35">
        <f t="shared" si="45"/>
        <v>25.733333333333327</v>
      </c>
      <c r="AZ23" s="35">
        <f t="shared" si="46"/>
        <v>22.600000000000009</v>
      </c>
      <c r="BA23" s="35">
        <f t="shared" si="47"/>
        <v>21.6</v>
      </c>
      <c r="BB23" s="36">
        <f t="shared" si="48"/>
        <v>29.56666666666667</v>
      </c>
      <c r="BC23" s="52">
        <v>-16.5</v>
      </c>
      <c r="BD23" s="48">
        <v>152.5</v>
      </c>
      <c r="BE23" s="52">
        <v>-16</v>
      </c>
      <c r="BF23" s="48">
        <v>152</v>
      </c>
      <c r="BG23" s="2"/>
      <c r="BH23" s="2"/>
      <c r="BI23" s="2"/>
      <c r="BJ23" s="48" t="s">
        <v>152</v>
      </c>
      <c r="BK23" s="2"/>
      <c r="BL23" s="2"/>
      <c r="BM23" s="55"/>
      <c r="BN23" s="48">
        <v>0</v>
      </c>
      <c r="BO23" s="49">
        <v>85</v>
      </c>
      <c r="BP23" s="48">
        <v>66</v>
      </c>
    </row>
    <row r="24" spans="1:68" x14ac:dyDescent="0.35">
      <c r="A24" s="18" t="s">
        <v>75</v>
      </c>
      <c r="B24" s="22" t="s">
        <v>76</v>
      </c>
      <c r="C24" s="8">
        <v>1.1910000000000001</v>
      </c>
      <c r="D24" s="5">
        <v>0.91700000000000004</v>
      </c>
      <c r="E24" s="8">
        <v>1.135</v>
      </c>
      <c r="F24" s="8">
        <v>51.8</v>
      </c>
      <c r="G24" s="8">
        <v>57.8</v>
      </c>
      <c r="H24" s="8">
        <v>55</v>
      </c>
      <c r="I24" s="8">
        <v>77.2</v>
      </c>
      <c r="J24" s="8">
        <v>73.2</v>
      </c>
      <c r="K24" s="8">
        <v>81.5</v>
      </c>
      <c r="L24" s="8">
        <v>1.1950000000000001</v>
      </c>
      <c r="M24" s="8">
        <v>56.2</v>
      </c>
      <c r="N24" s="8">
        <v>0</v>
      </c>
      <c r="O24" s="8">
        <v>49.9</v>
      </c>
      <c r="P24" s="8">
        <v>82.3</v>
      </c>
      <c r="Q24" s="8">
        <v>19.100000000000001</v>
      </c>
      <c r="R24" s="5">
        <v>83.1</v>
      </c>
      <c r="S24" s="8">
        <v>0.93899999999999995</v>
      </c>
      <c r="T24" s="8">
        <v>30.4</v>
      </c>
      <c r="U24" s="8">
        <v>30.3</v>
      </c>
      <c r="V24" s="8">
        <v>33.299999999999997</v>
      </c>
      <c r="W24" s="8">
        <v>47.1</v>
      </c>
      <c r="X24" s="8">
        <v>54.2</v>
      </c>
      <c r="Y24" s="8">
        <v>48.6</v>
      </c>
      <c r="Z24" s="8">
        <v>1.0449999999999999</v>
      </c>
      <c r="AA24" s="8">
        <v>37.9</v>
      </c>
      <c r="AB24" s="8">
        <v>38.6</v>
      </c>
      <c r="AC24" s="8">
        <v>30.2</v>
      </c>
      <c r="AD24" s="8">
        <v>69.2</v>
      </c>
      <c r="AE24" s="8">
        <v>69.599999999999994</v>
      </c>
      <c r="AF24" s="5">
        <v>64.7</v>
      </c>
      <c r="AG24" s="26">
        <v>73</v>
      </c>
      <c r="AH24" s="33">
        <f t="shared" si="28"/>
        <v>0.27400000000000002</v>
      </c>
      <c r="AI24" s="33">
        <f t="shared" si="29"/>
        <v>0.19600000000000006</v>
      </c>
      <c r="AJ24" s="34">
        <f t="shared" si="30"/>
        <v>0.15000000000000013</v>
      </c>
      <c r="AK24" s="35">
        <f t="shared" si="31"/>
        <v>20.002000000000002</v>
      </c>
      <c r="AL24" s="35">
        <f t="shared" si="32"/>
        <v>14.308000000000005</v>
      </c>
      <c r="AM24" s="36">
        <f t="shared" si="33"/>
        <v>10.95000000000001</v>
      </c>
      <c r="AN24" s="35">
        <f t="shared" si="34"/>
        <v>153.88400000000001</v>
      </c>
      <c r="AO24" s="35">
        <f t="shared" si="35"/>
        <v>151.40199999999999</v>
      </c>
      <c r="AP24" s="36">
        <f t="shared" si="36"/>
        <v>163.52000000000001</v>
      </c>
      <c r="AQ24" s="35">
        <f t="shared" ref="AQ24:AQ31" si="49">AVERAGE(F24:H24)</f>
        <v>54.866666666666667</v>
      </c>
      <c r="AR24" s="37">
        <f t="shared" ref="AR24:AR31" si="50">AVERAGE(M24:O24)</f>
        <v>35.366666666666667</v>
      </c>
      <c r="AS24" s="35">
        <f t="shared" ref="AS24:AS31" si="51">AVERAGE(T24:V24)</f>
        <v>31.333333333333332</v>
      </c>
      <c r="AT24" s="36">
        <f t="shared" ref="AT24:AT31" si="52">AVERAGE(AA24:AC24)</f>
        <v>35.56666666666667</v>
      </c>
      <c r="AU24" s="35">
        <f t="shared" si="41"/>
        <v>77.3</v>
      </c>
      <c r="AV24" s="37">
        <f t="shared" si="42"/>
        <v>61.5</v>
      </c>
      <c r="AW24" s="35">
        <f t="shared" si="43"/>
        <v>49.966666666666669</v>
      </c>
      <c r="AX24" s="36">
        <f t="shared" si="44"/>
        <v>67.833333333333329</v>
      </c>
      <c r="AY24" s="35">
        <f t="shared" si="45"/>
        <v>23.533333333333335</v>
      </c>
      <c r="AZ24" s="35">
        <f t="shared" si="46"/>
        <v>-0.20000000000000284</v>
      </c>
      <c r="BA24" s="35">
        <f t="shared" si="47"/>
        <v>27.333333333333329</v>
      </c>
      <c r="BB24" s="36">
        <f t="shared" si="48"/>
        <v>-6.3333333333333286</v>
      </c>
      <c r="BC24" s="52">
        <v>-14.5</v>
      </c>
      <c r="BD24" s="48">
        <v>143.5</v>
      </c>
      <c r="BE24" s="52">
        <v>-8</v>
      </c>
      <c r="BF24" s="48">
        <v>148</v>
      </c>
      <c r="BG24" s="49">
        <v>14.5</v>
      </c>
      <c r="BH24" s="2"/>
      <c r="BI24" s="49">
        <v>14.5</v>
      </c>
      <c r="BJ24" s="48" t="s">
        <v>152</v>
      </c>
      <c r="BK24" s="49">
        <v>1</v>
      </c>
      <c r="BL24" s="2"/>
      <c r="BM24" s="49">
        <v>1</v>
      </c>
      <c r="BN24" s="48">
        <v>1</v>
      </c>
      <c r="BO24" s="49">
        <v>82</v>
      </c>
      <c r="BP24" s="48">
        <v>72</v>
      </c>
    </row>
    <row r="25" spans="1:68" x14ac:dyDescent="0.35">
      <c r="A25" s="18" t="s">
        <v>78</v>
      </c>
      <c r="B25" s="22" t="s">
        <v>77</v>
      </c>
      <c r="C25" s="8">
        <v>1.1379999999999999</v>
      </c>
      <c r="D25" s="5">
        <v>1.127</v>
      </c>
      <c r="E25" s="8">
        <v>1.0820000000000001</v>
      </c>
      <c r="F25" s="8">
        <v>52.8</v>
      </c>
      <c r="G25" s="8">
        <v>33.1</v>
      </c>
      <c r="H25" s="8">
        <v>60.3</v>
      </c>
      <c r="I25" s="8">
        <v>69.7</v>
      </c>
      <c r="J25" s="8">
        <v>39.9</v>
      </c>
      <c r="K25" s="8">
        <v>71.8</v>
      </c>
      <c r="L25" s="8">
        <v>1.236</v>
      </c>
      <c r="M25" s="8">
        <v>55.7</v>
      </c>
      <c r="N25" s="8">
        <v>60.1</v>
      </c>
      <c r="O25" s="8">
        <v>51</v>
      </c>
      <c r="P25" s="8">
        <v>80.7</v>
      </c>
      <c r="Q25" s="8">
        <v>57.8</v>
      </c>
      <c r="R25" s="5">
        <v>81.400000000000006</v>
      </c>
      <c r="S25" s="8">
        <v>1.1359999999999999</v>
      </c>
      <c r="T25" s="8">
        <v>50.1</v>
      </c>
      <c r="U25" s="8">
        <v>46.1</v>
      </c>
      <c r="V25" s="8">
        <v>52.8</v>
      </c>
      <c r="W25" s="8">
        <v>74.099999999999994</v>
      </c>
      <c r="X25" s="8">
        <v>87.6</v>
      </c>
      <c r="Y25" s="8">
        <v>74.099999999999994</v>
      </c>
      <c r="Z25" s="8">
        <v>1.141</v>
      </c>
      <c r="AA25" s="8">
        <v>49.5</v>
      </c>
      <c r="AB25" s="8">
        <v>50.1</v>
      </c>
      <c r="AC25" s="8">
        <v>46.3</v>
      </c>
      <c r="AD25" s="8">
        <v>71.5</v>
      </c>
      <c r="AE25" s="8">
        <v>80.5</v>
      </c>
      <c r="AF25" s="5">
        <v>74.7</v>
      </c>
      <c r="AG25" s="26">
        <v>60</v>
      </c>
      <c r="AH25" s="33">
        <f t="shared" si="28"/>
        <v>1.0999999999999899E-2</v>
      </c>
      <c r="AI25" s="33">
        <f t="shared" si="29"/>
        <v>-5.3999999999999826E-2</v>
      </c>
      <c r="AJ25" s="34">
        <f t="shared" si="30"/>
        <v>9.4999999999999973E-2</v>
      </c>
      <c r="AK25" s="35">
        <f t="shared" si="31"/>
        <v>0.65999999999999392</v>
      </c>
      <c r="AL25" s="35">
        <f t="shared" si="32"/>
        <v>-3.2399999999999896</v>
      </c>
      <c r="AM25" s="36">
        <f t="shared" si="33"/>
        <v>5.6999999999999984</v>
      </c>
      <c r="AN25" s="35">
        <f t="shared" si="34"/>
        <v>135.89999999999998</v>
      </c>
      <c r="AO25" s="35">
        <f t="shared" si="35"/>
        <v>133.07999999999998</v>
      </c>
      <c r="AP25" s="36">
        <f t="shared" si="36"/>
        <v>142.61999999999998</v>
      </c>
      <c r="AQ25" s="35">
        <f t="shared" si="49"/>
        <v>48.733333333333327</v>
      </c>
      <c r="AR25" s="37">
        <f t="shared" si="50"/>
        <v>55.6</v>
      </c>
      <c r="AS25" s="35">
        <f t="shared" si="51"/>
        <v>49.666666666666664</v>
      </c>
      <c r="AT25" s="36">
        <f t="shared" si="52"/>
        <v>48.633333333333326</v>
      </c>
      <c r="AU25" s="35">
        <f t="shared" si="41"/>
        <v>60.466666666666661</v>
      </c>
      <c r="AV25" s="37">
        <f t="shared" si="42"/>
        <v>73.3</v>
      </c>
      <c r="AW25" s="35">
        <f t="shared" si="43"/>
        <v>78.599999999999994</v>
      </c>
      <c r="AX25" s="36">
        <f t="shared" si="44"/>
        <v>75.566666666666663</v>
      </c>
      <c r="AY25" s="35">
        <f t="shared" si="45"/>
        <v>-0.93333333333333712</v>
      </c>
      <c r="AZ25" s="35">
        <f t="shared" si="46"/>
        <v>6.9666666666666757</v>
      </c>
      <c r="BA25" s="35">
        <f t="shared" si="47"/>
        <v>-18.133333333333333</v>
      </c>
      <c r="BB25" s="36">
        <f t="shared" si="48"/>
        <v>-2.2666666666666657</v>
      </c>
      <c r="BC25" s="52">
        <v>-8</v>
      </c>
      <c r="BD25" s="48">
        <v>152.5</v>
      </c>
      <c r="BE25" s="52">
        <v>-2.5</v>
      </c>
      <c r="BF25" s="48">
        <v>141</v>
      </c>
      <c r="BG25" s="49">
        <v>8</v>
      </c>
      <c r="BH25" s="48" t="s">
        <v>101</v>
      </c>
      <c r="BI25" s="49">
        <v>8</v>
      </c>
      <c r="BJ25" s="2"/>
      <c r="BK25" s="49">
        <v>0</v>
      </c>
      <c r="BL25" s="48">
        <v>1</v>
      </c>
      <c r="BM25" s="52">
        <v>0</v>
      </c>
      <c r="BN25" s="55"/>
      <c r="BO25" s="49">
        <v>75</v>
      </c>
      <c r="BP25" s="48">
        <v>63</v>
      </c>
    </row>
    <row r="26" spans="1:68" x14ac:dyDescent="0.35">
      <c r="A26" s="18" t="s">
        <v>79</v>
      </c>
      <c r="B26" s="22" t="s">
        <v>80</v>
      </c>
      <c r="C26" s="8">
        <v>1.028</v>
      </c>
      <c r="D26" s="5">
        <v>0.98</v>
      </c>
      <c r="E26" s="8">
        <v>0.93799999999999994</v>
      </c>
      <c r="F26" s="8">
        <v>35.299999999999997</v>
      </c>
      <c r="G26" s="8">
        <v>26.7</v>
      </c>
      <c r="H26" s="8">
        <v>35.799999999999997</v>
      </c>
      <c r="I26" s="8">
        <v>49.4</v>
      </c>
      <c r="J26" s="8">
        <v>36.9</v>
      </c>
      <c r="K26" s="8">
        <v>54.3</v>
      </c>
      <c r="L26" s="8">
        <v>1.0669999999999999</v>
      </c>
      <c r="M26" s="8">
        <v>45.7</v>
      </c>
      <c r="N26" s="8">
        <v>17.600000000000001</v>
      </c>
      <c r="O26" s="8">
        <v>42.2</v>
      </c>
      <c r="P26" s="8">
        <v>53</v>
      </c>
      <c r="Q26" s="8">
        <v>27.6</v>
      </c>
      <c r="R26" s="5">
        <v>56.3</v>
      </c>
      <c r="S26" s="8">
        <v>0.98899999999999999</v>
      </c>
      <c r="T26" s="8">
        <v>35.299999999999997</v>
      </c>
      <c r="U26" s="8">
        <v>44.9</v>
      </c>
      <c r="V26" s="8">
        <v>35.700000000000003</v>
      </c>
      <c r="W26" s="8">
        <v>59.1</v>
      </c>
      <c r="X26" s="8">
        <v>59.6</v>
      </c>
      <c r="Y26" s="8">
        <v>67</v>
      </c>
      <c r="Z26" s="8">
        <v>1.0669999999999999</v>
      </c>
      <c r="AA26" s="8">
        <v>28.4</v>
      </c>
      <c r="AB26" s="8">
        <v>41.5</v>
      </c>
      <c r="AC26" s="8">
        <v>7.2</v>
      </c>
      <c r="AD26" s="8">
        <v>69.8</v>
      </c>
      <c r="AE26" s="8">
        <v>76</v>
      </c>
      <c r="AF26" s="5">
        <v>55.2</v>
      </c>
      <c r="AG26" s="26">
        <v>71</v>
      </c>
      <c r="AH26" s="33">
        <f t="shared" si="28"/>
        <v>4.8000000000000043E-2</v>
      </c>
      <c r="AI26" s="33">
        <f t="shared" si="29"/>
        <v>-5.1000000000000045E-2</v>
      </c>
      <c r="AJ26" s="34">
        <f t="shared" si="30"/>
        <v>0</v>
      </c>
      <c r="AK26" s="35">
        <f t="shared" si="31"/>
        <v>3.408000000000003</v>
      </c>
      <c r="AL26" s="35">
        <f t="shared" si="32"/>
        <v>-3.6210000000000031</v>
      </c>
      <c r="AM26" s="36">
        <f t="shared" si="33"/>
        <v>0</v>
      </c>
      <c r="AN26" s="35">
        <f t="shared" si="34"/>
        <v>142.56800000000001</v>
      </c>
      <c r="AO26" s="35">
        <f t="shared" si="35"/>
        <v>136.81700000000001</v>
      </c>
      <c r="AP26" s="36">
        <f t="shared" si="36"/>
        <v>151.51399999999998</v>
      </c>
      <c r="AQ26" s="35">
        <f t="shared" si="49"/>
        <v>32.6</v>
      </c>
      <c r="AR26" s="37">
        <f t="shared" si="50"/>
        <v>35.166666666666664</v>
      </c>
      <c r="AS26" s="35">
        <f t="shared" si="51"/>
        <v>38.633333333333333</v>
      </c>
      <c r="AT26" s="36">
        <f t="shared" si="52"/>
        <v>25.700000000000003</v>
      </c>
      <c r="AU26" s="35">
        <f t="shared" si="41"/>
        <v>46.866666666666667</v>
      </c>
      <c r="AV26" s="37">
        <f t="shared" si="42"/>
        <v>45.633333333333326</v>
      </c>
      <c r="AW26" s="35">
        <f t="shared" si="43"/>
        <v>61.9</v>
      </c>
      <c r="AX26" s="36">
        <f t="shared" si="44"/>
        <v>67</v>
      </c>
      <c r="AY26" s="35">
        <f t="shared" si="45"/>
        <v>-6.0333333333333314</v>
      </c>
      <c r="AZ26" s="35">
        <f t="shared" si="46"/>
        <v>9.4666666666666615</v>
      </c>
      <c r="BA26" s="35">
        <f t="shared" si="47"/>
        <v>-15.033333333333331</v>
      </c>
      <c r="BB26" s="36">
        <f t="shared" si="48"/>
        <v>-21.366666666666674</v>
      </c>
      <c r="BC26" s="52">
        <v>-7.5</v>
      </c>
      <c r="BD26" s="48">
        <v>140.5</v>
      </c>
      <c r="BE26" s="52">
        <v>2</v>
      </c>
      <c r="BF26" s="48">
        <v>133.5</v>
      </c>
      <c r="BG26" s="49">
        <v>7.5</v>
      </c>
      <c r="BH26" s="48" t="s">
        <v>101</v>
      </c>
      <c r="BI26" s="49">
        <v>7.5</v>
      </c>
      <c r="BJ26" s="2"/>
      <c r="BK26" s="49">
        <v>0</v>
      </c>
      <c r="BL26" s="48">
        <v>0</v>
      </c>
      <c r="BM26" s="49">
        <v>0</v>
      </c>
      <c r="BN26" s="55"/>
      <c r="BO26" s="49">
        <v>80</v>
      </c>
      <c r="BP26" s="48">
        <v>71</v>
      </c>
    </row>
    <row r="27" spans="1:68" x14ac:dyDescent="0.35">
      <c r="A27" s="18" t="s">
        <v>81</v>
      </c>
      <c r="B27" s="22" t="s">
        <v>82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2"/>
      <c r="BD27" s="2"/>
      <c r="BE27" s="55"/>
      <c r="BF27" s="55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x14ac:dyDescent="0.35">
      <c r="A28" s="18" t="s">
        <v>33</v>
      </c>
      <c r="B28" s="22" t="s">
        <v>83</v>
      </c>
      <c r="C28" s="8">
        <v>0.999</v>
      </c>
      <c r="D28" s="5">
        <v>0.97099999999999997</v>
      </c>
      <c r="E28" s="8">
        <v>0.94799999999999995</v>
      </c>
      <c r="F28" s="8">
        <v>37.200000000000003</v>
      </c>
      <c r="G28" s="8">
        <v>33.4</v>
      </c>
      <c r="H28" s="8">
        <v>30.7</v>
      </c>
      <c r="I28" s="8">
        <v>55.1</v>
      </c>
      <c r="J28" s="8">
        <v>62.9</v>
      </c>
      <c r="K28" s="8">
        <v>60.7</v>
      </c>
      <c r="L28" s="8">
        <v>0.96</v>
      </c>
      <c r="M28" s="8">
        <v>27.2</v>
      </c>
      <c r="N28" s="8">
        <v>36.1</v>
      </c>
      <c r="O28" s="8">
        <v>13.2</v>
      </c>
      <c r="P28" s="8">
        <v>54.1</v>
      </c>
      <c r="Q28" s="8">
        <v>47</v>
      </c>
      <c r="R28" s="5">
        <v>51.6</v>
      </c>
      <c r="S28" s="8">
        <v>0.99099999999999999</v>
      </c>
      <c r="T28" s="8">
        <v>37</v>
      </c>
      <c r="U28" s="8">
        <v>53.7</v>
      </c>
      <c r="V28" s="8">
        <v>36.4</v>
      </c>
      <c r="W28" s="8">
        <v>58.3</v>
      </c>
      <c r="X28" s="8">
        <v>75.2</v>
      </c>
      <c r="Y28" s="8">
        <v>61.5</v>
      </c>
      <c r="Z28" s="8">
        <v>0.95899999999999996</v>
      </c>
      <c r="AA28" s="8">
        <v>13.6</v>
      </c>
      <c r="AB28" s="8">
        <v>5.7</v>
      </c>
      <c r="AC28" s="8">
        <v>12.1</v>
      </c>
      <c r="AD28" s="8">
        <v>49.3</v>
      </c>
      <c r="AE28" s="8">
        <v>38.700000000000003</v>
      </c>
      <c r="AF28" s="5">
        <v>42.9</v>
      </c>
      <c r="AG28" s="26">
        <v>66</v>
      </c>
      <c r="AH28" s="33">
        <f t="shared" si="28"/>
        <v>2.8000000000000025E-2</v>
      </c>
      <c r="AI28" s="33">
        <f t="shared" si="29"/>
        <v>-4.3000000000000038E-2</v>
      </c>
      <c r="AJ28" s="34">
        <f t="shared" si="30"/>
        <v>1.0000000000000009E-3</v>
      </c>
      <c r="AK28" s="35">
        <f t="shared" si="31"/>
        <v>1.8480000000000016</v>
      </c>
      <c r="AL28" s="35">
        <f t="shared" si="32"/>
        <v>-2.8380000000000027</v>
      </c>
      <c r="AM28" s="36">
        <f t="shared" si="33"/>
        <v>6.6000000000000059E-2</v>
      </c>
      <c r="AN28" s="35">
        <f t="shared" si="34"/>
        <v>130.02000000000001</v>
      </c>
      <c r="AO28" s="35">
        <f t="shared" si="35"/>
        <v>127.974</v>
      </c>
      <c r="AP28" s="36">
        <f t="shared" si="36"/>
        <v>126.654</v>
      </c>
      <c r="AQ28" s="35">
        <f t="shared" si="49"/>
        <v>33.766666666666666</v>
      </c>
      <c r="AR28" s="37">
        <f t="shared" si="50"/>
        <v>25.5</v>
      </c>
      <c r="AS28" s="35">
        <f t="shared" si="51"/>
        <v>42.366666666666667</v>
      </c>
      <c r="AT28" s="36">
        <f t="shared" si="52"/>
        <v>10.466666666666667</v>
      </c>
      <c r="AU28" s="35">
        <f t="shared" si="41"/>
        <v>59.566666666666663</v>
      </c>
      <c r="AV28" s="37">
        <f t="shared" si="42"/>
        <v>50.9</v>
      </c>
      <c r="AW28" s="35">
        <f t="shared" si="43"/>
        <v>65</v>
      </c>
      <c r="AX28" s="36">
        <f t="shared" si="44"/>
        <v>43.633333333333333</v>
      </c>
      <c r="AY28" s="35">
        <f t="shared" si="45"/>
        <v>-8.6000000000000014</v>
      </c>
      <c r="AZ28" s="35">
        <f t="shared" si="46"/>
        <v>15.033333333333333</v>
      </c>
      <c r="BA28" s="35">
        <f t="shared" si="47"/>
        <v>-5.4333333333333371</v>
      </c>
      <c r="BB28" s="36">
        <f t="shared" si="48"/>
        <v>7.2666666666666657</v>
      </c>
      <c r="BC28" s="52">
        <v>-2.5</v>
      </c>
      <c r="BD28" s="48">
        <v>143.5</v>
      </c>
      <c r="BE28" s="52">
        <v>-1</v>
      </c>
      <c r="BF28" s="48">
        <v>129</v>
      </c>
      <c r="BG28" s="2"/>
      <c r="BH28" s="48" t="s">
        <v>101</v>
      </c>
      <c r="BI28" s="2"/>
      <c r="BJ28" s="48" t="s">
        <v>101</v>
      </c>
      <c r="BK28" s="2"/>
      <c r="BL28" s="48">
        <v>1</v>
      </c>
      <c r="BM28" s="2"/>
      <c r="BN28" s="48">
        <v>1</v>
      </c>
      <c r="BO28" s="49">
        <v>68</v>
      </c>
      <c r="BP28" s="48">
        <v>65</v>
      </c>
    </row>
    <row r="29" spans="1:68" x14ac:dyDescent="0.35">
      <c r="A29" s="18" t="s">
        <v>84</v>
      </c>
      <c r="B29" s="22" t="s">
        <v>85</v>
      </c>
      <c r="C29" s="8">
        <v>1.038</v>
      </c>
      <c r="D29" s="5">
        <v>1.026</v>
      </c>
      <c r="E29" s="8">
        <v>1.0049999999999999</v>
      </c>
      <c r="F29" s="8">
        <v>38.200000000000003</v>
      </c>
      <c r="G29" s="8">
        <v>36.700000000000003</v>
      </c>
      <c r="H29" s="8">
        <v>34.9</v>
      </c>
      <c r="I29" s="8">
        <v>67</v>
      </c>
      <c r="J29" s="8">
        <v>63.3</v>
      </c>
      <c r="K29" s="8">
        <v>71.7</v>
      </c>
      <c r="L29" s="8">
        <v>1.0669999999999999</v>
      </c>
      <c r="M29" s="8">
        <v>32.299999999999997</v>
      </c>
      <c r="N29" s="8">
        <v>45.1</v>
      </c>
      <c r="O29" s="8">
        <v>11.7</v>
      </c>
      <c r="P29" s="8">
        <v>67.5</v>
      </c>
      <c r="Q29" s="8">
        <v>77.400000000000006</v>
      </c>
      <c r="R29" s="5">
        <v>63.3</v>
      </c>
      <c r="S29" s="8">
        <v>1.0349999999999999</v>
      </c>
      <c r="T29" s="8">
        <v>40.1</v>
      </c>
      <c r="U29" s="8">
        <v>49.9</v>
      </c>
      <c r="V29" s="8">
        <v>32.299999999999997</v>
      </c>
      <c r="W29" s="8">
        <v>66.5</v>
      </c>
      <c r="X29" s="8">
        <v>70.599999999999994</v>
      </c>
      <c r="Y29" s="8">
        <v>65.3</v>
      </c>
      <c r="Z29" s="8">
        <v>1.194</v>
      </c>
      <c r="AA29" s="8">
        <v>53</v>
      </c>
      <c r="AB29" s="8">
        <v>67.599999999999994</v>
      </c>
      <c r="AC29" s="8">
        <v>42.8</v>
      </c>
      <c r="AD29" s="8">
        <v>75.2</v>
      </c>
      <c r="AE29" s="8">
        <v>88.6</v>
      </c>
      <c r="AF29" s="5">
        <v>46.7</v>
      </c>
      <c r="AG29" s="26">
        <v>65</v>
      </c>
      <c r="AH29" s="33">
        <f t="shared" si="28"/>
        <v>1.2000000000000011E-2</v>
      </c>
      <c r="AI29" s="33">
        <f t="shared" si="29"/>
        <v>-3.0000000000000027E-2</v>
      </c>
      <c r="AJ29" s="34">
        <f t="shared" si="30"/>
        <v>-0.127</v>
      </c>
      <c r="AK29" s="35">
        <f t="shared" si="31"/>
        <v>0.78000000000000069</v>
      </c>
      <c r="AL29" s="35">
        <f t="shared" si="32"/>
        <v>-1.9500000000000017</v>
      </c>
      <c r="AM29" s="36">
        <f t="shared" si="33"/>
        <v>-8.2550000000000008</v>
      </c>
      <c r="AN29" s="35">
        <f t="shared" si="34"/>
        <v>134.16</v>
      </c>
      <c r="AO29" s="35">
        <f t="shared" si="35"/>
        <v>132.6</v>
      </c>
      <c r="AP29" s="36">
        <f t="shared" si="36"/>
        <v>146.965</v>
      </c>
      <c r="AQ29" s="35">
        <f t="shared" si="49"/>
        <v>36.6</v>
      </c>
      <c r="AR29" s="37">
        <f t="shared" si="50"/>
        <v>29.700000000000003</v>
      </c>
      <c r="AS29" s="35">
        <f t="shared" si="51"/>
        <v>40.766666666666666</v>
      </c>
      <c r="AT29" s="36">
        <f t="shared" si="52"/>
        <v>54.466666666666661</v>
      </c>
      <c r="AU29" s="35">
        <f t="shared" si="41"/>
        <v>67.333333333333329</v>
      </c>
      <c r="AV29" s="37">
        <f t="shared" si="42"/>
        <v>69.399999999999991</v>
      </c>
      <c r="AW29" s="35">
        <f t="shared" si="43"/>
        <v>67.466666666666654</v>
      </c>
      <c r="AX29" s="36">
        <f t="shared" si="44"/>
        <v>70.166666666666671</v>
      </c>
      <c r="AY29" s="35">
        <f t="shared" si="45"/>
        <v>-4.1666666666666643</v>
      </c>
      <c r="AZ29" s="35">
        <f t="shared" si="46"/>
        <v>-24.766666666666659</v>
      </c>
      <c r="BA29" s="35">
        <f t="shared" si="47"/>
        <v>-0.13333333333332575</v>
      </c>
      <c r="BB29" s="36">
        <f t="shared" si="48"/>
        <v>-0.76666666666667993</v>
      </c>
      <c r="BC29" s="52">
        <v>-2.5</v>
      </c>
      <c r="BD29" s="48">
        <v>148.5</v>
      </c>
      <c r="BE29" s="52">
        <v>5.5</v>
      </c>
      <c r="BF29" s="48">
        <v>131.5</v>
      </c>
      <c r="BG29" s="49">
        <v>2.5</v>
      </c>
      <c r="BH29" s="48" t="s">
        <v>101</v>
      </c>
      <c r="BI29" s="49">
        <v>2.5</v>
      </c>
      <c r="BJ29" s="48" t="s">
        <v>101</v>
      </c>
      <c r="BK29" s="49">
        <v>0</v>
      </c>
      <c r="BL29" s="48">
        <v>0</v>
      </c>
      <c r="BM29" s="49">
        <v>0</v>
      </c>
      <c r="BN29" s="48">
        <v>0</v>
      </c>
      <c r="BO29" s="49">
        <v>80</v>
      </c>
      <c r="BP29" s="48">
        <v>71</v>
      </c>
    </row>
    <row r="30" spans="1:68" x14ac:dyDescent="0.35">
      <c r="A30" s="18" t="s">
        <v>86</v>
      </c>
      <c r="B30" s="22" t="s">
        <v>87</v>
      </c>
      <c r="C30" s="8">
        <v>1.0529999999999999</v>
      </c>
      <c r="D30" s="5">
        <v>1.071</v>
      </c>
      <c r="E30" s="8">
        <v>1.071</v>
      </c>
      <c r="F30" s="8">
        <v>44.3</v>
      </c>
      <c r="G30" s="8">
        <v>54.3</v>
      </c>
      <c r="H30" s="8">
        <v>43.9</v>
      </c>
      <c r="I30" s="8">
        <v>71.8</v>
      </c>
      <c r="J30" s="8">
        <v>77.3</v>
      </c>
      <c r="K30" s="8">
        <v>74.3</v>
      </c>
      <c r="L30" s="8">
        <v>1.1339999999999999</v>
      </c>
      <c r="M30" s="8">
        <v>35.5</v>
      </c>
      <c r="N30" s="8">
        <v>36.9</v>
      </c>
      <c r="O30" s="8">
        <v>33.4</v>
      </c>
      <c r="P30" s="8">
        <v>72.8</v>
      </c>
      <c r="Q30" s="8">
        <v>71.400000000000006</v>
      </c>
      <c r="R30" s="5">
        <v>60.6</v>
      </c>
      <c r="S30" s="8">
        <v>1.075</v>
      </c>
      <c r="T30" s="8">
        <v>49</v>
      </c>
      <c r="U30" s="8">
        <v>43.5</v>
      </c>
      <c r="V30" s="8">
        <v>45.1</v>
      </c>
      <c r="W30" s="8">
        <v>67.900000000000006</v>
      </c>
      <c r="X30" s="8">
        <v>59.1</v>
      </c>
      <c r="Y30" s="8">
        <v>77.900000000000006</v>
      </c>
      <c r="Z30" s="8">
        <v>1.0720000000000001</v>
      </c>
      <c r="AA30" s="8">
        <v>38.200000000000003</v>
      </c>
      <c r="AB30" s="8">
        <v>52.5</v>
      </c>
      <c r="AC30" s="8">
        <v>29.3</v>
      </c>
      <c r="AD30" s="8">
        <v>53.1</v>
      </c>
      <c r="AE30" s="8">
        <v>72.900000000000006</v>
      </c>
      <c r="AF30" s="5">
        <v>55.1</v>
      </c>
      <c r="AG30" s="26">
        <v>65</v>
      </c>
      <c r="AH30" s="33">
        <f t="shared" si="28"/>
        <v>-1.8000000000000016E-2</v>
      </c>
      <c r="AI30" s="33">
        <f t="shared" si="29"/>
        <v>-4.0000000000000036E-3</v>
      </c>
      <c r="AJ30" s="34">
        <f t="shared" si="30"/>
        <v>6.1999999999999833E-2</v>
      </c>
      <c r="AK30" s="35">
        <f t="shared" si="31"/>
        <v>-1.170000000000001</v>
      </c>
      <c r="AL30" s="35">
        <f t="shared" si="32"/>
        <v>-0.26000000000000023</v>
      </c>
      <c r="AM30" s="36">
        <f t="shared" si="33"/>
        <v>4.0299999999999887</v>
      </c>
      <c r="AN30" s="35">
        <f t="shared" si="34"/>
        <v>138.05999999999997</v>
      </c>
      <c r="AO30" s="35">
        <f t="shared" si="35"/>
        <v>139.48999999999998</v>
      </c>
      <c r="AP30" s="36">
        <f t="shared" si="36"/>
        <v>143.38999999999999</v>
      </c>
      <c r="AQ30" s="35">
        <f t="shared" si="49"/>
        <v>47.5</v>
      </c>
      <c r="AR30" s="37">
        <f t="shared" si="50"/>
        <v>35.266666666666673</v>
      </c>
      <c r="AS30" s="35">
        <f t="shared" si="51"/>
        <v>45.866666666666667</v>
      </c>
      <c r="AT30" s="36">
        <f t="shared" si="52"/>
        <v>40</v>
      </c>
      <c r="AU30" s="35">
        <f t="shared" si="41"/>
        <v>74.466666666666654</v>
      </c>
      <c r="AV30" s="37">
        <f t="shared" si="42"/>
        <v>68.266666666666666</v>
      </c>
      <c r="AW30" s="35">
        <f t="shared" si="43"/>
        <v>68.3</v>
      </c>
      <c r="AX30" s="36">
        <f t="shared" si="44"/>
        <v>60.366666666666667</v>
      </c>
      <c r="AY30" s="35">
        <f t="shared" si="45"/>
        <v>1.6333333333333329</v>
      </c>
      <c r="AZ30" s="35">
        <f t="shared" si="46"/>
        <v>-4.7333333333333272</v>
      </c>
      <c r="BA30" s="35">
        <f t="shared" si="47"/>
        <v>6.1666666666666572</v>
      </c>
      <c r="BB30" s="36">
        <f t="shared" si="48"/>
        <v>7.8999999999999986</v>
      </c>
      <c r="BC30" s="52">
        <v>-6.5</v>
      </c>
      <c r="BD30" s="48">
        <v>133.5</v>
      </c>
      <c r="BE30" s="52">
        <v>0</v>
      </c>
      <c r="BF30" s="48">
        <v>136</v>
      </c>
      <c r="BG30" s="49">
        <v>6.5</v>
      </c>
      <c r="BH30" s="2"/>
      <c r="BI30" s="49">
        <v>6.5</v>
      </c>
      <c r="BJ30" s="48" t="s">
        <v>152</v>
      </c>
      <c r="BK30" s="49">
        <v>1</v>
      </c>
      <c r="BL30" s="2"/>
      <c r="BM30" s="49">
        <v>0</v>
      </c>
      <c r="BN30" s="48">
        <v>0</v>
      </c>
      <c r="BO30" s="49">
        <v>57</v>
      </c>
      <c r="BP30" s="48">
        <v>67</v>
      </c>
    </row>
    <row r="31" spans="1:68" x14ac:dyDescent="0.35">
      <c r="A31" s="18" t="s">
        <v>88</v>
      </c>
      <c r="B31" s="22" t="s">
        <v>89</v>
      </c>
      <c r="C31" s="8">
        <v>0.93600000000000005</v>
      </c>
      <c r="D31" s="5">
        <v>0.92700000000000005</v>
      </c>
      <c r="E31" s="8">
        <v>0.95299999999999996</v>
      </c>
      <c r="F31" s="8">
        <v>41.1</v>
      </c>
      <c r="G31" s="8">
        <v>42.2</v>
      </c>
      <c r="H31" s="8">
        <v>42.6</v>
      </c>
      <c r="I31" s="8">
        <v>52.9</v>
      </c>
      <c r="J31" s="8">
        <v>30.2</v>
      </c>
      <c r="K31" s="8">
        <v>60.9</v>
      </c>
      <c r="L31" s="8">
        <v>1.1240000000000001</v>
      </c>
      <c r="M31" s="8">
        <v>37</v>
      </c>
      <c r="N31" s="8">
        <v>34.5</v>
      </c>
      <c r="O31" s="8">
        <v>38.1</v>
      </c>
      <c r="P31" s="8">
        <v>80.7</v>
      </c>
      <c r="Q31" s="8">
        <v>76.900000000000006</v>
      </c>
      <c r="R31" s="5">
        <v>94.7</v>
      </c>
      <c r="S31" s="8">
        <v>0.92400000000000004</v>
      </c>
      <c r="T31" s="8">
        <v>34.4</v>
      </c>
      <c r="U31" s="8">
        <v>56</v>
      </c>
      <c r="V31" s="8">
        <v>28.3</v>
      </c>
      <c r="W31" s="8">
        <v>48.9</v>
      </c>
      <c r="X31" s="8">
        <v>46</v>
      </c>
      <c r="Y31" s="8">
        <v>51.9</v>
      </c>
      <c r="Z31" s="8">
        <v>0.92500000000000004</v>
      </c>
      <c r="AA31" s="8">
        <v>18.7</v>
      </c>
      <c r="AB31" s="8">
        <v>25.2</v>
      </c>
      <c r="AC31" s="8">
        <v>9.6</v>
      </c>
      <c r="AD31" s="8">
        <v>45</v>
      </c>
      <c r="AE31" s="8">
        <v>38.5</v>
      </c>
      <c r="AF31" s="5">
        <v>38.6</v>
      </c>
      <c r="AG31" s="26">
        <v>72</v>
      </c>
      <c r="AH31" s="33">
        <f t="shared" si="28"/>
        <v>9.000000000000008E-3</v>
      </c>
      <c r="AI31" s="33">
        <f t="shared" si="29"/>
        <v>2.8999999999999915E-2</v>
      </c>
      <c r="AJ31" s="34">
        <f t="shared" si="30"/>
        <v>0.19900000000000007</v>
      </c>
      <c r="AK31" s="35">
        <f t="shared" si="31"/>
        <v>0.64800000000000058</v>
      </c>
      <c r="AL31" s="35">
        <f t="shared" si="32"/>
        <v>2.0879999999999939</v>
      </c>
      <c r="AM31" s="36">
        <f t="shared" si="33"/>
        <v>14.328000000000005</v>
      </c>
      <c r="AN31" s="35">
        <f t="shared" si="34"/>
        <v>134.136</v>
      </c>
      <c r="AO31" s="35">
        <f t="shared" si="35"/>
        <v>135.14400000000001</v>
      </c>
      <c r="AP31" s="36">
        <f t="shared" si="36"/>
        <v>147.52800000000002</v>
      </c>
      <c r="AQ31" s="35">
        <f t="shared" si="49"/>
        <v>41.966666666666669</v>
      </c>
      <c r="AR31" s="37">
        <f t="shared" si="50"/>
        <v>36.533333333333331</v>
      </c>
      <c r="AS31" s="35">
        <f t="shared" si="51"/>
        <v>39.56666666666667</v>
      </c>
      <c r="AT31" s="36">
        <f t="shared" si="52"/>
        <v>17.833333333333332</v>
      </c>
      <c r="AU31" s="35">
        <f t="shared" si="41"/>
        <v>48</v>
      </c>
      <c r="AV31" s="37">
        <f t="shared" si="42"/>
        <v>84.100000000000009</v>
      </c>
      <c r="AW31" s="35">
        <f t="shared" si="43"/>
        <v>48.933333333333337</v>
      </c>
      <c r="AX31" s="36">
        <f t="shared" si="44"/>
        <v>40.699999999999996</v>
      </c>
      <c r="AY31" s="35">
        <f t="shared" si="45"/>
        <v>2.3999999999999986</v>
      </c>
      <c r="AZ31" s="35">
        <f t="shared" si="46"/>
        <v>18.7</v>
      </c>
      <c r="BA31" s="35">
        <f t="shared" si="47"/>
        <v>-0.93333333333333712</v>
      </c>
      <c r="BB31" s="36">
        <f t="shared" si="48"/>
        <v>43.400000000000013</v>
      </c>
      <c r="BC31" s="52">
        <v>-4.5</v>
      </c>
      <c r="BD31" s="48">
        <v>145.5</v>
      </c>
      <c r="BE31" s="52">
        <v>-4</v>
      </c>
      <c r="BF31" s="48">
        <v>133</v>
      </c>
      <c r="BG31" s="2"/>
      <c r="BH31" s="48" t="s">
        <v>101</v>
      </c>
      <c r="BI31" s="2"/>
      <c r="BJ31" s="2"/>
      <c r="BK31" s="2"/>
      <c r="BL31" s="48">
        <v>0</v>
      </c>
      <c r="BM31" s="2"/>
      <c r="BN31" s="2"/>
      <c r="BO31" s="49">
        <v>72</v>
      </c>
      <c r="BP31" s="48">
        <v>79</v>
      </c>
    </row>
    <row r="32" spans="1:68" x14ac:dyDescent="0.35">
      <c r="A32" s="18" t="s">
        <v>90</v>
      </c>
      <c r="B32" s="22" t="s">
        <v>91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2"/>
      <c r="BD32" s="2"/>
      <c r="BE32" s="55"/>
      <c r="BF32" s="55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x14ac:dyDescent="0.35">
      <c r="A33" s="18" t="s">
        <v>92</v>
      </c>
      <c r="B33" s="22" t="s">
        <v>93</v>
      </c>
      <c r="C33" s="8">
        <v>1.091</v>
      </c>
      <c r="D33" s="5">
        <v>1.018</v>
      </c>
      <c r="E33" s="8">
        <v>1.095</v>
      </c>
      <c r="F33" s="8">
        <v>54.8</v>
      </c>
      <c r="G33" s="8">
        <v>58.5</v>
      </c>
      <c r="H33" s="8">
        <v>55.6</v>
      </c>
      <c r="I33" s="8">
        <v>71</v>
      </c>
      <c r="J33" s="8">
        <v>72.5</v>
      </c>
      <c r="K33" s="8">
        <v>77.2</v>
      </c>
      <c r="L33" s="8">
        <v>1.0249999999999999</v>
      </c>
      <c r="M33" s="8">
        <v>38.4</v>
      </c>
      <c r="N33" s="8">
        <v>53.5</v>
      </c>
      <c r="O33" s="8">
        <v>31.5</v>
      </c>
      <c r="P33" s="8">
        <v>51.1</v>
      </c>
      <c r="Q33" s="8">
        <v>63.5</v>
      </c>
      <c r="R33" s="5">
        <v>46.1</v>
      </c>
      <c r="S33" s="8">
        <v>0.98</v>
      </c>
      <c r="T33" s="8">
        <v>40.200000000000003</v>
      </c>
      <c r="U33" s="8">
        <v>44.8</v>
      </c>
      <c r="V33" s="8">
        <v>41.2</v>
      </c>
      <c r="W33" s="8">
        <v>54.4</v>
      </c>
      <c r="X33" s="8">
        <v>55.3</v>
      </c>
      <c r="Y33" s="8">
        <v>55.6</v>
      </c>
      <c r="Z33" s="8">
        <v>1.071</v>
      </c>
      <c r="AA33" s="8">
        <v>36.5</v>
      </c>
      <c r="AB33" s="8">
        <v>25.8</v>
      </c>
      <c r="AC33" s="8">
        <v>30</v>
      </c>
      <c r="AD33" s="8">
        <v>69.599999999999994</v>
      </c>
      <c r="AE33" s="8">
        <v>56.6</v>
      </c>
      <c r="AF33" s="8">
        <v>74.3</v>
      </c>
      <c r="AG33" s="26">
        <v>70</v>
      </c>
      <c r="AH33" s="33">
        <f t="shared" ref="AH33:AH35" si="53">C33-D33</f>
        <v>7.2999999999999954E-2</v>
      </c>
      <c r="AI33" s="33">
        <f t="shared" ref="AI33:AI35" si="54">E33-S33</f>
        <v>0.11499999999999999</v>
      </c>
      <c r="AJ33" s="34">
        <f t="shared" ref="AJ33:AJ35" si="55">L33-Z33</f>
        <v>-4.6000000000000041E-2</v>
      </c>
      <c r="AK33" s="35">
        <f t="shared" ref="AK33:AK34" si="56">AH33*$AG33</f>
        <v>5.1099999999999968</v>
      </c>
      <c r="AL33" s="35">
        <f t="shared" ref="AL33:AL34" si="57">AI33*$AG33</f>
        <v>8.0499999999999989</v>
      </c>
      <c r="AM33" s="36">
        <f t="shared" ref="AM33:AM34" si="58">AJ33*$AG33</f>
        <v>-3.2200000000000029</v>
      </c>
      <c r="AN33" s="35">
        <f t="shared" ref="AN33:AN34" si="59">(C33+D33)*$AG33</f>
        <v>147.63</v>
      </c>
      <c r="AO33" s="35">
        <f t="shared" ref="AO33:AO34" si="60">(E33+S33)*$AG33</f>
        <v>145.25</v>
      </c>
      <c r="AP33" s="36">
        <f t="shared" ref="AP33:AP34" si="61">(L33+Z33)*$AG33</f>
        <v>146.72</v>
      </c>
      <c r="AQ33" s="35">
        <f t="shared" ref="AQ33:AQ35" si="62">AVERAGE(F33:H33)</f>
        <v>56.300000000000004</v>
      </c>
      <c r="AR33" s="37">
        <f t="shared" ref="AR33:AR35" si="63">AVERAGE(M33:O33)</f>
        <v>41.133333333333333</v>
      </c>
      <c r="AS33" s="35">
        <f t="shared" ref="AS33:AS35" si="64">AVERAGE(T33:V33)</f>
        <v>42.06666666666667</v>
      </c>
      <c r="AT33" s="36">
        <f t="shared" ref="AT33:AT35" si="65">AVERAGE(AA33:AC33)</f>
        <v>30.766666666666666</v>
      </c>
      <c r="AU33" s="35">
        <f t="shared" ref="AU33:AU35" si="66">AVERAGE(I33:K33)</f>
        <v>73.566666666666663</v>
      </c>
      <c r="AV33" s="37">
        <f t="shared" ref="AV33:AV35" si="67">AVERAGE(P33:R33)</f>
        <v>53.566666666666663</v>
      </c>
      <c r="AW33" s="35">
        <f t="shared" ref="AW33:AW35" si="68">AVERAGE(W33:Y33)</f>
        <v>55.099999999999994</v>
      </c>
      <c r="AX33" s="36">
        <f t="shared" ref="AX33:AX35" si="69">AVERAGE(AD33:AF33)</f>
        <v>66.833333333333329</v>
      </c>
      <c r="AY33" s="35">
        <f t="shared" ref="AY33:AY35" si="70">AVERAGE(F33:H33)-AVERAGE(T33:V33)</f>
        <v>14.233333333333334</v>
      </c>
      <c r="AZ33" s="35">
        <f t="shared" ref="AZ33:AZ35" si="71">AVERAGE(M33:O33)-AVERAGE(AA33:AC33)</f>
        <v>10.366666666666667</v>
      </c>
      <c r="BA33" s="35">
        <f t="shared" ref="BA33:BA35" si="72">AVERAGE(I33:K33)-AVERAGE(W33:Y33)</f>
        <v>18.466666666666669</v>
      </c>
      <c r="BB33" s="36">
        <f t="shared" ref="BB33:BB35" si="73">AVERAGE(P33:R33)-AVERAGE(AD33:AF33)</f>
        <v>-13.266666666666666</v>
      </c>
      <c r="BC33" s="52">
        <v>-2.5</v>
      </c>
      <c r="BD33" s="48">
        <v>155.5</v>
      </c>
      <c r="BE33" s="52">
        <v>-8.5</v>
      </c>
      <c r="BF33" s="48">
        <v>150</v>
      </c>
      <c r="BG33" s="49">
        <v>-2.5</v>
      </c>
      <c r="BH33" s="2"/>
      <c r="BI33" s="49">
        <v>-2.5</v>
      </c>
      <c r="BJ33" s="55"/>
      <c r="BK33" s="49">
        <v>0</v>
      </c>
      <c r="BL33" s="2"/>
      <c r="BM33" s="49">
        <v>0</v>
      </c>
      <c r="BN33" s="55"/>
      <c r="BO33" s="49">
        <v>75</v>
      </c>
      <c r="BP33" s="48">
        <v>89</v>
      </c>
    </row>
    <row r="34" spans="1:68" ht="15" thickBot="1" x14ac:dyDescent="0.4">
      <c r="A34" s="23" t="s">
        <v>94</v>
      </c>
      <c r="B34" s="19" t="s">
        <v>95</v>
      </c>
      <c r="C34" s="10">
        <v>1.046</v>
      </c>
      <c r="D34" s="11">
        <v>0.95399999999999996</v>
      </c>
      <c r="E34" s="10">
        <v>1.0760000000000001</v>
      </c>
      <c r="F34" s="10">
        <v>44.5</v>
      </c>
      <c r="G34" s="10">
        <v>54.5</v>
      </c>
      <c r="H34" s="10">
        <v>40.9</v>
      </c>
      <c r="I34" s="10">
        <v>71.3</v>
      </c>
      <c r="J34" s="10">
        <v>76</v>
      </c>
      <c r="K34" s="10">
        <v>74.900000000000006</v>
      </c>
      <c r="L34" s="10">
        <v>1.163</v>
      </c>
      <c r="M34" s="10">
        <v>42.2</v>
      </c>
      <c r="N34" s="10">
        <v>56</v>
      </c>
      <c r="O34" s="10">
        <v>30.4</v>
      </c>
      <c r="P34" s="10">
        <v>78.599999999999994</v>
      </c>
      <c r="Q34" s="10">
        <v>83.1</v>
      </c>
      <c r="R34" s="11">
        <v>56.4</v>
      </c>
      <c r="S34" s="10">
        <v>0.93300000000000005</v>
      </c>
      <c r="T34" s="10">
        <v>37</v>
      </c>
      <c r="U34" s="10">
        <v>32.9</v>
      </c>
      <c r="V34" s="10">
        <v>35.1</v>
      </c>
      <c r="W34" s="10">
        <v>48.6</v>
      </c>
      <c r="X34" s="10">
        <v>29.9</v>
      </c>
      <c r="Y34" s="10">
        <v>52.4</v>
      </c>
      <c r="Z34" s="10">
        <v>0.98099999999999998</v>
      </c>
      <c r="AA34" s="10">
        <v>22.2</v>
      </c>
      <c r="AB34" s="10">
        <v>30.5</v>
      </c>
      <c r="AC34" s="10">
        <v>12.2</v>
      </c>
      <c r="AD34" s="10">
        <v>48</v>
      </c>
      <c r="AE34" s="10">
        <v>42</v>
      </c>
      <c r="AF34" s="10">
        <v>63</v>
      </c>
      <c r="AG34" s="27">
        <v>71</v>
      </c>
      <c r="AH34" s="39">
        <f t="shared" si="53"/>
        <v>9.2000000000000082E-2</v>
      </c>
      <c r="AI34" s="39">
        <f t="shared" si="54"/>
        <v>0.14300000000000002</v>
      </c>
      <c r="AJ34" s="40">
        <f t="shared" si="55"/>
        <v>0.18200000000000005</v>
      </c>
      <c r="AK34" s="41">
        <f t="shared" si="56"/>
        <v>6.5320000000000054</v>
      </c>
      <c r="AL34" s="41">
        <f t="shared" si="57"/>
        <v>10.153</v>
      </c>
      <c r="AM34" s="42">
        <f t="shared" si="58"/>
        <v>12.922000000000004</v>
      </c>
      <c r="AN34" s="41">
        <f t="shared" si="59"/>
        <v>142</v>
      </c>
      <c r="AO34" s="41">
        <f t="shared" si="60"/>
        <v>142.63900000000001</v>
      </c>
      <c r="AP34" s="42">
        <f t="shared" si="61"/>
        <v>152.22400000000002</v>
      </c>
      <c r="AQ34" s="41">
        <f t="shared" si="62"/>
        <v>46.633333333333333</v>
      </c>
      <c r="AR34" s="43">
        <f t="shared" si="63"/>
        <v>42.866666666666667</v>
      </c>
      <c r="AS34" s="41">
        <f t="shared" si="64"/>
        <v>35</v>
      </c>
      <c r="AT34" s="42">
        <f t="shared" si="65"/>
        <v>21.633333333333336</v>
      </c>
      <c r="AU34" s="41">
        <f t="shared" si="66"/>
        <v>74.066666666666677</v>
      </c>
      <c r="AV34" s="43">
        <f t="shared" si="67"/>
        <v>72.7</v>
      </c>
      <c r="AW34" s="41">
        <f t="shared" si="68"/>
        <v>43.633333333333333</v>
      </c>
      <c r="AX34" s="42">
        <f t="shared" si="69"/>
        <v>51</v>
      </c>
      <c r="AY34" s="41">
        <f t="shared" si="70"/>
        <v>11.633333333333333</v>
      </c>
      <c r="AZ34" s="41">
        <f t="shared" si="71"/>
        <v>21.233333333333331</v>
      </c>
      <c r="BA34" s="41">
        <f t="shared" si="72"/>
        <v>30.433333333333344</v>
      </c>
      <c r="BB34" s="42">
        <f t="shared" si="73"/>
        <v>21.700000000000003</v>
      </c>
      <c r="BC34" s="50">
        <v>-6.5</v>
      </c>
      <c r="BD34" s="48">
        <v>152.5</v>
      </c>
      <c r="BE34" s="52">
        <v>-13.5</v>
      </c>
      <c r="BF34" s="51">
        <v>142</v>
      </c>
      <c r="BG34" s="50">
        <v>-6.5</v>
      </c>
      <c r="BH34" s="48" t="s">
        <v>101</v>
      </c>
      <c r="BI34" s="50">
        <v>-6.5</v>
      </c>
      <c r="BJ34" s="55"/>
      <c r="BK34" s="50">
        <v>1</v>
      </c>
      <c r="BL34" s="48">
        <v>0</v>
      </c>
      <c r="BM34" s="50">
        <v>1</v>
      </c>
      <c r="BN34" s="55"/>
      <c r="BO34" s="50">
        <v>89</v>
      </c>
      <c r="BP34" s="51">
        <v>68</v>
      </c>
    </row>
    <row r="35" spans="1:68" x14ac:dyDescent="0.35">
      <c r="A35" s="57" t="s">
        <v>103</v>
      </c>
      <c r="B35" s="22" t="s">
        <v>102</v>
      </c>
      <c r="C35" s="8">
        <v>1.141</v>
      </c>
      <c r="D35" s="5">
        <v>1.161</v>
      </c>
      <c r="E35" s="8">
        <v>1.0389999999999999</v>
      </c>
      <c r="F35" s="8">
        <v>51.1</v>
      </c>
      <c r="G35" s="8">
        <v>25.9</v>
      </c>
      <c r="H35" s="8">
        <v>54.3</v>
      </c>
      <c r="I35" s="8">
        <v>57.9</v>
      </c>
      <c r="J35" s="8">
        <v>57.5</v>
      </c>
      <c r="K35" s="8">
        <v>64.400000000000006</v>
      </c>
      <c r="L35" s="8">
        <v>1.169</v>
      </c>
      <c r="M35" s="8">
        <v>52.5</v>
      </c>
      <c r="N35" s="8">
        <v>69.900000000000006</v>
      </c>
      <c r="O35" s="8">
        <v>43.7</v>
      </c>
      <c r="P35" s="8">
        <v>70.099999999999994</v>
      </c>
      <c r="Q35" s="8">
        <v>80.900000000000006</v>
      </c>
      <c r="R35" s="5">
        <v>72.3</v>
      </c>
      <c r="S35" s="8">
        <v>1.19</v>
      </c>
      <c r="T35" s="8">
        <v>77.400000000000006</v>
      </c>
      <c r="U35" s="8">
        <v>72.7</v>
      </c>
      <c r="V35" s="8">
        <v>85.2</v>
      </c>
      <c r="W35" s="8">
        <v>76.8</v>
      </c>
      <c r="X35" s="8">
        <v>71.400000000000006</v>
      </c>
      <c r="Y35" s="8">
        <v>86.6</v>
      </c>
      <c r="Z35" s="8">
        <v>1.1220000000000001</v>
      </c>
      <c r="AA35" s="8">
        <v>52.7</v>
      </c>
      <c r="AB35" s="8">
        <v>26.7</v>
      </c>
      <c r="AC35" s="8">
        <v>50.2</v>
      </c>
      <c r="AD35" s="8">
        <v>68</v>
      </c>
      <c r="AE35" s="8">
        <v>64.7</v>
      </c>
      <c r="AF35" s="8">
        <v>64</v>
      </c>
      <c r="AG35" s="58">
        <v>66</v>
      </c>
      <c r="AH35" s="33">
        <f t="shared" si="53"/>
        <v>-2.0000000000000018E-2</v>
      </c>
      <c r="AI35" s="33">
        <f t="shared" si="54"/>
        <v>-0.15100000000000002</v>
      </c>
      <c r="AJ35" s="59">
        <f t="shared" si="55"/>
        <v>4.6999999999999931E-2</v>
      </c>
      <c r="AK35" s="35">
        <f t="shared" ref="AK35" si="74">AH35*$AG35</f>
        <v>-1.3200000000000012</v>
      </c>
      <c r="AL35" s="35">
        <f t="shared" ref="AL35" si="75">AI35*$AG35</f>
        <v>-9.9660000000000011</v>
      </c>
      <c r="AM35" s="35">
        <f t="shared" ref="AM35" si="76">AJ35*$AG35</f>
        <v>3.1019999999999954</v>
      </c>
      <c r="AN35" s="60">
        <f t="shared" ref="AN35" si="77">(C35+D35)*$AG35</f>
        <v>151.93200000000002</v>
      </c>
      <c r="AO35" s="35">
        <f t="shared" ref="AO35" si="78">(E35+S35)*$AG35</f>
        <v>147.114</v>
      </c>
      <c r="AP35" s="38">
        <f t="shared" ref="AP35" si="79">(L35+Z35)*$AG35</f>
        <v>151.20600000000002</v>
      </c>
      <c r="AQ35" s="35">
        <f t="shared" si="62"/>
        <v>43.766666666666673</v>
      </c>
      <c r="AR35" s="35">
        <f t="shared" si="63"/>
        <v>55.366666666666674</v>
      </c>
      <c r="AS35" s="35">
        <f t="shared" si="64"/>
        <v>78.433333333333337</v>
      </c>
      <c r="AT35" s="38">
        <f t="shared" si="65"/>
        <v>43.20000000000001</v>
      </c>
      <c r="AU35" s="35">
        <f t="shared" si="66"/>
        <v>59.933333333333337</v>
      </c>
      <c r="AV35" s="35">
        <f t="shared" si="67"/>
        <v>74.433333333333337</v>
      </c>
      <c r="AW35" s="35">
        <f t="shared" si="68"/>
        <v>78.266666666666666</v>
      </c>
      <c r="AX35" s="35">
        <f t="shared" si="69"/>
        <v>65.566666666666663</v>
      </c>
      <c r="AY35" s="60">
        <f t="shared" si="70"/>
        <v>-34.666666666666664</v>
      </c>
      <c r="AZ35" s="35">
        <f t="shared" si="71"/>
        <v>12.166666666666664</v>
      </c>
      <c r="BA35" s="35">
        <f t="shared" si="72"/>
        <v>-18.333333333333329</v>
      </c>
      <c r="BB35" s="38">
        <f t="shared" si="73"/>
        <v>8.8666666666666742</v>
      </c>
      <c r="BC35" s="52">
        <v>2.5</v>
      </c>
      <c r="BD35" s="54">
        <v>150.5</v>
      </c>
      <c r="BE35" s="47">
        <v>0</v>
      </c>
      <c r="BF35" s="48">
        <v>146</v>
      </c>
      <c r="BG35" s="2"/>
      <c r="BH35" s="2"/>
      <c r="BI35" s="2"/>
      <c r="BJ35" s="2"/>
      <c r="BK35" s="2"/>
      <c r="BL35" s="2"/>
      <c r="BM35" s="55"/>
      <c r="BN35" s="55"/>
      <c r="BO35" s="49">
        <v>87</v>
      </c>
      <c r="BP35" s="48">
        <v>72</v>
      </c>
    </row>
    <row r="36" spans="1:68" x14ac:dyDescent="0.35">
      <c r="A36" s="18" t="s">
        <v>78</v>
      </c>
      <c r="B36" s="22" t="s">
        <v>82</v>
      </c>
      <c r="C36" s="55"/>
      <c r="D36" s="2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2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</row>
    <row r="37" spans="1:68" x14ac:dyDescent="0.35">
      <c r="A37" s="18" t="s">
        <v>104</v>
      </c>
      <c r="B37" s="22" t="s">
        <v>105</v>
      </c>
      <c r="C37" s="8">
        <v>1.052</v>
      </c>
      <c r="D37" s="5">
        <v>0.98299999999999998</v>
      </c>
      <c r="E37" s="8">
        <v>0.97799999999999998</v>
      </c>
      <c r="F37" s="8">
        <v>48.4</v>
      </c>
      <c r="G37" s="8">
        <v>66.3</v>
      </c>
      <c r="H37" s="8">
        <v>43.8</v>
      </c>
      <c r="I37" s="8">
        <v>44.9</v>
      </c>
      <c r="J37" s="8">
        <v>61.7</v>
      </c>
      <c r="K37" s="8">
        <v>41.9</v>
      </c>
      <c r="L37" s="8">
        <v>1.024</v>
      </c>
      <c r="M37" s="8">
        <v>44.2</v>
      </c>
      <c r="N37" s="8">
        <v>41.7</v>
      </c>
      <c r="O37" s="8">
        <v>43.8</v>
      </c>
      <c r="P37" s="8">
        <v>50.5</v>
      </c>
      <c r="Q37" s="8">
        <v>43</v>
      </c>
      <c r="R37" s="5">
        <v>45</v>
      </c>
      <c r="S37" s="8">
        <v>0.96299999999999997</v>
      </c>
      <c r="T37" s="8">
        <v>33.5</v>
      </c>
      <c r="U37" s="8">
        <v>26.1</v>
      </c>
      <c r="V37" s="8">
        <v>27.3</v>
      </c>
      <c r="W37" s="8">
        <v>62.4</v>
      </c>
      <c r="X37" s="8">
        <v>61.9</v>
      </c>
      <c r="Y37" s="8">
        <v>65.8</v>
      </c>
      <c r="Z37" s="8">
        <v>1.012</v>
      </c>
      <c r="AA37" s="8">
        <v>26.8</v>
      </c>
      <c r="AB37" s="8">
        <v>27</v>
      </c>
      <c r="AC37" s="8">
        <v>22.2</v>
      </c>
      <c r="AD37" s="8">
        <v>52.6</v>
      </c>
      <c r="AE37" s="8">
        <v>52.9</v>
      </c>
      <c r="AF37" s="8">
        <v>60.8</v>
      </c>
      <c r="AG37" s="26">
        <v>64</v>
      </c>
      <c r="AH37" s="33">
        <f t="shared" ref="AH37:AH43" si="80">C37-D37</f>
        <v>6.9000000000000061E-2</v>
      </c>
      <c r="AI37" s="33">
        <f t="shared" ref="AI37:AI43" si="81">E37-S37</f>
        <v>1.5000000000000013E-2</v>
      </c>
      <c r="AJ37" s="34">
        <f t="shared" ref="AJ37:AJ43" si="82">L37-Z37</f>
        <v>1.2000000000000011E-2</v>
      </c>
      <c r="AK37" s="35">
        <f t="shared" ref="AK37:AK43" si="83">AH37*$AG37</f>
        <v>4.4160000000000039</v>
      </c>
      <c r="AL37" s="35">
        <f t="shared" ref="AL37:AL43" si="84">AI37*$AG37</f>
        <v>0.96000000000000085</v>
      </c>
      <c r="AM37" s="36">
        <f t="shared" ref="AM37:AM43" si="85">AJ37*$AG37</f>
        <v>0.76800000000000068</v>
      </c>
      <c r="AN37" s="35">
        <f t="shared" ref="AN37:AN43" si="86">(C37+D37)*$AG37</f>
        <v>130.24</v>
      </c>
      <c r="AO37" s="35">
        <f t="shared" ref="AO37:AO43" si="87">(E37+S37)*$AG37</f>
        <v>124.22399999999999</v>
      </c>
      <c r="AP37" s="36">
        <f t="shared" ref="AP37:AP43" si="88">(L37+Z37)*$AG37</f>
        <v>130.304</v>
      </c>
      <c r="AQ37" s="35">
        <f t="shared" ref="AQ37:AQ43" si="89">AVERAGE(F37:H37)</f>
        <v>52.833333333333336</v>
      </c>
      <c r="AR37" s="37">
        <f t="shared" ref="AR37:AR43" si="90">AVERAGE(M37:O37)</f>
        <v>43.233333333333327</v>
      </c>
      <c r="AS37" s="35">
        <f t="shared" ref="AS37:AS43" si="91">AVERAGE(T37:V37)</f>
        <v>28.966666666666669</v>
      </c>
      <c r="AT37" s="36">
        <f t="shared" ref="AT37:AT43" si="92">AVERAGE(AA37:AC37)</f>
        <v>25.333333333333332</v>
      </c>
      <c r="AU37" s="35">
        <f t="shared" ref="AU37:AU43" si="93">AVERAGE(I37:K37)</f>
        <v>49.5</v>
      </c>
      <c r="AV37" s="37">
        <f t="shared" ref="AV37:AV43" si="94">AVERAGE(P37:R37)</f>
        <v>46.166666666666664</v>
      </c>
      <c r="AW37" s="35">
        <f t="shared" ref="AW37:AW43" si="95">AVERAGE(W37:Y37)</f>
        <v>63.366666666666667</v>
      </c>
      <c r="AX37" s="36">
        <f t="shared" ref="AX37:AX43" si="96">AVERAGE(AD37:AF37)</f>
        <v>55.433333333333337</v>
      </c>
      <c r="AY37" s="35">
        <f t="shared" ref="AY37:AY43" si="97">AVERAGE(F37:H37)-AVERAGE(T37:V37)</f>
        <v>23.866666666666667</v>
      </c>
      <c r="AZ37" s="35">
        <f t="shared" ref="AZ37:AZ43" si="98">AVERAGE(M37:O37)-AVERAGE(AA37:AC37)</f>
        <v>17.899999999999995</v>
      </c>
      <c r="BA37" s="35">
        <f t="shared" ref="BA37:BA43" si="99">AVERAGE(I37:K37)-AVERAGE(W37:Y37)</f>
        <v>-13.866666666666667</v>
      </c>
      <c r="BB37" s="36">
        <f t="shared" ref="BB37:BB43" si="100">AVERAGE(P37:R37)-AVERAGE(AD37:AF37)</f>
        <v>-9.2666666666666728</v>
      </c>
      <c r="BC37" s="52">
        <v>-5.5</v>
      </c>
      <c r="BD37" s="48">
        <v>132.5</v>
      </c>
      <c r="BE37" s="52">
        <v>-6</v>
      </c>
      <c r="BF37" s="48">
        <v>123</v>
      </c>
      <c r="BG37" s="55"/>
      <c r="BH37" s="48" t="s">
        <v>101</v>
      </c>
      <c r="BI37" s="55"/>
      <c r="BJ37" s="55"/>
      <c r="BK37" s="55"/>
      <c r="BL37" s="48">
        <v>0</v>
      </c>
      <c r="BM37" s="55"/>
      <c r="BN37" s="55"/>
      <c r="BO37" s="49">
        <v>67</v>
      </c>
      <c r="BP37" s="48">
        <v>75</v>
      </c>
    </row>
    <row r="38" spans="1:68" x14ac:dyDescent="0.35">
      <c r="A38" s="18" t="s">
        <v>71</v>
      </c>
      <c r="B38" s="22" t="s">
        <v>89</v>
      </c>
      <c r="C38" s="8">
        <v>1.0429999999999999</v>
      </c>
      <c r="D38" s="5">
        <v>0.91600000000000004</v>
      </c>
      <c r="E38" s="8">
        <v>1.016</v>
      </c>
      <c r="F38" s="8">
        <v>45.8</v>
      </c>
      <c r="G38" s="8">
        <v>49.8</v>
      </c>
      <c r="H38" s="8">
        <v>40.299999999999997</v>
      </c>
      <c r="I38" s="8">
        <v>61.6</v>
      </c>
      <c r="J38" s="8">
        <v>48</v>
      </c>
      <c r="K38" s="8">
        <v>69</v>
      </c>
      <c r="L38" s="8">
        <v>1.0449999999999999</v>
      </c>
      <c r="M38" s="8">
        <v>39.6</v>
      </c>
      <c r="N38" s="8">
        <v>45.9</v>
      </c>
      <c r="O38" s="8">
        <v>29.9</v>
      </c>
      <c r="P38" s="8">
        <v>60.4</v>
      </c>
      <c r="Q38" s="8">
        <v>51.7</v>
      </c>
      <c r="R38" s="5">
        <v>67.900000000000006</v>
      </c>
      <c r="S38" s="8">
        <v>0.86199999999999999</v>
      </c>
      <c r="T38" s="8">
        <v>22.8</v>
      </c>
      <c r="U38" s="8">
        <v>11.4</v>
      </c>
      <c r="V38" s="8">
        <v>24.5</v>
      </c>
      <c r="W38" s="8">
        <v>48</v>
      </c>
      <c r="X38" s="8">
        <v>23</v>
      </c>
      <c r="Y38" s="8">
        <v>50</v>
      </c>
      <c r="Z38" s="8">
        <v>0.88900000000000001</v>
      </c>
      <c r="AA38" s="8">
        <v>22.3</v>
      </c>
      <c r="AB38" s="8">
        <v>6.2</v>
      </c>
      <c r="AC38" s="8">
        <v>28.3</v>
      </c>
      <c r="AD38" s="8">
        <v>50.1</v>
      </c>
      <c r="AE38" s="8">
        <v>34</v>
      </c>
      <c r="AF38" s="8">
        <v>36.799999999999997</v>
      </c>
      <c r="AG38" s="26">
        <v>71</v>
      </c>
      <c r="AH38" s="33">
        <f t="shared" si="80"/>
        <v>0.12699999999999989</v>
      </c>
      <c r="AI38" s="33">
        <f t="shared" si="81"/>
        <v>0.15400000000000003</v>
      </c>
      <c r="AJ38" s="34">
        <f t="shared" si="82"/>
        <v>0.15599999999999992</v>
      </c>
      <c r="AK38" s="35">
        <f t="shared" si="83"/>
        <v>9.0169999999999924</v>
      </c>
      <c r="AL38" s="35">
        <f t="shared" si="84"/>
        <v>10.934000000000001</v>
      </c>
      <c r="AM38" s="36">
        <f t="shared" si="85"/>
        <v>11.075999999999993</v>
      </c>
      <c r="AN38" s="35">
        <f t="shared" si="86"/>
        <v>139.089</v>
      </c>
      <c r="AO38" s="35">
        <f t="shared" si="87"/>
        <v>133.33800000000002</v>
      </c>
      <c r="AP38" s="36">
        <f t="shared" si="88"/>
        <v>137.31399999999999</v>
      </c>
      <c r="AQ38" s="35">
        <f t="shared" si="89"/>
        <v>45.29999999999999</v>
      </c>
      <c r="AR38" s="35">
        <f t="shared" si="90"/>
        <v>38.466666666666669</v>
      </c>
      <c r="AS38" s="35">
        <f t="shared" si="91"/>
        <v>19.566666666666666</v>
      </c>
      <c r="AT38" s="36">
        <f t="shared" si="92"/>
        <v>18.933333333333334</v>
      </c>
      <c r="AU38" s="35">
        <f t="shared" si="93"/>
        <v>59.533333333333331</v>
      </c>
      <c r="AV38" s="35">
        <f t="shared" si="94"/>
        <v>60</v>
      </c>
      <c r="AW38" s="35">
        <f t="shared" si="95"/>
        <v>40.333333333333336</v>
      </c>
      <c r="AX38" s="36">
        <f t="shared" si="96"/>
        <v>40.299999999999997</v>
      </c>
      <c r="AY38" s="35">
        <f t="shared" si="97"/>
        <v>25.733333333333324</v>
      </c>
      <c r="AZ38" s="35">
        <f t="shared" si="98"/>
        <v>19.533333333333335</v>
      </c>
      <c r="BA38" s="35">
        <f t="shared" si="99"/>
        <v>19.199999999999996</v>
      </c>
      <c r="BB38" s="36">
        <f t="shared" si="100"/>
        <v>19.700000000000003</v>
      </c>
      <c r="BC38" s="52">
        <v>-7.5</v>
      </c>
      <c r="BD38" s="48">
        <v>144.5</v>
      </c>
      <c r="BE38" s="52">
        <v>-12</v>
      </c>
      <c r="BF38" s="48">
        <v>130</v>
      </c>
      <c r="BG38" s="52">
        <v>-7.5</v>
      </c>
      <c r="BH38" s="48" t="s">
        <v>101</v>
      </c>
      <c r="BI38" s="52">
        <v>-7.5</v>
      </c>
      <c r="BJ38" s="48" t="s">
        <v>101</v>
      </c>
      <c r="BK38" s="49">
        <v>0</v>
      </c>
      <c r="BL38" s="48">
        <v>1</v>
      </c>
      <c r="BM38" s="49">
        <v>0</v>
      </c>
      <c r="BN38" s="48">
        <v>1</v>
      </c>
      <c r="BO38" s="49">
        <v>66</v>
      </c>
      <c r="BP38" s="48">
        <v>75</v>
      </c>
    </row>
    <row r="39" spans="1:68" x14ac:dyDescent="0.35">
      <c r="A39" s="18" t="s">
        <v>79</v>
      </c>
      <c r="B39" s="22" t="s">
        <v>33</v>
      </c>
      <c r="C39" s="8">
        <v>1.0009999999999999</v>
      </c>
      <c r="D39" s="5">
        <v>0.996</v>
      </c>
      <c r="E39" s="8">
        <v>0.96599999999999997</v>
      </c>
      <c r="F39" s="8">
        <v>38.299999999999997</v>
      </c>
      <c r="G39" s="8">
        <v>32.9</v>
      </c>
      <c r="H39" s="8">
        <v>39.5</v>
      </c>
      <c r="I39" s="8">
        <v>51</v>
      </c>
      <c r="J39" s="8">
        <v>37.6</v>
      </c>
      <c r="K39" s="8">
        <v>58.3</v>
      </c>
      <c r="L39" s="8">
        <v>1.0029999999999999</v>
      </c>
      <c r="M39" s="8">
        <v>29.6</v>
      </c>
      <c r="N39" s="8">
        <v>29.3</v>
      </c>
      <c r="O39" s="8">
        <v>26.7</v>
      </c>
      <c r="P39" s="8">
        <v>47.6</v>
      </c>
      <c r="Q39" s="8">
        <v>43.5</v>
      </c>
      <c r="R39" s="5">
        <v>37.1</v>
      </c>
      <c r="S39" s="8">
        <v>0.96399999999999997</v>
      </c>
      <c r="T39" s="8">
        <v>41</v>
      </c>
      <c r="U39" s="8">
        <v>43</v>
      </c>
      <c r="V39" s="8">
        <v>31.4</v>
      </c>
      <c r="W39" s="8">
        <v>56.8</v>
      </c>
      <c r="X39" s="8">
        <v>40.299999999999997</v>
      </c>
      <c r="Y39" s="8">
        <v>64.900000000000006</v>
      </c>
      <c r="Z39" s="8">
        <v>1.0089999999999999</v>
      </c>
      <c r="AA39" s="8">
        <v>38.5</v>
      </c>
      <c r="AB39" s="8">
        <v>41.5</v>
      </c>
      <c r="AC39" s="8">
        <v>29.3</v>
      </c>
      <c r="AD39" s="8">
        <v>51.6</v>
      </c>
      <c r="AE39" s="8">
        <v>40.4</v>
      </c>
      <c r="AF39" s="5">
        <v>62.5</v>
      </c>
      <c r="AG39" s="61">
        <v>68</v>
      </c>
      <c r="AH39" s="33">
        <f t="shared" si="80"/>
        <v>4.9999999999998934E-3</v>
      </c>
      <c r="AI39" s="33">
        <f t="shared" si="81"/>
        <v>2.0000000000000018E-3</v>
      </c>
      <c r="AJ39" s="34">
        <f t="shared" si="82"/>
        <v>-6.0000000000000053E-3</v>
      </c>
      <c r="AK39" s="35">
        <f t="shared" si="83"/>
        <v>0.33999999999999275</v>
      </c>
      <c r="AL39" s="35">
        <f t="shared" si="84"/>
        <v>0.13600000000000012</v>
      </c>
      <c r="AM39" s="36">
        <f t="shared" si="85"/>
        <v>-0.40800000000000036</v>
      </c>
      <c r="AN39" s="35">
        <f t="shared" si="86"/>
        <v>135.79599999999999</v>
      </c>
      <c r="AO39" s="35">
        <f t="shared" si="87"/>
        <v>131.24</v>
      </c>
      <c r="AP39" s="36">
        <f t="shared" si="88"/>
        <v>136.81599999999997</v>
      </c>
      <c r="AQ39" s="35">
        <f t="shared" si="89"/>
        <v>36.9</v>
      </c>
      <c r="AR39" s="35">
        <f t="shared" si="90"/>
        <v>28.533333333333335</v>
      </c>
      <c r="AS39" s="35">
        <f t="shared" si="91"/>
        <v>38.466666666666669</v>
      </c>
      <c r="AT39" s="36">
        <f t="shared" si="92"/>
        <v>36.43333333333333</v>
      </c>
      <c r="AU39" s="35">
        <f t="shared" si="93"/>
        <v>48.966666666666661</v>
      </c>
      <c r="AV39" s="35">
        <f t="shared" si="94"/>
        <v>42.733333333333327</v>
      </c>
      <c r="AW39" s="35">
        <f t="shared" si="95"/>
        <v>54</v>
      </c>
      <c r="AX39" s="36">
        <f t="shared" si="96"/>
        <v>51.5</v>
      </c>
      <c r="AY39" s="35">
        <f t="shared" si="97"/>
        <v>-1.56666666666667</v>
      </c>
      <c r="AZ39" s="35">
        <f t="shared" si="98"/>
        <v>-7.899999999999995</v>
      </c>
      <c r="BA39" s="35">
        <f t="shared" si="99"/>
        <v>-5.0333333333333385</v>
      </c>
      <c r="BB39" s="36">
        <f t="shared" si="100"/>
        <v>-8.7666666666666728</v>
      </c>
      <c r="BC39" s="52">
        <v>-2.5</v>
      </c>
      <c r="BD39" s="48">
        <v>141.5</v>
      </c>
      <c r="BE39" s="52">
        <v>2.5</v>
      </c>
      <c r="BF39" s="48">
        <v>131</v>
      </c>
      <c r="BG39" s="52">
        <v>2.5</v>
      </c>
      <c r="BH39" s="48" t="s">
        <v>101</v>
      </c>
      <c r="BI39" s="55"/>
      <c r="BJ39" s="55"/>
      <c r="BK39" s="49">
        <v>1</v>
      </c>
      <c r="BL39" s="48">
        <v>0</v>
      </c>
      <c r="BM39" s="55"/>
      <c r="BN39" s="55"/>
      <c r="BO39" s="49">
        <v>79</v>
      </c>
      <c r="BP39" s="48">
        <v>91</v>
      </c>
    </row>
    <row r="40" spans="1:68" x14ac:dyDescent="0.35">
      <c r="A40" s="18" t="s">
        <v>75</v>
      </c>
      <c r="B40" s="22" t="s">
        <v>87</v>
      </c>
      <c r="C40" s="8">
        <v>1.113</v>
      </c>
      <c r="D40" s="5">
        <v>1.054</v>
      </c>
      <c r="E40" s="8">
        <v>1.0940000000000001</v>
      </c>
      <c r="F40" s="8">
        <v>45.9</v>
      </c>
      <c r="G40" s="8">
        <v>35.700000000000003</v>
      </c>
      <c r="H40" s="8">
        <v>47.6</v>
      </c>
      <c r="I40" s="8">
        <v>78.400000000000006</v>
      </c>
      <c r="J40" s="8">
        <v>74.2</v>
      </c>
      <c r="K40" s="8">
        <v>83.2</v>
      </c>
      <c r="L40" s="8">
        <v>1.105</v>
      </c>
      <c r="M40" s="8">
        <v>38.200000000000003</v>
      </c>
      <c r="N40" s="8">
        <v>27.2</v>
      </c>
      <c r="O40" s="8">
        <v>43.7</v>
      </c>
      <c r="P40" s="8">
        <v>70.599999999999994</v>
      </c>
      <c r="Q40" s="8">
        <v>59.4</v>
      </c>
      <c r="R40" s="5">
        <v>67.400000000000006</v>
      </c>
      <c r="S40" s="8">
        <v>0.99399999999999999</v>
      </c>
      <c r="T40" s="8">
        <v>33</v>
      </c>
      <c r="U40" s="8">
        <v>42.4</v>
      </c>
      <c r="V40" s="8">
        <v>26</v>
      </c>
      <c r="W40" s="8">
        <v>57.5</v>
      </c>
      <c r="X40" s="8">
        <v>58.1</v>
      </c>
      <c r="Y40" s="8">
        <v>63.5</v>
      </c>
      <c r="Z40" s="8">
        <v>1.0189999999999999</v>
      </c>
      <c r="AA40" s="8">
        <v>32.6</v>
      </c>
      <c r="AB40" s="8">
        <v>59</v>
      </c>
      <c r="AC40" s="8">
        <v>25.3</v>
      </c>
      <c r="AD40" s="8">
        <v>56.7</v>
      </c>
      <c r="AE40" s="8">
        <v>90.3</v>
      </c>
      <c r="AF40" s="5">
        <v>53.1</v>
      </c>
      <c r="AG40" s="61">
        <v>59</v>
      </c>
      <c r="AH40" s="33">
        <f t="shared" si="80"/>
        <v>5.8999999999999941E-2</v>
      </c>
      <c r="AI40" s="33">
        <f t="shared" si="81"/>
        <v>0.10000000000000009</v>
      </c>
      <c r="AJ40" s="34">
        <f t="shared" si="82"/>
        <v>8.6000000000000076E-2</v>
      </c>
      <c r="AK40" s="35">
        <f t="shared" si="83"/>
        <v>3.4809999999999963</v>
      </c>
      <c r="AL40" s="35">
        <f t="shared" si="84"/>
        <v>5.9000000000000057</v>
      </c>
      <c r="AM40" s="36">
        <f t="shared" si="85"/>
        <v>5.0740000000000043</v>
      </c>
      <c r="AN40" s="35">
        <f t="shared" si="86"/>
        <v>127.85299999999999</v>
      </c>
      <c r="AO40" s="35">
        <f t="shared" si="87"/>
        <v>123.19200000000001</v>
      </c>
      <c r="AP40" s="36">
        <f t="shared" si="88"/>
        <v>125.31599999999997</v>
      </c>
      <c r="AQ40" s="35">
        <f t="shared" si="89"/>
        <v>43.066666666666663</v>
      </c>
      <c r="AR40" s="35">
        <f t="shared" si="90"/>
        <v>36.366666666666667</v>
      </c>
      <c r="AS40" s="35">
        <f t="shared" si="91"/>
        <v>33.800000000000004</v>
      </c>
      <c r="AT40" s="36">
        <f t="shared" si="92"/>
        <v>38.966666666666661</v>
      </c>
      <c r="AU40" s="35">
        <f t="shared" si="93"/>
        <v>78.600000000000009</v>
      </c>
      <c r="AV40" s="35">
        <f t="shared" si="94"/>
        <v>65.8</v>
      </c>
      <c r="AW40" s="35">
        <f t="shared" si="95"/>
        <v>59.699999999999996</v>
      </c>
      <c r="AX40" s="36">
        <f t="shared" si="96"/>
        <v>66.7</v>
      </c>
      <c r="AY40" s="35">
        <f t="shared" si="97"/>
        <v>9.2666666666666586</v>
      </c>
      <c r="AZ40" s="35">
        <f t="shared" si="98"/>
        <v>-2.5999999999999943</v>
      </c>
      <c r="BA40" s="35">
        <f t="shared" si="99"/>
        <v>18.900000000000013</v>
      </c>
      <c r="BB40" s="36">
        <f t="shared" si="100"/>
        <v>-0.90000000000000568</v>
      </c>
      <c r="BC40" s="52">
        <v>-6.5</v>
      </c>
      <c r="BD40" s="48">
        <v>127.5</v>
      </c>
      <c r="BE40" s="52">
        <v>-2</v>
      </c>
      <c r="BF40" s="48">
        <v>127</v>
      </c>
      <c r="BG40" s="52">
        <v>6.5</v>
      </c>
      <c r="BH40" s="55"/>
      <c r="BI40" s="55"/>
      <c r="BJ40" s="52" t="s">
        <v>152</v>
      </c>
      <c r="BK40" s="49">
        <v>0</v>
      </c>
      <c r="BL40" s="55"/>
      <c r="BM40" s="55"/>
      <c r="BN40" s="48">
        <v>1</v>
      </c>
      <c r="BO40" s="49">
        <v>77</v>
      </c>
      <c r="BP40" s="48">
        <v>64</v>
      </c>
    </row>
    <row r="41" spans="1:68" x14ac:dyDescent="0.35">
      <c r="A41" s="18" t="s">
        <v>67</v>
      </c>
      <c r="B41" s="22" t="s">
        <v>93</v>
      </c>
      <c r="C41" s="8">
        <v>1.169</v>
      </c>
      <c r="D41" s="5">
        <v>0.99199999999999999</v>
      </c>
      <c r="E41" s="8">
        <v>1.1339999999999999</v>
      </c>
      <c r="F41" s="8">
        <v>47.3</v>
      </c>
      <c r="G41" s="8">
        <v>53.5</v>
      </c>
      <c r="H41" s="8">
        <v>50.2</v>
      </c>
      <c r="I41" s="8">
        <v>78</v>
      </c>
      <c r="J41" s="8">
        <v>68</v>
      </c>
      <c r="K41" s="8">
        <v>86</v>
      </c>
      <c r="L41" s="8">
        <v>1.145</v>
      </c>
      <c r="M41" s="8">
        <v>47.1</v>
      </c>
      <c r="N41" s="8">
        <v>50.2</v>
      </c>
      <c r="O41" s="8">
        <v>31</v>
      </c>
      <c r="P41" s="8">
        <v>70.099999999999994</v>
      </c>
      <c r="Q41" s="8">
        <v>67.900000000000006</v>
      </c>
      <c r="R41" s="5">
        <v>73.7</v>
      </c>
      <c r="S41" s="8">
        <v>0.95399999999999996</v>
      </c>
      <c r="T41" s="8">
        <v>35.6</v>
      </c>
      <c r="U41" s="8">
        <v>36.9</v>
      </c>
      <c r="V41" s="8">
        <v>32.700000000000003</v>
      </c>
      <c r="W41" s="8">
        <v>58</v>
      </c>
      <c r="X41" s="8">
        <v>49.6</v>
      </c>
      <c r="Y41" s="8">
        <v>64.5</v>
      </c>
      <c r="Z41" s="8">
        <v>1.073</v>
      </c>
      <c r="AA41" s="8">
        <v>34.299999999999997</v>
      </c>
      <c r="AB41" s="8">
        <v>44.9</v>
      </c>
      <c r="AC41" s="8">
        <v>25.6</v>
      </c>
      <c r="AD41" s="8">
        <v>51.2</v>
      </c>
      <c r="AE41" s="8">
        <v>50.1</v>
      </c>
      <c r="AF41" s="5">
        <v>80</v>
      </c>
      <c r="AG41" s="61">
        <v>68</v>
      </c>
      <c r="AH41" s="33">
        <f t="shared" si="80"/>
        <v>0.17700000000000005</v>
      </c>
      <c r="AI41" s="33">
        <f t="shared" si="81"/>
        <v>0.17999999999999994</v>
      </c>
      <c r="AJ41" s="34">
        <f t="shared" si="82"/>
        <v>7.2000000000000064E-2</v>
      </c>
      <c r="AK41" s="35">
        <f t="shared" si="83"/>
        <v>12.036000000000003</v>
      </c>
      <c r="AL41" s="35">
        <f t="shared" si="84"/>
        <v>12.239999999999995</v>
      </c>
      <c r="AM41" s="36">
        <f t="shared" si="85"/>
        <v>4.8960000000000043</v>
      </c>
      <c r="AN41" s="35">
        <f t="shared" si="86"/>
        <v>146.94800000000001</v>
      </c>
      <c r="AO41" s="35">
        <f t="shared" si="87"/>
        <v>141.98400000000001</v>
      </c>
      <c r="AP41" s="36">
        <f t="shared" si="88"/>
        <v>150.82400000000001</v>
      </c>
      <c r="AQ41" s="35">
        <f t="shared" si="89"/>
        <v>50.333333333333336</v>
      </c>
      <c r="AR41" s="35">
        <f t="shared" si="90"/>
        <v>42.766666666666673</v>
      </c>
      <c r="AS41" s="35">
        <f t="shared" si="91"/>
        <v>35.06666666666667</v>
      </c>
      <c r="AT41" s="36">
        <f t="shared" si="92"/>
        <v>34.93333333333333</v>
      </c>
      <c r="AU41" s="35">
        <f t="shared" si="93"/>
        <v>77.333333333333329</v>
      </c>
      <c r="AV41" s="35">
        <f t="shared" si="94"/>
        <v>70.566666666666663</v>
      </c>
      <c r="AW41" s="35">
        <f t="shared" si="95"/>
        <v>57.366666666666667</v>
      </c>
      <c r="AX41" s="36">
        <f t="shared" si="96"/>
        <v>60.433333333333337</v>
      </c>
      <c r="AY41" s="35">
        <f t="shared" si="97"/>
        <v>15.266666666666666</v>
      </c>
      <c r="AZ41" s="35">
        <f t="shared" si="98"/>
        <v>7.8333333333333428</v>
      </c>
      <c r="BA41" s="35">
        <f t="shared" si="99"/>
        <v>19.966666666666661</v>
      </c>
      <c r="BB41" s="36">
        <f t="shared" si="100"/>
        <v>10.133333333333326</v>
      </c>
      <c r="BC41" s="52">
        <v>-9.5</v>
      </c>
      <c r="BD41" s="48">
        <v>151.5</v>
      </c>
      <c r="BE41" s="52">
        <v>-6</v>
      </c>
      <c r="BF41" s="48">
        <v>142</v>
      </c>
      <c r="BG41" s="55"/>
      <c r="BH41" s="48" t="s">
        <v>101</v>
      </c>
      <c r="BI41" s="55"/>
      <c r="BJ41" s="55"/>
      <c r="BK41" s="55"/>
      <c r="BL41" s="48">
        <v>0</v>
      </c>
      <c r="BM41" s="55"/>
      <c r="BN41" s="55"/>
      <c r="BO41" s="49">
        <v>82</v>
      </c>
      <c r="BP41" s="48">
        <v>70</v>
      </c>
    </row>
    <row r="42" spans="1:68" x14ac:dyDescent="0.35">
      <c r="A42" s="18" t="s">
        <v>73</v>
      </c>
      <c r="B42" s="22" t="s">
        <v>84</v>
      </c>
      <c r="C42" s="8">
        <v>1.109</v>
      </c>
      <c r="D42" s="5">
        <v>1.099</v>
      </c>
      <c r="E42" s="8">
        <v>1.1000000000000001</v>
      </c>
      <c r="F42" s="8">
        <v>52.5</v>
      </c>
      <c r="G42" s="8">
        <v>66.2</v>
      </c>
      <c r="H42" s="8">
        <v>39.299999999999997</v>
      </c>
      <c r="I42" s="8">
        <v>73.599999999999994</v>
      </c>
      <c r="J42" s="8">
        <v>79.2</v>
      </c>
      <c r="K42" s="8">
        <v>80.900000000000006</v>
      </c>
      <c r="L42" s="8">
        <v>1.111</v>
      </c>
      <c r="M42" s="8">
        <v>45.5</v>
      </c>
      <c r="N42" s="8">
        <v>32.200000000000003</v>
      </c>
      <c r="O42" s="8">
        <v>74</v>
      </c>
      <c r="P42" s="8">
        <v>58.8</v>
      </c>
      <c r="Q42" s="8">
        <v>37.200000000000003</v>
      </c>
      <c r="R42" s="5">
        <v>77</v>
      </c>
      <c r="S42" s="8">
        <v>1.0660000000000001</v>
      </c>
      <c r="T42" s="8">
        <v>49.6</v>
      </c>
      <c r="U42" s="8">
        <v>49.3</v>
      </c>
      <c r="V42" s="8">
        <v>44.2</v>
      </c>
      <c r="W42" s="8">
        <v>67.3</v>
      </c>
      <c r="X42" s="8">
        <v>72.099999999999994</v>
      </c>
      <c r="Y42" s="8">
        <v>70.8</v>
      </c>
      <c r="Z42" s="8">
        <v>1.1120000000000001</v>
      </c>
      <c r="AA42" s="8">
        <v>35.4</v>
      </c>
      <c r="AB42" s="8">
        <v>45.4</v>
      </c>
      <c r="AC42" s="8">
        <v>25.2</v>
      </c>
      <c r="AD42" s="8">
        <v>65.5</v>
      </c>
      <c r="AE42" s="8">
        <v>69.099999999999994</v>
      </c>
      <c r="AF42" s="5">
        <v>55.9</v>
      </c>
      <c r="AG42" s="61">
        <v>68</v>
      </c>
      <c r="AH42" s="33">
        <f t="shared" si="80"/>
        <v>1.0000000000000009E-2</v>
      </c>
      <c r="AI42" s="33">
        <f t="shared" si="81"/>
        <v>3.400000000000003E-2</v>
      </c>
      <c r="AJ42" s="34">
        <f t="shared" si="82"/>
        <v>-1.0000000000001119E-3</v>
      </c>
      <c r="AK42" s="35">
        <f t="shared" si="83"/>
        <v>0.6800000000000006</v>
      </c>
      <c r="AL42" s="35">
        <f t="shared" si="84"/>
        <v>2.3120000000000021</v>
      </c>
      <c r="AM42" s="36">
        <f t="shared" si="85"/>
        <v>-6.800000000000761E-2</v>
      </c>
      <c r="AN42" s="35">
        <f t="shared" si="86"/>
        <v>150.14400000000001</v>
      </c>
      <c r="AO42" s="35">
        <f t="shared" si="87"/>
        <v>147.28800000000001</v>
      </c>
      <c r="AP42" s="36">
        <f t="shared" si="88"/>
        <v>151.16399999999999</v>
      </c>
      <c r="AQ42" s="35">
        <f t="shared" si="89"/>
        <v>52.666666666666664</v>
      </c>
      <c r="AR42" s="35">
        <f t="shared" si="90"/>
        <v>50.566666666666663</v>
      </c>
      <c r="AS42" s="35">
        <f t="shared" si="91"/>
        <v>47.70000000000001</v>
      </c>
      <c r="AT42" s="36">
        <f t="shared" si="92"/>
        <v>35.333333333333336</v>
      </c>
      <c r="AU42" s="35">
        <f t="shared" si="93"/>
        <v>77.900000000000006</v>
      </c>
      <c r="AV42" s="35">
        <f t="shared" si="94"/>
        <v>57.666666666666664</v>
      </c>
      <c r="AW42" s="35">
        <f t="shared" si="95"/>
        <v>70.066666666666663</v>
      </c>
      <c r="AX42" s="36">
        <f t="shared" si="96"/>
        <v>63.5</v>
      </c>
      <c r="AY42" s="35">
        <f t="shared" si="97"/>
        <v>4.9666666666666544</v>
      </c>
      <c r="AZ42" s="35">
        <f t="shared" si="98"/>
        <v>15.233333333333327</v>
      </c>
      <c r="BA42" s="35">
        <f t="shared" si="99"/>
        <v>7.8333333333333428</v>
      </c>
      <c r="BB42" s="36">
        <f t="shared" si="100"/>
        <v>-5.8333333333333357</v>
      </c>
      <c r="BC42" s="52">
        <v>-1</v>
      </c>
      <c r="BD42" s="48">
        <v>154.5</v>
      </c>
      <c r="BE42" s="52">
        <v>-4</v>
      </c>
      <c r="BF42" s="48">
        <v>146</v>
      </c>
      <c r="BG42" s="55"/>
      <c r="BH42" s="48" t="s">
        <v>101</v>
      </c>
      <c r="BI42" s="52">
        <v>-1</v>
      </c>
      <c r="BJ42" s="55"/>
      <c r="BK42" s="55"/>
      <c r="BL42" s="48">
        <v>0</v>
      </c>
      <c r="BM42" s="52">
        <v>0</v>
      </c>
      <c r="BN42" s="55"/>
      <c r="BO42" s="49">
        <v>89</v>
      </c>
      <c r="BP42" s="48">
        <v>91</v>
      </c>
    </row>
    <row r="43" spans="1:68" x14ac:dyDescent="0.35">
      <c r="A43" s="18" t="s">
        <v>65</v>
      </c>
      <c r="B43" s="22" t="s">
        <v>94</v>
      </c>
      <c r="C43" s="8">
        <v>1.052</v>
      </c>
      <c r="D43" s="5">
        <v>0.97899999999999998</v>
      </c>
      <c r="E43" s="8">
        <v>0.999</v>
      </c>
      <c r="F43" s="8">
        <v>37.200000000000003</v>
      </c>
      <c r="G43" s="8">
        <v>43.4</v>
      </c>
      <c r="H43" s="8">
        <v>33.9</v>
      </c>
      <c r="I43" s="8">
        <v>59.5</v>
      </c>
      <c r="J43" s="8">
        <v>61.8</v>
      </c>
      <c r="K43" s="8">
        <v>61.1</v>
      </c>
      <c r="L43" s="8">
        <v>1.07</v>
      </c>
      <c r="M43" s="8">
        <v>29.9</v>
      </c>
      <c r="N43" s="8">
        <v>33.200000000000003</v>
      </c>
      <c r="O43" s="8">
        <v>12</v>
      </c>
      <c r="P43" s="8">
        <v>77.7</v>
      </c>
      <c r="Q43" s="8">
        <v>71.400000000000006</v>
      </c>
      <c r="R43" s="5">
        <v>70.3</v>
      </c>
      <c r="S43" s="8">
        <v>1.016</v>
      </c>
      <c r="T43" s="8">
        <v>33.5</v>
      </c>
      <c r="U43" s="8">
        <v>20.2</v>
      </c>
      <c r="V43" s="8">
        <v>37</v>
      </c>
      <c r="W43" s="8">
        <v>73.7</v>
      </c>
      <c r="X43" s="8">
        <v>65.400000000000006</v>
      </c>
      <c r="Y43" s="8">
        <v>81.3</v>
      </c>
      <c r="Z43" s="8">
        <v>0.98599999999999999</v>
      </c>
      <c r="AA43" s="8">
        <v>10.7</v>
      </c>
      <c r="AB43" s="8">
        <v>4.8</v>
      </c>
      <c r="AC43" s="8">
        <v>17.600000000000001</v>
      </c>
      <c r="AD43" s="8">
        <v>69</v>
      </c>
      <c r="AE43" s="8">
        <v>75.099999999999994</v>
      </c>
      <c r="AF43" s="5">
        <v>70.599999999999994</v>
      </c>
      <c r="AG43" s="61">
        <v>65</v>
      </c>
      <c r="AH43" s="33">
        <f t="shared" si="80"/>
        <v>7.3000000000000065E-2</v>
      </c>
      <c r="AI43" s="33">
        <f t="shared" si="81"/>
        <v>-1.7000000000000015E-2</v>
      </c>
      <c r="AJ43" s="34">
        <f t="shared" si="82"/>
        <v>8.4000000000000075E-2</v>
      </c>
      <c r="AK43" s="35">
        <f t="shared" si="83"/>
        <v>4.7450000000000045</v>
      </c>
      <c r="AL43" s="35">
        <f t="shared" si="84"/>
        <v>-1.1050000000000009</v>
      </c>
      <c r="AM43" s="36">
        <f t="shared" si="85"/>
        <v>5.4600000000000044</v>
      </c>
      <c r="AN43" s="35">
        <f t="shared" si="86"/>
        <v>132.01500000000001</v>
      </c>
      <c r="AO43" s="35">
        <f t="shared" si="87"/>
        <v>130.97499999999999</v>
      </c>
      <c r="AP43" s="36">
        <f t="shared" si="88"/>
        <v>133.64000000000001</v>
      </c>
      <c r="AQ43" s="35">
        <f t="shared" si="89"/>
        <v>38.166666666666664</v>
      </c>
      <c r="AR43" s="35">
        <f t="shared" si="90"/>
        <v>25.033333333333331</v>
      </c>
      <c r="AS43" s="35">
        <f t="shared" si="91"/>
        <v>30.233333333333334</v>
      </c>
      <c r="AT43" s="36">
        <f t="shared" si="92"/>
        <v>11.033333333333333</v>
      </c>
      <c r="AU43" s="35">
        <f t="shared" si="93"/>
        <v>60.800000000000004</v>
      </c>
      <c r="AV43" s="35">
        <f t="shared" si="94"/>
        <v>73.13333333333334</v>
      </c>
      <c r="AW43" s="35">
        <f t="shared" si="95"/>
        <v>73.466666666666683</v>
      </c>
      <c r="AX43" s="36">
        <f t="shared" si="96"/>
        <v>71.566666666666663</v>
      </c>
      <c r="AY43" s="35">
        <f t="shared" si="97"/>
        <v>7.93333333333333</v>
      </c>
      <c r="AZ43" s="35">
        <f t="shared" si="98"/>
        <v>13.999999999999998</v>
      </c>
      <c r="BA43" s="35">
        <f t="shared" si="99"/>
        <v>-12.666666666666679</v>
      </c>
      <c r="BB43" s="36">
        <f t="shared" si="100"/>
        <v>1.5666666666666771</v>
      </c>
      <c r="BC43" s="52">
        <v>-4.5</v>
      </c>
      <c r="BD43" s="48">
        <v>139.5</v>
      </c>
      <c r="BE43" s="52">
        <v>-3</v>
      </c>
      <c r="BF43" s="48">
        <v>128</v>
      </c>
      <c r="BG43" s="55"/>
      <c r="BH43" s="48" t="s">
        <v>101</v>
      </c>
      <c r="BI43" s="55"/>
      <c r="BJ43" s="55"/>
      <c r="BK43" s="55"/>
      <c r="BL43" s="48">
        <v>0</v>
      </c>
      <c r="BM43" s="55"/>
      <c r="BN43" s="55"/>
      <c r="BO43" s="49">
        <v>81</v>
      </c>
      <c r="BP43" s="48">
        <v>76</v>
      </c>
    </row>
    <row r="44" spans="1:68" ht="15" thickBot="1" x14ac:dyDescent="0.4">
      <c r="A44" s="18" t="s">
        <v>69</v>
      </c>
      <c r="B44" s="19" t="s">
        <v>90</v>
      </c>
      <c r="C44" s="55"/>
      <c r="D44" s="2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2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5"/>
      <c r="BD44" s="55"/>
      <c r="BE44" s="55"/>
      <c r="BF44" s="2"/>
      <c r="BG44" s="55"/>
      <c r="BH44" s="55"/>
      <c r="BI44" s="55"/>
      <c r="BJ44" s="55"/>
      <c r="BK44" s="55"/>
      <c r="BL44" s="55"/>
      <c r="BM44" s="55"/>
      <c r="BN44" s="55"/>
      <c r="BO44" s="55"/>
      <c r="BP44" s="55"/>
    </row>
    <row r="45" spans="1:68" x14ac:dyDescent="0.35">
      <c r="A45" s="57" t="s">
        <v>107</v>
      </c>
      <c r="B45" s="22" t="s">
        <v>106</v>
      </c>
      <c r="C45" s="8">
        <v>1.105</v>
      </c>
      <c r="D45" s="5">
        <v>1.0780000000000001</v>
      </c>
      <c r="E45" s="8">
        <v>1.0720000000000001</v>
      </c>
      <c r="F45" s="8">
        <v>65.3</v>
      </c>
      <c r="G45" s="8">
        <v>63.2</v>
      </c>
      <c r="H45" s="8">
        <v>76.400000000000006</v>
      </c>
      <c r="I45" s="8">
        <v>54.1</v>
      </c>
      <c r="J45" s="8">
        <v>55.7</v>
      </c>
      <c r="K45" s="8">
        <v>57.9</v>
      </c>
      <c r="L45" s="8">
        <v>1.1080000000000001</v>
      </c>
      <c r="M45" s="8">
        <v>59</v>
      </c>
      <c r="N45" s="8">
        <v>54.1</v>
      </c>
      <c r="O45" s="8">
        <v>55.6</v>
      </c>
      <c r="P45" s="8">
        <v>58</v>
      </c>
      <c r="Q45" s="8">
        <v>49.1</v>
      </c>
      <c r="R45" s="5">
        <v>58.5</v>
      </c>
      <c r="S45" s="8">
        <v>1.081</v>
      </c>
      <c r="T45" s="8">
        <v>61.2</v>
      </c>
      <c r="U45" s="8">
        <v>51.5</v>
      </c>
      <c r="V45" s="8">
        <v>72.400000000000006</v>
      </c>
      <c r="W45" s="8">
        <v>61.2</v>
      </c>
      <c r="X45" s="8">
        <v>61.5</v>
      </c>
      <c r="Y45" s="8">
        <v>63.4</v>
      </c>
      <c r="Z45" s="8">
        <v>1.137</v>
      </c>
      <c r="AA45" s="8">
        <v>59.2</v>
      </c>
      <c r="AB45" s="8">
        <v>54.8</v>
      </c>
      <c r="AC45" s="8">
        <v>69.099999999999994</v>
      </c>
      <c r="AD45" s="8">
        <v>56.6</v>
      </c>
      <c r="AE45" s="8">
        <v>59.8</v>
      </c>
      <c r="AF45" s="5">
        <v>51.6</v>
      </c>
      <c r="AG45" s="61">
        <v>65</v>
      </c>
      <c r="AH45" s="33">
        <f t="shared" ref="AH45:AH48" si="101">C45-D45</f>
        <v>2.6999999999999913E-2</v>
      </c>
      <c r="AI45" s="33">
        <f t="shared" ref="AI45:AI48" si="102">E45-S45</f>
        <v>-8.999999999999897E-3</v>
      </c>
      <c r="AJ45" s="34">
        <f t="shared" ref="AJ45:AJ48" si="103">L45-Z45</f>
        <v>-2.8999999999999915E-2</v>
      </c>
      <c r="AK45" s="35">
        <f t="shared" ref="AK45:AK48" si="104">AH45*$AG45</f>
        <v>1.7549999999999943</v>
      </c>
      <c r="AL45" s="35">
        <f t="shared" ref="AL45:AL48" si="105">AI45*$AG45</f>
        <v>-0.5849999999999933</v>
      </c>
      <c r="AM45" s="36">
        <f t="shared" ref="AM45:AM48" si="106">AJ45*$AG45</f>
        <v>-1.8849999999999945</v>
      </c>
      <c r="AN45" s="35">
        <f t="shared" ref="AN45:AN48" si="107">(C45+D45)*$AG45</f>
        <v>141.89499999999998</v>
      </c>
      <c r="AO45" s="35">
        <f t="shared" ref="AO45:AO48" si="108">(E45+S45)*$AG45</f>
        <v>139.94499999999999</v>
      </c>
      <c r="AP45" s="36">
        <f t="shared" ref="AP45:AP48" si="109">(L45+Z45)*$AG45</f>
        <v>145.92500000000001</v>
      </c>
      <c r="AQ45" s="35">
        <f t="shared" ref="AQ45:AQ48" si="110">AVERAGE(F45:H45)</f>
        <v>68.3</v>
      </c>
      <c r="AR45" s="35">
        <f t="shared" ref="AR45:AR48" si="111">AVERAGE(M45:O45)</f>
        <v>56.233333333333327</v>
      </c>
      <c r="AS45" s="35">
        <f t="shared" ref="AS45:AS48" si="112">AVERAGE(T45:V45)</f>
        <v>61.70000000000001</v>
      </c>
      <c r="AT45" s="36">
        <f t="shared" ref="AT45:AT48" si="113">AVERAGE(AA45:AC45)</f>
        <v>61.033333333333331</v>
      </c>
      <c r="AU45" s="35">
        <f t="shared" ref="AU45:AU48" si="114">AVERAGE(I45:K45)</f>
        <v>55.900000000000006</v>
      </c>
      <c r="AV45" s="35">
        <f t="shared" ref="AV45:AV48" si="115">AVERAGE(P45:R45)</f>
        <v>55.199999999999996</v>
      </c>
      <c r="AW45" s="35">
        <f t="shared" ref="AW45:AW48" si="116">AVERAGE(W45:Y45)</f>
        <v>62.033333333333331</v>
      </c>
      <c r="AX45" s="36">
        <f t="shared" ref="AX45:AX48" si="117">AVERAGE(AD45:AF45)</f>
        <v>56</v>
      </c>
      <c r="AY45" s="35">
        <f t="shared" ref="AY45:AY48" si="118">AVERAGE(F45:H45)-AVERAGE(T45:V45)</f>
        <v>6.5999999999999872</v>
      </c>
      <c r="AZ45" s="35">
        <f t="shared" ref="AZ45:AZ48" si="119">AVERAGE(M45:O45)-AVERAGE(AA45:AC45)</f>
        <v>-4.8000000000000043</v>
      </c>
      <c r="BA45" s="35">
        <f t="shared" ref="BA45:BA48" si="120">AVERAGE(I45:K45)-AVERAGE(W45:Y45)</f>
        <v>-6.1333333333333258</v>
      </c>
      <c r="BB45" s="36">
        <f t="shared" ref="BB45:BB48" si="121">AVERAGE(P45:R45)-AVERAGE(AD45:AF45)</f>
        <v>-0.80000000000000426</v>
      </c>
      <c r="BC45" s="52">
        <v>1.5</v>
      </c>
      <c r="BD45" s="48">
        <v>143.5</v>
      </c>
      <c r="BE45" s="52">
        <v>1.5</v>
      </c>
      <c r="BF45" s="48">
        <v>146</v>
      </c>
      <c r="BG45" s="55"/>
      <c r="BH45" s="55"/>
      <c r="BI45" s="55"/>
      <c r="BJ45" s="52" t="s">
        <v>152</v>
      </c>
      <c r="BK45" s="55"/>
      <c r="BL45" s="55"/>
      <c r="BM45" s="55"/>
      <c r="BN45" s="52">
        <v>1</v>
      </c>
      <c r="BO45" s="47">
        <v>92</v>
      </c>
      <c r="BP45" s="53">
        <v>85</v>
      </c>
    </row>
    <row r="46" spans="1:68" x14ac:dyDescent="0.35">
      <c r="A46" s="18" t="s">
        <v>16</v>
      </c>
      <c r="B46" s="22" t="s">
        <v>128</v>
      </c>
      <c r="C46" s="8">
        <v>1.1579999999999999</v>
      </c>
      <c r="D46" s="5">
        <v>1.0640000000000001</v>
      </c>
      <c r="E46" s="8">
        <v>1.131</v>
      </c>
      <c r="F46" s="8">
        <v>52</v>
      </c>
      <c r="G46" s="8">
        <v>68.2</v>
      </c>
      <c r="H46" s="8">
        <v>44.5</v>
      </c>
      <c r="I46" s="8">
        <v>76.3</v>
      </c>
      <c r="J46" s="8">
        <v>70.7</v>
      </c>
      <c r="K46" s="8">
        <v>83.9</v>
      </c>
      <c r="L46" s="8">
        <v>1.173</v>
      </c>
      <c r="M46" s="8">
        <v>53.1</v>
      </c>
      <c r="N46" s="8">
        <v>65.3</v>
      </c>
      <c r="O46" s="8">
        <v>40.4</v>
      </c>
      <c r="P46" s="8">
        <v>70.900000000000006</v>
      </c>
      <c r="Q46" s="8">
        <v>70.599999999999994</v>
      </c>
      <c r="R46" s="5">
        <v>56.5</v>
      </c>
      <c r="S46" s="8">
        <v>1.0409999999999999</v>
      </c>
      <c r="T46" s="8">
        <v>39.700000000000003</v>
      </c>
      <c r="U46" s="8">
        <v>46.5</v>
      </c>
      <c r="V46" s="8">
        <v>37</v>
      </c>
      <c r="W46" s="8">
        <v>68.2</v>
      </c>
      <c r="X46" s="8">
        <v>79.8</v>
      </c>
      <c r="Y46" s="8">
        <v>71.2</v>
      </c>
      <c r="Z46" s="8">
        <v>1.1060000000000001</v>
      </c>
      <c r="AA46" s="8">
        <v>34.5</v>
      </c>
      <c r="AB46" s="8">
        <v>42.5</v>
      </c>
      <c r="AC46" s="8">
        <v>12</v>
      </c>
      <c r="AD46" s="8">
        <v>69.3</v>
      </c>
      <c r="AE46" s="8">
        <v>79.2</v>
      </c>
      <c r="AF46" s="5">
        <v>38.4</v>
      </c>
      <c r="AG46" s="61">
        <v>66</v>
      </c>
      <c r="AH46" s="33">
        <f t="shared" si="101"/>
        <v>9.3999999999999861E-2</v>
      </c>
      <c r="AI46" s="33">
        <f t="shared" si="102"/>
        <v>9.000000000000008E-2</v>
      </c>
      <c r="AJ46" s="34">
        <f t="shared" si="103"/>
        <v>6.6999999999999948E-2</v>
      </c>
      <c r="AK46" s="35">
        <f t="shared" si="104"/>
        <v>6.2039999999999909</v>
      </c>
      <c r="AL46" s="35">
        <f t="shared" si="105"/>
        <v>5.9400000000000048</v>
      </c>
      <c r="AM46" s="36">
        <f t="shared" si="106"/>
        <v>4.421999999999997</v>
      </c>
      <c r="AN46" s="35">
        <f t="shared" si="107"/>
        <v>146.65199999999999</v>
      </c>
      <c r="AO46" s="35">
        <f t="shared" si="108"/>
        <v>143.35199999999998</v>
      </c>
      <c r="AP46" s="36">
        <f t="shared" si="109"/>
        <v>150.41399999999999</v>
      </c>
      <c r="AQ46" s="35">
        <f t="shared" si="110"/>
        <v>54.9</v>
      </c>
      <c r="AR46" s="35">
        <f t="shared" si="111"/>
        <v>52.933333333333337</v>
      </c>
      <c r="AS46" s="35">
        <f t="shared" si="112"/>
        <v>41.06666666666667</v>
      </c>
      <c r="AT46" s="36">
        <f t="shared" si="113"/>
        <v>29.666666666666668</v>
      </c>
      <c r="AU46" s="35">
        <f t="shared" si="114"/>
        <v>76.966666666666669</v>
      </c>
      <c r="AV46" s="35">
        <f t="shared" si="115"/>
        <v>66</v>
      </c>
      <c r="AW46" s="35">
        <f t="shared" si="116"/>
        <v>73.066666666666663</v>
      </c>
      <c r="AX46" s="36">
        <f t="shared" si="117"/>
        <v>62.300000000000004</v>
      </c>
      <c r="AY46" s="35">
        <f t="shared" si="118"/>
        <v>13.833333333333329</v>
      </c>
      <c r="AZ46" s="35">
        <f t="shared" si="119"/>
        <v>23.266666666666669</v>
      </c>
      <c r="BA46" s="35">
        <f t="shared" si="120"/>
        <v>3.9000000000000057</v>
      </c>
      <c r="BB46" s="36">
        <f t="shared" si="121"/>
        <v>3.6999999999999957</v>
      </c>
      <c r="BC46" s="52">
        <v>-9.5</v>
      </c>
      <c r="BD46" s="48">
        <v>150.5</v>
      </c>
      <c r="BE46" s="52">
        <v>-8</v>
      </c>
      <c r="BF46" s="48">
        <v>143</v>
      </c>
      <c r="BG46" s="55"/>
      <c r="BH46" s="48" t="s">
        <v>101</v>
      </c>
      <c r="BI46" s="55"/>
      <c r="BJ46" s="55"/>
      <c r="BK46" s="55"/>
      <c r="BL46" s="48">
        <v>0</v>
      </c>
      <c r="BM46" s="55"/>
      <c r="BN46" s="55"/>
      <c r="BO46" s="49">
        <v>77</v>
      </c>
      <c r="BP46" s="48">
        <v>75</v>
      </c>
    </row>
    <row r="47" spans="1:68" x14ac:dyDescent="0.35">
      <c r="A47" s="18" t="s">
        <v>109</v>
      </c>
      <c r="B47" s="22" t="s">
        <v>108</v>
      </c>
      <c r="C47" s="8">
        <v>0.95799999999999996</v>
      </c>
      <c r="D47" s="5">
        <v>1.099</v>
      </c>
      <c r="E47" s="8">
        <v>0.92200000000000004</v>
      </c>
      <c r="F47" s="8">
        <v>42.7</v>
      </c>
      <c r="G47" s="8">
        <v>47.3</v>
      </c>
      <c r="H47" s="8">
        <v>37.6</v>
      </c>
      <c r="I47" s="8">
        <v>34.4</v>
      </c>
      <c r="J47" s="8">
        <v>38</v>
      </c>
      <c r="K47" s="8">
        <v>38.299999999999997</v>
      </c>
      <c r="L47" s="8">
        <v>1.0529999999999999</v>
      </c>
      <c r="M47" s="8">
        <v>47.7</v>
      </c>
      <c r="N47" s="8">
        <v>51.3</v>
      </c>
      <c r="O47" s="8">
        <v>47.6</v>
      </c>
      <c r="P47" s="8">
        <v>47.6</v>
      </c>
      <c r="Q47" s="8">
        <v>52.8</v>
      </c>
      <c r="R47" s="5">
        <v>28.7</v>
      </c>
      <c r="S47" s="8">
        <v>1.073</v>
      </c>
      <c r="T47" s="8">
        <v>58.9</v>
      </c>
      <c r="U47" s="8">
        <v>57</v>
      </c>
      <c r="V47" s="8">
        <v>66.5</v>
      </c>
      <c r="W47" s="8">
        <v>55.4</v>
      </c>
      <c r="X47" s="8">
        <v>51</v>
      </c>
      <c r="Y47" s="8">
        <v>63.7</v>
      </c>
      <c r="Z47" s="8">
        <v>1.111</v>
      </c>
      <c r="AA47" s="8">
        <v>59.9</v>
      </c>
      <c r="AB47" s="8">
        <v>45.6</v>
      </c>
      <c r="AC47" s="8">
        <v>75.7</v>
      </c>
      <c r="AD47" s="8">
        <v>59.2</v>
      </c>
      <c r="AE47" s="8">
        <v>54.7</v>
      </c>
      <c r="AF47" s="5">
        <v>57.2</v>
      </c>
      <c r="AG47" s="61">
        <v>66</v>
      </c>
      <c r="AH47" s="33">
        <f t="shared" si="101"/>
        <v>-0.14100000000000001</v>
      </c>
      <c r="AI47" s="33">
        <f t="shared" si="102"/>
        <v>-0.15099999999999991</v>
      </c>
      <c r="AJ47" s="34">
        <f t="shared" si="103"/>
        <v>-5.8000000000000052E-2</v>
      </c>
      <c r="AK47" s="35">
        <f t="shared" si="104"/>
        <v>-9.3060000000000009</v>
      </c>
      <c r="AL47" s="35">
        <f t="shared" si="105"/>
        <v>-9.965999999999994</v>
      </c>
      <c r="AM47" s="36">
        <f t="shared" si="106"/>
        <v>-3.8280000000000034</v>
      </c>
      <c r="AN47" s="35">
        <f t="shared" si="107"/>
        <v>135.762</v>
      </c>
      <c r="AO47" s="35">
        <f t="shared" si="108"/>
        <v>131.67000000000002</v>
      </c>
      <c r="AP47" s="36">
        <f t="shared" si="109"/>
        <v>142.82399999999998</v>
      </c>
      <c r="AQ47" s="35">
        <f t="shared" si="110"/>
        <v>42.533333333333331</v>
      </c>
      <c r="AR47" s="35">
        <f t="shared" si="111"/>
        <v>48.866666666666667</v>
      </c>
      <c r="AS47" s="35">
        <f t="shared" si="112"/>
        <v>60.800000000000004</v>
      </c>
      <c r="AT47" s="36">
        <f t="shared" si="113"/>
        <v>60.4</v>
      </c>
      <c r="AU47" s="35">
        <f t="shared" si="114"/>
        <v>36.9</v>
      </c>
      <c r="AV47" s="35">
        <f t="shared" si="115"/>
        <v>43.033333333333331</v>
      </c>
      <c r="AW47" s="35">
        <f t="shared" si="116"/>
        <v>56.70000000000001</v>
      </c>
      <c r="AX47" s="36">
        <f t="shared" si="117"/>
        <v>57.033333333333339</v>
      </c>
      <c r="AY47" s="35">
        <f t="shared" si="118"/>
        <v>-18.266666666666673</v>
      </c>
      <c r="AZ47" s="35">
        <f t="shared" si="119"/>
        <v>-11.533333333333331</v>
      </c>
      <c r="BA47" s="35">
        <f t="shared" si="120"/>
        <v>-19.800000000000011</v>
      </c>
      <c r="BB47" s="36">
        <f t="shared" si="121"/>
        <v>-14.000000000000007</v>
      </c>
      <c r="BC47" s="52">
        <v>6.5</v>
      </c>
      <c r="BD47" s="48">
        <v>145.5</v>
      </c>
      <c r="BE47" s="52">
        <v>12</v>
      </c>
      <c r="BF47" s="48">
        <v>138</v>
      </c>
      <c r="BG47" s="52">
        <v>6.5</v>
      </c>
      <c r="BH47" s="48" t="s">
        <v>101</v>
      </c>
      <c r="BI47" s="52">
        <v>6.5</v>
      </c>
      <c r="BJ47" s="55"/>
      <c r="BK47" s="49">
        <v>0</v>
      </c>
      <c r="BL47" s="48">
        <v>0</v>
      </c>
      <c r="BM47" s="52">
        <v>0</v>
      </c>
      <c r="BN47" s="55"/>
      <c r="BO47" s="49">
        <v>83</v>
      </c>
      <c r="BP47" s="48">
        <v>78</v>
      </c>
    </row>
    <row r="48" spans="1:68" x14ac:dyDescent="0.35">
      <c r="A48" s="18" t="s">
        <v>8</v>
      </c>
      <c r="B48" s="22" t="s">
        <v>1</v>
      </c>
      <c r="C48" s="8">
        <v>1.18</v>
      </c>
      <c r="D48" s="5">
        <v>0.97799999999999998</v>
      </c>
      <c r="E48" s="8">
        <v>1.1579999999999999</v>
      </c>
      <c r="F48" s="8">
        <v>58.4</v>
      </c>
      <c r="G48" s="8">
        <v>51.1</v>
      </c>
      <c r="H48" s="8">
        <v>56.5</v>
      </c>
      <c r="I48" s="8">
        <v>80.3</v>
      </c>
      <c r="J48" s="8">
        <v>81.7</v>
      </c>
      <c r="K48" s="8">
        <v>87.6</v>
      </c>
      <c r="L48" s="8">
        <v>1.23</v>
      </c>
      <c r="M48" s="8">
        <v>49.6</v>
      </c>
      <c r="N48" s="8">
        <v>50</v>
      </c>
      <c r="O48" s="8">
        <v>50.3</v>
      </c>
      <c r="P48" s="8">
        <v>76.400000000000006</v>
      </c>
      <c r="Q48" s="8">
        <v>84.6</v>
      </c>
      <c r="R48" s="5">
        <v>62.9</v>
      </c>
      <c r="S48" s="8">
        <v>0.995</v>
      </c>
      <c r="T48" s="8">
        <v>39.799999999999997</v>
      </c>
      <c r="U48" s="8">
        <v>45.8</v>
      </c>
      <c r="V48" s="8">
        <v>31.1</v>
      </c>
      <c r="W48" s="8">
        <v>68</v>
      </c>
      <c r="X48" s="8">
        <v>70.2</v>
      </c>
      <c r="Y48" s="8">
        <v>74.099999999999994</v>
      </c>
      <c r="Z48" s="8">
        <v>0.96699999999999997</v>
      </c>
      <c r="AA48" s="8">
        <v>20.2</v>
      </c>
      <c r="AB48" s="8">
        <v>19.5</v>
      </c>
      <c r="AC48" s="8">
        <v>23</v>
      </c>
      <c r="AD48" s="8">
        <v>54.4</v>
      </c>
      <c r="AE48" s="8">
        <v>38.9</v>
      </c>
      <c r="AF48" s="5">
        <v>81.900000000000006</v>
      </c>
      <c r="AG48" s="61">
        <v>64</v>
      </c>
      <c r="AH48" s="33">
        <f t="shared" si="101"/>
        <v>0.20199999999999996</v>
      </c>
      <c r="AI48" s="33">
        <f t="shared" si="102"/>
        <v>0.16299999999999992</v>
      </c>
      <c r="AJ48" s="34">
        <f t="shared" si="103"/>
        <v>0.26300000000000001</v>
      </c>
      <c r="AK48" s="35">
        <f t="shared" si="104"/>
        <v>12.927999999999997</v>
      </c>
      <c r="AL48" s="35">
        <f t="shared" si="105"/>
        <v>10.431999999999995</v>
      </c>
      <c r="AM48" s="36">
        <f t="shared" si="106"/>
        <v>16.832000000000001</v>
      </c>
      <c r="AN48" s="35">
        <f t="shared" si="107"/>
        <v>138.11199999999999</v>
      </c>
      <c r="AO48" s="35">
        <f t="shared" si="108"/>
        <v>137.792</v>
      </c>
      <c r="AP48" s="36">
        <f t="shared" si="109"/>
        <v>140.608</v>
      </c>
      <c r="AQ48" s="35">
        <f t="shared" si="110"/>
        <v>55.333333333333336</v>
      </c>
      <c r="AR48" s="35">
        <f t="shared" si="111"/>
        <v>49.966666666666661</v>
      </c>
      <c r="AS48" s="35">
        <f t="shared" si="112"/>
        <v>38.9</v>
      </c>
      <c r="AT48" s="36">
        <f t="shared" si="113"/>
        <v>20.900000000000002</v>
      </c>
      <c r="AU48" s="35">
        <f t="shared" si="114"/>
        <v>83.2</v>
      </c>
      <c r="AV48" s="35">
        <f t="shared" si="115"/>
        <v>74.63333333333334</v>
      </c>
      <c r="AW48" s="35">
        <f t="shared" si="116"/>
        <v>70.766666666666666</v>
      </c>
      <c r="AX48" s="36">
        <f t="shared" si="117"/>
        <v>58.4</v>
      </c>
      <c r="AY48" s="35">
        <f t="shared" si="118"/>
        <v>16.433333333333337</v>
      </c>
      <c r="AZ48" s="35">
        <f t="shared" si="119"/>
        <v>29.066666666666659</v>
      </c>
      <c r="BA48" s="35">
        <f t="shared" si="120"/>
        <v>12.433333333333337</v>
      </c>
      <c r="BB48" s="36">
        <f t="shared" si="121"/>
        <v>16.233333333333341</v>
      </c>
      <c r="BC48" s="52">
        <v>-12.5</v>
      </c>
      <c r="BD48" s="48">
        <v>143.5</v>
      </c>
      <c r="BE48" s="52">
        <v>-14</v>
      </c>
      <c r="BF48" s="48">
        <v>135</v>
      </c>
      <c r="BG48" s="55"/>
      <c r="BH48" s="48" t="s">
        <v>101</v>
      </c>
      <c r="BI48" s="52">
        <v>-12.5</v>
      </c>
      <c r="BJ48" s="55"/>
      <c r="BK48" s="55"/>
      <c r="BL48" s="48">
        <v>1</v>
      </c>
      <c r="BM48" s="52">
        <v>1</v>
      </c>
      <c r="BN48" s="55"/>
      <c r="BO48" s="49">
        <v>89</v>
      </c>
      <c r="BP48" s="48">
        <v>66</v>
      </c>
    </row>
    <row r="49" spans="1:69" x14ac:dyDescent="0.35">
      <c r="A49" s="18" t="s">
        <v>116</v>
      </c>
      <c r="B49" s="22" t="s">
        <v>117</v>
      </c>
      <c r="C49" s="8">
        <v>1.1240000000000001</v>
      </c>
      <c r="D49" s="5">
        <v>0.93300000000000005</v>
      </c>
      <c r="E49" s="8">
        <v>1.08</v>
      </c>
      <c r="F49" s="8">
        <v>56.2</v>
      </c>
      <c r="G49" s="8">
        <v>45.2</v>
      </c>
      <c r="H49" s="8">
        <v>56.1</v>
      </c>
      <c r="I49" s="8">
        <v>61</v>
      </c>
      <c r="J49" s="8">
        <v>47.3</v>
      </c>
      <c r="K49" s="8">
        <v>72.900000000000006</v>
      </c>
      <c r="L49" s="8">
        <v>1.069</v>
      </c>
      <c r="M49" s="8">
        <v>45.9</v>
      </c>
      <c r="N49" s="8">
        <v>46.5</v>
      </c>
      <c r="O49" s="8">
        <v>38.9</v>
      </c>
      <c r="P49" s="8">
        <v>56.4</v>
      </c>
      <c r="Q49" s="8">
        <v>43.8</v>
      </c>
      <c r="R49" s="5">
        <v>65.7</v>
      </c>
      <c r="S49" s="8">
        <v>0.92600000000000005</v>
      </c>
      <c r="T49" s="8">
        <v>45.4</v>
      </c>
      <c r="U49" s="8">
        <v>33.700000000000003</v>
      </c>
      <c r="V49" s="8">
        <v>43.7</v>
      </c>
      <c r="W49" s="8">
        <v>41</v>
      </c>
      <c r="X49" s="8">
        <v>20.399999999999999</v>
      </c>
      <c r="Y49" s="8">
        <v>49.7</v>
      </c>
      <c r="Z49" s="8">
        <v>0.98</v>
      </c>
      <c r="AA49" s="8">
        <v>41.7</v>
      </c>
      <c r="AB49" s="8">
        <v>43</v>
      </c>
      <c r="AC49" s="8">
        <v>21.5</v>
      </c>
      <c r="AD49" s="8">
        <v>45.3</v>
      </c>
      <c r="AE49" s="8">
        <v>43.8</v>
      </c>
      <c r="AF49" s="5">
        <v>45.8</v>
      </c>
      <c r="AG49" s="61">
        <v>72</v>
      </c>
      <c r="AH49" s="33">
        <f t="shared" ref="AH49:AH60" si="122">C49-D49</f>
        <v>0.19100000000000006</v>
      </c>
      <c r="AI49" s="33">
        <f t="shared" ref="AI49:AI60" si="123">E49-S49</f>
        <v>0.15400000000000003</v>
      </c>
      <c r="AJ49" s="34">
        <f t="shared" ref="AJ49:AJ60" si="124">L49-Z49</f>
        <v>8.8999999999999968E-2</v>
      </c>
      <c r="AK49" s="35">
        <f t="shared" ref="AK49:AK60" si="125">AH49*$AG49</f>
        <v>13.752000000000004</v>
      </c>
      <c r="AL49" s="35">
        <f t="shared" ref="AL49:AL60" si="126">AI49*$AG49</f>
        <v>11.088000000000001</v>
      </c>
      <c r="AM49" s="36">
        <f t="shared" ref="AM49:AM60" si="127">AJ49*$AG49</f>
        <v>6.4079999999999977</v>
      </c>
      <c r="AN49" s="35">
        <f t="shared" ref="AN49:AN60" si="128">(C49+D49)*$AG49</f>
        <v>148.10400000000004</v>
      </c>
      <c r="AO49" s="35">
        <f t="shared" ref="AO49:AO60" si="129">(E49+S49)*$AG49</f>
        <v>144.43200000000002</v>
      </c>
      <c r="AP49" s="36">
        <f t="shared" ref="AP49:AP60" si="130">(L49+Z49)*$AG49</f>
        <v>147.52799999999999</v>
      </c>
      <c r="AQ49" s="35">
        <f t="shared" ref="AQ49:AQ60" si="131">AVERAGE(F49:H49)</f>
        <v>52.5</v>
      </c>
      <c r="AR49" s="35">
        <f t="shared" ref="AR49:AR60" si="132">AVERAGE(M49:O49)</f>
        <v>43.766666666666673</v>
      </c>
      <c r="AS49" s="35">
        <f t="shared" ref="AS49:AS60" si="133">AVERAGE(T49:V49)</f>
        <v>40.93333333333333</v>
      </c>
      <c r="AT49" s="36">
        <f t="shared" ref="AT49:AT60" si="134">AVERAGE(AA49:AC49)</f>
        <v>35.4</v>
      </c>
      <c r="AU49" s="35">
        <f t="shared" ref="AU49:AU60" si="135">AVERAGE(I49:K49)</f>
        <v>60.4</v>
      </c>
      <c r="AV49" s="35">
        <f t="shared" ref="AV49:AV60" si="136">AVERAGE(P49:R49)</f>
        <v>55.29999999999999</v>
      </c>
      <c r="AW49" s="35">
        <f t="shared" ref="AW49:AW60" si="137">AVERAGE(W49:Y49)</f>
        <v>37.033333333333331</v>
      </c>
      <c r="AX49" s="36">
        <f t="shared" ref="AX49:AX60" si="138">AVERAGE(AD49:AF49)</f>
        <v>44.966666666666661</v>
      </c>
      <c r="AY49" s="35">
        <f t="shared" ref="AY49:AY60" si="139">AVERAGE(F49:H49)-AVERAGE(T49:V49)</f>
        <v>11.56666666666667</v>
      </c>
      <c r="AZ49" s="35">
        <f t="shared" ref="AZ49:AZ60" si="140">AVERAGE(M49:O49)-AVERAGE(AA49:AC49)</f>
        <v>8.3666666666666742</v>
      </c>
      <c r="BA49" s="35">
        <f t="shared" ref="BA49:BA60" si="141">AVERAGE(I49:K49)-AVERAGE(W49:Y49)</f>
        <v>23.366666666666667</v>
      </c>
      <c r="BB49" s="36">
        <f t="shared" ref="BB49:BB60" si="142">AVERAGE(P49:R49)-AVERAGE(AD49:AF49)</f>
        <v>10.333333333333329</v>
      </c>
      <c r="BC49" s="52">
        <v>-9.5</v>
      </c>
      <c r="BD49" s="48">
        <v>156.5</v>
      </c>
      <c r="BE49" s="52">
        <v>-12</v>
      </c>
      <c r="BF49" s="48">
        <v>142</v>
      </c>
      <c r="BG49" s="55"/>
      <c r="BH49" s="48" t="s">
        <v>101</v>
      </c>
      <c r="BI49" s="52">
        <v>-9.5</v>
      </c>
      <c r="BJ49" s="52" t="s">
        <v>101</v>
      </c>
      <c r="BK49" s="55"/>
      <c r="BL49" s="48">
        <v>0</v>
      </c>
      <c r="BM49" s="52">
        <v>0</v>
      </c>
      <c r="BN49" s="52">
        <v>0</v>
      </c>
      <c r="BO49" s="49">
        <v>83</v>
      </c>
      <c r="BP49" s="48">
        <v>85</v>
      </c>
    </row>
    <row r="50" spans="1:69" x14ac:dyDescent="0.35">
      <c r="A50" s="18" t="s">
        <v>110</v>
      </c>
      <c r="B50" s="22" t="s">
        <v>111</v>
      </c>
      <c r="C50" s="8">
        <v>1.01</v>
      </c>
      <c r="D50" s="5">
        <v>1.06</v>
      </c>
      <c r="E50" s="8">
        <v>0.98599999999999999</v>
      </c>
      <c r="F50" s="8">
        <v>56.2</v>
      </c>
      <c r="G50" s="8">
        <v>65.7</v>
      </c>
      <c r="H50" s="8">
        <v>56.3</v>
      </c>
      <c r="I50" s="8">
        <v>44.6</v>
      </c>
      <c r="J50" s="8">
        <v>51.2</v>
      </c>
      <c r="K50" s="8">
        <v>44.2</v>
      </c>
      <c r="L50" s="8">
        <v>1.05</v>
      </c>
      <c r="M50" s="8">
        <v>40.6</v>
      </c>
      <c r="N50" s="8">
        <v>37.1</v>
      </c>
      <c r="O50" s="8">
        <v>36.799999999999997</v>
      </c>
      <c r="P50" s="8">
        <v>55</v>
      </c>
      <c r="Q50" s="8">
        <v>63.5</v>
      </c>
      <c r="R50" s="5">
        <v>40.4</v>
      </c>
      <c r="S50" s="8">
        <v>1.052</v>
      </c>
      <c r="T50" s="8">
        <v>61.3</v>
      </c>
      <c r="U50" s="8">
        <v>57</v>
      </c>
      <c r="V50" s="8">
        <v>67.900000000000006</v>
      </c>
      <c r="W50" s="8">
        <v>54.5</v>
      </c>
      <c r="X50" s="8">
        <v>53.8</v>
      </c>
      <c r="Y50" s="8">
        <v>60.4</v>
      </c>
      <c r="Z50" s="8">
        <v>1.05</v>
      </c>
      <c r="AA50" s="8">
        <v>51.3</v>
      </c>
      <c r="AB50" s="8">
        <v>18.7</v>
      </c>
      <c r="AC50" s="8">
        <v>73.2</v>
      </c>
      <c r="AD50" s="8">
        <v>52.9</v>
      </c>
      <c r="AE50" s="8">
        <v>50</v>
      </c>
      <c r="AF50" s="5">
        <v>43.8</v>
      </c>
      <c r="AG50" s="61">
        <v>68</v>
      </c>
      <c r="AH50" s="33">
        <f t="shared" si="122"/>
        <v>-5.0000000000000044E-2</v>
      </c>
      <c r="AI50" s="33">
        <f t="shared" si="123"/>
        <v>-6.6000000000000059E-2</v>
      </c>
      <c r="AJ50" s="34">
        <f t="shared" si="124"/>
        <v>0</v>
      </c>
      <c r="AK50" s="35">
        <f t="shared" si="125"/>
        <v>-3.400000000000003</v>
      </c>
      <c r="AL50" s="35">
        <f t="shared" si="126"/>
        <v>-4.488000000000004</v>
      </c>
      <c r="AM50" s="36">
        <f t="shared" si="127"/>
        <v>0</v>
      </c>
      <c r="AN50" s="35">
        <f t="shared" si="128"/>
        <v>140.76000000000002</v>
      </c>
      <c r="AO50" s="35">
        <f t="shared" si="129"/>
        <v>138.584</v>
      </c>
      <c r="AP50" s="36">
        <f t="shared" si="130"/>
        <v>142.80000000000001</v>
      </c>
      <c r="AQ50" s="35">
        <f t="shared" si="131"/>
        <v>59.4</v>
      </c>
      <c r="AR50" s="35">
        <f t="shared" si="132"/>
        <v>38.166666666666664</v>
      </c>
      <c r="AS50" s="35">
        <f t="shared" si="133"/>
        <v>62.066666666666663</v>
      </c>
      <c r="AT50" s="36">
        <f t="shared" si="134"/>
        <v>47.733333333333327</v>
      </c>
      <c r="AU50" s="35">
        <f t="shared" si="135"/>
        <v>46.666666666666664</v>
      </c>
      <c r="AV50" s="35">
        <f t="shared" si="136"/>
        <v>52.966666666666669</v>
      </c>
      <c r="AW50" s="35">
        <f t="shared" si="137"/>
        <v>56.233333333333327</v>
      </c>
      <c r="AX50" s="36">
        <f t="shared" si="138"/>
        <v>48.9</v>
      </c>
      <c r="AY50" s="35">
        <f t="shared" si="139"/>
        <v>-2.6666666666666643</v>
      </c>
      <c r="AZ50" s="35">
        <f t="shared" si="140"/>
        <v>-9.5666666666666629</v>
      </c>
      <c r="BA50" s="35">
        <f t="shared" si="141"/>
        <v>-9.5666666666666629</v>
      </c>
      <c r="BB50" s="36">
        <f t="shared" si="142"/>
        <v>4.06666666666667</v>
      </c>
      <c r="BC50" s="52">
        <v>3.5</v>
      </c>
      <c r="BD50" s="48">
        <v>149.5</v>
      </c>
      <c r="BE50" s="52">
        <v>1.5</v>
      </c>
      <c r="BF50" s="48">
        <v>142.5</v>
      </c>
      <c r="BG50" s="55"/>
      <c r="BH50" s="48" t="s">
        <v>101</v>
      </c>
      <c r="BI50" s="55"/>
      <c r="BJ50" s="55"/>
      <c r="BK50" s="55"/>
      <c r="BL50" s="48">
        <v>0</v>
      </c>
      <c r="BM50" s="55"/>
      <c r="BN50" s="55"/>
      <c r="BO50" s="49">
        <v>78</v>
      </c>
      <c r="BP50" s="48">
        <v>85</v>
      </c>
    </row>
    <row r="51" spans="1:69" x14ac:dyDescent="0.35">
      <c r="A51" s="18" t="s">
        <v>18</v>
      </c>
      <c r="B51" s="22" t="s">
        <v>26</v>
      </c>
      <c r="C51" s="8">
        <v>1.0760000000000001</v>
      </c>
      <c r="D51" s="5">
        <v>1.1080000000000001</v>
      </c>
      <c r="E51" s="8">
        <v>1.0309999999999999</v>
      </c>
      <c r="F51" s="8">
        <v>48.9</v>
      </c>
      <c r="G51" s="8">
        <v>49</v>
      </c>
      <c r="H51" s="8">
        <v>50</v>
      </c>
      <c r="I51" s="8">
        <v>59.8</v>
      </c>
      <c r="J51" s="8">
        <v>55.7</v>
      </c>
      <c r="K51" s="8">
        <v>63</v>
      </c>
      <c r="L51" s="8">
        <v>1.214</v>
      </c>
      <c r="M51" s="8">
        <v>52.7</v>
      </c>
      <c r="N51" s="8">
        <v>46.9</v>
      </c>
      <c r="O51" s="8">
        <v>54.3</v>
      </c>
      <c r="P51" s="8">
        <v>80.5</v>
      </c>
      <c r="Q51" s="8">
        <v>68.3</v>
      </c>
      <c r="R51" s="5">
        <v>79.8</v>
      </c>
      <c r="S51" s="8">
        <v>1.079</v>
      </c>
      <c r="T51" s="8">
        <v>44.8</v>
      </c>
      <c r="U51" s="8">
        <v>53.3</v>
      </c>
      <c r="V51" s="8">
        <v>39.9</v>
      </c>
      <c r="W51" s="8">
        <v>69.2</v>
      </c>
      <c r="X51" s="8">
        <v>68.900000000000006</v>
      </c>
      <c r="Y51" s="8">
        <v>75.5</v>
      </c>
      <c r="Z51" s="8">
        <v>1.099</v>
      </c>
      <c r="AA51" s="8">
        <v>39.700000000000003</v>
      </c>
      <c r="AB51" s="8">
        <v>67.2</v>
      </c>
      <c r="AC51" s="8">
        <v>17</v>
      </c>
      <c r="AD51" s="8">
        <v>57.1</v>
      </c>
      <c r="AE51" s="8">
        <v>67.2</v>
      </c>
      <c r="AF51" s="5">
        <v>66.900000000000006</v>
      </c>
      <c r="AG51" s="61">
        <v>74</v>
      </c>
      <c r="AH51" s="33">
        <f t="shared" si="122"/>
        <v>-3.2000000000000028E-2</v>
      </c>
      <c r="AI51" s="33">
        <f t="shared" si="123"/>
        <v>-4.8000000000000043E-2</v>
      </c>
      <c r="AJ51" s="34">
        <f t="shared" si="124"/>
        <v>0.11499999999999999</v>
      </c>
      <c r="AK51" s="35">
        <f t="shared" si="125"/>
        <v>-2.3680000000000021</v>
      </c>
      <c r="AL51" s="35">
        <f t="shared" si="126"/>
        <v>-3.5520000000000032</v>
      </c>
      <c r="AM51" s="36">
        <f t="shared" si="127"/>
        <v>8.51</v>
      </c>
      <c r="AN51" s="35">
        <f t="shared" si="128"/>
        <v>161.61600000000001</v>
      </c>
      <c r="AO51" s="35">
        <f t="shared" si="129"/>
        <v>156.13999999999999</v>
      </c>
      <c r="AP51" s="36">
        <f t="shared" si="130"/>
        <v>171.16199999999998</v>
      </c>
      <c r="AQ51" s="35">
        <f t="shared" si="131"/>
        <v>49.300000000000004</v>
      </c>
      <c r="AR51" s="35">
        <f t="shared" si="132"/>
        <v>51.29999999999999</v>
      </c>
      <c r="AS51" s="35">
        <f t="shared" si="133"/>
        <v>46</v>
      </c>
      <c r="AT51" s="36">
        <f t="shared" si="134"/>
        <v>41.300000000000004</v>
      </c>
      <c r="AU51" s="35">
        <f t="shared" si="135"/>
        <v>59.5</v>
      </c>
      <c r="AV51" s="35">
        <f t="shared" si="136"/>
        <v>76.2</v>
      </c>
      <c r="AW51" s="35">
        <f t="shared" si="137"/>
        <v>71.2</v>
      </c>
      <c r="AX51" s="36">
        <f t="shared" si="138"/>
        <v>63.733333333333341</v>
      </c>
      <c r="AY51" s="35">
        <f t="shared" si="139"/>
        <v>3.3000000000000043</v>
      </c>
      <c r="AZ51" s="35">
        <f t="shared" si="140"/>
        <v>9.9999999999999858</v>
      </c>
      <c r="BA51" s="35">
        <f t="shared" si="141"/>
        <v>-11.700000000000003</v>
      </c>
      <c r="BB51" s="36">
        <f t="shared" si="142"/>
        <v>12.466666666666661</v>
      </c>
      <c r="BC51" s="52">
        <v>1.5</v>
      </c>
      <c r="BD51" s="48">
        <v>170.5</v>
      </c>
      <c r="BE51" s="52">
        <v>-1</v>
      </c>
      <c r="BF51" s="48">
        <v>159</v>
      </c>
      <c r="BG51" s="55"/>
      <c r="BH51" s="48" t="s">
        <v>101</v>
      </c>
      <c r="BI51" s="55"/>
      <c r="BJ51" s="55"/>
      <c r="BK51" s="55"/>
      <c r="BL51" s="48">
        <v>1</v>
      </c>
      <c r="BM51" s="55"/>
      <c r="BN51" s="55"/>
      <c r="BO51" s="49">
        <v>84</v>
      </c>
      <c r="BP51" s="48">
        <v>75</v>
      </c>
    </row>
    <row r="52" spans="1:69" x14ac:dyDescent="0.35">
      <c r="A52" s="18" t="s">
        <v>2</v>
      </c>
      <c r="B52" s="22" t="s">
        <v>10</v>
      </c>
      <c r="C52" s="8">
        <v>1.0609999999999999</v>
      </c>
      <c r="D52" s="5">
        <v>0.97299999999999998</v>
      </c>
      <c r="E52" s="8">
        <v>1.101</v>
      </c>
      <c r="F52" s="8">
        <v>34.9</v>
      </c>
      <c r="G52" s="8">
        <v>23.2</v>
      </c>
      <c r="H52" s="8">
        <v>41.2</v>
      </c>
      <c r="I52" s="8">
        <v>77.900000000000006</v>
      </c>
      <c r="J52" s="8">
        <v>72.099999999999994</v>
      </c>
      <c r="K52" s="8">
        <v>84.9</v>
      </c>
      <c r="L52" s="8">
        <v>0.93200000000000005</v>
      </c>
      <c r="M52" s="8">
        <v>18.100000000000001</v>
      </c>
      <c r="N52" s="8">
        <v>30.4</v>
      </c>
      <c r="O52" s="8">
        <v>0.7</v>
      </c>
      <c r="P52" s="8">
        <v>42.8</v>
      </c>
      <c r="Q52" s="8">
        <v>45.9</v>
      </c>
      <c r="R52" s="5">
        <v>62</v>
      </c>
      <c r="S52" s="8">
        <v>0.96199999999999997</v>
      </c>
      <c r="T52" s="8">
        <v>32</v>
      </c>
      <c r="U52" s="8">
        <v>31.4</v>
      </c>
      <c r="V52" s="8">
        <v>34.4</v>
      </c>
      <c r="W52" s="8">
        <v>52</v>
      </c>
      <c r="X52" s="8">
        <v>51.6</v>
      </c>
      <c r="Y52" s="8">
        <v>58.7</v>
      </c>
      <c r="Z52" s="8">
        <v>1.111</v>
      </c>
      <c r="AA52" s="8">
        <v>39.299999999999997</v>
      </c>
      <c r="AB52" s="8">
        <v>53.7</v>
      </c>
      <c r="AC52" s="8">
        <v>36.1</v>
      </c>
      <c r="AD52" s="8">
        <v>64.2</v>
      </c>
      <c r="AE52" s="8">
        <v>71.5</v>
      </c>
      <c r="AF52" s="5">
        <v>59.4</v>
      </c>
      <c r="AG52" s="61">
        <v>69</v>
      </c>
      <c r="AH52" s="33">
        <f t="shared" si="122"/>
        <v>8.7999999999999967E-2</v>
      </c>
      <c r="AI52" s="33">
        <f t="shared" si="123"/>
        <v>0.13900000000000001</v>
      </c>
      <c r="AJ52" s="34">
        <f t="shared" si="124"/>
        <v>-0.17899999999999994</v>
      </c>
      <c r="AK52" s="35">
        <f t="shared" si="125"/>
        <v>6.0719999999999974</v>
      </c>
      <c r="AL52" s="35">
        <f t="shared" si="126"/>
        <v>9.5910000000000011</v>
      </c>
      <c r="AM52" s="36">
        <f t="shared" si="127"/>
        <v>-12.350999999999996</v>
      </c>
      <c r="AN52" s="35">
        <f t="shared" si="128"/>
        <v>140.34599999999998</v>
      </c>
      <c r="AO52" s="35">
        <f t="shared" si="129"/>
        <v>142.34699999999998</v>
      </c>
      <c r="AP52" s="36">
        <f t="shared" si="130"/>
        <v>140.96700000000001</v>
      </c>
      <c r="AQ52" s="35">
        <f t="shared" si="131"/>
        <v>33.1</v>
      </c>
      <c r="AR52" s="35">
        <f t="shared" si="132"/>
        <v>16.400000000000002</v>
      </c>
      <c r="AS52" s="35">
        <f t="shared" si="133"/>
        <v>32.6</v>
      </c>
      <c r="AT52" s="36">
        <f t="shared" si="134"/>
        <v>43.033333333333331</v>
      </c>
      <c r="AU52" s="35">
        <f t="shared" si="135"/>
        <v>78.3</v>
      </c>
      <c r="AV52" s="35">
        <f t="shared" si="136"/>
        <v>50.233333333333327</v>
      </c>
      <c r="AW52" s="35">
        <f t="shared" si="137"/>
        <v>54.1</v>
      </c>
      <c r="AX52" s="36">
        <f t="shared" si="138"/>
        <v>65.033333333333331</v>
      </c>
      <c r="AY52" s="35">
        <f t="shared" si="139"/>
        <v>0.5</v>
      </c>
      <c r="AZ52" s="35">
        <f t="shared" si="140"/>
        <v>-26.633333333333329</v>
      </c>
      <c r="BA52" s="35">
        <f t="shared" si="141"/>
        <v>24.199999999999996</v>
      </c>
      <c r="BB52" s="36">
        <f t="shared" si="142"/>
        <v>-14.800000000000004</v>
      </c>
      <c r="BC52" s="52">
        <v>-5.5</v>
      </c>
      <c r="BD52" s="48">
        <v>149.5</v>
      </c>
      <c r="BE52" s="52">
        <v>0</v>
      </c>
      <c r="BF52" s="48">
        <v>137.5</v>
      </c>
      <c r="BG52" s="52">
        <v>5.5</v>
      </c>
      <c r="BH52" s="48" t="s">
        <v>101</v>
      </c>
      <c r="BI52" s="52">
        <v>5.5</v>
      </c>
      <c r="BJ52" s="55"/>
      <c r="BK52" s="52">
        <v>0</v>
      </c>
      <c r="BL52" s="48">
        <v>1</v>
      </c>
      <c r="BM52" s="52">
        <v>0</v>
      </c>
      <c r="BN52" s="55"/>
      <c r="BO52" s="49">
        <v>80</v>
      </c>
      <c r="BP52" s="48">
        <v>66</v>
      </c>
    </row>
    <row r="53" spans="1:69" x14ac:dyDescent="0.35">
      <c r="A53" s="18" t="s">
        <v>118</v>
      </c>
      <c r="B53" s="22" t="s">
        <v>119</v>
      </c>
      <c r="C53" s="8">
        <v>1.06</v>
      </c>
      <c r="D53" s="5">
        <v>0.86499999999999999</v>
      </c>
      <c r="E53" s="8">
        <v>0.91100000000000003</v>
      </c>
      <c r="F53" s="8">
        <v>28.9</v>
      </c>
      <c r="G53" s="8">
        <v>25.2</v>
      </c>
      <c r="H53" s="8">
        <v>31.4</v>
      </c>
      <c r="I53" s="8">
        <v>40.299999999999997</v>
      </c>
      <c r="J53" s="8">
        <v>35.299999999999997</v>
      </c>
      <c r="K53" s="8">
        <v>44.6</v>
      </c>
      <c r="L53" s="8">
        <v>1.0369999999999999</v>
      </c>
      <c r="M53" s="8">
        <v>41.4</v>
      </c>
      <c r="N53" s="8">
        <v>50.6</v>
      </c>
      <c r="O53" s="8">
        <v>38.799999999999997</v>
      </c>
      <c r="P53" s="8">
        <v>48.4</v>
      </c>
      <c r="Q53" s="8">
        <v>51.4</v>
      </c>
      <c r="R53" s="5">
        <v>50.3</v>
      </c>
      <c r="S53" s="8">
        <v>0.86299999999999999</v>
      </c>
      <c r="T53" s="8">
        <v>27.7</v>
      </c>
      <c r="U53" s="8">
        <v>28</v>
      </c>
      <c r="V53" s="8">
        <v>28.3</v>
      </c>
      <c r="W53" s="8">
        <v>38.200000000000003</v>
      </c>
      <c r="X53" s="8">
        <v>39.5</v>
      </c>
      <c r="Y53" s="8">
        <v>42.1</v>
      </c>
      <c r="Z53" s="8">
        <v>0.98099999999999998</v>
      </c>
      <c r="AA53" s="8">
        <v>32</v>
      </c>
      <c r="AB53" s="8">
        <v>29.4</v>
      </c>
      <c r="AC53" s="8">
        <v>25.3</v>
      </c>
      <c r="AD53" s="8">
        <v>39</v>
      </c>
      <c r="AE53" s="8">
        <v>26.8</v>
      </c>
      <c r="AF53" s="5">
        <v>44.8</v>
      </c>
      <c r="AG53" s="61">
        <v>68</v>
      </c>
      <c r="AH53" s="33">
        <f t="shared" si="122"/>
        <v>0.19500000000000006</v>
      </c>
      <c r="AI53" s="33">
        <f t="shared" si="123"/>
        <v>4.8000000000000043E-2</v>
      </c>
      <c r="AJ53" s="34">
        <f t="shared" si="124"/>
        <v>5.5999999999999939E-2</v>
      </c>
      <c r="AK53" s="35">
        <f t="shared" si="125"/>
        <v>13.260000000000005</v>
      </c>
      <c r="AL53" s="35">
        <f t="shared" si="126"/>
        <v>3.2640000000000029</v>
      </c>
      <c r="AM53" s="36">
        <f t="shared" si="127"/>
        <v>3.8079999999999958</v>
      </c>
      <c r="AN53" s="35">
        <f t="shared" si="128"/>
        <v>130.9</v>
      </c>
      <c r="AO53" s="35">
        <f t="shared" si="129"/>
        <v>120.63200000000001</v>
      </c>
      <c r="AP53" s="36">
        <f t="shared" si="130"/>
        <v>137.22399999999999</v>
      </c>
      <c r="AQ53" s="35">
        <f t="shared" si="131"/>
        <v>28.5</v>
      </c>
      <c r="AR53" s="35">
        <f t="shared" si="132"/>
        <v>43.6</v>
      </c>
      <c r="AS53" s="35">
        <f t="shared" si="133"/>
        <v>28</v>
      </c>
      <c r="AT53" s="36">
        <f t="shared" si="134"/>
        <v>28.900000000000002</v>
      </c>
      <c r="AU53" s="35">
        <f t="shared" si="135"/>
        <v>40.066666666666663</v>
      </c>
      <c r="AV53" s="35">
        <f t="shared" si="136"/>
        <v>50.033333333333331</v>
      </c>
      <c r="AW53" s="35">
        <f t="shared" si="137"/>
        <v>39.933333333333337</v>
      </c>
      <c r="AX53" s="36">
        <f t="shared" si="138"/>
        <v>36.866666666666667</v>
      </c>
      <c r="AY53" s="35">
        <f t="shared" si="139"/>
        <v>0.5</v>
      </c>
      <c r="AZ53" s="35">
        <f t="shared" si="140"/>
        <v>14.7</v>
      </c>
      <c r="BA53" s="35">
        <f t="shared" si="141"/>
        <v>0.13333333333332575</v>
      </c>
      <c r="BB53" s="36">
        <f t="shared" si="142"/>
        <v>13.166666666666664</v>
      </c>
      <c r="BC53" s="52">
        <v>-6.5</v>
      </c>
      <c r="BD53" s="48">
        <v>144.5</v>
      </c>
      <c r="BE53" s="52">
        <v>-4</v>
      </c>
      <c r="BF53" s="48">
        <v>131</v>
      </c>
      <c r="BG53" s="55"/>
      <c r="BH53" s="48" t="s">
        <v>101</v>
      </c>
      <c r="BI53" s="55"/>
      <c r="BJ53" s="48" t="s">
        <v>101</v>
      </c>
      <c r="BK53" s="55"/>
      <c r="BL53" s="48">
        <v>0</v>
      </c>
      <c r="BM53" s="55"/>
      <c r="BN53" s="48">
        <v>0</v>
      </c>
      <c r="BO53" s="49">
        <v>76</v>
      </c>
      <c r="BP53" s="48">
        <v>77</v>
      </c>
    </row>
    <row r="54" spans="1:69" x14ac:dyDescent="0.35">
      <c r="A54" s="18" t="s">
        <v>120</v>
      </c>
      <c r="B54" s="22" t="s">
        <v>121</v>
      </c>
      <c r="C54" s="8">
        <v>1.0680000000000001</v>
      </c>
      <c r="D54" s="5">
        <v>0.98599999999999999</v>
      </c>
      <c r="E54" s="8">
        <v>0.97899999999999998</v>
      </c>
      <c r="F54" s="8">
        <v>36.799999999999997</v>
      </c>
      <c r="G54" s="8">
        <v>35.299999999999997</v>
      </c>
      <c r="H54" s="8">
        <v>42.4</v>
      </c>
      <c r="I54" s="8">
        <v>54.8</v>
      </c>
      <c r="J54" s="8">
        <v>59</v>
      </c>
      <c r="K54" s="8">
        <v>54</v>
      </c>
      <c r="L54" s="8">
        <v>1.0620000000000001</v>
      </c>
      <c r="M54" s="8">
        <v>35.299999999999997</v>
      </c>
      <c r="N54" s="8">
        <v>28.5</v>
      </c>
      <c r="O54" s="8">
        <v>34</v>
      </c>
      <c r="P54" s="8">
        <v>64.3</v>
      </c>
      <c r="Q54" s="8">
        <v>51.2</v>
      </c>
      <c r="R54" s="5">
        <v>64.3</v>
      </c>
      <c r="S54" s="8">
        <v>0.98499999999999999</v>
      </c>
      <c r="T54" s="8">
        <v>36.200000000000003</v>
      </c>
      <c r="U54" s="8">
        <v>40.799999999999997</v>
      </c>
      <c r="V54" s="8">
        <v>43</v>
      </c>
      <c r="W54" s="8">
        <v>56.7</v>
      </c>
      <c r="X54" s="8">
        <v>62.4</v>
      </c>
      <c r="Y54" s="8">
        <v>57</v>
      </c>
      <c r="Z54" s="8">
        <v>1.0169999999999999</v>
      </c>
      <c r="AA54" s="8">
        <v>27.5</v>
      </c>
      <c r="AB54" s="8">
        <v>24.2</v>
      </c>
      <c r="AC54" s="8">
        <v>18.399999999999999</v>
      </c>
      <c r="AD54" s="8">
        <v>64.3</v>
      </c>
      <c r="AE54" s="8">
        <v>67</v>
      </c>
      <c r="AF54" s="5">
        <v>59.1</v>
      </c>
      <c r="AG54" s="61">
        <v>64</v>
      </c>
      <c r="AH54" s="33">
        <f t="shared" si="122"/>
        <v>8.2000000000000073E-2</v>
      </c>
      <c r="AI54" s="33">
        <f t="shared" si="123"/>
        <v>-6.0000000000000053E-3</v>
      </c>
      <c r="AJ54" s="34">
        <f t="shared" si="124"/>
        <v>4.5000000000000151E-2</v>
      </c>
      <c r="AK54" s="35">
        <f t="shared" si="125"/>
        <v>5.2480000000000047</v>
      </c>
      <c r="AL54" s="35">
        <f t="shared" si="126"/>
        <v>-0.38400000000000034</v>
      </c>
      <c r="AM54" s="36">
        <f t="shared" si="127"/>
        <v>2.8800000000000097</v>
      </c>
      <c r="AN54" s="35">
        <f t="shared" si="128"/>
        <v>131.45600000000002</v>
      </c>
      <c r="AO54" s="35">
        <f t="shared" si="129"/>
        <v>125.696</v>
      </c>
      <c r="AP54" s="36">
        <f t="shared" si="130"/>
        <v>133.05599999999998</v>
      </c>
      <c r="AQ54" s="35">
        <f t="shared" si="131"/>
        <v>38.166666666666664</v>
      </c>
      <c r="AR54" s="35">
        <f t="shared" si="132"/>
        <v>32.6</v>
      </c>
      <c r="AS54" s="35">
        <f t="shared" si="133"/>
        <v>40</v>
      </c>
      <c r="AT54" s="36">
        <f t="shared" si="134"/>
        <v>23.366666666666664</v>
      </c>
      <c r="AU54" s="35">
        <f t="shared" si="135"/>
        <v>55.933333333333337</v>
      </c>
      <c r="AV54" s="35">
        <f t="shared" si="136"/>
        <v>59.933333333333337</v>
      </c>
      <c r="AW54" s="35">
        <f t="shared" si="137"/>
        <v>58.699999999999996</v>
      </c>
      <c r="AX54" s="36">
        <f t="shared" si="138"/>
        <v>63.466666666666669</v>
      </c>
      <c r="AY54" s="35">
        <f t="shared" si="139"/>
        <v>-1.8333333333333357</v>
      </c>
      <c r="AZ54" s="35">
        <f t="shared" si="140"/>
        <v>9.2333333333333378</v>
      </c>
      <c r="BA54" s="35">
        <f t="shared" si="141"/>
        <v>-2.7666666666666586</v>
      </c>
      <c r="BB54" s="36">
        <f t="shared" si="142"/>
        <v>-3.5333333333333314</v>
      </c>
      <c r="BC54" s="52">
        <v>-4.5</v>
      </c>
      <c r="BD54" s="48">
        <v>136.5</v>
      </c>
      <c r="BE54" s="52">
        <v>0</v>
      </c>
      <c r="BF54" s="48">
        <v>129</v>
      </c>
      <c r="BG54" s="52">
        <v>4.5</v>
      </c>
      <c r="BH54" s="48" t="s">
        <v>101</v>
      </c>
      <c r="BI54" s="55"/>
      <c r="BJ54" s="55"/>
      <c r="BK54" s="52">
        <v>1</v>
      </c>
      <c r="BL54" s="48">
        <v>1</v>
      </c>
      <c r="BM54" s="55"/>
      <c r="BN54" s="55"/>
      <c r="BO54" s="49">
        <v>65</v>
      </c>
      <c r="BP54" s="48">
        <v>63</v>
      </c>
    </row>
    <row r="55" spans="1:69" x14ac:dyDescent="0.35">
      <c r="A55" s="18" t="s">
        <v>14</v>
      </c>
      <c r="B55" s="22" t="s">
        <v>7</v>
      </c>
      <c r="C55" s="8">
        <v>1.087</v>
      </c>
      <c r="D55" s="5">
        <v>0.91500000000000004</v>
      </c>
      <c r="E55" s="8">
        <v>1.044</v>
      </c>
      <c r="F55" s="8">
        <v>48.2</v>
      </c>
      <c r="G55" s="8">
        <v>44.3</v>
      </c>
      <c r="H55" s="8">
        <v>47.7</v>
      </c>
      <c r="I55" s="8">
        <v>66.5</v>
      </c>
      <c r="J55" s="8">
        <v>55</v>
      </c>
      <c r="K55" s="8">
        <v>72.900000000000006</v>
      </c>
      <c r="L55" s="8">
        <v>1.1100000000000001</v>
      </c>
      <c r="M55" s="8">
        <v>52</v>
      </c>
      <c r="N55" s="8">
        <v>66.7</v>
      </c>
      <c r="O55" s="8">
        <v>37.4</v>
      </c>
      <c r="P55" s="8">
        <v>65.5</v>
      </c>
      <c r="Q55" s="8">
        <v>61.1</v>
      </c>
      <c r="R55" s="5">
        <v>70.8</v>
      </c>
      <c r="S55" s="8">
        <v>0.90800000000000003</v>
      </c>
      <c r="T55" s="8">
        <v>26.4</v>
      </c>
      <c r="U55" s="8">
        <v>21.2</v>
      </c>
      <c r="V55" s="8">
        <v>26.3</v>
      </c>
      <c r="W55" s="8">
        <v>52.7</v>
      </c>
      <c r="X55" s="8">
        <v>56</v>
      </c>
      <c r="Y55" s="8">
        <v>56.5</v>
      </c>
      <c r="Z55" s="8">
        <v>1.073</v>
      </c>
      <c r="AA55" s="8">
        <v>35.799999999999997</v>
      </c>
      <c r="AB55" s="8">
        <v>44.8</v>
      </c>
      <c r="AC55" s="8">
        <v>22.6</v>
      </c>
      <c r="AD55" s="8">
        <v>62.5</v>
      </c>
      <c r="AE55" s="8">
        <v>71.8</v>
      </c>
      <c r="AF55" s="5">
        <v>66</v>
      </c>
      <c r="AG55" s="61">
        <v>68</v>
      </c>
      <c r="AH55" s="33">
        <f t="shared" si="122"/>
        <v>0.17199999999999993</v>
      </c>
      <c r="AI55" s="33">
        <f t="shared" si="123"/>
        <v>0.13600000000000001</v>
      </c>
      <c r="AJ55" s="34">
        <f t="shared" si="124"/>
        <v>3.7000000000000144E-2</v>
      </c>
      <c r="AK55" s="35">
        <f t="shared" si="125"/>
        <v>11.695999999999994</v>
      </c>
      <c r="AL55" s="35">
        <f t="shared" si="126"/>
        <v>9.2480000000000011</v>
      </c>
      <c r="AM55" s="36">
        <f t="shared" si="127"/>
        <v>2.5160000000000098</v>
      </c>
      <c r="AN55" s="35">
        <f t="shared" si="128"/>
        <v>136.136</v>
      </c>
      <c r="AO55" s="35">
        <f t="shared" si="129"/>
        <v>132.73599999999999</v>
      </c>
      <c r="AP55" s="36">
        <f t="shared" si="130"/>
        <v>148.44399999999999</v>
      </c>
      <c r="AQ55" s="35">
        <f t="shared" si="131"/>
        <v>46.733333333333327</v>
      </c>
      <c r="AR55" s="35">
        <f t="shared" si="132"/>
        <v>52.033333333333331</v>
      </c>
      <c r="AS55" s="35">
        <f t="shared" si="133"/>
        <v>24.633333333333329</v>
      </c>
      <c r="AT55" s="36">
        <f t="shared" si="134"/>
        <v>34.4</v>
      </c>
      <c r="AU55" s="35">
        <f t="shared" si="135"/>
        <v>64.8</v>
      </c>
      <c r="AV55" s="35">
        <f t="shared" si="136"/>
        <v>65.8</v>
      </c>
      <c r="AW55" s="35">
        <f t="shared" si="137"/>
        <v>55.066666666666663</v>
      </c>
      <c r="AX55" s="36">
        <f t="shared" si="138"/>
        <v>66.766666666666666</v>
      </c>
      <c r="AY55" s="35">
        <f t="shared" si="139"/>
        <v>22.099999999999998</v>
      </c>
      <c r="AZ55" s="35">
        <f t="shared" si="140"/>
        <v>17.633333333333333</v>
      </c>
      <c r="BA55" s="35">
        <f t="shared" si="141"/>
        <v>9.7333333333333343</v>
      </c>
      <c r="BB55" s="36">
        <f t="shared" si="142"/>
        <v>-0.96666666666666856</v>
      </c>
      <c r="BC55" s="52">
        <v>-6.5</v>
      </c>
      <c r="BD55" s="48">
        <v>142.5</v>
      </c>
      <c r="BE55" s="52">
        <v>-11</v>
      </c>
      <c r="BF55" s="48">
        <v>135</v>
      </c>
      <c r="BG55" s="52">
        <v>-6.5</v>
      </c>
      <c r="BH55" s="48" t="s">
        <v>101</v>
      </c>
      <c r="BI55" s="52">
        <v>-6.5</v>
      </c>
      <c r="BJ55" s="55"/>
      <c r="BK55" s="52">
        <v>0</v>
      </c>
      <c r="BL55" s="48">
        <v>0</v>
      </c>
      <c r="BM55" s="52">
        <v>0</v>
      </c>
      <c r="BN55" s="55"/>
      <c r="BO55" s="49">
        <v>72</v>
      </c>
      <c r="BP55" s="48">
        <v>71</v>
      </c>
    </row>
    <row r="56" spans="1:69" x14ac:dyDescent="0.35">
      <c r="A56" s="18" t="s">
        <v>122</v>
      </c>
      <c r="B56" s="22" t="s">
        <v>123</v>
      </c>
      <c r="C56" s="8">
        <v>1.0920000000000001</v>
      </c>
      <c r="D56" s="5">
        <v>0.89300000000000002</v>
      </c>
      <c r="E56" s="8">
        <v>0.94399999999999995</v>
      </c>
      <c r="F56" s="8">
        <v>37.1</v>
      </c>
      <c r="G56" s="8">
        <v>41.6</v>
      </c>
      <c r="H56" s="8">
        <v>44.7</v>
      </c>
      <c r="I56" s="8">
        <v>42.6</v>
      </c>
      <c r="J56" s="8">
        <v>42.6</v>
      </c>
      <c r="K56" s="8">
        <v>46.1</v>
      </c>
      <c r="L56" s="8">
        <v>1.079</v>
      </c>
      <c r="M56" s="8">
        <v>41.5</v>
      </c>
      <c r="N56" s="8">
        <v>54.9</v>
      </c>
      <c r="O56" s="8">
        <v>32.1</v>
      </c>
      <c r="P56" s="8">
        <v>69.400000000000006</v>
      </c>
      <c r="Q56" s="8">
        <v>83.8</v>
      </c>
      <c r="R56" s="5">
        <v>67.5</v>
      </c>
      <c r="S56" s="8">
        <v>0.90200000000000002</v>
      </c>
      <c r="T56" s="8">
        <v>37.6</v>
      </c>
      <c r="U56" s="8">
        <v>48.6</v>
      </c>
      <c r="V56" s="8">
        <v>41.3</v>
      </c>
      <c r="W56" s="8">
        <v>38.5</v>
      </c>
      <c r="X56" s="8">
        <v>58.7</v>
      </c>
      <c r="Y56" s="8">
        <v>41.9</v>
      </c>
      <c r="Z56" s="8">
        <v>1.125</v>
      </c>
      <c r="AA56" s="8">
        <v>56.7</v>
      </c>
      <c r="AB56" s="8">
        <v>56.2</v>
      </c>
      <c r="AC56" s="8">
        <v>38.4</v>
      </c>
      <c r="AD56" s="8">
        <v>62.2</v>
      </c>
      <c r="AE56" s="8">
        <v>69.5</v>
      </c>
      <c r="AF56" s="5">
        <v>63.7</v>
      </c>
      <c r="AG56" s="61">
        <v>65</v>
      </c>
      <c r="AH56" s="33">
        <f t="shared" si="122"/>
        <v>0.19900000000000007</v>
      </c>
      <c r="AI56" s="33">
        <f t="shared" si="123"/>
        <v>4.1999999999999926E-2</v>
      </c>
      <c r="AJ56" s="34">
        <f t="shared" si="124"/>
        <v>-4.6000000000000041E-2</v>
      </c>
      <c r="AK56" s="35">
        <f t="shared" si="125"/>
        <v>12.935000000000004</v>
      </c>
      <c r="AL56" s="35">
        <f t="shared" si="126"/>
        <v>2.7299999999999951</v>
      </c>
      <c r="AM56" s="36">
        <f t="shared" si="127"/>
        <v>-2.9900000000000029</v>
      </c>
      <c r="AN56" s="35">
        <f t="shared" si="128"/>
        <v>129.02500000000001</v>
      </c>
      <c r="AO56" s="35">
        <f t="shared" si="129"/>
        <v>119.99000000000001</v>
      </c>
      <c r="AP56" s="36">
        <f t="shared" si="130"/>
        <v>143.26</v>
      </c>
      <c r="AQ56" s="35">
        <f t="shared" si="131"/>
        <v>41.133333333333333</v>
      </c>
      <c r="AR56" s="35">
        <f t="shared" si="132"/>
        <v>42.833333333333336</v>
      </c>
      <c r="AS56" s="35">
        <f t="shared" si="133"/>
        <v>42.5</v>
      </c>
      <c r="AT56" s="36">
        <f t="shared" si="134"/>
        <v>50.433333333333337</v>
      </c>
      <c r="AU56" s="35">
        <f t="shared" si="135"/>
        <v>43.766666666666673</v>
      </c>
      <c r="AV56" s="35">
        <f t="shared" si="136"/>
        <v>73.566666666666663</v>
      </c>
      <c r="AW56" s="35">
        <f t="shared" si="137"/>
        <v>46.366666666666667</v>
      </c>
      <c r="AX56" s="36">
        <f t="shared" si="138"/>
        <v>65.133333333333326</v>
      </c>
      <c r="AY56" s="35">
        <f t="shared" si="139"/>
        <v>-1.3666666666666671</v>
      </c>
      <c r="AZ56" s="35">
        <f t="shared" si="140"/>
        <v>-7.6000000000000014</v>
      </c>
      <c r="BA56" s="35">
        <f t="shared" si="141"/>
        <v>-2.5999999999999943</v>
      </c>
      <c r="BB56" s="36">
        <f t="shared" si="142"/>
        <v>8.4333333333333371</v>
      </c>
      <c r="BC56" s="52">
        <v>-7.5</v>
      </c>
      <c r="BD56" s="48">
        <v>141.5</v>
      </c>
      <c r="BE56" s="52">
        <v>0</v>
      </c>
      <c r="BF56" s="48">
        <v>128</v>
      </c>
      <c r="BG56" s="52">
        <v>7.5</v>
      </c>
      <c r="BH56" s="48" t="s">
        <v>101</v>
      </c>
      <c r="BI56" s="52">
        <v>7.5</v>
      </c>
      <c r="BJ56" s="55"/>
      <c r="BK56" s="52">
        <v>1</v>
      </c>
      <c r="BL56" s="48">
        <v>0</v>
      </c>
      <c r="BM56" s="52">
        <v>1</v>
      </c>
      <c r="BN56" s="55"/>
      <c r="BO56" s="49">
        <v>77</v>
      </c>
      <c r="BP56" s="48">
        <v>75</v>
      </c>
    </row>
    <row r="57" spans="1:69" x14ac:dyDescent="0.35">
      <c r="A57" s="18" t="s">
        <v>112</v>
      </c>
      <c r="B57" s="22" t="s">
        <v>113</v>
      </c>
      <c r="C57" s="8">
        <v>1.0229999999999999</v>
      </c>
      <c r="D57" s="5">
        <v>1.1140000000000001</v>
      </c>
      <c r="E57" s="8">
        <v>1.0189999999999999</v>
      </c>
      <c r="F57" s="8">
        <v>56.5</v>
      </c>
      <c r="G57" s="8">
        <v>49.2</v>
      </c>
      <c r="H57" s="8">
        <v>62.1</v>
      </c>
      <c r="I57" s="8">
        <v>49.6</v>
      </c>
      <c r="J57" s="8">
        <v>46.9</v>
      </c>
      <c r="K57" s="8">
        <v>56.9</v>
      </c>
      <c r="L57" s="8">
        <v>1.0720000000000001</v>
      </c>
      <c r="M57" s="8">
        <v>46.3</v>
      </c>
      <c r="N57" s="8">
        <v>34</v>
      </c>
      <c r="O57" s="8">
        <v>46.5</v>
      </c>
      <c r="P57" s="8">
        <v>52.9</v>
      </c>
      <c r="Q57" s="8">
        <v>42.5</v>
      </c>
      <c r="R57" s="5">
        <v>41</v>
      </c>
      <c r="S57" s="8">
        <v>1.0820000000000001</v>
      </c>
      <c r="T57" s="8">
        <v>58.3</v>
      </c>
      <c r="U57" s="8">
        <v>61.1</v>
      </c>
      <c r="V57" s="8">
        <v>61.1</v>
      </c>
      <c r="W57" s="8">
        <v>66.5</v>
      </c>
      <c r="X57" s="8">
        <v>69.2</v>
      </c>
      <c r="Y57" s="8">
        <v>77.5</v>
      </c>
      <c r="Z57" s="8">
        <v>1.2150000000000001</v>
      </c>
      <c r="AA57" s="8">
        <v>70.400000000000006</v>
      </c>
      <c r="AB57" s="8">
        <v>63.8</v>
      </c>
      <c r="AC57" s="8">
        <v>69.599999999999994</v>
      </c>
      <c r="AD57" s="8">
        <v>77.599999999999994</v>
      </c>
      <c r="AE57" s="8">
        <v>74.400000000000006</v>
      </c>
      <c r="AF57" s="5">
        <v>75.7</v>
      </c>
      <c r="AG57" s="61">
        <v>63</v>
      </c>
      <c r="AH57" s="33">
        <f t="shared" si="122"/>
        <v>-9.1000000000000192E-2</v>
      </c>
      <c r="AI57" s="33">
        <f t="shared" si="123"/>
        <v>-6.3000000000000167E-2</v>
      </c>
      <c r="AJ57" s="34">
        <f t="shared" si="124"/>
        <v>-0.14300000000000002</v>
      </c>
      <c r="AK57" s="35">
        <f t="shared" si="125"/>
        <v>-5.7330000000000121</v>
      </c>
      <c r="AL57" s="35">
        <f t="shared" si="126"/>
        <v>-3.9690000000000105</v>
      </c>
      <c r="AM57" s="36">
        <f t="shared" si="127"/>
        <v>-9.0090000000000003</v>
      </c>
      <c r="AN57" s="35">
        <f t="shared" si="128"/>
        <v>134.631</v>
      </c>
      <c r="AO57" s="35">
        <f t="shared" si="129"/>
        <v>132.363</v>
      </c>
      <c r="AP57" s="36">
        <f t="shared" si="130"/>
        <v>144.08099999999999</v>
      </c>
      <c r="AQ57" s="35">
        <f t="shared" si="131"/>
        <v>55.933333333333337</v>
      </c>
      <c r="AR57" s="35">
        <f t="shared" si="132"/>
        <v>42.266666666666666</v>
      </c>
      <c r="AS57" s="35">
        <f t="shared" si="133"/>
        <v>60.166666666666664</v>
      </c>
      <c r="AT57" s="36">
        <f t="shared" si="134"/>
        <v>67.933333333333323</v>
      </c>
      <c r="AU57" s="35">
        <f t="shared" si="135"/>
        <v>51.133333333333333</v>
      </c>
      <c r="AV57" s="35">
        <f t="shared" si="136"/>
        <v>45.466666666666669</v>
      </c>
      <c r="AW57" s="35">
        <f t="shared" si="137"/>
        <v>71.066666666666663</v>
      </c>
      <c r="AX57" s="36">
        <f t="shared" si="138"/>
        <v>75.899999999999991</v>
      </c>
      <c r="AY57" s="35">
        <f t="shared" si="139"/>
        <v>-4.2333333333333272</v>
      </c>
      <c r="AZ57" s="35">
        <f t="shared" si="140"/>
        <v>-25.666666666666657</v>
      </c>
      <c r="BA57" s="35">
        <f t="shared" si="141"/>
        <v>-19.93333333333333</v>
      </c>
      <c r="BB57" s="36">
        <f t="shared" si="142"/>
        <v>-30.433333333333323</v>
      </c>
      <c r="BC57" s="52">
        <v>5.5</v>
      </c>
      <c r="BD57" s="48">
        <v>139.5</v>
      </c>
      <c r="BE57" s="52">
        <v>9</v>
      </c>
      <c r="BF57" s="48">
        <v>138</v>
      </c>
      <c r="BG57" s="52">
        <v>5.5</v>
      </c>
      <c r="BH57" s="55"/>
      <c r="BI57" s="52">
        <v>5.5</v>
      </c>
      <c r="BJ57" s="48" t="s">
        <v>152</v>
      </c>
      <c r="BK57" s="52">
        <v>1</v>
      </c>
      <c r="BL57" s="2"/>
      <c r="BM57" s="52">
        <v>1</v>
      </c>
      <c r="BN57" s="48">
        <v>1</v>
      </c>
      <c r="BO57" s="49">
        <v>70</v>
      </c>
      <c r="BP57" s="48">
        <v>78</v>
      </c>
    </row>
    <row r="58" spans="1:69" x14ac:dyDescent="0.35">
      <c r="A58" s="18" t="s">
        <v>4</v>
      </c>
      <c r="B58" s="22" t="s">
        <v>12</v>
      </c>
      <c r="C58" s="67">
        <v>1.04</v>
      </c>
      <c r="D58" s="5">
        <v>1.022</v>
      </c>
      <c r="E58" s="67">
        <v>1.026</v>
      </c>
      <c r="F58" s="8">
        <v>44.8</v>
      </c>
      <c r="G58" s="8">
        <v>48.7</v>
      </c>
      <c r="H58" s="8">
        <v>37.1</v>
      </c>
      <c r="I58" s="8">
        <v>64.7</v>
      </c>
      <c r="J58" s="8">
        <v>60.6</v>
      </c>
      <c r="K58" s="8">
        <v>72</v>
      </c>
      <c r="L58" s="8">
        <v>1.0860000000000001</v>
      </c>
      <c r="M58" s="8">
        <v>46</v>
      </c>
      <c r="N58" s="8">
        <v>59.9</v>
      </c>
      <c r="O58" s="8">
        <v>29.5</v>
      </c>
      <c r="P58" s="8">
        <v>55.2</v>
      </c>
      <c r="Q58" s="8">
        <v>61.1</v>
      </c>
      <c r="R58" s="5">
        <v>47.8</v>
      </c>
      <c r="S58" s="67">
        <v>0.98299999999999998</v>
      </c>
      <c r="T58" s="8">
        <v>37.200000000000003</v>
      </c>
      <c r="U58" s="8">
        <v>34.4</v>
      </c>
      <c r="V58" s="8">
        <v>31.1</v>
      </c>
      <c r="W58" s="8">
        <v>62.7</v>
      </c>
      <c r="X58" s="8">
        <v>51.9</v>
      </c>
      <c r="Y58" s="8">
        <v>70.2</v>
      </c>
      <c r="Z58" s="8">
        <v>0.97699999999999998</v>
      </c>
      <c r="AA58" s="8">
        <v>30.7</v>
      </c>
      <c r="AB58" s="8">
        <v>40.6</v>
      </c>
      <c r="AC58" s="8">
        <v>13.8</v>
      </c>
      <c r="AD58" s="8">
        <v>45.9</v>
      </c>
      <c r="AE58" s="8">
        <v>50.7</v>
      </c>
      <c r="AF58" s="5">
        <v>62.6</v>
      </c>
      <c r="AG58" s="61">
        <v>69</v>
      </c>
      <c r="AH58" s="68">
        <f t="shared" si="122"/>
        <v>1.8000000000000016E-2</v>
      </c>
      <c r="AI58" s="33">
        <f t="shared" si="123"/>
        <v>4.3000000000000038E-2</v>
      </c>
      <c r="AJ58" s="34">
        <f t="shared" si="124"/>
        <v>0.1090000000000001</v>
      </c>
      <c r="AK58" s="35">
        <f t="shared" si="125"/>
        <v>1.2420000000000011</v>
      </c>
      <c r="AL58" s="35">
        <f t="shared" si="126"/>
        <v>2.9670000000000027</v>
      </c>
      <c r="AM58" s="36">
        <f t="shared" si="127"/>
        <v>7.521000000000007</v>
      </c>
      <c r="AN58" s="35">
        <f t="shared" si="128"/>
        <v>142.27800000000002</v>
      </c>
      <c r="AO58" s="35">
        <f t="shared" si="129"/>
        <v>138.62099999999998</v>
      </c>
      <c r="AP58" s="36">
        <f t="shared" si="130"/>
        <v>142.34700000000001</v>
      </c>
      <c r="AQ58" s="69">
        <f t="shared" si="131"/>
        <v>43.533333333333331</v>
      </c>
      <c r="AR58" s="35">
        <f t="shared" si="132"/>
        <v>45.133333333333333</v>
      </c>
      <c r="AS58" s="35">
        <f t="shared" si="133"/>
        <v>34.233333333333327</v>
      </c>
      <c r="AT58" s="36">
        <f t="shared" si="134"/>
        <v>28.366666666666664</v>
      </c>
      <c r="AU58" s="69">
        <f t="shared" si="135"/>
        <v>65.766666666666666</v>
      </c>
      <c r="AV58" s="35">
        <f t="shared" si="136"/>
        <v>54.70000000000001</v>
      </c>
      <c r="AW58" s="35">
        <f t="shared" si="137"/>
        <v>61.6</v>
      </c>
      <c r="AX58" s="36">
        <f t="shared" si="138"/>
        <v>53.066666666666663</v>
      </c>
      <c r="AY58" s="69">
        <f t="shared" si="139"/>
        <v>9.3000000000000043</v>
      </c>
      <c r="AZ58" s="35">
        <f t="shared" si="140"/>
        <v>16.766666666666669</v>
      </c>
      <c r="BA58" s="35">
        <f t="shared" si="141"/>
        <v>4.1666666666666643</v>
      </c>
      <c r="BB58" s="36">
        <f t="shared" si="142"/>
        <v>1.6333333333333471</v>
      </c>
      <c r="BC58" s="52">
        <v>-5.5</v>
      </c>
      <c r="BD58" s="48">
        <v>145.5</v>
      </c>
      <c r="BE58" s="52">
        <v>-3.5</v>
      </c>
      <c r="BF58" s="48">
        <v>139</v>
      </c>
      <c r="BG58" s="55"/>
      <c r="BH58" s="48" t="s">
        <v>101</v>
      </c>
      <c r="BI58" s="55"/>
      <c r="BJ58" s="55"/>
      <c r="BK58" s="55"/>
      <c r="BL58" s="48">
        <v>0</v>
      </c>
      <c r="BM58" s="55"/>
      <c r="BN58" s="55"/>
      <c r="BO58" s="49">
        <v>78</v>
      </c>
      <c r="BP58" s="48">
        <v>91</v>
      </c>
    </row>
    <row r="59" spans="1:69" x14ac:dyDescent="0.35">
      <c r="A59" s="18" t="s">
        <v>28</v>
      </c>
      <c r="B59" s="22" t="s">
        <v>21</v>
      </c>
      <c r="C59" s="8">
        <v>1.028</v>
      </c>
      <c r="D59" s="5">
        <v>0.95899999999999996</v>
      </c>
      <c r="E59" s="8">
        <v>1.0049999999999999</v>
      </c>
      <c r="F59" s="8">
        <v>42</v>
      </c>
      <c r="G59" s="8">
        <v>40.5</v>
      </c>
      <c r="H59" s="8">
        <v>45.6</v>
      </c>
      <c r="I59" s="8">
        <v>62.1</v>
      </c>
      <c r="J59" s="8">
        <v>66.2</v>
      </c>
      <c r="K59" s="8">
        <v>66.099999999999994</v>
      </c>
      <c r="L59" s="8">
        <v>1.0589999999999999</v>
      </c>
      <c r="M59" s="8">
        <v>39.799999999999997</v>
      </c>
      <c r="N59" s="8">
        <v>36.1</v>
      </c>
      <c r="O59" s="8">
        <v>34.200000000000003</v>
      </c>
      <c r="P59" s="8">
        <v>75.5</v>
      </c>
      <c r="Q59" s="8">
        <v>72.900000000000006</v>
      </c>
      <c r="R59" s="5">
        <v>90.6</v>
      </c>
      <c r="S59" s="8">
        <v>0.91400000000000003</v>
      </c>
      <c r="T59" s="8">
        <v>31.6</v>
      </c>
      <c r="U59" s="8">
        <v>39.799999999999997</v>
      </c>
      <c r="V59" s="8">
        <v>19.7</v>
      </c>
      <c r="W59" s="8">
        <v>50.1</v>
      </c>
      <c r="X59" s="8">
        <v>50.4</v>
      </c>
      <c r="Y59" s="8">
        <v>51.9</v>
      </c>
      <c r="Z59" s="8">
        <v>0.96499999999999997</v>
      </c>
      <c r="AA59" s="8">
        <v>28.3</v>
      </c>
      <c r="AB59" s="8">
        <v>24.5</v>
      </c>
      <c r="AC59" s="8">
        <v>26.9</v>
      </c>
      <c r="AD59" s="8">
        <v>51.6</v>
      </c>
      <c r="AE59" s="8">
        <v>39.9</v>
      </c>
      <c r="AF59" s="5">
        <v>64.599999999999994</v>
      </c>
      <c r="AG59" s="61">
        <v>72</v>
      </c>
      <c r="AH59" s="33">
        <f t="shared" si="122"/>
        <v>6.9000000000000061E-2</v>
      </c>
      <c r="AI59" s="33">
        <f t="shared" si="123"/>
        <v>9.0999999999999859E-2</v>
      </c>
      <c r="AJ59" s="34">
        <f t="shared" si="124"/>
        <v>9.3999999999999972E-2</v>
      </c>
      <c r="AK59" s="35">
        <f t="shared" si="125"/>
        <v>4.9680000000000044</v>
      </c>
      <c r="AL59" s="35">
        <f t="shared" si="126"/>
        <v>6.5519999999999898</v>
      </c>
      <c r="AM59" s="36">
        <f t="shared" si="127"/>
        <v>6.767999999999998</v>
      </c>
      <c r="AN59" s="35">
        <f t="shared" si="128"/>
        <v>143.06400000000002</v>
      </c>
      <c r="AO59" s="35">
        <f t="shared" si="129"/>
        <v>138.16800000000001</v>
      </c>
      <c r="AP59" s="36">
        <f t="shared" si="130"/>
        <v>145.72800000000001</v>
      </c>
      <c r="AQ59" s="35">
        <f t="shared" si="131"/>
        <v>42.699999999999996</v>
      </c>
      <c r="AR59" s="35">
        <f t="shared" si="132"/>
        <v>36.700000000000003</v>
      </c>
      <c r="AS59" s="35">
        <f t="shared" si="133"/>
        <v>30.366666666666671</v>
      </c>
      <c r="AT59" s="36">
        <f t="shared" si="134"/>
        <v>26.566666666666663</v>
      </c>
      <c r="AU59" s="35">
        <f t="shared" si="135"/>
        <v>64.8</v>
      </c>
      <c r="AV59" s="35">
        <f t="shared" si="136"/>
        <v>79.666666666666671</v>
      </c>
      <c r="AW59" s="35">
        <f t="shared" si="137"/>
        <v>50.800000000000004</v>
      </c>
      <c r="AX59" s="36">
        <f t="shared" si="138"/>
        <v>52.033333333333331</v>
      </c>
      <c r="AY59" s="35">
        <f t="shared" si="139"/>
        <v>12.333333333333325</v>
      </c>
      <c r="AZ59" s="35">
        <f t="shared" si="140"/>
        <v>10.13333333333334</v>
      </c>
      <c r="BA59" s="35">
        <f t="shared" si="141"/>
        <v>13.999999999999993</v>
      </c>
      <c r="BB59" s="36">
        <f t="shared" si="142"/>
        <v>27.63333333333334</v>
      </c>
      <c r="BC59" s="52">
        <v>-7.5</v>
      </c>
      <c r="BD59" s="48">
        <v>147.5</v>
      </c>
      <c r="BE59" s="52">
        <v>-5</v>
      </c>
      <c r="BF59" s="48">
        <v>138.5</v>
      </c>
      <c r="BG59" s="55"/>
      <c r="BH59" s="48" t="s">
        <v>101</v>
      </c>
      <c r="BI59" s="55"/>
      <c r="BJ59" s="55"/>
      <c r="BK59" s="55"/>
      <c r="BL59" s="48">
        <v>1</v>
      </c>
      <c r="BM59" s="55"/>
      <c r="BN59" s="55"/>
      <c r="BO59" s="49">
        <v>71</v>
      </c>
      <c r="BP59" s="48">
        <v>63</v>
      </c>
    </row>
    <row r="60" spans="1:69" x14ac:dyDescent="0.35">
      <c r="A60" s="18" t="s">
        <v>124</v>
      </c>
      <c r="B60" s="22" t="s">
        <v>125</v>
      </c>
      <c r="C60" s="8">
        <v>1.1419999999999999</v>
      </c>
      <c r="D60" s="5">
        <v>1.0529999999999999</v>
      </c>
      <c r="E60" s="8">
        <v>1.085</v>
      </c>
      <c r="F60" s="8">
        <v>52.2</v>
      </c>
      <c r="G60" s="8">
        <v>69.900000000000006</v>
      </c>
      <c r="H60" s="8">
        <v>61.2</v>
      </c>
      <c r="I60" s="8">
        <v>65</v>
      </c>
      <c r="J60" s="8">
        <v>79.599999999999994</v>
      </c>
      <c r="K60" s="8">
        <v>65.5</v>
      </c>
      <c r="L60" s="8">
        <v>1.1439999999999999</v>
      </c>
      <c r="M60" s="8">
        <v>55.2</v>
      </c>
      <c r="N60" s="8">
        <v>63</v>
      </c>
      <c r="O60" s="8">
        <v>46.9</v>
      </c>
      <c r="P60" s="8">
        <v>62.8</v>
      </c>
      <c r="Q60" s="8">
        <v>58.9</v>
      </c>
      <c r="R60" s="5">
        <v>63.4</v>
      </c>
      <c r="S60" s="8">
        <v>1.0580000000000001</v>
      </c>
      <c r="T60" s="8">
        <v>43.5</v>
      </c>
      <c r="U60" s="8">
        <v>49.7</v>
      </c>
      <c r="V60" s="8">
        <v>41.3</v>
      </c>
      <c r="W60" s="8">
        <v>66.400000000000006</v>
      </c>
      <c r="X60" s="8">
        <v>75.5</v>
      </c>
      <c r="Y60" s="8">
        <v>69.400000000000006</v>
      </c>
      <c r="Z60" s="8">
        <v>1.08</v>
      </c>
      <c r="AA60" s="8">
        <v>31.2</v>
      </c>
      <c r="AB60" s="8">
        <v>40</v>
      </c>
      <c r="AC60" s="8">
        <v>22.1</v>
      </c>
      <c r="AD60" s="8">
        <v>61.8</v>
      </c>
      <c r="AE60" s="8">
        <v>71.3</v>
      </c>
      <c r="AF60" s="5">
        <v>54.2</v>
      </c>
      <c r="AG60" s="26">
        <v>70</v>
      </c>
      <c r="AH60" s="33">
        <f t="shared" si="122"/>
        <v>8.8999999999999968E-2</v>
      </c>
      <c r="AI60" s="33">
        <f t="shared" si="123"/>
        <v>2.6999999999999913E-2</v>
      </c>
      <c r="AJ60" s="34">
        <f t="shared" si="124"/>
        <v>6.3999999999999835E-2</v>
      </c>
      <c r="AK60" s="69">
        <f t="shared" si="125"/>
        <v>6.2299999999999978</v>
      </c>
      <c r="AL60" s="35">
        <f t="shared" si="126"/>
        <v>1.8899999999999939</v>
      </c>
      <c r="AM60" s="36">
        <f t="shared" si="127"/>
        <v>4.479999999999988</v>
      </c>
      <c r="AN60" s="69">
        <f t="shared" si="128"/>
        <v>153.64999999999998</v>
      </c>
      <c r="AO60" s="35">
        <f t="shared" si="129"/>
        <v>150.01</v>
      </c>
      <c r="AP60" s="36">
        <f t="shared" si="130"/>
        <v>155.68</v>
      </c>
      <c r="AQ60" s="35">
        <f t="shared" si="131"/>
        <v>61.1</v>
      </c>
      <c r="AR60" s="35">
        <f t="shared" si="132"/>
        <v>55.033333333333331</v>
      </c>
      <c r="AS60" s="35">
        <f t="shared" si="133"/>
        <v>44.833333333333336</v>
      </c>
      <c r="AT60" s="36">
        <f t="shared" si="134"/>
        <v>31.100000000000005</v>
      </c>
      <c r="AU60" s="35">
        <f t="shared" si="135"/>
        <v>70.033333333333331</v>
      </c>
      <c r="AV60" s="35">
        <f t="shared" si="136"/>
        <v>61.699999999999996</v>
      </c>
      <c r="AW60" s="35">
        <f t="shared" si="137"/>
        <v>70.433333333333337</v>
      </c>
      <c r="AX60" s="36">
        <f t="shared" si="138"/>
        <v>62.433333333333337</v>
      </c>
      <c r="AY60" s="35">
        <f t="shared" si="139"/>
        <v>16.266666666666666</v>
      </c>
      <c r="AZ60" s="35">
        <f t="shared" si="140"/>
        <v>23.933333333333326</v>
      </c>
      <c r="BA60" s="35">
        <f t="shared" si="141"/>
        <v>-0.40000000000000568</v>
      </c>
      <c r="BB60" s="36">
        <f t="shared" si="142"/>
        <v>-0.73333333333334139</v>
      </c>
      <c r="BC60" s="49">
        <v>-7.5</v>
      </c>
      <c r="BD60" s="48">
        <v>166.5</v>
      </c>
      <c r="BE60" s="52">
        <v>-9</v>
      </c>
      <c r="BF60" s="48">
        <v>151</v>
      </c>
      <c r="BG60" s="55"/>
      <c r="BH60" s="48" t="s">
        <v>101</v>
      </c>
      <c r="BI60" s="52">
        <v>-7.5</v>
      </c>
      <c r="BJ60" s="48" t="s">
        <v>101</v>
      </c>
      <c r="BK60" s="55"/>
      <c r="BL60" s="48">
        <v>0</v>
      </c>
      <c r="BM60" s="52">
        <v>0</v>
      </c>
      <c r="BN60" s="48">
        <v>0</v>
      </c>
      <c r="BO60" s="49">
        <v>84</v>
      </c>
      <c r="BP60" s="48">
        <v>88</v>
      </c>
    </row>
    <row r="61" spans="1:69" x14ac:dyDescent="0.35">
      <c r="A61" s="18" t="s">
        <v>126</v>
      </c>
      <c r="B61" s="22" t="s">
        <v>127</v>
      </c>
      <c r="C61" s="8">
        <v>1.0589999999999999</v>
      </c>
      <c r="D61" s="5">
        <v>0.98699999999999999</v>
      </c>
      <c r="E61" s="8">
        <v>1.0309999999999999</v>
      </c>
      <c r="F61" s="8">
        <v>49.9</v>
      </c>
      <c r="G61" s="8">
        <v>69</v>
      </c>
      <c r="H61" s="8">
        <v>52.6</v>
      </c>
      <c r="I61" s="8">
        <v>54.9</v>
      </c>
      <c r="J61" s="8">
        <v>69.7</v>
      </c>
      <c r="K61" s="8">
        <v>54</v>
      </c>
      <c r="L61" s="8">
        <v>1.028</v>
      </c>
      <c r="M61" s="8">
        <v>39.299999999999997</v>
      </c>
      <c r="N61" s="8">
        <v>43</v>
      </c>
      <c r="O61" s="8">
        <v>36.700000000000003</v>
      </c>
      <c r="P61" s="8">
        <v>51.5</v>
      </c>
      <c r="Q61" s="8">
        <v>55.1</v>
      </c>
      <c r="R61" s="5">
        <v>43.4</v>
      </c>
      <c r="S61" s="8">
        <v>0.93600000000000005</v>
      </c>
      <c r="T61" s="8">
        <v>29.9</v>
      </c>
      <c r="U61" s="8">
        <v>29.9</v>
      </c>
      <c r="V61" s="8">
        <v>28.9</v>
      </c>
      <c r="W61" s="8">
        <v>50.7</v>
      </c>
      <c r="X61" s="8">
        <v>43.8</v>
      </c>
      <c r="Y61" s="8">
        <v>53.6</v>
      </c>
      <c r="Z61" s="8">
        <v>0.996</v>
      </c>
      <c r="AA61" s="8">
        <v>38.1</v>
      </c>
      <c r="AB61" s="8">
        <v>43.5</v>
      </c>
      <c r="AC61" s="8">
        <v>38.799999999999997</v>
      </c>
      <c r="AD61" s="8">
        <v>62.3</v>
      </c>
      <c r="AE61" s="8">
        <v>60.2</v>
      </c>
      <c r="AF61" s="5">
        <v>75</v>
      </c>
      <c r="AG61" s="61">
        <v>67</v>
      </c>
      <c r="AH61" s="33">
        <f t="shared" ref="AH61:AH70" si="143">C61-D61</f>
        <v>7.1999999999999953E-2</v>
      </c>
      <c r="AI61" s="33">
        <f t="shared" ref="AI61:AI70" si="144">E61-S61</f>
        <v>9.4999999999999862E-2</v>
      </c>
      <c r="AJ61" s="34">
        <f t="shared" ref="AJ61:AJ70" si="145">L61-Z61</f>
        <v>3.2000000000000028E-2</v>
      </c>
      <c r="AK61" s="35">
        <f t="shared" ref="AK61:AK64" si="146">AH61*$AG61</f>
        <v>4.8239999999999972</v>
      </c>
      <c r="AL61" s="35">
        <f t="shared" ref="AL61:AL64" si="147">AI61*$AG61</f>
        <v>6.3649999999999904</v>
      </c>
      <c r="AM61" s="36">
        <f t="shared" ref="AM61:AM64" si="148">AJ61*$AG61</f>
        <v>2.1440000000000019</v>
      </c>
      <c r="AN61" s="35">
        <f t="shared" ref="AN61:AN64" si="149">(C61+D61)*$AG61</f>
        <v>137.08199999999999</v>
      </c>
      <c r="AO61" s="35">
        <f t="shared" ref="AO61:AO64" si="150">(E61+S61)*$AG61</f>
        <v>131.78900000000002</v>
      </c>
      <c r="AP61" s="36">
        <f t="shared" ref="AP61:AP64" si="151">(L61+Z61)*$AG61</f>
        <v>135.608</v>
      </c>
      <c r="AQ61" s="35">
        <f t="shared" ref="AQ61:AQ70" si="152">AVERAGE(F61:H61)</f>
        <v>57.166666666666664</v>
      </c>
      <c r="AR61" s="35">
        <f t="shared" ref="AR61:AR70" si="153">AVERAGE(M61:O61)</f>
        <v>39.666666666666664</v>
      </c>
      <c r="AS61" s="35">
        <f t="shared" ref="AS61:AS70" si="154">AVERAGE(T61:V61)</f>
        <v>29.566666666666663</v>
      </c>
      <c r="AT61" s="36">
        <f t="shared" ref="AT61:AT70" si="155">AVERAGE(AA61:AC61)</f>
        <v>40.133333333333333</v>
      </c>
      <c r="AU61" s="35">
        <f t="shared" ref="AU61:AU70" si="156">AVERAGE(I61:K61)</f>
        <v>59.533333333333331</v>
      </c>
      <c r="AV61" s="35">
        <f t="shared" ref="AV61:AV70" si="157">AVERAGE(P61:R61)</f>
        <v>50</v>
      </c>
      <c r="AW61" s="35">
        <f t="shared" ref="AW61:AW70" si="158">AVERAGE(W61:Y61)</f>
        <v>49.366666666666667</v>
      </c>
      <c r="AX61" s="36">
        <f t="shared" ref="AX61:AX70" si="159">AVERAGE(AD61:AF61)</f>
        <v>65.833333333333329</v>
      </c>
      <c r="AY61" s="35">
        <f t="shared" ref="AY61:AY70" si="160">AVERAGE(F61:H61)-AVERAGE(T61:V61)</f>
        <v>27.6</v>
      </c>
      <c r="AZ61" s="35">
        <f t="shared" ref="AZ61:AZ70" si="161">AVERAGE(M61:O61)-AVERAGE(AA61:AC61)</f>
        <v>-0.46666666666666856</v>
      </c>
      <c r="BA61" s="35">
        <f t="shared" ref="BA61:BA70" si="162">AVERAGE(I61:K61)-AVERAGE(W61:Y61)</f>
        <v>10.166666666666664</v>
      </c>
      <c r="BB61" s="36">
        <f t="shared" ref="BB61:BB70" si="163">AVERAGE(P61:R61)-AVERAGE(AD61:AF61)</f>
        <v>-15.833333333333329</v>
      </c>
      <c r="BC61" s="52">
        <v>-7.5</v>
      </c>
      <c r="BD61" s="48">
        <v>138.5</v>
      </c>
      <c r="BE61" s="52">
        <v>-7</v>
      </c>
      <c r="BF61" s="48">
        <v>134</v>
      </c>
      <c r="BG61" s="55"/>
      <c r="BH61" s="55"/>
      <c r="BI61" s="55"/>
      <c r="BJ61" s="55"/>
      <c r="BK61" s="55"/>
      <c r="BL61" s="55"/>
      <c r="BM61" s="55"/>
      <c r="BN61" s="2"/>
      <c r="BO61" s="49">
        <v>66</v>
      </c>
      <c r="BP61" s="48">
        <v>61</v>
      </c>
    </row>
    <row r="62" spans="1:69" ht="15" thickBot="1" x14ac:dyDescent="0.4">
      <c r="A62" s="23" t="s">
        <v>22</v>
      </c>
      <c r="B62" s="19" t="s">
        <v>30</v>
      </c>
      <c r="C62" s="10">
        <v>1.0489999999999999</v>
      </c>
      <c r="D62" s="11">
        <v>1.0609999999999999</v>
      </c>
      <c r="E62" s="10">
        <v>1.028</v>
      </c>
      <c r="F62" s="10">
        <v>42.7</v>
      </c>
      <c r="G62" s="10">
        <v>44</v>
      </c>
      <c r="H62" s="10">
        <v>36.299999999999997</v>
      </c>
      <c r="I62" s="10">
        <v>63.8</v>
      </c>
      <c r="J62" s="10">
        <v>63.8</v>
      </c>
      <c r="K62" s="10">
        <v>68.099999999999994</v>
      </c>
      <c r="L62" s="10">
        <v>1.133</v>
      </c>
      <c r="M62" s="10">
        <v>42</v>
      </c>
      <c r="N62" s="10">
        <v>56.1</v>
      </c>
      <c r="O62" s="10">
        <v>25</v>
      </c>
      <c r="P62" s="10">
        <v>69.7</v>
      </c>
      <c r="Q62" s="10">
        <v>77.599999999999994</v>
      </c>
      <c r="R62" s="11">
        <v>61.6</v>
      </c>
      <c r="S62" s="10">
        <v>1.022</v>
      </c>
      <c r="T62" s="10">
        <v>47.7</v>
      </c>
      <c r="U62" s="10">
        <v>50.5</v>
      </c>
      <c r="V62" s="10">
        <v>38.9</v>
      </c>
      <c r="W62" s="10">
        <v>63.4</v>
      </c>
      <c r="X62" s="10">
        <v>52.6</v>
      </c>
      <c r="Y62" s="10">
        <v>69</v>
      </c>
      <c r="Z62" s="10">
        <v>1.0940000000000001</v>
      </c>
      <c r="AA62" s="10">
        <v>50.4</v>
      </c>
      <c r="AB62" s="10">
        <v>59</v>
      </c>
      <c r="AC62" s="10">
        <v>37.700000000000003</v>
      </c>
      <c r="AD62" s="10">
        <v>68.7</v>
      </c>
      <c r="AE62" s="10">
        <v>61.8</v>
      </c>
      <c r="AF62" s="11">
        <v>77.7</v>
      </c>
      <c r="AG62" s="65">
        <v>70</v>
      </c>
      <c r="AH62" s="39">
        <f t="shared" si="143"/>
        <v>-1.2000000000000011E-2</v>
      </c>
      <c r="AI62" s="39">
        <f t="shared" si="144"/>
        <v>6.0000000000000053E-3</v>
      </c>
      <c r="AJ62" s="40">
        <f t="shared" si="145"/>
        <v>3.8999999999999924E-2</v>
      </c>
      <c r="AK62" s="41">
        <f t="shared" si="146"/>
        <v>-0.84000000000000075</v>
      </c>
      <c r="AL62" s="41">
        <f t="shared" si="147"/>
        <v>0.42000000000000037</v>
      </c>
      <c r="AM62" s="42">
        <f t="shared" si="148"/>
        <v>2.7299999999999947</v>
      </c>
      <c r="AN62" s="41">
        <f t="shared" si="149"/>
        <v>147.69999999999999</v>
      </c>
      <c r="AO62" s="41">
        <f t="shared" si="150"/>
        <v>143.5</v>
      </c>
      <c r="AP62" s="42">
        <f t="shared" si="151"/>
        <v>155.89000000000001</v>
      </c>
      <c r="AQ62" s="41">
        <f t="shared" si="152"/>
        <v>41</v>
      </c>
      <c r="AR62" s="41">
        <f t="shared" si="153"/>
        <v>41.033333333333331</v>
      </c>
      <c r="AS62" s="41">
        <f t="shared" si="154"/>
        <v>45.699999999999996</v>
      </c>
      <c r="AT62" s="42">
        <f t="shared" si="155"/>
        <v>49.033333333333339</v>
      </c>
      <c r="AU62" s="41">
        <f t="shared" si="156"/>
        <v>65.233333333333334</v>
      </c>
      <c r="AV62" s="41">
        <f t="shared" si="157"/>
        <v>69.63333333333334</v>
      </c>
      <c r="AW62" s="41">
        <f t="shared" si="158"/>
        <v>61.666666666666664</v>
      </c>
      <c r="AX62" s="42">
        <f t="shared" si="159"/>
        <v>69.399999999999991</v>
      </c>
      <c r="AY62" s="41">
        <f t="shared" si="160"/>
        <v>-4.6999999999999957</v>
      </c>
      <c r="AZ62" s="41">
        <f t="shared" si="161"/>
        <v>-8.0000000000000071</v>
      </c>
      <c r="BA62" s="41">
        <f t="shared" si="162"/>
        <v>3.56666666666667</v>
      </c>
      <c r="BB62" s="42">
        <f t="shared" si="163"/>
        <v>0.23333333333334849</v>
      </c>
      <c r="BC62" s="66">
        <v>-3.5</v>
      </c>
      <c r="BD62" s="51">
        <v>152.5</v>
      </c>
      <c r="BE62" s="52">
        <v>1.5</v>
      </c>
      <c r="BF62" s="51">
        <v>146.5</v>
      </c>
      <c r="BG62" s="66">
        <v>3.5</v>
      </c>
      <c r="BH62" s="70"/>
      <c r="BI62" s="66">
        <v>3.5</v>
      </c>
      <c r="BJ62" s="70"/>
      <c r="BK62" s="66">
        <v>0</v>
      </c>
      <c r="BL62" s="70"/>
      <c r="BM62" s="66">
        <v>0</v>
      </c>
      <c r="BN62" s="71"/>
      <c r="BO62" s="66">
        <v>87</v>
      </c>
      <c r="BP62" s="51">
        <v>83</v>
      </c>
    </row>
    <row r="63" spans="1:69" x14ac:dyDescent="0.35">
      <c r="A63" s="18" t="s">
        <v>154</v>
      </c>
      <c r="B63" s="22" t="s">
        <v>107</v>
      </c>
      <c r="C63" s="8">
        <v>1.0489999999999999</v>
      </c>
      <c r="D63" s="5">
        <v>0.95499999999999996</v>
      </c>
      <c r="E63" s="8">
        <v>1.004</v>
      </c>
      <c r="F63" s="8">
        <v>57.9</v>
      </c>
      <c r="G63" s="8">
        <v>57.9</v>
      </c>
      <c r="H63" s="8">
        <v>62.9</v>
      </c>
      <c r="I63" s="8">
        <v>45.6</v>
      </c>
      <c r="J63" s="8">
        <v>45.7</v>
      </c>
      <c r="K63" s="8">
        <v>46.4</v>
      </c>
      <c r="L63" s="8">
        <v>1.0149999999999999</v>
      </c>
      <c r="M63" s="8">
        <v>47.2</v>
      </c>
      <c r="N63" s="8">
        <v>45</v>
      </c>
      <c r="O63" s="8">
        <v>51.3</v>
      </c>
      <c r="P63" s="8">
        <v>35.200000000000003</v>
      </c>
      <c r="Q63" s="8">
        <v>29.5</v>
      </c>
      <c r="R63" s="5">
        <v>29.7</v>
      </c>
      <c r="S63" s="8">
        <v>0.96599999999999997</v>
      </c>
      <c r="T63" s="8">
        <v>44.5</v>
      </c>
      <c r="U63" s="8">
        <v>23.9</v>
      </c>
      <c r="V63" s="8">
        <v>50.3</v>
      </c>
      <c r="W63" s="8">
        <v>52.3</v>
      </c>
      <c r="X63" s="8">
        <v>46.5</v>
      </c>
      <c r="Y63" s="8">
        <v>54.1</v>
      </c>
      <c r="Z63" s="8">
        <v>1.0629999999999999</v>
      </c>
      <c r="AA63" s="8">
        <v>55.1</v>
      </c>
      <c r="AB63" s="8">
        <v>43.2</v>
      </c>
      <c r="AC63" s="8">
        <v>59.3</v>
      </c>
      <c r="AD63" s="8">
        <v>49.2</v>
      </c>
      <c r="AE63" s="8">
        <v>48.4</v>
      </c>
      <c r="AF63" s="5">
        <v>55.3</v>
      </c>
      <c r="AG63" s="26">
        <v>68</v>
      </c>
      <c r="AH63" s="33">
        <f t="shared" si="143"/>
        <v>9.3999999999999972E-2</v>
      </c>
      <c r="AI63" s="33">
        <f t="shared" si="144"/>
        <v>3.8000000000000034E-2</v>
      </c>
      <c r="AJ63" s="34">
        <f t="shared" si="145"/>
        <v>-4.8000000000000043E-2</v>
      </c>
      <c r="AK63" s="35">
        <f t="shared" si="146"/>
        <v>6.3919999999999977</v>
      </c>
      <c r="AL63" s="35">
        <f t="shared" si="147"/>
        <v>2.5840000000000023</v>
      </c>
      <c r="AM63" s="35">
        <f t="shared" si="148"/>
        <v>-3.2640000000000029</v>
      </c>
      <c r="AN63" s="60">
        <f t="shared" si="149"/>
        <v>136.27199999999999</v>
      </c>
      <c r="AO63" s="35">
        <f t="shared" si="150"/>
        <v>133.96</v>
      </c>
      <c r="AP63" s="38">
        <f t="shared" si="151"/>
        <v>141.304</v>
      </c>
      <c r="AQ63" s="35">
        <f t="shared" si="152"/>
        <v>59.566666666666663</v>
      </c>
      <c r="AR63" s="35">
        <f t="shared" si="153"/>
        <v>47.833333333333336</v>
      </c>
      <c r="AS63" s="35">
        <f t="shared" si="154"/>
        <v>39.56666666666667</v>
      </c>
      <c r="AT63" s="36">
        <f t="shared" si="155"/>
        <v>52.533333333333339</v>
      </c>
      <c r="AU63" s="35">
        <f t="shared" si="156"/>
        <v>45.900000000000006</v>
      </c>
      <c r="AV63" s="35">
        <f t="shared" si="157"/>
        <v>31.466666666666669</v>
      </c>
      <c r="AW63" s="35">
        <f t="shared" si="158"/>
        <v>50.966666666666669</v>
      </c>
      <c r="AX63" s="36">
        <f t="shared" si="159"/>
        <v>50.966666666666661</v>
      </c>
      <c r="AY63" s="35">
        <f t="shared" si="160"/>
        <v>19.999999999999993</v>
      </c>
      <c r="AZ63" s="35">
        <f t="shared" si="161"/>
        <v>-4.7000000000000028</v>
      </c>
      <c r="BA63" s="35">
        <f t="shared" si="162"/>
        <v>-5.0666666666666629</v>
      </c>
      <c r="BB63" s="36">
        <f t="shared" si="163"/>
        <v>-19.499999999999993</v>
      </c>
      <c r="BC63" s="52">
        <v>-3.5</v>
      </c>
      <c r="BD63" s="48">
        <v>140.5</v>
      </c>
      <c r="BE63" s="47">
        <v>-2.5</v>
      </c>
      <c r="BF63" s="48">
        <v>139</v>
      </c>
      <c r="BG63" s="55"/>
      <c r="BH63" s="55"/>
      <c r="BI63" s="55"/>
      <c r="BJ63" s="55"/>
      <c r="BK63" s="55"/>
      <c r="BL63" s="55"/>
      <c r="BM63" s="55"/>
      <c r="BN63" s="55"/>
      <c r="BO63" s="52">
        <v>71</v>
      </c>
      <c r="BP63" s="52">
        <v>87</v>
      </c>
      <c r="BQ63" s="74"/>
    </row>
    <row r="64" spans="1:69" x14ac:dyDescent="0.35">
      <c r="A64" s="18" t="s">
        <v>155</v>
      </c>
      <c r="B64" s="22" t="s">
        <v>109</v>
      </c>
      <c r="C64" s="8">
        <v>1.0980000000000001</v>
      </c>
      <c r="D64" s="5">
        <v>0.93200000000000005</v>
      </c>
      <c r="E64" s="8">
        <v>1.079</v>
      </c>
      <c r="F64" s="8">
        <v>59</v>
      </c>
      <c r="G64" s="8">
        <v>58.9</v>
      </c>
      <c r="H64" s="8">
        <v>64.900000000000006</v>
      </c>
      <c r="I64" s="8">
        <v>56.3</v>
      </c>
      <c r="J64" s="8">
        <v>61.1</v>
      </c>
      <c r="K64" s="8">
        <v>57.6</v>
      </c>
      <c r="L64" s="8">
        <v>1.0760000000000001</v>
      </c>
      <c r="M64" s="8">
        <v>52.9</v>
      </c>
      <c r="N64" s="8">
        <v>28.3</v>
      </c>
      <c r="O64" s="8">
        <v>66.3</v>
      </c>
      <c r="P64" s="8">
        <v>50.3</v>
      </c>
      <c r="Q64" s="8">
        <v>39.700000000000003</v>
      </c>
      <c r="R64" s="5">
        <v>48.9</v>
      </c>
      <c r="S64" s="8">
        <v>0.85899999999999999</v>
      </c>
      <c r="T64" s="8">
        <v>29.6</v>
      </c>
      <c r="U64" s="8">
        <v>5.5</v>
      </c>
      <c r="V64" s="8">
        <v>27.3</v>
      </c>
      <c r="W64" s="8">
        <v>31.2</v>
      </c>
      <c r="X64" s="8">
        <v>16.8</v>
      </c>
      <c r="Y64" s="8">
        <v>42.8</v>
      </c>
      <c r="Z64" s="8">
        <v>1.0760000000000001</v>
      </c>
      <c r="AA64" s="8">
        <v>55.6</v>
      </c>
      <c r="AB64" s="8">
        <v>74.099999999999994</v>
      </c>
      <c r="AC64" s="8">
        <v>46.4</v>
      </c>
      <c r="AD64" s="8">
        <v>53.5</v>
      </c>
      <c r="AE64" s="8">
        <v>53.5</v>
      </c>
      <c r="AF64" s="5">
        <v>56.2</v>
      </c>
      <c r="AG64" s="26">
        <v>68</v>
      </c>
      <c r="AH64" s="33">
        <f t="shared" si="143"/>
        <v>0.16600000000000004</v>
      </c>
      <c r="AI64" s="33">
        <f t="shared" si="144"/>
        <v>0.21999999999999997</v>
      </c>
      <c r="AJ64" s="34">
        <f t="shared" si="145"/>
        <v>0</v>
      </c>
      <c r="AK64" s="69">
        <f t="shared" si="146"/>
        <v>11.288000000000002</v>
      </c>
      <c r="AL64" s="35">
        <f t="shared" si="147"/>
        <v>14.959999999999997</v>
      </c>
      <c r="AM64" s="36">
        <f t="shared" si="148"/>
        <v>0</v>
      </c>
      <c r="AN64" s="69">
        <f t="shared" si="149"/>
        <v>138.04000000000002</v>
      </c>
      <c r="AO64" s="35">
        <f t="shared" si="150"/>
        <v>131.78399999999999</v>
      </c>
      <c r="AP64" s="36">
        <f t="shared" si="151"/>
        <v>146.33600000000001</v>
      </c>
      <c r="AQ64" s="35">
        <f t="shared" si="152"/>
        <v>60.933333333333337</v>
      </c>
      <c r="AR64" s="35">
        <f t="shared" si="153"/>
        <v>49.166666666666664</v>
      </c>
      <c r="AS64" s="35">
        <f t="shared" si="154"/>
        <v>20.8</v>
      </c>
      <c r="AT64" s="36">
        <f t="shared" si="155"/>
        <v>58.699999999999996</v>
      </c>
      <c r="AU64" s="35">
        <f t="shared" si="156"/>
        <v>58.333333333333336</v>
      </c>
      <c r="AV64" s="35">
        <f t="shared" si="157"/>
        <v>46.300000000000004</v>
      </c>
      <c r="AW64" s="35">
        <f t="shared" si="158"/>
        <v>30.266666666666666</v>
      </c>
      <c r="AX64" s="36">
        <f t="shared" si="159"/>
        <v>54.4</v>
      </c>
      <c r="AY64" s="35">
        <f t="shared" si="160"/>
        <v>40.13333333333334</v>
      </c>
      <c r="AZ64" s="35">
        <f t="shared" si="161"/>
        <v>-9.5333333333333314</v>
      </c>
      <c r="BA64" s="35">
        <f t="shared" si="162"/>
        <v>28.06666666666667</v>
      </c>
      <c r="BB64" s="36">
        <f t="shared" si="163"/>
        <v>-8.0999999999999943</v>
      </c>
      <c r="BC64" s="52">
        <v>-9.5</v>
      </c>
      <c r="BD64" s="48">
        <v>153.5</v>
      </c>
      <c r="BE64" s="52">
        <v>-12</v>
      </c>
      <c r="BF64" s="48">
        <v>141.5</v>
      </c>
      <c r="BG64" s="52">
        <v>-9.5</v>
      </c>
      <c r="BH64" s="48" t="s">
        <v>101</v>
      </c>
      <c r="BI64" s="52">
        <v>-9.5</v>
      </c>
      <c r="BJ64" s="55"/>
      <c r="BK64" s="52">
        <v>0</v>
      </c>
      <c r="BL64" s="48">
        <v>1</v>
      </c>
      <c r="BM64" s="52">
        <v>0</v>
      </c>
      <c r="BN64" s="55"/>
      <c r="BO64" s="52">
        <v>68</v>
      </c>
      <c r="BP64" s="48">
        <v>65</v>
      </c>
    </row>
    <row r="65" spans="1:68" ht="15" thickBot="1" x14ac:dyDescent="0.4">
      <c r="A65" s="23" t="s">
        <v>156</v>
      </c>
      <c r="B65" s="19" t="s">
        <v>111</v>
      </c>
      <c r="C65" s="10">
        <v>1.016</v>
      </c>
      <c r="D65" s="11">
        <v>0.96</v>
      </c>
      <c r="E65" s="10">
        <v>1.026</v>
      </c>
      <c r="F65" s="10">
        <v>61.1</v>
      </c>
      <c r="G65" s="10">
        <v>51.2</v>
      </c>
      <c r="H65" s="10">
        <v>74.2</v>
      </c>
      <c r="I65" s="10">
        <v>58.1</v>
      </c>
      <c r="J65" s="10">
        <v>57.5</v>
      </c>
      <c r="K65" s="10">
        <v>60.7</v>
      </c>
      <c r="L65" s="10">
        <v>1.04</v>
      </c>
      <c r="M65" s="10">
        <v>51.7</v>
      </c>
      <c r="N65" s="10">
        <v>43</v>
      </c>
      <c r="O65" s="10">
        <v>65.5</v>
      </c>
      <c r="P65" s="10">
        <v>47.4</v>
      </c>
      <c r="Q65" s="10">
        <v>46.9</v>
      </c>
      <c r="R65" s="11">
        <v>45.4</v>
      </c>
      <c r="S65" s="10">
        <v>0.93899999999999995</v>
      </c>
      <c r="T65" s="10">
        <v>40.299999999999997</v>
      </c>
      <c r="U65" s="10">
        <v>46.5</v>
      </c>
      <c r="V65" s="10">
        <v>47.9</v>
      </c>
      <c r="W65" s="10">
        <v>47.2</v>
      </c>
      <c r="X65" s="10">
        <v>61.2</v>
      </c>
      <c r="Y65" s="10">
        <v>46.1</v>
      </c>
      <c r="Z65" s="10">
        <v>1.0209999999999999</v>
      </c>
      <c r="AA65" s="10">
        <v>38.9</v>
      </c>
      <c r="AB65" s="10">
        <v>50</v>
      </c>
      <c r="AC65" s="10">
        <v>33.299999999999997</v>
      </c>
      <c r="AD65" s="10">
        <v>45.8</v>
      </c>
      <c r="AE65" s="10">
        <v>74.400000000000006</v>
      </c>
      <c r="AF65" s="11">
        <v>39.299999999999997</v>
      </c>
      <c r="AG65" s="27">
        <v>71</v>
      </c>
      <c r="AH65" s="72">
        <f t="shared" si="143"/>
        <v>5.600000000000005E-2</v>
      </c>
      <c r="AI65" s="39">
        <f t="shared" si="144"/>
        <v>8.7000000000000077E-2</v>
      </c>
      <c r="AJ65" s="40">
        <f t="shared" si="145"/>
        <v>1.9000000000000128E-2</v>
      </c>
      <c r="AK65" s="41">
        <f t="shared" ref="AK65:AK70" si="164">AH65*$AG65</f>
        <v>3.9760000000000035</v>
      </c>
      <c r="AL65" s="41">
        <f t="shared" ref="AL65:AL70" si="165">AI65*$AG65</f>
        <v>6.1770000000000058</v>
      </c>
      <c r="AM65" s="42">
        <f t="shared" ref="AM65:AM70" si="166">AJ65*$AG65</f>
        <v>1.3490000000000091</v>
      </c>
      <c r="AN65" s="41">
        <f t="shared" ref="AN65:AN70" si="167">(C65+D65)*$AG65</f>
        <v>140.29599999999999</v>
      </c>
      <c r="AO65" s="41">
        <f t="shared" ref="AO65:AO70" si="168">(E65+S65)*$AG65</f>
        <v>139.51499999999999</v>
      </c>
      <c r="AP65" s="42">
        <f t="shared" ref="AP65:AP70" si="169">(L65+Z65)*$AG65</f>
        <v>146.33099999999999</v>
      </c>
      <c r="AQ65" s="41">
        <f t="shared" si="152"/>
        <v>62.166666666666664</v>
      </c>
      <c r="AR65" s="41">
        <f t="shared" si="153"/>
        <v>53.4</v>
      </c>
      <c r="AS65" s="41">
        <f t="shared" si="154"/>
        <v>44.9</v>
      </c>
      <c r="AT65" s="42">
        <f t="shared" si="155"/>
        <v>40.733333333333334</v>
      </c>
      <c r="AU65" s="41">
        <f t="shared" si="156"/>
        <v>58.766666666666673</v>
      </c>
      <c r="AV65" s="41">
        <f t="shared" si="157"/>
        <v>46.566666666666663</v>
      </c>
      <c r="AW65" s="41">
        <f t="shared" si="158"/>
        <v>51.5</v>
      </c>
      <c r="AX65" s="42">
        <f t="shared" si="159"/>
        <v>53.166666666666664</v>
      </c>
      <c r="AY65" s="73">
        <f t="shared" si="160"/>
        <v>17.266666666666666</v>
      </c>
      <c r="AZ65" s="41">
        <f t="shared" si="161"/>
        <v>12.666666666666664</v>
      </c>
      <c r="BA65" s="41">
        <f t="shared" si="162"/>
        <v>7.2666666666666728</v>
      </c>
      <c r="BB65" s="42">
        <f t="shared" si="163"/>
        <v>-6.6000000000000014</v>
      </c>
      <c r="BC65" s="66">
        <v>-3.5</v>
      </c>
      <c r="BD65" s="51">
        <v>145.5</v>
      </c>
      <c r="BE65" s="66">
        <v>-4</v>
      </c>
      <c r="BF65" s="51">
        <v>144</v>
      </c>
      <c r="BG65" s="55"/>
      <c r="BH65" s="55"/>
      <c r="BI65" s="55"/>
      <c r="BJ65" s="55"/>
      <c r="BK65" s="55"/>
      <c r="BL65" s="55"/>
      <c r="BM65" s="55"/>
      <c r="BN65" s="55"/>
      <c r="BO65" s="66">
        <v>88</v>
      </c>
      <c r="BP65" s="51">
        <v>73</v>
      </c>
    </row>
    <row r="66" spans="1:68" x14ac:dyDescent="0.35">
      <c r="A66" s="18" t="s">
        <v>105</v>
      </c>
      <c r="B66" s="22" t="s">
        <v>103</v>
      </c>
      <c r="C66" s="8">
        <v>1.111</v>
      </c>
      <c r="D66" s="5">
        <v>1.056</v>
      </c>
      <c r="E66" s="8">
        <v>1.0860000000000001</v>
      </c>
      <c r="F66" s="8">
        <v>62.1</v>
      </c>
      <c r="G66" s="8">
        <v>58.2</v>
      </c>
      <c r="H66" s="8">
        <v>64.2</v>
      </c>
      <c r="I66" s="8">
        <v>62</v>
      </c>
      <c r="J66" s="8">
        <v>60.1</v>
      </c>
      <c r="K66" s="8">
        <v>76.7</v>
      </c>
      <c r="L66" s="8">
        <v>1.103</v>
      </c>
      <c r="M66" s="8">
        <v>44.2</v>
      </c>
      <c r="N66" s="8">
        <v>34.9</v>
      </c>
      <c r="O66" s="8">
        <v>42.9</v>
      </c>
      <c r="P66" s="8">
        <v>62.5</v>
      </c>
      <c r="Q66" s="8">
        <v>55.4</v>
      </c>
      <c r="R66" s="5">
        <v>54.8</v>
      </c>
      <c r="S66" s="8">
        <v>1.032</v>
      </c>
      <c r="T66" s="8">
        <v>49.4</v>
      </c>
      <c r="U66" s="8">
        <v>44.9</v>
      </c>
      <c r="V66" s="8">
        <v>49</v>
      </c>
      <c r="W66" s="8">
        <v>57.3</v>
      </c>
      <c r="X66" s="8">
        <v>60.9</v>
      </c>
      <c r="Y66" s="8">
        <v>56</v>
      </c>
      <c r="Z66" s="8">
        <v>1.099</v>
      </c>
      <c r="AA66" s="8">
        <v>35.9</v>
      </c>
      <c r="AB66" s="8">
        <v>66.099999999999994</v>
      </c>
      <c r="AC66" s="8">
        <v>29.9</v>
      </c>
      <c r="AD66" s="8">
        <v>66.8</v>
      </c>
      <c r="AE66" s="8">
        <v>88.7</v>
      </c>
      <c r="AF66" s="5">
        <v>57</v>
      </c>
      <c r="AG66" s="26">
        <v>68.5</v>
      </c>
      <c r="AH66" s="33">
        <f t="shared" si="143"/>
        <v>5.4999999999999938E-2</v>
      </c>
      <c r="AI66" s="33">
        <f t="shared" si="144"/>
        <v>5.4000000000000048E-2</v>
      </c>
      <c r="AJ66" s="34">
        <f t="shared" si="145"/>
        <v>4.0000000000000036E-3</v>
      </c>
      <c r="AK66" s="35">
        <f t="shared" si="164"/>
        <v>3.7674999999999956</v>
      </c>
      <c r="AL66" s="35">
        <f t="shared" si="165"/>
        <v>3.6990000000000034</v>
      </c>
      <c r="AM66" s="35">
        <f t="shared" si="166"/>
        <v>0.27400000000000024</v>
      </c>
      <c r="AN66" s="60">
        <f t="shared" si="167"/>
        <v>148.43949999999998</v>
      </c>
      <c r="AO66" s="35">
        <f t="shared" si="168"/>
        <v>145.08300000000003</v>
      </c>
      <c r="AP66" s="38">
        <f t="shared" si="169"/>
        <v>150.83699999999999</v>
      </c>
      <c r="AQ66" s="35">
        <f t="shared" si="152"/>
        <v>61.5</v>
      </c>
      <c r="AR66" s="35">
        <f t="shared" si="153"/>
        <v>40.666666666666664</v>
      </c>
      <c r="AS66" s="35">
        <f t="shared" si="154"/>
        <v>47.766666666666673</v>
      </c>
      <c r="AT66" s="36">
        <f t="shared" si="155"/>
        <v>43.966666666666669</v>
      </c>
      <c r="AU66" s="35">
        <f t="shared" si="156"/>
        <v>66.266666666666666</v>
      </c>
      <c r="AV66" s="35">
        <f t="shared" si="157"/>
        <v>57.566666666666663</v>
      </c>
      <c r="AW66" s="35">
        <f t="shared" si="158"/>
        <v>58.066666666666663</v>
      </c>
      <c r="AX66" s="36">
        <f t="shared" si="159"/>
        <v>70.833333333333329</v>
      </c>
      <c r="AY66" s="35">
        <f t="shared" si="160"/>
        <v>13.733333333333327</v>
      </c>
      <c r="AZ66" s="35">
        <f t="shared" si="161"/>
        <v>-3.3000000000000043</v>
      </c>
      <c r="BA66" s="35">
        <f t="shared" si="162"/>
        <v>8.2000000000000028</v>
      </c>
      <c r="BB66" s="36">
        <f t="shared" si="163"/>
        <v>-13.266666666666666</v>
      </c>
      <c r="BC66" s="52">
        <v>5</v>
      </c>
      <c r="BD66" s="48">
        <v>152.5</v>
      </c>
      <c r="BE66" s="52">
        <v>0</v>
      </c>
      <c r="BF66" s="48">
        <v>143</v>
      </c>
      <c r="BG66" s="55"/>
      <c r="BH66" s="48" t="s">
        <v>101</v>
      </c>
      <c r="BI66" s="55"/>
      <c r="BJ66" s="55"/>
      <c r="BK66" s="52">
        <v>1</v>
      </c>
      <c r="BL66" s="48">
        <v>1</v>
      </c>
      <c r="BM66" s="52">
        <v>1</v>
      </c>
      <c r="BN66" s="55"/>
      <c r="BO66" s="52">
        <v>67</v>
      </c>
      <c r="BP66" s="48">
        <v>65</v>
      </c>
    </row>
    <row r="67" spans="1:68" x14ac:dyDescent="0.35">
      <c r="A67" s="18" t="s">
        <v>113</v>
      </c>
      <c r="B67" s="22" t="s">
        <v>107</v>
      </c>
      <c r="C67" s="8">
        <v>1.1499999999999999</v>
      </c>
      <c r="D67" s="5">
        <v>1.0509999999999999</v>
      </c>
      <c r="E67" s="8">
        <v>1.1319999999999999</v>
      </c>
      <c r="F67" s="8">
        <v>71.8</v>
      </c>
      <c r="G67" s="8">
        <v>63.1</v>
      </c>
      <c r="H67" s="8">
        <v>82.2</v>
      </c>
      <c r="I67" s="8">
        <v>68.400000000000006</v>
      </c>
      <c r="J67" s="8">
        <v>61.6</v>
      </c>
      <c r="K67" s="8">
        <v>85.1</v>
      </c>
      <c r="L67" s="8">
        <v>1.097</v>
      </c>
      <c r="M67" s="8">
        <v>49.3</v>
      </c>
      <c r="N67" s="8">
        <v>58.7</v>
      </c>
      <c r="O67" s="8">
        <v>46.1</v>
      </c>
      <c r="P67" s="8">
        <v>51.8</v>
      </c>
      <c r="Q67" s="8">
        <v>65</v>
      </c>
      <c r="R67" s="5">
        <v>36.299999999999997</v>
      </c>
      <c r="S67" s="8">
        <v>1.036</v>
      </c>
      <c r="T67" s="8">
        <v>52.3</v>
      </c>
      <c r="U67" s="8">
        <v>37.1</v>
      </c>
      <c r="V67" s="8">
        <v>61.7</v>
      </c>
      <c r="W67" s="8">
        <v>53.8</v>
      </c>
      <c r="X67" s="8">
        <v>45.1</v>
      </c>
      <c r="Y67" s="8">
        <v>61.4</v>
      </c>
      <c r="Z67" s="8">
        <v>1.0720000000000001</v>
      </c>
      <c r="AA67" s="8">
        <v>51.9</v>
      </c>
      <c r="AB67" s="8">
        <v>60.5</v>
      </c>
      <c r="AC67" s="8">
        <v>49.4</v>
      </c>
      <c r="AD67" s="8">
        <v>50.8</v>
      </c>
      <c r="AE67" s="8">
        <v>57</v>
      </c>
      <c r="AF67" s="5">
        <v>47.6</v>
      </c>
      <c r="AG67" s="26">
        <v>65.5</v>
      </c>
      <c r="AH67" s="33">
        <f t="shared" si="143"/>
        <v>9.8999999999999977E-2</v>
      </c>
      <c r="AI67" s="33">
        <f t="shared" si="144"/>
        <v>9.5999999999999863E-2</v>
      </c>
      <c r="AJ67" s="34">
        <f t="shared" si="145"/>
        <v>2.4999999999999911E-2</v>
      </c>
      <c r="AK67" s="69">
        <f t="shared" si="164"/>
        <v>6.4844999999999988</v>
      </c>
      <c r="AL67" s="35">
        <f t="shared" si="165"/>
        <v>6.2879999999999914</v>
      </c>
      <c r="AM67" s="36">
        <f t="shared" si="166"/>
        <v>1.6374999999999942</v>
      </c>
      <c r="AN67" s="69">
        <f t="shared" si="167"/>
        <v>144.16549999999998</v>
      </c>
      <c r="AO67" s="35">
        <f t="shared" si="168"/>
        <v>142.00400000000002</v>
      </c>
      <c r="AP67" s="36">
        <f t="shared" si="169"/>
        <v>142.06950000000001</v>
      </c>
      <c r="AQ67" s="35">
        <f t="shared" si="152"/>
        <v>72.366666666666674</v>
      </c>
      <c r="AR67" s="35">
        <f t="shared" si="153"/>
        <v>51.366666666666667</v>
      </c>
      <c r="AS67" s="35">
        <f t="shared" si="154"/>
        <v>50.366666666666674</v>
      </c>
      <c r="AT67" s="36">
        <f t="shared" si="155"/>
        <v>53.933333333333337</v>
      </c>
      <c r="AU67" s="35">
        <f t="shared" si="156"/>
        <v>71.7</v>
      </c>
      <c r="AV67" s="35">
        <f t="shared" si="157"/>
        <v>51.033333333333331</v>
      </c>
      <c r="AW67" s="35">
        <f t="shared" si="158"/>
        <v>53.433333333333337</v>
      </c>
      <c r="AX67" s="36">
        <f t="shared" si="159"/>
        <v>51.800000000000004</v>
      </c>
      <c r="AY67" s="35">
        <f t="shared" si="160"/>
        <v>22</v>
      </c>
      <c r="AZ67" s="35">
        <f t="shared" si="161"/>
        <v>-2.56666666666667</v>
      </c>
      <c r="BA67" s="35">
        <f t="shared" si="162"/>
        <v>18.266666666666666</v>
      </c>
      <c r="BB67" s="36">
        <f t="shared" si="163"/>
        <v>-0.76666666666667282</v>
      </c>
      <c r="BC67" s="52">
        <v>-6.5</v>
      </c>
      <c r="BD67" s="48">
        <v>147.5</v>
      </c>
      <c r="BE67" s="52">
        <v>-4.5</v>
      </c>
      <c r="BF67" s="48">
        <v>145</v>
      </c>
      <c r="BG67" s="55"/>
      <c r="BH67" s="55"/>
      <c r="BI67" s="55"/>
      <c r="BJ67" s="55"/>
      <c r="BK67" s="55"/>
      <c r="BL67" s="55"/>
      <c r="BM67" s="55"/>
      <c r="BN67" s="55"/>
      <c r="BO67" s="52">
        <v>78</v>
      </c>
      <c r="BP67" s="48">
        <v>73</v>
      </c>
    </row>
    <row r="68" spans="1:68" x14ac:dyDescent="0.35">
      <c r="A68" s="18" t="s">
        <v>117</v>
      </c>
      <c r="B68" s="22" t="s">
        <v>120</v>
      </c>
      <c r="C68" s="8">
        <v>0.94099999999999995</v>
      </c>
      <c r="D68" s="5">
        <v>1.014</v>
      </c>
      <c r="E68" s="8">
        <v>0.91</v>
      </c>
      <c r="F68" s="8">
        <v>39.5</v>
      </c>
      <c r="G68" s="8">
        <v>44.7</v>
      </c>
      <c r="H68" s="8">
        <v>34</v>
      </c>
      <c r="I68" s="8">
        <v>44.2</v>
      </c>
      <c r="J68" s="8">
        <v>30.1</v>
      </c>
      <c r="K68" s="8">
        <v>52.7</v>
      </c>
      <c r="L68" s="8">
        <v>0.98299999999999998</v>
      </c>
      <c r="M68" s="8">
        <v>45</v>
      </c>
      <c r="N68" s="8">
        <v>46.4</v>
      </c>
      <c r="O68" s="8">
        <v>25.1</v>
      </c>
      <c r="P68" s="8">
        <v>48.6</v>
      </c>
      <c r="Q68" s="8">
        <v>45.2</v>
      </c>
      <c r="R68" s="5">
        <v>39</v>
      </c>
      <c r="S68" s="8">
        <v>1.0149999999999999</v>
      </c>
      <c r="T68" s="8">
        <v>44.5</v>
      </c>
      <c r="U68" s="8">
        <v>41.8</v>
      </c>
      <c r="V68" s="8">
        <v>46</v>
      </c>
      <c r="W68" s="8">
        <v>49.9</v>
      </c>
      <c r="X68" s="8">
        <v>60.3</v>
      </c>
      <c r="Y68" s="8">
        <v>51.4</v>
      </c>
      <c r="Z68" s="8">
        <v>1.127</v>
      </c>
      <c r="AA68" s="8">
        <v>47.1</v>
      </c>
      <c r="AB68" s="8">
        <v>52.5</v>
      </c>
      <c r="AC68" s="8">
        <v>37.799999999999997</v>
      </c>
      <c r="AD68" s="8">
        <v>65.8</v>
      </c>
      <c r="AE68" s="8">
        <v>66.5</v>
      </c>
      <c r="AF68" s="5">
        <v>68.8</v>
      </c>
      <c r="AG68" s="26">
        <v>65.5</v>
      </c>
      <c r="AH68" s="33">
        <f t="shared" si="143"/>
        <v>-7.3000000000000065E-2</v>
      </c>
      <c r="AI68" s="33">
        <f t="shared" si="144"/>
        <v>-0.10499999999999987</v>
      </c>
      <c r="AJ68" s="34">
        <f t="shared" si="145"/>
        <v>-0.14400000000000002</v>
      </c>
      <c r="AK68" s="35">
        <f t="shared" si="164"/>
        <v>-4.7815000000000039</v>
      </c>
      <c r="AL68" s="35">
        <f t="shared" si="165"/>
        <v>-6.8774999999999915</v>
      </c>
      <c r="AM68" s="36">
        <f t="shared" si="166"/>
        <v>-9.4320000000000004</v>
      </c>
      <c r="AN68" s="35">
        <f t="shared" si="167"/>
        <v>128.05250000000001</v>
      </c>
      <c r="AO68" s="35">
        <f t="shared" si="168"/>
        <v>126.08749999999999</v>
      </c>
      <c r="AP68" s="36">
        <f t="shared" si="169"/>
        <v>138.20499999999998</v>
      </c>
      <c r="AQ68" s="35">
        <f t="shared" si="152"/>
        <v>39.4</v>
      </c>
      <c r="AR68" s="35">
        <f t="shared" si="153"/>
        <v>38.833333333333336</v>
      </c>
      <c r="AS68" s="35">
        <f t="shared" si="154"/>
        <v>44.1</v>
      </c>
      <c r="AT68" s="36">
        <f t="shared" si="155"/>
        <v>45.79999999999999</v>
      </c>
      <c r="AU68" s="35">
        <f t="shared" si="156"/>
        <v>42.333333333333336</v>
      </c>
      <c r="AV68" s="35">
        <f t="shared" si="157"/>
        <v>44.266666666666673</v>
      </c>
      <c r="AW68" s="35">
        <f t="shared" si="158"/>
        <v>53.866666666666667</v>
      </c>
      <c r="AX68" s="36">
        <f t="shared" si="159"/>
        <v>67.033333333333346</v>
      </c>
      <c r="AY68" s="35">
        <f t="shared" si="160"/>
        <v>-4.7000000000000028</v>
      </c>
      <c r="AZ68" s="35">
        <f t="shared" si="161"/>
        <v>-6.9666666666666544</v>
      </c>
      <c r="BA68" s="35">
        <f t="shared" si="162"/>
        <v>-11.533333333333331</v>
      </c>
      <c r="BB68" s="36">
        <f t="shared" si="163"/>
        <v>-22.766666666666673</v>
      </c>
      <c r="BC68" s="52">
        <v>-1.5</v>
      </c>
      <c r="BD68" s="48">
        <v>134.5</v>
      </c>
      <c r="BE68" s="52">
        <v>4</v>
      </c>
      <c r="BF68" s="48">
        <v>132</v>
      </c>
      <c r="BG68" s="52">
        <v>1.5</v>
      </c>
      <c r="BH68" s="55"/>
      <c r="BI68" s="52">
        <v>1.5</v>
      </c>
      <c r="BJ68" s="55"/>
      <c r="BK68" s="52">
        <v>1</v>
      </c>
      <c r="BL68" s="55"/>
      <c r="BM68" s="52">
        <v>1</v>
      </c>
      <c r="BN68" s="55"/>
      <c r="BO68" s="52">
        <v>61</v>
      </c>
      <c r="BP68" s="48">
        <v>59</v>
      </c>
    </row>
    <row r="69" spans="1:68" ht="15" thickBot="1" x14ac:dyDescent="0.4">
      <c r="A69" s="23" t="s">
        <v>155</v>
      </c>
      <c r="B69" s="23" t="s">
        <v>156</v>
      </c>
      <c r="C69" s="75">
        <v>1.008</v>
      </c>
      <c r="D69" s="11">
        <v>0.96599999999999997</v>
      </c>
      <c r="E69" s="10">
        <v>1.0229999999999999</v>
      </c>
      <c r="F69" s="10">
        <v>48.3</v>
      </c>
      <c r="G69" s="10">
        <v>33.9</v>
      </c>
      <c r="H69" s="10">
        <v>58.8</v>
      </c>
      <c r="I69" s="10">
        <v>61.6</v>
      </c>
      <c r="J69" s="10">
        <v>62.1</v>
      </c>
      <c r="K69" s="10">
        <v>64.8</v>
      </c>
      <c r="L69" s="10">
        <v>1.004</v>
      </c>
      <c r="M69" s="10">
        <v>36.5</v>
      </c>
      <c r="N69" s="10">
        <v>28.9</v>
      </c>
      <c r="O69" s="10">
        <v>28.5</v>
      </c>
      <c r="P69" s="10">
        <v>40.5</v>
      </c>
      <c r="Q69" s="10">
        <v>48.2</v>
      </c>
      <c r="R69" s="11">
        <v>34.5</v>
      </c>
      <c r="S69" s="10">
        <v>0.96</v>
      </c>
      <c r="T69" s="10">
        <v>41.7</v>
      </c>
      <c r="U69" s="10">
        <v>42.9</v>
      </c>
      <c r="V69" s="10">
        <v>33.799999999999997</v>
      </c>
      <c r="W69" s="10">
        <v>47</v>
      </c>
      <c r="X69" s="10">
        <v>55.9</v>
      </c>
      <c r="Y69" s="10">
        <v>43.2</v>
      </c>
      <c r="Z69" s="10">
        <v>1.016</v>
      </c>
      <c r="AA69" s="10">
        <v>46</v>
      </c>
      <c r="AB69" s="10">
        <v>47</v>
      </c>
      <c r="AC69" s="10">
        <v>44.9</v>
      </c>
      <c r="AD69" s="10">
        <v>41.4</v>
      </c>
      <c r="AE69" s="10">
        <v>45.6</v>
      </c>
      <c r="AF69" s="11">
        <v>30.6</v>
      </c>
      <c r="AG69" s="27">
        <v>66</v>
      </c>
      <c r="AH69" s="39">
        <f t="shared" si="143"/>
        <v>4.2000000000000037E-2</v>
      </c>
      <c r="AI69" s="39">
        <f t="shared" si="144"/>
        <v>6.2999999999999945E-2</v>
      </c>
      <c r="AJ69" s="40">
        <f t="shared" si="145"/>
        <v>-1.2000000000000011E-2</v>
      </c>
      <c r="AK69" s="41">
        <f t="shared" si="164"/>
        <v>2.7720000000000025</v>
      </c>
      <c r="AL69" s="41">
        <f t="shared" si="165"/>
        <v>4.1579999999999959</v>
      </c>
      <c r="AM69" s="42">
        <f t="shared" si="166"/>
        <v>-0.7920000000000007</v>
      </c>
      <c r="AN69" s="41">
        <f t="shared" si="167"/>
        <v>130.28399999999999</v>
      </c>
      <c r="AO69" s="41">
        <f t="shared" si="168"/>
        <v>130.87799999999999</v>
      </c>
      <c r="AP69" s="42">
        <f t="shared" si="169"/>
        <v>133.32</v>
      </c>
      <c r="AQ69" s="41">
        <f t="shared" si="152"/>
        <v>47</v>
      </c>
      <c r="AR69" s="41">
        <f t="shared" si="153"/>
        <v>31.3</v>
      </c>
      <c r="AS69" s="41">
        <f t="shared" si="154"/>
        <v>39.466666666666661</v>
      </c>
      <c r="AT69" s="42">
        <f t="shared" si="155"/>
        <v>45.966666666666669</v>
      </c>
      <c r="AU69" s="41">
        <f t="shared" si="156"/>
        <v>62.833333333333336</v>
      </c>
      <c r="AV69" s="41">
        <f t="shared" si="157"/>
        <v>41.06666666666667</v>
      </c>
      <c r="AW69" s="41">
        <f t="shared" si="158"/>
        <v>48.70000000000001</v>
      </c>
      <c r="AX69" s="42">
        <f t="shared" si="159"/>
        <v>39.199999999999996</v>
      </c>
      <c r="AY69" s="41">
        <f t="shared" si="160"/>
        <v>7.5333333333333385</v>
      </c>
      <c r="AZ69" s="41">
        <f t="shared" si="161"/>
        <v>-14.666666666666668</v>
      </c>
      <c r="BA69" s="41">
        <f t="shared" si="162"/>
        <v>14.133333333333326</v>
      </c>
      <c r="BB69" s="42">
        <f t="shared" si="163"/>
        <v>1.8666666666666742</v>
      </c>
      <c r="BC69" s="66">
        <v>5.5</v>
      </c>
      <c r="BD69" s="51">
        <v>137.5</v>
      </c>
      <c r="BE69" s="66">
        <v>-1</v>
      </c>
      <c r="BF69" s="51">
        <v>135</v>
      </c>
      <c r="BG69" s="66">
        <v>5.5</v>
      </c>
      <c r="BH69" s="55"/>
      <c r="BI69" s="66">
        <v>5.5</v>
      </c>
      <c r="BJ69" s="55"/>
      <c r="BK69" s="66">
        <v>0</v>
      </c>
      <c r="BL69" s="55"/>
      <c r="BM69" s="66">
        <v>0</v>
      </c>
      <c r="BN69" s="55"/>
      <c r="BO69" s="66">
        <v>65</v>
      </c>
      <c r="BP69" s="51">
        <v>72</v>
      </c>
    </row>
    <row r="70" spans="1:68" x14ac:dyDescent="0.35">
      <c r="A70" s="18" t="s">
        <v>113</v>
      </c>
      <c r="B70" s="22" t="s">
        <v>156</v>
      </c>
      <c r="C70" s="8">
        <v>1.05</v>
      </c>
      <c r="D70" s="5">
        <v>1.0229999999999999</v>
      </c>
      <c r="E70" s="8">
        <v>1.0449999999999999</v>
      </c>
      <c r="F70" s="8">
        <v>51.5</v>
      </c>
      <c r="G70" s="8">
        <v>47.3</v>
      </c>
      <c r="H70" s="8">
        <v>48.3</v>
      </c>
      <c r="I70" s="8">
        <v>64.2</v>
      </c>
      <c r="J70" s="8">
        <v>59.7</v>
      </c>
      <c r="K70" s="8">
        <v>74.5</v>
      </c>
      <c r="L70" s="8">
        <v>1.0980000000000001</v>
      </c>
      <c r="M70" s="8">
        <v>46.8</v>
      </c>
      <c r="N70" s="8">
        <v>47.1</v>
      </c>
      <c r="O70" s="8">
        <v>41.7</v>
      </c>
      <c r="P70" s="8">
        <v>64.7</v>
      </c>
      <c r="Q70" s="8">
        <v>73.2</v>
      </c>
      <c r="R70" s="5">
        <v>53.9</v>
      </c>
      <c r="S70" s="8">
        <v>1.026</v>
      </c>
      <c r="T70" s="8">
        <v>58.6</v>
      </c>
      <c r="U70" s="8">
        <v>60.2</v>
      </c>
      <c r="V70" s="8">
        <v>59.1</v>
      </c>
      <c r="W70" s="8">
        <v>50.8</v>
      </c>
      <c r="X70" s="8">
        <v>64.099999999999994</v>
      </c>
      <c r="Y70" s="8">
        <v>47.1</v>
      </c>
      <c r="Z70" s="8">
        <v>1.0249999999999999</v>
      </c>
      <c r="AA70" s="8">
        <v>47.9</v>
      </c>
      <c r="AB70" s="8">
        <v>50.7</v>
      </c>
      <c r="AC70" s="8">
        <v>49.3</v>
      </c>
      <c r="AD70" s="8" t="s">
        <v>157</v>
      </c>
      <c r="AE70" s="8">
        <v>42.7</v>
      </c>
      <c r="AF70" s="5">
        <v>26.7</v>
      </c>
      <c r="AG70" s="26">
        <v>65.5</v>
      </c>
      <c r="AH70" s="33">
        <f t="shared" si="143"/>
        <v>2.7000000000000135E-2</v>
      </c>
      <c r="AI70" s="33">
        <f t="shared" si="144"/>
        <v>1.8999999999999906E-2</v>
      </c>
      <c r="AJ70" s="34">
        <f t="shared" si="145"/>
        <v>7.3000000000000176E-2</v>
      </c>
      <c r="AK70" s="35">
        <f t="shared" si="164"/>
        <v>1.7685000000000088</v>
      </c>
      <c r="AL70" s="35">
        <f t="shared" si="165"/>
        <v>1.2444999999999937</v>
      </c>
      <c r="AM70" s="36">
        <f t="shared" si="166"/>
        <v>4.7815000000000119</v>
      </c>
      <c r="AN70" s="35">
        <f t="shared" si="167"/>
        <v>135.78149999999999</v>
      </c>
      <c r="AO70" s="35">
        <f t="shared" si="168"/>
        <v>135.65049999999999</v>
      </c>
      <c r="AP70" s="36">
        <f t="shared" si="169"/>
        <v>139.05650000000003</v>
      </c>
      <c r="AQ70" s="35">
        <f t="shared" si="152"/>
        <v>49.033333333333331</v>
      </c>
      <c r="AR70" s="35">
        <f t="shared" si="153"/>
        <v>45.20000000000001</v>
      </c>
      <c r="AS70" s="35">
        <f t="shared" si="154"/>
        <v>59.300000000000004</v>
      </c>
      <c r="AT70" s="36">
        <f t="shared" si="155"/>
        <v>49.29999999999999</v>
      </c>
      <c r="AU70" s="35">
        <f t="shared" si="156"/>
        <v>66.13333333333334</v>
      </c>
      <c r="AV70" s="35">
        <f t="shared" si="157"/>
        <v>63.933333333333337</v>
      </c>
      <c r="AW70" s="35">
        <f t="shared" si="158"/>
        <v>54</v>
      </c>
      <c r="AX70" s="36">
        <f t="shared" si="159"/>
        <v>34.700000000000003</v>
      </c>
      <c r="AY70" s="35">
        <f t="shared" si="160"/>
        <v>-10.266666666666673</v>
      </c>
      <c r="AZ70" s="35">
        <f t="shared" si="161"/>
        <v>-4.0999999999999801</v>
      </c>
      <c r="BA70" s="35">
        <f t="shared" si="162"/>
        <v>12.13333333333334</v>
      </c>
      <c r="BB70" s="36">
        <f t="shared" si="163"/>
        <v>29.233333333333334</v>
      </c>
      <c r="BC70" s="52">
        <v>-2.5</v>
      </c>
      <c r="BD70" s="48">
        <v>141.5</v>
      </c>
      <c r="BE70" s="52">
        <v>1</v>
      </c>
      <c r="BF70" s="48">
        <v>136</v>
      </c>
      <c r="BG70" s="52">
        <v>2.5</v>
      </c>
      <c r="BH70" s="55"/>
      <c r="BI70" s="55"/>
      <c r="BJ70" s="55"/>
      <c r="BK70" s="52">
        <v>0</v>
      </c>
      <c r="BL70" s="55"/>
      <c r="BM70" s="55"/>
      <c r="BN70" s="55"/>
      <c r="BO70" s="52">
        <v>79</v>
      </c>
      <c r="BP70" s="48">
        <v>68</v>
      </c>
    </row>
    <row r="71" spans="1:68" x14ac:dyDescent="0.35">
      <c r="A71" s="18" t="s">
        <v>119</v>
      </c>
      <c r="B71" s="22" t="s">
        <v>123</v>
      </c>
      <c r="C71" s="8">
        <v>0.99399999999999999</v>
      </c>
      <c r="D71" s="5">
        <v>0.92800000000000005</v>
      </c>
      <c r="E71" s="8">
        <v>0.97599999999999998</v>
      </c>
      <c r="F71" s="8">
        <v>48</v>
      </c>
      <c r="G71" s="8">
        <v>54.8</v>
      </c>
      <c r="H71" s="8">
        <v>49.2</v>
      </c>
      <c r="I71" s="8">
        <v>43.8</v>
      </c>
      <c r="J71" s="8">
        <v>48</v>
      </c>
      <c r="K71" s="8">
        <v>51</v>
      </c>
      <c r="L71" s="8">
        <v>0.97299999999999998</v>
      </c>
      <c r="M71" s="8">
        <v>36</v>
      </c>
      <c r="N71" s="8">
        <v>30</v>
      </c>
      <c r="O71" s="8">
        <v>35.9</v>
      </c>
      <c r="P71" s="8">
        <v>47.2</v>
      </c>
      <c r="Q71" s="8">
        <v>43.6</v>
      </c>
      <c r="R71" s="5">
        <v>45.8</v>
      </c>
      <c r="S71" s="8">
        <v>0.95299999999999996</v>
      </c>
      <c r="T71" s="8">
        <v>45.5</v>
      </c>
      <c r="U71" s="8">
        <v>38.799999999999997</v>
      </c>
      <c r="V71" s="8">
        <v>56.7</v>
      </c>
      <c r="W71" s="8">
        <v>47.2</v>
      </c>
      <c r="X71" s="8">
        <v>43.9</v>
      </c>
      <c r="Y71" s="8">
        <v>48.8</v>
      </c>
      <c r="Z71" s="8">
        <v>1.06</v>
      </c>
      <c r="AA71" s="8">
        <v>46.8</v>
      </c>
      <c r="AB71" s="8">
        <v>43.7</v>
      </c>
      <c r="AC71" s="8">
        <v>42.9</v>
      </c>
      <c r="AD71" s="8">
        <v>52.8</v>
      </c>
      <c r="AE71" s="8">
        <v>47</v>
      </c>
      <c r="AF71" s="8">
        <v>70.2</v>
      </c>
      <c r="AG71" s="26">
        <v>69</v>
      </c>
      <c r="AH71" s="33">
        <f t="shared" ref="AH71:AH89" si="170">C71-D71</f>
        <v>6.5999999999999948E-2</v>
      </c>
      <c r="AI71" s="33">
        <f t="shared" ref="AI71:AI89" si="171">E71-S71</f>
        <v>2.300000000000002E-2</v>
      </c>
      <c r="AJ71" s="34">
        <f t="shared" ref="AJ71:AJ89" si="172">L71-Z71</f>
        <v>-8.7000000000000077E-2</v>
      </c>
      <c r="AK71" s="35">
        <f t="shared" ref="AK71:AK89" si="173">AH71*$AG71</f>
        <v>4.5539999999999967</v>
      </c>
      <c r="AL71" s="35">
        <f t="shared" ref="AL71:AL89" si="174">AI71*$AG71</f>
        <v>1.5870000000000015</v>
      </c>
      <c r="AM71" s="36">
        <f t="shared" ref="AM71:AM89" si="175">AJ71*$AG71</f>
        <v>-6.0030000000000054</v>
      </c>
      <c r="AN71" s="35">
        <f t="shared" ref="AN71:AN89" si="176">(C71+D71)*$AG71</f>
        <v>132.61800000000002</v>
      </c>
      <c r="AO71" s="35">
        <f t="shared" ref="AO71:AO89" si="177">(E71+S71)*$AG71</f>
        <v>133.101</v>
      </c>
      <c r="AP71" s="36">
        <f t="shared" ref="AP71:AP89" si="178">(L71+Z71)*$AG71</f>
        <v>140.27699999999999</v>
      </c>
      <c r="AQ71" s="35">
        <f t="shared" ref="AQ71:AQ89" si="179">AVERAGE(F71:H71)</f>
        <v>50.666666666666664</v>
      </c>
      <c r="AR71" s="35">
        <f t="shared" ref="AR71:AR89" si="180">AVERAGE(M71:O71)</f>
        <v>33.966666666666669</v>
      </c>
      <c r="AS71" s="35">
        <f t="shared" ref="AS71:AS89" si="181">AVERAGE(T71:V71)</f>
        <v>47</v>
      </c>
      <c r="AT71" s="36">
        <f t="shared" ref="AT71:AT89" si="182">AVERAGE(AA71:AC71)</f>
        <v>44.466666666666669</v>
      </c>
      <c r="AU71" s="35">
        <f t="shared" ref="AU71:AU89" si="183">AVERAGE(I71:K71)</f>
        <v>47.6</v>
      </c>
      <c r="AV71" s="35">
        <f t="shared" ref="AV71:AV89" si="184">AVERAGE(P71:R71)</f>
        <v>45.533333333333339</v>
      </c>
      <c r="AW71" s="35">
        <f t="shared" ref="AW71:AW89" si="185">AVERAGE(W71:Y71)</f>
        <v>46.633333333333326</v>
      </c>
      <c r="AX71" s="36">
        <f t="shared" ref="AX71:AX89" si="186">AVERAGE(AD71:AF71)</f>
        <v>56.666666666666664</v>
      </c>
      <c r="AY71" s="35">
        <f t="shared" ref="AY71:AY89" si="187">AVERAGE(F71:H71)-AVERAGE(T71:V71)</f>
        <v>3.6666666666666643</v>
      </c>
      <c r="AZ71" s="35">
        <f t="shared" ref="AZ71:AZ89" si="188">AVERAGE(M71:O71)-AVERAGE(AA71:AC71)</f>
        <v>-10.5</v>
      </c>
      <c r="BA71" s="35">
        <f t="shared" ref="BA71:BA89" si="189">AVERAGE(I71:K71)-AVERAGE(W71:Y71)</f>
        <v>0.96666666666667567</v>
      </c>
      <c r="BB71" s="36">
        <f t="shared" ref="BB71:BB89" si="190">AVERAGE(P71:R71)-AVERAGE(AD71:AF71)</f>
        <v>-11.133333333333326</v>
      </c>
      <c r="BC71" s="52">
        <v>-5.5</v>
      </c>
      <c r="BD71" s="48">
        <v>144.5</v>
      </c>
      <c r="BE71" s="52">
        <v>0</v>
      </c>
      <c r="BF71" s="48">
        <v>137.5</v>
      </c>
      <c r="BG71" s="52">
        <v>5.5</v>
      </c>
      <c r="BH71" s="48" t="s">
        <v>101</v>
      </c>
      <c r="BI71" s="52">
        <v>5.5</v>
      </c>
      <c r="BJ71" s="55"/>
      <c r="BK71" s="52">
        <v>0</v>
      </c>
      <c r="BL71" s="48">
        <v>1</v>
      </c>
      <c r="BM71" s="52">
        <v>0</v>
      </c>
      <c r="BN71" s="55"/>
      <c r="BO71" s="52">
        <v>72</v>
      </c>
      <c r="BP71" s="48">
        <v>62</v>
      </c>
    </row>
    <row r="72" spans="1:68" ht="15" thickBot="1" x14ac:dyDescent="0.4">
      <c r="A72" s="23" t="s">
        <v>126</v>
      </c>
      <c r="B72" s="19" t="s">
        <v>125</v>
      </c>
      <c r="C72" s="75">
        <v>1.069</v>
      </c>
      <c r="D72" s="11">
        <v>1.0269999999999999</v>
      </c>
      <c r="E72" s="10">
        <v>1.02</v>
      </c>
      <c r="F72" s="10">
        <v>49.8</v>
      </c>
      <c r="G72" s="10">
        <v>50.3</v>
      </c>
      <c r="H72" s="10">
        <v>55.1</v>
      </c>
      <c r="I72" s="10">
        <v>52.5</v>
      </c>
      <c r="J72" s="10">
        <v>61.4</v>
      </c>
      <c r="K72" s="10">
        <v>50.7</v>
      </c>
      <c r="L72" s="10">
        <v>1.0900000000000001</v>
      </c>
      <c r="M72" s="10">
        <v>54.3</v>
      </c>
      <c r="N72" s="10">
        <v>61.9</v>
      </c>
      <c r="O72" s="10">
        <v>39</v>
      </c>
      <c r="P72" s="10">
        <v>50.4</v>
      </c>
      <c r="Q72" s="10">
        <v>52</v>
      </c>
      <c r="R72" s="11">
        <v>51.8</v>
      </c>
      <c r="S72" s="10">
        <v>1.038</v>
      </c>
      <c r="T72" s="10">
        <v>40.9</v>
      </c>
      <c r="U72" s="10">
        <v>41.9</v>
      </c>
      <c r="V72" s="10">
        <v>34.700000000000003</v>
      </c>
      <c r="W72" s="10">
        <v>67.8</v>
      </c>
      <c r="X72" s="10">
        <v>76.099999999999994</v>
      </c>
      <c r="Y72" s="10">
        <v>68.3</v>
      </c>
      <c r="Z72" s="10">
        <v>1.0660000000000001</v>
      </c>
      <c r="AA72" s="10">
        <v>32.9</v>
      </c>
      <c r="AB72" s="10">
        <v>23.1</v>
      </c>
      <c r="AC72" s="10">
        <v>29.9</v>
      </c>
      <c r="AD72" s="10">
        <v>66.599999999999994</v>
      </c>
      <c r="AE72" s="10">
        <v>71.5</v>
      </c>
      <c r="AF72" s="11">
        <v>62.4</v>
      </c>
      <c r="AG72" s="27">
        <v>75</v>
      </c>
      <c r="AH72" s="39">
        <f t="shared" si="170"/>
        <v>4.2000000000000037E-2</v>
      </c>
      <c r="AI72" s="39">
        <f t="shared" si="171"/>
        <v>-1.8000000000000016E-2</v>
      </c>
      <c r="AJ72" s="40">
        <f t="shared" si="172"/>
        <v>2.4000000000000021E-2</v>
      </c>
      <c r="AK72" s="41">
        <f t="shared" si="173"/>
        <v>3.150000000000003</v>
      </c>
      <c r="AL72" s="41">
        <f t="shared" si="174"/>
        <v>-1.3500000000000012</v>
      </c>
      <c r="AM72" s="42">
        <f t="shared" si="175"/>
        <v>1.8000000000000016</v>
      </c>
      <c r="AN72" s="41">
        <f t="shared" si="176"/>
        <v>157.20000000000002</v>
      </c>
      <c r="AO72" s="41">
        <f t="shared" si="177"/>
        <v>154.35</v>
      </c>
      <c r="AP72" s="42">
        <f t="shared" si="178"/>
        <v>161.70000000000002</v>
      </c>
      <c r="AQ72" s="41">
        <f t="shared" si="179"/>
        <v>51.733333333333327</v>
      </c>
      <c r="AR72" s="41">
        <f t="shared" si="180"/>
        <v>51.733333333333327</v>
      </c>
      <c r="AS72" s="41">
        <f t="shared" si="181"/>
        <v>39.166666666666664</v>
      </c>
      <c r="AT72" s="42">
        <f t="shared" si="182"/>
        <v>28.633333333333336</v>
      </c>
      <c r="AU72" s="41">
        <f t="shared" si="183"/>
        <v>54.866666666666674</v>
      </c>
      <c r="AV72" s="41">
        <f t="shared" si="184"/>
        <v>51.4</v>
      </c>
      <c r="AW72" s="41">
        <f t="shared" si="185"/>
        <v>70.733333333333334</v>
      </c>
      <c r="AX72" s="42">
        <f t="shared" si="186"/>
        <v>66.833333333333329</v>
      </c>
      <c r="AY72" s="41">
        <f t="shared" si="187"/>
        <v>12.566666666666663</v>
      </c>
      <c r="AZ72" s="41">
        <f t="shared" si="188"/>
        <v>23.099999999999991</v>
      </c>
      <c r="BA72" s="41">
        <f t="shared" si="189"/>
        <v>-15.86666666666666</v>
      </c>
      <c r="BB72" s="42">
        <f t="shared" si="190"/>
        <v>-15.43333333333333</v>
      </c>
      <c r="BC72" s="66">
        <v>-4.5</v>
      </c>
      <c r="BD72" s="51">
        <v>158.5</v>
      </c>
      <c r="BE72" s="66">
        <v>-4.5</v>
      </c>
      <c r="BF72" s="51">
        <v>156.5</v>
      </c>
      <c r="BG72" s="55"/>
      <c r="BH72" s="55"/>
      <c r="BI72" s="55"/>
      <c r="BJ72" s="55"/>
      <c r="BK72" s="55"/>
      <c r="BL72" s="55"/>
      <c r="BM72" s="55"/>
      <c r="BN72" s="55"/>
      <c r="BO72" s="66">
        <v>81</v>
      </c>
      <c r="BP72" s="51">
        <v>77</v>
      </c>
    </row>
    <row r="73" spans="1:68" x14ac:dyDescent="0.35">
      <c r="A73" s="18" t="s">
        <v>2</v>
      </c>
      <c r="B73" s="22" t="s">
        <v>84</v>
      </c>
      <c r="C73" s="8">
        <v>1.135</v>
      </c>
      <c r="D73" s="5">
        <v>1.0680000000000001</v>
      </c>
      <c r="E73" s="8">
        <v>1.1080000000000001</v>
      </c>
      <c r="F73" s="8">
        <v>47.5</v>
      </c>
      <c r="G73" s="8">
        <v>51.4</v>
      </c>
      <c r="H73" s="8">
        <v>46.1</v>
      </c>
      <c r="I73" s="8">
        <v>75.599999999999994</v>
      </c>
      <c r="J73" s="8">
        <v>72.900000000000006</v>
      </c>
      <c r="K73" s="8">
        <v>79.3</v>
      </c>
      <c r="L73" s="8">
        <v>1.1830000000000001</v>
      </c>
      <c r="M73" s="8">
        <v>56.8</v>
      </c>
      <c r="N73" s="8">
        <v>61.7</v>
      </c>
      <c r="O73" s="8">
        <v>42.7</v>
      </c>
      <c r="P73" s="8">
        <v>64</v>
      </c>
      <c r="Q73" s="8">
        <v>62.9</v>
      </c>
      <c r="R73" s="5">
        <v>67.099999999999994</v>
      </c>
      <c r="S73" s="8">
        <v>1.073</v>
      </c>
      <c r="T73" s="8">
        <v>47.3</v>
      </c>
      <c r="U73" s="8">
        <v>51.7</v>
      </c>
      <c r="V73" s="8">
        <v>41.9</v>
      </c>
      <c r="W73" s="8">
        <v>68.599999999999994</v>
      </c>
      <c r="X73" s="8">
        <v>64</v>
      </c>
      <c r="Y73" s="8">
        <v>77.2</v>
      </c>
      <c r="Z73" s="8">
        <v>1.117</v>
      </c>
      <c r="AA73" s="8">
        <v>37.4</v>
      </c>
      <c r="AB73" s="8">
        <v>49.8</v>
      </c>
      <c r="AC73" s="8">
        <v>20</v>
      </c>
      <c r="AD73" s="8">
        <v>64</v>
      </c>
      <c r="AE73" s="8">
        <v>71</v>
      </c>
      <c r="AF73" s="5">
        <v>46.9</v>
      </c>
      <c r="AG73" s="26">
        <v>81.5</v>
      </c>
      <c r="AH73" s="33">
        <f t="shared" si="170"/>
        <v>6.6999999999999948E-2</v>
      </c>
      <c r="AI73" s="33">
        <f t="shared" si="171"/>
        <v>3.5000000000000142E-2</v>
      </c>
      <c r="AJ73" s="34">
        <f t="shared" si="172"/>
        <v>6.6000000000000059E-2</v>
      </c>
      <c r="AK73" s="35">
        <f t="shared" si="173"/>
        <v>5.4604999999999961</v>
      </c>
      <c r="AL73" s="35">
        <f t="shared" si="174"/>
        <v>2.8525000000000116</v>
      </c>
      <c r="AM73" s="36">
        <f t="shared" si="175"/>
        <v>5.3790000000000049</v>
      </c>
      <c r="AN73" s="35">
        <f t="shared" si="176"/>
        <v>179.54450000000003</v>
      </c>
      <c r="AO73" s="35">
        <f t="shared" si="177"/>
        <v>177.75149999999999</v>
      </c>
      <c r="AP73" s="36">
        <f t="shared" si="178"/>
        <v>187.45</v>
      </c>
      <c r="AQ73" s="35">
        <f t="shared" si="179"/>
        <v>48.333333333333336</v>
      </c>
      <c r="AR73" s="35">
        <f t="shared" si="180"/>
        <v>53.733333333333327</v>
      </c>
      <c r="AS73" s="35">
        <f t="shared" si="181"/>
        <v>46.966666666666669</v>
      </c>
      <c r="AT73" s="36">
        <f t="shared" si="182"/>
        <v>35.733333333333327</v>
      </c>
      <c r="AU73" s="35">
        <f t="shared" si="183"/>
        <v>75.933333333333337</v>
      </c>
      <c r="AV73" s="35">
        <f t="shared" si="184"/>
        <v>64.666666666666671</v>
      </c>
      <c r="AW73" s="35">
        <f t="shared" si="185"/>
        <v>69.933333333333337</v>
      </c>
      <c r="AX73" s="36">
        <f t="shared" si="186"/>
        <v>60.633333333333333</v>
      </c>
      <c r="AY73" s="35">
        <f t="shared" si="187"/>
        <v>1.3666666666666671</v>
      </c>
      <c r="AZ73" s="35">
        <f t="shared" si="188"/>
        <v>18</v>
      </c>
      <c r="BA73" s="35">
        <f t="shared" si="189"/>
        <v>6</v>
      </c>
      <c r="BB73" s="36">
        <f t="shared" si="190"/>
        <v>4.0333333333333385</v>
      </c>
      <c r="BC73" s="52">
        <v>-5.5</v>
      </c>
      <c r="BD73" s="48">
        <v>175.5</v>
      </c>
      <c r="BE73" s="52">
        <v>-2.5</v>
      </c>
      <c r="BF73" s="48">
        <v>171.5</v>
      </c>
      <c r="BG73" s="52">
        <v>5.5</v>
      </c>
      <c r="BH73" s="55"/>
      <c r="BI73" s="55"/>
      <c r="BJ73" s="55"/>
      <c r="BK73" s="52">
        <v>0</v>
      </c>
      <c r="BL73" s="55"/>
      <c r="BM73" s="55"/>
      <c r="BN73" s="55"/>
      <c r="BO73" s="52">
        <v>113</v>
      </c>
      <c r="BP73" s="48">
        <v>88</v>
      </c>
    </row>
    <row r="74" spans="1:68" x14ac:dyDescent="0.35">
      <c r="A74" s="18" t="s">
        <v>16</v>
      </c>
      <c r="B74" s="22" t="s">
        <v>14</v>
      </c>
      <c r="C74" s="8">
        <v>1.0860000000000001</v>
      </c>
      <c r="D74" s="5">
        <v>1.0029999999999999</v>
      </c>
      <c r="E74" s="8">
        <v>1.119</v>
      </c>
      <c r="F74" s="8">
        <v>54.6</v>
      </c>
      <c r="G74" s="8">
        <v>56.6</v>
      </c>
      <c r="H74" s="8">
        <v>42.4</v>
      </c>
      <c r="I74" s="8">
        <v>81</v>
      </c>
      <c r="J74" s="8">
        <v>72.5</v>
      </c>
      <c r="K74" s="8">
        <v>88.5</v>
      </c>
      <c r="L74" s="8">
        <v>1.151</v>
      </c>
      <c r="M74" s="8">
        <v>39.700000000000003</v>
      </c>
      <c r="N74" s="8">
        <v>42.6</v>
      </c>
      <c r="O74" s="8">
        <v>34.9</v>
      </c>
      <c r="P74" s="8">
        <v>66.900000000000006</v>
      </c>
      <c r="Q74" s="8">
        <v>72.099999999999994</v>
      </c>
      <c r="R74" s="5">
        <v>58.6</v>
      </c>
      <c r="S74" s="8">
        <v>1.0169999999999999</v>
      </c>
      <c r="T74" s="8">
        <v>43</v>
      </c>
      <c r="U74" s="8">
        <v>37.5</v>
      </c>
      <c r="V74" s="8">
        <v>48.2</v>
      </c>
      <c r="W74" s="8">
        <v>63.4</v>
      </c>
      <c r="X74" s="8">
        <v>47.5</v>
      </c>
      <c r="Y74" s="8">
        <v>74.8</v>
      </c>
      <c r="Z74" s="8">
        <v>1.0569999999999999</v>
      </c>
      <c r="AA74" s="8">
        <v>36.9</v>
      </c>
      <c r="AB74" s="8">
        <v>50.6</v>
      </c>
      <c r="AC74" s="8">
        <v>18.600000000000001</v>
      </c>
      <c r="AD74" s="8">
        <v>47.9</v>
      </c>
      <c r="AE74" s="8">
        <v>46.5</v>
      </c>
      <c r="AF74" s="5">
        <v>53.7</v>
      </c>
      <c r="AG74" s="26">
        <v>73.5</v>
      </c>
      <c r="AH74" s="33">
        <f t="shared" si="170"/>
        <v>8.3000000000000185E-2</v>
      </c>
      <c r="AI74" s="33">
        <f t="shared" si="171"/>
        <v>0.10200000000000009</v>
      </c>
      <c r="AJ74" s="34">
        <f t="shared" si="172"/>
        <v>9.4000000000000083E-2</v>
      </c>
      <c r="AK74" s="35">
        <f t="shared" si="173"/>
        <v>6.1005000000000136</v>
      </c>
      <c r="AL74" s="35">
        <f t="shared" si="174"/>
        <v>7.497000000000007</v>
      </c>
      <c r="AM74" s="36">
        <f t="shared" si="175"/>
        <v>6.909000000000006</v>
      </c>
      <c r="AN74" s="35">
        <f t="shared" si="176"/>
        <v>153.54149999999998</v>
      </c>
      <c r="AO74" s="35">
        <f t="shared" si="177"/>
        <v>156.99600000000001</v>
      </c>
      <c r="AP74" s="36">
        <f t="shared" si="178"/>
        <v>162.28800000000001</v>
      </c>
      <c r="AQ74" s="35">
        <f t="shared" si="179"/>
        <v>51.199999999999996</v>
      </c>
      <c r="AR74" s="35">
        <f t="shared" si="180"/>
        <v>39.06666666666667</v>
      </c>
      <c r="AS74" s="35">
        <f t="shared" si="181"/>
        <v>42.9</v>
      </c>
      <c r="AT74" s="36">
        <f t="shared" si="182"/>
        <v>35.366666666666667</v>
      </c>
      <c r="AU74" s="35">
        <f t="shared" si="183"/>
        <v>80.666666666666671</v>
      </c>
      <c r="AV74" s="35">
        <f t="shared" si="184"/>
        <v>65.86666666666666</v>
      </c>
      <c r="AW74" s="35">
        <f t="shared" si="185"/>
        <v>61.9</v>
      </c>
      <c r="AX74" s="36">
        <f t="shared" si="186"/>
        <v>49.366666666666674</v>
      </c>
      <c r="AY74" s="35">
        <f t="shared" si="187"/>
        <v>8.2999999999999972</v>
      </c>
      <c r="AZ74" s="35">
        <f t="shared" si="188"/>
        <v>3.7000000000000028</v>
      </c>
      <c r="BA74" s="35">
        <f t="shared" si="189"/>
        <v>18.766666666666673</v>
      </c>
      <c r="BB74" s="36">
        <f t="shared" si="190"/>
        <v>16.499999999999986</v>
      </c>
      <c r="BC74" s="52">
        <v>-6.5</v>
      </c>
      <c r="BD74" s="48">
        <v>156.5</v>
      </c>
      <c r="BE74" s="52">
        <v>-3</v>
      </c>
      <c r="BF74" s="48">
        <v>153.5</v>
      </c>
      <c r="BG74" s="52">
        <v>6.5</v>
      </c>
      <c r="BH74" s="55"/>
      <c r="BI74" s="55"/>
      <c r="BJ74" s="55"/>
      <c r="BK74" s="52">
        <v>0</v>
      </c>
      <c r="BL74" s="55"/>
      <c r="BM74" s="55"/>
      <c r="BN74" s="55"/>
      <c r="BO74" s="52">
        <v>87</v>
      </c>
      <c r="BP74" s="48">
        <v>71</v>
      </c>
    </row>
    <row r="75" spans="1:68" x14ac:dyDescent="0.35">
      <c r="A75" s="18" t="s">
        <v>8</v>
      </c>
      <c r="B75" s="22" t="s">
        <v>22</v>
      </c>
      <c r="C75" s="8">
        <v>1.141</v>
      </c>
      <c r="D75" s="5">
        <v>0.97799999999999998</v>
      </c>
      <c r="E75" s="8">
        <v>1.1080000000000001</v>
      </c>
      <c r="F75" s="8">
        <v>41.8</v>
      </c>
      <c r="G75" s="8">
        <v>49.6</v>
      </c>
      <c r="H75" s="8">
        <v>41.4</v>
      </c>
      <c r="I75" s="8">
        <v>70.7</v>
      </c>
      <c r="J75" s="8">
        <v>70</v>
      </c>
      <c r="K75" s="8">
        <v>74.900000000000006</v>
      </c>
      <c r="L75" s="8">
        <v>1.1479999999999999</v>
      </c>
      <c r="M75" s="8">
        <v>35.700000000000003</v>
      </c>
      <c r="N75" s="8">
        <v>42.9</v>
      </c>
      <c r="O75" s="8">
        <v>33.5</v>
      </c>
      <c r="P75" s="8">
        <v>72.8</v>
      </c>
      <c r="Q75" s="8">
        <v>80.5</v>
      </c>
      <c r="R75" s="5">
        <v>46</v>
      </c>
      <c r="S75" s="8">
        <v>1.008</v>
      </c>
      <c r="T75" s="8">
        <v>40.5</v>
      </c>
      <c r="U75" s="8">
        <v>37.6</v>
      </c>
      <c r="V75" s="8">
        <v>36.1</v>
      </c>
      <c r="W75" s="8">
        <v>68.099999999999994</v>
      </c>
      <c r="X75" s="8">
        <v>62.7</v>
      </c>
      <c r="Y75" s="8">
        <v>76.099999999999994</v>
      </c>
      <c r="Z75" s="8">
        <v>1.01</v>
      </c>
      <c r="AA75" s="8">
        <v>24.8</v>
      </c>
      <c r="AB75" s="8">
        <v>23.6</v>
      </c>
      <c r="AC75" s="8">
        <v>23.8</v>
      </c>
      <c r="AD75" s="8">
        <v>68.3</v>
      </c>
      <c r="AE75" s="8">
        <v>66.3</v>
      </c>
      <c r="AF75" s="5">
        <v>77.7</v>
      </c>
      <c r="AG75" s="26">
        <v>71</v>
      </c>
      <c r="AH75" s="33">
        <f t="shared" si="170"/>
        <v>0.16300000000000003</v>
      </c>
      <c r="AI75" s="33">
        <f t="shared" si="171"/>
        <v>0.10000000000000009</v>
      </c>
      <c r="AJ75" s="34">
        <f t="shared" si="172"/>
        <v>0.1379999999999999</v>
      </c>
      <c r="AK75" s="35">
        <f t="shared" si="173"/>
        <v>11.573000000000002</v>
      </c>
      <c r="AL75" s="35">
        <f t="shared" si="174"/>
        <v>7.1000000000000068</v>
      </c>
      <c r="AM75" s="36">
        <f t="shared" si="175"/>
        <v>9.7979999999999929</v>
      </c>
      <c r="AN75" s="35">
        <f t="shared" si="176"/>
        <v>150.44899999999998</v>
      </c>
      <c r="AO75" s="35">
        <f t="shared" si="177"/>
        <v>150.23600000000002</v>
      </c>
      <c r="AP75" s="36">
        <f t="shared" si="178"/>
        <v>153.21799999999999</v>
      </c>
      <c r="AQ75" s="35">
        <f t="shared" si="179"/>
        <v>44.266666666666673</v>
      </c>
      <c r="AR75" s="35">
        <f t="shared" si="180"/>
        <v>37.366666666666667</v>
      </c>
      <c r="AS75" s="35">
        <f t="shared" si="181"/>
        <v>38.066666666666663</v>
      </c>
      <c r="AT75" s="36">
        <f t="shared" si="182"/>
        <v>24.066666666666666</v>
      </c>
      <c r="AU75" s="35">
        <f t="shared" si="183"/>
        <v>71.86666666666666</v>
      </c>
      <c r="AV75" s="35">
        <f t="shared" si="184"/>
        <v>66.433333333333337</v>
      </c>
      <c r="AW75" s="35">
        <f t="shared" si="185"/>
        <v>68.966666666666669</v>
      </c>
      <c r="AX75" s="36">
        <f t="shared" si="186"/>
        <v>70.766666666666666</v>
      </c>
      <c r="AY75" s="35">
        <f t="shared" si="187"/>
        <v>6.2000000000000099</v>
      </c>
      <c r="AZ75" s="35">
        <f t="shared" si="188"/>
        <v>13.3</v>
      </c>
      <c r="BA75" s="35">
        <f t="shared" si="189"/>
        <v>2.8999999999999915</v>
      </c>
      <c r="BB75" s="36">
        <f t="shared" si="190"/>
        <v>-4.3333333333333286</v>
      </c>
      <c r="BC75" s="52">
        <v>-9.5</v>
      </c>
      <c r="BD75" s="48">
        <v>153.5</v>
      </c>
      <c r="BE75" s="52">
        <v>-5</v>
      </c>
      <c r="BF75" s="48">
        <v>148</v>
      </c>
      <c r="BG75" s="52">
        <v>9.5</v>
      </c>
      <c r="BH75" s="55"/>
      <c r="BI75" s="52">
        <v>9.5</v>
      </c>
      <c r="BJ75" s="55"/>
      <c r="BK75" s="52">
        <v>1</v>
      </c>
      <c r="BL75" s="55"/>
      <c r="BM75" s="55"/>
      <c r="BN75" s="55"/>
      <c r="BO75" s="52">
        <v>100</v>
      </c>
      <c r="BP75" s="48">
        <v>93</v>
      </c>
    </row>
    <row r="76" spans="1:68" ht="15" thickBot="1" x14ac:dyDescent="0.4">
      <c r="A76" s="23" t="s">
        <v>75</v>
      </c>
      <c r="B76" s="19" t="s">
        <v>89</v>
      </c>
      <c r="C76" s="10">
        <v>1.0920000000000001</v>
      </c>
      <c r="D76" s="11">
        <v>0.98199999999999998</v>
      </c>
      <c r="E76" s="10">
        <v>1.107</v>
      </c>
      <c r="F76" s="10">
        <v>43.7</v>
      </c>
      <c r="G76" s="10">
        <v>43.7</v>
      </c>
      <c r="H76" s="10">
        <v>46.4</v>
      </c>
      <c r="I76" s="10">
        <v>78.8</v>
      </c>
      <c r="J76" s="10">
        <v>73.400000000000006</v>
      </c>
      <c r="K76" s="10">
        <v>87.1</v>
      </c>
      <c r="L76" s="10">
        <v>1.069</v>
      </c>
      <c r="M76" s="10">
        <v>30.6</v>
      </c>
      <c r="N76" s="10">
        <v>32.700000000000003</v>
      </c>
      <c r="O76" s="10">
        <v>21.6</v>
      </c>
      <c r="P76" s="10">
        <v>62.9</v>
      </c>
      <c r="Q76" s="10">
        <v>62.4</v>
      </c>
      <c r="R76" s="11">
        <v>58.7</v>
      </c>
      <c r="S76" s="10">
        <v>0.96599999999999997</v>
      </c>
      <c r="T76" s="10">
        <v>26.3</v>
      </c>
      <c r="U76" s="10">
        <v>30.5</v>
      </c>
      <c r="V76" s="10">
        <v>18</v>
      </c>
      <c r="W76" s="10">
        <v>36.299999999999997</v>
      </c>
      <c r="X76" s="10">
        <v>30.8</v>
      </c>
      <c r="Y76" s="10">
        <v>38.6</v>
      </c>
      <c r="Z76" s="10">
        <v>0.98899999999999999</v>
      </c>
      <c r="AA76" s="10">
        <v>27.9</v>
      </c>
      <c r="AB76" s="10">
        <v>34.200000000000003</v>
      </c>
      <c r="AC76" s="10">
        <v>16.899999999999999</v>
      </c>
      <c r="AD76" s="10">
        <v>40.299999999999997</v>
      </c>
      <c r="AE76" s="10">
        <v>35.700000000000003</v>
      </c>
      <c r="AF76" s="11">
        <v>41.6</v>
      </c>
      <c r="AG76" s="27">
        <v>70.5</v>
      </c>
      <c r="AH76" s="39">
        <f t="shared" si="170"/>
        <v>0.1100000000000001</v>
      </c>
      <c r="AI76" s="39">
        <f t="shared" si="171"/>
        <v>0.14100000000000001</v>
      </c>
      <c r="AJ76" s="40">
        <f t="shared" si="172"/>
        <v>7.999999999999996E-2</v>
      </c>
      <c r="AK76" s="41">
        <f t="shared" si="173"/>
        <v>7.755000000000007</v>
      </c>
      <c r="AL76" s="41">
        <f t="shared" si="174"/>
        <v>9.9405000000000001</v>
      </c>
      <c r="AM76" s="42">
        <f t="shared" si="175"/>
        <v>5.639999999999997</v>
      </c>
      <c r="AN76" s="41">
        <f t="shared" si="176"/>
        <v>146.21699999999998</v>
      </c>
      <c r="AO76" s="41">
        <f t="shared" si="177"/>
        <v>146.1465</v>
      </c>
      <c r="AP76" s="42">
        <f t="shared" si="178"/>
        <v>145.089</v>
      </c>
      <c r="AQ76" s="41">
        <f t="shared" si="179"/>
        <v>44.6</v>
      </c>
      <c r="AR76" s="41">
        <f t="shared" si="180"/>
        <v>28.3</v>
      </c>
      <c r="AS76" s="41">
        <f t="shared" si="181"/>
        <v>24.933333333333334</v>
      </c>
      <c r="AT76" s="42">
        <f t="shared" si="182"/>
        <v>26.333333333333332</v>
      </c>
      <c r="AU76" s="41">
        <f t="shared" si="183"/>
        <v>79.766666666666666</v>
      </c>
      <c r="AV76" s="41">
        <f t="shared" si="184"/>
        <v>61.333333333333336</v>
      </c>
      <c r="AW76" s="41">
        <f t="shared" si="185"/>
        <v>35.233333333333327</v>
      </c>
      <c r="AX76" s="42">
        <f t="shared" si="186"/>
        <v>39.199999999999996</v>
      </c>
      <c r="AY76" s="41">
        <f t="shared" si="187"/>
        <v>19.666666666666668</v>
      </c>
      <c r="AZ76" s="41">
        <f t="shared" si="188"/>
        <v>1.9666666666666686</v>
      </c>
      <c r="BA76" s="41">
        <f t="shared" si="189"/>
        <v>44.533333333333339</v>
      </c>
      <c r="BB76" s="42">
        <f t="shared" si="190"/>
        <v>22.13333333333334</v>
      </c>
      <c r="BC76" s="66">
        <v>-5.5</v>
      </c>
      <c r="BD76" s="51">
        <v>148.5</v>
      </c>
      <c r="BE76" s="66">
        <v>-6</v>
      </c>
      <c r="BF76" s="51">
        <v>143</v>
      </c>
      <c r="BG76" s="55"/>
      <c r="BH76" s="55"/>
      <c r="BI76" s="55"/>
      <c r="BJ76" s="55"/>
      <c r="BK76" s="55"/>
      <c r="BL76" s="55"/>
      <c r="BM76" s="55"/>
      <c r="BN76" s="55"/>
      <c r="BO76" s="66">
        <v>85</v>
      </c>
      <c r="BP76" s="51">
        <v>83</v>
      </c>
    </row>
    <row r="77" spans="1:68" x14ac:dyDescent="0.35">
      <c r="A77" s="18" t="s">
        <v>28</v>
      </c>
      <c r="B77" s="22" t="s">
        <v>12</v>
      </c>
      <c r="C77" s="8">
        <v>1.0249999999999999</v>
      </c>
      <c r="D77" s="5">
        <v>1.004</v>
      </c>
      <c r="E77" s="8">
        <v>1.0289999999999999</v>
      </c>
      <c r="F77" s="8">
        <v>45.9</v>
      </c>
      <c r="G77" s="8">
        <v>47.8</v>
      </c>
      <c r="H77" s="8">
        <v>45.1</v>
      </c>
      <c r="I77" s="8">
        <v>60.5</v>
      </c>
      <c r="J77" s="8">
        <v>49.8</v>
      </c>
      <c r="K77" s="8">
        <v>67.900000000000006</v>
      </c>
      <c r="L77" s="8">
        <v>1.1120000000000001</v>
      </c>
      <c r="M77" s="8">
        <v>45.6</v>
      </c>
      <c r="N77" s="8">
        <v>54.9</v>
      </c>
      <c r="O77" s="8">
        <v>38.1</v>
      </c>
      <c r="P77" s="8">
        <v>59.9</v>
      </c>
      <c r="Q77" s="8">
        <v>59</v>
      </c>
      <c r="R77" s="5">
        <v>63.6</v>
      </c>
      <c r="S77" s="8">
        <v>1.0329999999999999</v>
      </c>
      <c r="T77" s="8">
        <v>44.3</v>
      </c>
      <c r="U77" s="8">
        <v>45.7</v>
      </c>
      <c r="V77" s="8">
        <v>39.1</v>
      </c>
      <c r="W77" s="8">
        <v>66.8</v>
      </c>
      <c r="X77" s="8">
        <v>57.2</v>
      </c>
      <c r="Y77" s="8">
        <v>72.400000000000006</v>
      </c>
      <c r="Z77" s="8">
        <v>0.98699999999999999</v>
      </c>
      <c r="AA77" s="8">
        <v>29.4</v>
      </c>
      <c r="AB77" s="8">
        <v>34.9</v>
      </c>
      <c r="AC77" s="8">
        <v>14.9</v>
      </c>
      <c r="AD77" s="8">
        <v>51</v>
      </c>
      <c r="AE77" s="8">
        <v>51.5</v>
      </c>
      <c r="AF77" s="5">
        <v>40.299999999999997</v>
      </c>
      <c r="AG77" s="26">
        <v>69</v>
      </c>
      <c r="AH77" s="33">
        <f t="shared" si="170"/>
        <v>2.0999999999999908E-2</v>
      </c>
      <c r="AI77" s="33">
        <f t="shared" si="171"/>
        <v>-4.0000000000000036E-3</v>
      </c>
      <c r="AJ77" s="34">
        <f t="shared" si="172"/>
        <v>0.12500000000000011</v>
      </c>
      <c r="AK77" s="35">
        <f t="shared" si="173"/>
        <v>1.4489999999999936</v>
      </c>
      <c r="AL77" s="35">
        <f t="shared" si="174"/>
        <v>-0.27600000000000025</v>
      </c>
      <c r="AM77" s="36">
        <f t="shared" si="175"/>
        <v>8.6250000000000071</v>
      </c>
      <c r="AN77" s="35">
        <f t="shared" si="176"/>
        <v>140.001</v>
      </c>
      <c r="AO77" s="35">
        <f t="shared" si="177"/>
        <v>142.27799999999999</v>
      </c>
      <c r="AP77" s="36">
        <f t="shared" si="178"/>
        <v>144.83100000000002</v>
      </c>
      <c r="AQ77" s="35">
        <f t="shared" si="179"/>
        <v>46.266666666666659</v>
      </c>
      <c r="AR77" s="35">
        <f t="shared" si="180"/>
        <v>46.199999999999996</v>
      </c>
      <c r="AS77" s="35">
        <f t="shared" si="181"/>
        <v>43.033333333333331</v>
      </c>
      <c r="AT77" s="36">
        <f t="shared" si="182"/>
        <v>26.400000000000002</v>
      </c>
      <c r="AU77" s="35">
        <f t="shared" si="183"/>
        <v>59.4</v>
      </c>
      <c r="AV77" s="35">
        <f t="shared" si="184"/>
        <v>60.833333333333336</v>
      </c>
      <c r="AW77" s="35">
        <f t="shared" si="185"/>
        <v>65.466666666666669</v>
      </c>
      <c r="AX77" s="36">
        <f t="shared" si="186"/>
        <v>47.6</v>
      </c>
      <c r="AY77" s="35">
        <f t="shared" si="187"/>
        <v>3.2333333333333272</v>
      </c>
      <c r="AZ77" s="35">
        <f t="shared" si="188"/>
        <v>19.799999999999994</v>
      </c>
      <c r="BA77" s="35">
        <f t="shared" si="189"/>
        <v>-6.06666666666667</v>
      </c>
      <c r="BB77" s="36">
        <f t="shared" si="190"/>
        <v>13.233333333333334</v>
      </c>
      <c r="BC77" s="52">
        <v>-3.5</v>
      </c>
      <c r="BD77" s="48">
        <v>143.5</v>
      </c>
      <c r="BE77" s="52">
        <v>-3</v>
      </c>
      <c r="BF77" s="48">
        <v>141</v>
      </c>
      <c r="BG77" s="55"/>
      <c r="BH77" s="55"/>
      <c r="BI77" s="55"/>
      <c r="BJ77" s="55"/>
      <c r="BK77" s="55"/>
      <c r="BL77" s="55"/>
      <c r="BM77" s="55"/>
      <c r="BN77" s="55"/>
      <c r="BO77" s="52">
        <v>73</v>
      </c>
      <c r="BP77" s="48">
        <v>70</v>
      </c>
    </row>
    <row r="78" spans="1:68" x14ac:dyDescent="0.35">
      <c r="A78" s="18" t="s">
        <v>69</v>
      </c>
      <c r="B78" s="22" t="s">
        <v>18</v>
      </c>
      <c r="C78" s="8">
        <v>1.0669999999999999</v>
      </c>
      <c r="D78" s="5">
        <v>0.997</v>
      </c>
      <c r="E78" s="8">
        <v>1.0649999999999999</v>
      </c>
      <c r="F78" s="8">
        <v>55.4</v>
      </c>
      <c r="G78" s="8">
        <v>57.8</v>
      </c>
      <c r="H78" s="8">
        <v>48.1</v>
      </c>
      <c r="I78" s="8">
        <v>65.599999999999994</v>
      </c>
      <c r="J78" s="8">
        <v>56.4</v>
      </c>
      <c r="K78" s="8">
        <v>68.2</v>
      </c>
      <c r="L78" s="8">
        <v>1.0980000000000001</v>
      </c>
      <c r="M78" s="8">
        <v>41.9</v>
      </c>
      <c r="N78" s="8">
        <v>54.8</v>
      </c>
      <c r="O78" s="8">
        <v>26.7</v>
      </c>
      <c r="P78" s="8">
        <v>55.2</v>
      </c>
      <c r="Q78" s="8">
        <v>52.5</v>
      </c>
      <c r="R78" s="5">
        <v>70</v>
      </c>
      <c r="S78" s="8">
        <v>1.014</v>
      </c>
      <c r="T78" s="8">
        <v>42.2</v>
      </c>
      <c r="U78" s="8">
        <v>42.9</v>
      </c>
      <c r="V78" s="8">
        <v>33.299999999999997</v>
      </c>
      <c r="W78" s="8">
        <v>64.599999999999994</v>
      </c>
      <c r="X78" s="8">
        <v>59.9</v>
      </c>
      <c r="Y78" s="8">
        <v>71.7</v>
      </c>
      <c r="Z78" s="8">
        <v>1.0660000000000001</v>
      </c>
      <c r="AA78" s="8">
        <v>29.2</v>
      </c>
      <c r="AB78" s="8">
        <v>34.4</v>
      </c>
      <c r="AC78" s="8">
        <v>17.600000000000001</v>
      </c>
      <c r="AD78" s="8">
        <v>65</v>
      </c>
      <c r="AE78" s="8">
        <v>63.8</v>
      </c>
      <c r="AF78" s="5">
        <v>60</v>
      </c>
      <c r="AG78" s="26">
        <v>68</v>
      </c>
      <c r="AH78" s="33">
        <f t="shared" si="170"/>
        <v>6.9999999999999951E-2</v>
      </c>
      <c r="AI78" s="33">
        <f t="shared" si="171"/>
        <v>5.0999999999999934E-2</v>
      </c>
      <c r="AJ78" s="34">
        <f t="shared" si="172"/>
        <v>3.2000000000000028E-2</v>
      </c>
      <c r="AK78" s="35">
        <f t="shared" si="173"/>
        <v>4.7599999999999962</v>
      </c>
      <c r="AL78" s="35">
        <f t="shared" si="174"/>
        <v>3.4679999999999955</v>
      </c>
      <c r="AM78" s="36">
        <f t="shared" si="175"/>
        <v>2.1760000000000019</v>
      </c>
      <c r="AN78" s="35">
        <f t="shared" si="176"/>
        <v>140.352</v>
      </c>
      <c r="AO78" s="35">
        <f t="shared" si="177"/>
        <v>141.37199999999999</v>
      </c>
      <c r="AP78" s="36">
        <f t="shared" si="178"/>
        <v>147.15200000000002</v>
      </c>
      <c r="AQ78" s="35">
        <f t="shared" si="179"/>
        <v>53.766666666666659</v>
      </c>
      <c r="AR78" s="35">
        <f t="shared" si="180"/>
        <v>41.133333333333333</v>
      </c>
      <c r="AS78" s="35">
        <f t="shared" si="181"/>
        <v>39.466666666666661</v>
      </c>
      <c r="AT78" s="36">
        <f t="shared" si="182"/>
        <v>27.066666666666663</v>
      </c>
      <c r="AU78" s="35">
        <f t="shared" si="183"/>
        <v>63.4</v>
      </c>
      <c r="AV78" s="35">
        <f t="shared" si="184"/>
        <v>59.233333333333327</v>
      </c>
      <c r="AW78" s="35">
        <f t="shared" si="185"/>
        <v>65.399999999999991</v>
      </c>
      <c r="AX78" s="36">
        <f t="shared" si="186"/>
        <v>62.933333333333337</v>
      </c>
      <c r="AY78" s="35">
        <f t="shared" si="187"/>
        <v>14.299999999999997</v>
      </c>
      <c r="AZ78" s="35">
        <f t="shared" si="188"/>
        <v>14.06666666666667</v>
      </c>
      <c r="BA78" s="35">
        <f t="shared" si="189"/>
        <v>-1.9999999999999929</v>
      </c>
      <c r="BB78" s="36">
        <f t="shared" si="190"/>
        <v>-3.7000000000000099</v>
      </c>
      <c r="BC78" s="52">
        <v>-4.5</v>
      </c>
      <c r="BD78" s="48">
        <v>144.5</v>
      </c>
      <c r="BE78" s="52">
        <v>-3.5</v>
      </c>
      <c r="BF78" s="48">
        <v>141</v>
      </c>
      <c r="BG78" s="55"/>
      <c r="BH78" s="55"/>
      <c r="BI78" s="55"/>
      <c r="BJ78" s="55"/>
      <c r="BK78" s="55"/>
      <c r="BL78" s="55"/>
      <c r="BM78" s="55"/>
      <c r="BN78" s="55"/>
      <c r="BO78" s="52">
        <v>78</v>
      </c>
      <c r="BP78" s="48">
        <v>65</v>
      </c>
    </row>
    <row r="79" spans="1:68" x14ac:dyDescent="0.35">
      <c r="A79" s="18" t="s">
        <v>67</v>
      </c>
      <c r="B79" s="22" t="s">
        <v>33</v>
      </c>
      <c r="C79" s="8">
        <v>1.147</v>
      </c>
      <c r="D79" s="5">
        <v>0.99299999999999999</v>
      </c>
      <c r="E79" s="8">
        <v>1.141</v>
      </c>
      <c r="F79" s="8">
        <v>48.8</v>
      </c>
      <c r="G79" s="8">
        <v>50.4</v>
      </c>
      <c r="H79" s="8">
        <v>49.2</v>
      </c>
      <c r="I79" s="8">
        <v>78.8</v>
      </c>
      <c r="J79" s="8">
        <v>64.5</v>
      </c>
      <c r="K79" s="8">
        <v>89</v>
      </c>
      <c r="L79" s="8">
        <v>1.1080000000000001</v>
      </c>
      <c r="M79" s="8">
        <v>39.9</v>
      </c>
      <c r="N79" s="8">
        <v>42.9</v>
      </c>
      <c r="O79" s="8">
        <v>25.8</v>
      </c>
      <c r="P79" s="8">
        <v>62.8</v>
      </c>
      <c r="Q79" s="8">
        <v>59.4</v>
      </c>
      <c r="R79" s="5">
        <v>71</v>
      </c>
      <c r="S79" s="8">
        <v>0.98899999999999999</v>
      </c>
      <c r="T79" s="8">
        <v>42.7</v>
      </c>
      <c r="U79" s="8">
        <v>43.5</v>
      </c>
      <c r="V79" s="8">
        <v>33.799999999999997</v>
      </c>
      <c r="W79" s="8">
        <v>62.4</v>
      </c>
      <c r="X79" s="8">
        <v>46.4</v>
      </c>
      <c r="Y79" s="8">
        <v>74.599999999999994</v>
      </c>
      <c r="Z79" s="8">
        <v>1.0509999999999999</v>
      </c>
      <c r="AA79" s="8">
        <v>38.299999999999997</v>
      </c>
      <c r="AB79" s="8">
        <v>39.200000000000003</v>
      </c>
      <c r="AC79" s="8">
        <v>40.1</v>
      </c>
      <c r="AD79" s="8">
        <v>46.8</v>
      </c>
      <c r="AE79" s="8">
        <v>39.799999999999997</v>
      </c>
      <c r="AF79" s="5">
        <v>72</v>
      </c>
      <c r="AG79" s="26">
        <v>76</v>
      </c>
      <c r="AH79" s="33">
        <f t="shared" si="170"/>
        <v>0.15400000000000003</v>
      </c>
      <c r="AI79" s="33">
        <f t="shared" si="171"/>
        <v>0.15200000000000002</v>
      </c>
      <c r="AJ79" s="34">
        <f t="shared" si="172"/>
        <v>5.7000000000000162E-2</v>
      </c>
      <c r="AK79" s="35">
        <f t="shared" si="173"/>
        <v>11.704000000000002</v>
      </c>
      <c r="AL79" s="35">
        <f t="shared" si="174"/>
        <v>11.552000000000001</v>
      </c>
      <c r="AM79" s="36">
        <f t="shared" si="175"/>
        <v>4.3320000000000123</v>
      </c>
      <c r="AN79" s="35">
        <f t="shared" si="176"/>
        <v>162.64000000000001</v>
      </c>
      <c r="AO79" s="35">
        <f t="shared" si="177"/>
        <v>161.88</v>
      </c>
      <c r="AP79" s="36">
        <f t="shared" si="178"/>
        <v>164.08399999999997</v>
      </c>
      <c r="AQ79" s="35">
        <f t="shared" si="179"/>
        <v>49.466666666666661</v>
      </c>
      <c r="AR79" s="35">
        <f t="shared" si="180"/>
        <v>36.199999999999996</v>
      </c>
      <c r="AS79" s="35">
        <f t="shared" si="181"/>
        <v>40</v>
      </c>
      <c r="AT79" s="36">
        <f t="shared" si="182"/>
        <v>39.199999999999996</v>
      </c>
      <c r="AU79" s="35">
        <f t="shared" si="183"/>
        <v>77.433333333333337</v>
      </c>
      <c r="AV79" s="35">
        <f t="shared" si="184"/>
        <v>64.399999999999991</v>
      </c>
      <c r="AW79" s="35">
        <f t="shared" si="185"/>
        <v>61.133333333333326</v>
      </c>
      <c r="AX79" s="36">
        <f t="shared" si="186"/>
        <v>52.866666666666667</v>
      </c>
      <c r="AY79" s="35">
        <f t="shared" si="187"/>
        <v>9.4666666666666615</v>
      </c>
      <c r="AZ79" s="35">
        <f t="shared" si="188"/>
        <v>-3</v>
      </c>
      <c r="BA79" s="35">
        <f t="shared" si="189"/>
        <v>16.300000000000011</v>
      </c>
      <c r="BB79" s="36">
        <f t="shared" si="190"/>
        <v>11.533333333333324</v>
      </c>
      <c r="BC79" s="52">
        <v>-9.5</v>
      </c>
      <c r="BD79" s="48">
        <v>153.5</v>
      </c>
      <c r="BE79" s="52">
        <v>-7.5</v>
      </c>
      <c r="BF79" s="48">
        <v>160</v>
      </c>
      <c r="BG79" s="55"/>
      <c r="BH79" s="48" t="s">
        <v>152</v>
      </c>
      <c r="BI79" s="55"/>
      <c r="BJ79" s="48" t="s">
        <v>152</v>
      </c>
      <c r="BK79" s="55"/>
      <c r="BL79" s="48">
        <v>0</v>
      </c>
      <c r="BM79" s="55"/>
      <c r="BN79" s="48">
        <v>0</v>
      </c>
      <c r="BO79" s="52">
        <v>78</v>
      </c>
      <c r="BP79" s="48">
        <v>65</v>
      </c>
    </row>
    <row r="80" spans="1:68" ht="15" thickBot="1" x14ac:dyDescent="0.4">
      <c r="A80" s="23" t="s">
        <v>65</v>
      </c>
      <c r="B80" s="19" t="s">
        <v>78</v>
      </c>
      <c r="C80" s="10">
        <v>1.097</v>
      </c>
      <c r="D80" s="11">
        <v>0.97499999999999998</v>
      </c>
      <c r="E80" s="10">
        <v>1.093</v>
      </c>
      <c r="F80" s="10">
        <v>49.4</v>
      </c>
      <c r="G80" s="10">
        <v>52.8</v>
      </c>
      <c r="H80" s="10">
        <v>48.9</v>
      </c>
      <c r="I80" s="10">
        <v>66.5</v>
      </c>
      <c r="J80" s="10">
        <v>64.8</v>
      </c>
      <c r="K80" s="10">
        <v>74.7</v>
      </c>
      <c r="L80" s="10">
        <v>1.1739999999999999</v>
      </c>
      <c r="M80" s="10">
        <v>43.7</v>
      </c>
      <c r="N80" s="10">
        <v>50.2</v>
      </c>
      <c r="O80" s="10">
        <v>44.7</v>
      </c>
      <c r="P80" s="10">
        <v>81.099999999999994</v>
      </c>
      <c r="Q80" s="10">
        <v>80.599999999999994</v>
      </c>
      <c r="R80" s="11">
        <v>77.099999999999994</v>
      </c>
      <c r="S80" s="10">
        <v>0.97499999999999998</v>
      </c>
      <c r="T80" s="10">
        <v>32.5</v>
      </c>
      <c r="U80" s="10">
        <v>38</v>
      </c>
      <c r="V80" s="10">
        <v>29.9</v>
      </c>
      <c r="W80" s="10">
        <v>61.4</v>
      </c>
      <c r="X80" s="10">
        <v>64.900000000000006</v>
      </c>
      <c r="Y80" s="10">
        <v>62.6</v>
      </c>
      <c r="Z80" s="10">
        <v>1.1020000000000001</v>
      </c>
      <c r="AA80" s="10">
        <v>31.9</v>
      </c>
      <c r="AB80" s="10">
        <v>37.5</v>
      </c>
      <c r="AC80" s="10">
        <v>32.4</v>
      </c>
      <c r="AD80" s="10">
        <v>78.099999999999994</v>
      </c>
      <c r="AE80" s="10">
        <v>81.3</v>
      </c>
      <c r="AF80" s="11">
        <v>68.2</v>
      </c>
      <c r="AG80" s="27">
        <v>61</v>
      </c>
      <c r="AH80" s="39">
        <f t="shared" si="170"/>
        <v>0.122</v>
      </c>
      <c r="AI80" s="39">
        <f t="shared" si="171"/>
        <v>0.11799999999999999</v>
      </c>
      <c r="AJ80" s="40">
        <f t="shared" si="172"/>
        <v>7.1999999999999842E-2</v>
      </c>
      <c r="AK80" s="41">
        <f t="shared" si="173"/>
        <v>7.4420000000000002</v>
      </c>
      <c r="AL80" s="41">
        <f t="shared" si="174"/>
        <v>7.1979999999999995</v>
      </c>
      <c r="AM80" s="42">
        <f t="shared" si="175"/>
        <v>4.3919999999999906</v>
      </c>
      <c r="AN80" s="41">
        <f t="shared" si="176"/>
        <v>126.39200000000001</v>
      </c>
      <c r="AO80" s="41">
        <f t="shared" si="177"/>
        <v>126.14800000000001</v>
      </c>
      <c r="AP80" s="42">
        <f t="shared" si="178"/>
        <v>138.83599999999998</v>
      </c>
      <c r="AQ80" s="73">
        <f t="shared" si="179"/>
        <v>50.366666666666667</v>
      </c>
      <c r="AR80" s="41">
        <f t="shared" si="180"/>
        <v>46.20000000000001</v>
      </c>
      <c r="AS80" s="41">
        <f t="shared" si="181"/>
        <v>33.466666666666669</v>
      </c>
      <c r="AT80" s="42">
        <f t="shared" si="182"/>
        <v>33.933333333333337</v>
      </c>
      <c r="AU80" s="41">
        <f t="shared" si="183"/>
        <v>68.666666666666671</v>
      </c>
      <c r="AV80" s="41">
        <f t="shared" si="184"/>
        <v>79.599999999999994</v>
      </c>
      <c r="AW80" s="41">
        <f t="shared" si="185"/>
        <v>62.966666666666669</v>
      </c>
      <c r="AX80" s="42">
        <f t="shared" si="186"/>
        <v>75.86666666666666</v>
      </c>
      <c r="AY80" s="41">
        <f t="shared" si="187"/>
        <v>16.899999999999999</v>
      </c>
      <c r="AZ80" s="41">
        <f t="shared" si="188"/>
        <v>12.266666666666673</v>
      </c>
      <c r="BA80" s="41">
        <f t="shared" si="189"/>
        <v>5.7000000000000028</v>
      </c>
      <c r="BB80" s="42">
        <f t="shared" si="190"/>
        <v>3.7333333333333343</v>
      </c>
      <c r="BC80" s="66">
        <v>-8.5</v>
      </c>
      <c r="BD80" s="51">
        <v>132.5</v>
      </c>
      <c r="BE80" s="66">
        <v>-4.5</v>
      </c>
      <c r="BF80" s="51">
        <v>128.5</v>
      </c>
      <c r="BG80" s="66">
        <v>8.5</v>
      </c>
      <c r="BH80" s="55"/>
      <c r="BI80" s="55"/>
      <c r="BJ80" s="55"/>
      <c r="BK80" s="66">
        <v>1</v>
      </c>
      <c r="BL80" s="55"/>
      <c r="BM80" s="55"/>
      <c r="BN80" s="55"/>
      <c r="BO80" s="66">
        <v>62</v>
      </c>
      <c r="BP80" s="51">
        <v>60</v>
      </c>
    </row>
    <row r="81" spans="1:70" x14ac:dyDescent="0.35">
      <c r="A81" s="18" t="s">
        <v>16</v>
      </c>
      <c r="B81" s="22" t="s">
        <v>75</v>
      </c>
      <c r="C81" s="8">
        <v>1.1379999999999999</v>
      </c>
      <c r="D81" s="5">
        <v>1.073</v>
      </c>
      <c r="E81" s="8">
        <v>1.107</v>
      </c>
      <c r="F81" s="8">
        <v>49</v>
      </c>
      <c r="G81" s="8">
        <v>62.7</v>
      </c>
      <c r="H81" s="8">
        <v>34.6</v>
      </c>
      <c r="I81" s="8">
        <v>74.099999999999994</v>
      </c>
      <c r="J81" s="8">
        <v>69.099999999999994</v>
      </c>
      <c r="K81" s="8">
        <v>81.5</v>
      </c>
      <c r="L81" s="8">
        <v>1.1180000000000001</v>
      </c>
      <c r="M81" s="8">
        <v>38.700000000000003</v>
      </c>
      <c r="N81" s="8">
        <v>46.1</v>
      </c>
      <c r="O81" s="8">
        <v>21</v>
      </c>
      <c r="P81" s="8">
        <v>68</v>
      </c>
      <c r="Q81" s="8">
        <v>70</v>
      </c>
      <c r="R81" s="5">
        <v>52</v>
      </c>
      <c r="S81" s="8">
        <v>1.073</v>
      </c>
      <c r="T81" s="8">
        <v>36.299999999999997</v>
      </c>
      <c r="U81" s="8">
        <v>39.700000000000003</v>
      </c>
      <c r="V81" s="8">
        <v>33.6</v>
      </c>
      <c r="W81" s="8">
        <v>70.7</v>
      </c>
      <c r="X81" s="8">
        <v>75.099999999999994</v>
      </c>
      <c r="Y81" s="8">
        <v>77.8</v>
      </c>
      <c r="Z81" s="8">
        <v>1.099</v>
      </c>
      <c r="AA81" s="8">
        <v>35.1</v>
      </c>
      <c r="AB81" s="8">
        <v>41.1</v>
      </c>
      <c r="AC81" s="8">
        <v>22.5</v>
      </c>
      <c r="AD81" s="8">
        <v>57.9</v>
      </c>
      <c r="AE81" s="8">
        <v>61</v>
      </c>
      <c r="AF81" s="5">
        <v>50</v>
      </c>
      <c r="AG81" s="26">
        <v>72</v>
      </c>
      <c r="AH81" s="33">
        <f t="shared" si="170"/>
        <v>6.4999999999999947E-2</v>
      </c>
      <c r="AI81" s="33">
        <f t="shared" si="171"/>
        <v>3.400000000000003E-2</v>
      </c>
      <c r="AJ81" s="34">
        <f t="shared" si="172"/>
        <v>1.9000000000000128E-2</v>
      </c>
      <c r="AK81" s="35">
        <f t="shared" si="173"/>
        <v>4.6799999999999962</v>
      </c>
      <c r="AL81" s="35">
        <f t="shared" si="174"/>
        <v>2.4480000000000022</v>
      </c>
      <c r="AM81" s="36">
        <f t="shared" si="175"/>
        <v>1.3680000000000092</v>
      </c>
      <c r="AN81" s="35">
        <f t="shared" si="176"/>
        <v>159.19199999999998</v>
      </c>
      <c r="AO81" s="35">
        <f t="shared" si="177"/>
        <v>156.95999999999998</v>
      </c>
      <c r="AP81" s="36">
        <f t="shared" si="178"/>
        <v>159.624</v>
      </c>
      <c r="AQ81" s="35">
        <f t="shared" si="179"/>
        <v>48.766666666666673</v>
      </c>
      <c r="AR81" s="35">
        <f t="shared" si="180"/>
        <v>35.266666666666673</v>
      </c>
      <c r="AS81" s="35">
        <f t="shared" si="181"/>
        <v>36.533333333333331</v>
      </c>
      <c r="AT81" s="36">
        <f t="shared" si="182"/>
        <v>32.9</v>
      </c>
      <c r="AU81" s="35">
        <f t="shared" si="183"/>
        <v>74.899999999999991</v>
      </c>
      <c r="AV81" s="35">
        <f t="shared" si="184"/>
        <v>63.333333333333336</v>
      </c>
      <c r="AW81" s="35">
        <f t="shared" si="185"/>
        <v>74.533333333333346</v>
      </c>
      <c r="AX81" s="36">
        <f t="shared" si="186"/>
        <v>56.300000000000004</v>
      </c>
      <c r="AY81" s="35">
        <f t="shared" si="187"/>
        <v>12.233333333333341</v>
      </c>
      <c r="AZ81" s="35">
        <f t="shared" si="188"/>
        <v>2.3666666666666742</v>
      </c>
      <c r="BA81" s="35">
        <f t="shared" si="189"/>
        <v>0.36666666666664582</v>
      </c>
      <c r="BB81" s="36">
        <f t="shared" si="190"/>
        <v>7.0333333333333314</v>
      </c>
      <c r="BC81" s="52">
        <v>-7</v>
      </c>
      <c r="BD81" s="48">
        <v>158</v>
      </c>
      <c r="BE81" s="52">
        <v>-5</v>
      </c>
      <c r="BF81" s="48">
        <v>154.5</v>
      </c>
      <c r="BG81" s="55"/>
      <c r="BH81" s="55"/>
      <c r="BI81" s="55"/>
      <c r="BJ81" s="55"/>
      <c r="BK81" s="55"/>
      <c r="BL81" s="55"/>
      <c r="BM81" s="55"/>
      <c r="BN81" s="55"/>
      <c r="BO81" s="52">
        <v>80</v>
      </c>
      <c r="BP81" s="48">
        <v>77</v>
      </c>
    </row>
    <row r="82" spans="1:70" ht="15" thickBot="1" x14ac:dyDescent="0.4">
      <c r="A82" s="23" t="s">
        <v>8</v>
      </c>
      <c r="B82" s="19" t="s">
        <v>2</v>
      </c>
      <c r="C82" s="10">
        <v>1.1299999999999999</v>
      </c>
      <c r="D82" s="11">
        <v>1.0649999999999999</v>
      </c>
      <c r="E82" s="10">
        <v>1.1259999999999999</v>
      </c>
      <c r="F82" s="10">
        <v>47.7</v>
      </c>
      <c r="G82" s="10">
        <v>62.6</v>
      </c>
      <c r="H82" s="10">
        <v>43.5</v>
      </c>
      <c r="I82" s="10">
        <v>74.3</v>
      </c>
      <c r="J82" s="10">
        <v>81.7</v>
      </c>
      <c r="K82" s="10">
        <v>78.400000000000006</v>
      </c>
      <c r="L82" s="10">
        <v>1.1830000000000001</v>
      </c>
      <c r="M82" s="10">
        <v>45.8</v>
      </c>
      <c r="N82" s="10">
        <v>53.4</v>
      </c>
      <c r="O82" s="10">
        <v>39.4</v>
      </c>
      <c r="P82" s="10">
        <v>74.3</v>
      </c>
      <c r="Q82" s="10">
        <v>81.400000000000006</v>
      </c>
      <c r="R82" s="11">
        <v>49.3</v>
      </c>
      <c r="S82" s="10">
        <v>1.073</v>
      </c>
      <c r="T82" s="10">
        <v>37.1</v>
      </c>
      <c r="U82" s="10">
        <v>33.799999999999997</v>
      </c>
      <c r="V82" s="10">
        <v>36.799999999999997</v>
      </c>
      <c r="W82" s="10">
        <v>74.099999999999994</v>
      </c>
      <c r="X82" s="10">
        <v>74.900000000000006</v>
      </c>
      <c r="Y82" s="10">
        <v>77.400000000000006</v>
      </c>
      <c r="Z82" s="10">
        <v>1.0089999999999999</v>
      </c>
      <c r="AA82" s="10">
        <v>26.2</v>
      </c>
      <c r="AB82" s="10">
        <v>29</v>
      </c>
      <c r="AC82" s="10">
        <v>14.4</v>
      </c>
      <c r="AD82" s="10">
        <v>54.8</v>
      </c>
      <c r="AE82" s="10">
        <v>56.3</v>
      </c>
      <c r="AF82" s="11">
        <v>68.2</v>
      </c>
      <c r="AG82" s="27">
        <v>77</v>
      </c>
      <c r="AH82" s="39">
        <f t="shared" si="170"/>
        <v>6.4999999999999947E-2</v>
      </c>
      <c r="AI82" s="39">
        <f t="shared" si="171"/>
        <v>5.2999999999999936E-2</v>
      </c>
      <c r="AJ82" s="40">
        <f t="shared" si="172"/>
        <v>0.17400000000000015</v>
      </c>
      <c r="AK82" s="41">
        <f t="shared" si="173"/>
        <v>5.0049999999999955</v>
      </c>
      <c r="AL82" s="41">
        <f t="shared" si="174"/>
        <v>4.0809999999999951</v>
      </c>
      <c r="AM82" s="42">
        <f t="shared" si="175"/>
        <v>13.398000000000012</v>
      </c>
      <c r="AN82" s="41">
        <f t="shared" si="176"/>
        <v>169.01499999999999</v>
      </c>
      <c r="AO82" s="41">
        <f t="shared" si="177"/>
        <v>169.32299999999998</v>
      </c>
      <c r="AP82" s="42">
        <f t="shared" si="178"/>
        <v>168.78400000000002</v>
      </c>
      <c r="AQ82" s="41">
        <f t="shared" si="179"/>
        <v>51.266666666666673</v>
      </c>
      <c r="AR82" s="41">
        <f t="shared" si="180"/>
        <v>46.199999999999996</v>
      </c>
      <c r="AS82" s="41">
        <f t="shared" si="181"/>
        <v>35.9</v>
      </c>
      <c r="AT82" s="42">
        <f t="shared" si="182"/>
        <v>23.200000000000003</v>
      </c>
      <c r="AU82" s="41">
        <f t="shared" si="183"/>
        <v>78.13333333333334</v>
      </c>
      <c r="AV82" s="41">
        <f t="shared" si="184"/>
        <v>68.333333333333329</v>
      </c>
      <c r="AW82" s="41">
        <f t="shared" si="185"/>
        <v>75.466666666666669</v>
      </c>
      <c r="AX82" s="42">
        <f t="shared" si="186"/>
        <v>59.766666666666673</v>
      </c>
      <c r="AY82" s="41">
        <f t="shared" si="187"/>
        <v>15.366666666666674</v>
      </c>
      <c r="AZ82" s="41">
        <f t="shared" si="188"/>
        <v>22.999999999999993</v>
      </c>
      <c r="BA82" s="41">
        <f t="shared" si="189"/>
        <v>2.6666666666666714</v>
      </c>
      <c r="BB82" s="42">
        <f t="shared" si="190"/>
        <v>8.5666666666666558</v>
      </c>
      <c r="BC82" s="66">
        <v>-7</v>
      </c>
      <c r="BD82" s="51">
        <v>174.5</v>
      </c>
      <c r="BE82" s="66">
        <v>-8.5</v>
      </c>
      <c r="BF82" s="51">
        <v>169</v>
      </c>
      <c r="BG82" s="55"/>
      <c r="BH82" s="55"/>
      <c r="BI82" s="66">
        <v>-7</v>
      </c>
      <c r="BJ82" s="55"/>
      <c r="BK82" s="55"/>
      <c r="BL82" s="55"/>
      <c r="BM82" s="66">
        <v>1</v>
      </c>
      <c r="BN82" s="55"/>
      <c r="BO82" s="66">
        <v>85</v>
      </c>
      <c r="BP82" s="51">
        <v>65</v>
      </c>
    </row>
    <row r="83" spans="1:70" x14ac:dyDescent="0.35">
      <c r="A83" s="18" t="s">
        <v>65</v>
      </c>
      <c r="B83" s="22" t="s">
        <v>69</v>
      </c>
      <c r="C83" s="8">
        <v>0.99299999999999999</v>
      </c>
      <c r="D83" s="5">
        <v>0.99199999999999999</v>
      </c>
      <c r="E83" s="8">
        <v>1.0269999999999999</v>
      </c>
      <c r="F83" s="8">
        <v>42.8</v>
      </c>
      <c r="G83" s="8">
        <v>47.4</v>
      </c>
      <c r="H83" s="8">
        <v>39.700000000000003</v>
      </c>
      <c r="I83" s="8">
        <v>65.3</v>
      </c>
      <c r="J83" s="8">
        <v>65.7</v>
      </c>
      <c r="K83" s="8">
        <v>67.3</v>
      </c>
      <c r="L83" s="8">
        <v>1.089</v>
      </c>
      <c r="M83" s="8">
        <v>32.9</v>
      </c>
      <c r="N83" s="8">
        <v>38.200000000000003</v>
      </c>
      <c r="O83" s="8">
        <v>21</v>
      </c>
      <c r="P83" s="8">
        <v>75</v>
      </c>
      <c r="Q83" s="8">
        <v>77</v>
      </c>
      <c r="R83" s="5">
        <v>73.599999999999994</v>
      </c>
      <c r="S83" s="8">
        <v>0.97399999999999998</v>
      </c>
      <c r="T83" s="8">
        <v>35</v>
      </c>
      <c r="U83" s="8">
        <v>39.799999999999997</v>
      </c>
      <c r="V83" s="8">
        <v>29.3</v>
      </c>
      <c r="W83" s="8">
        <v>64.2</v>
      </c>
      <c r="X83" s="8">
        <v>63.4</v>
      </c>
      <c r="Y83" s="8">
        <v>66.8</v>
      </c>
      <c r="Z83" s="8">
        <v>0.998</v>
      </c>
      <c r="AA83" s="8">
        <v>25.4</v>
      </c>
      <c r="AB83" s="8">
        <v>31</v>
      </c>
      <c r="AC83" s="8">
        <v>16.7</v>
      </c>
      <c r="AD83" s="8">
        <v>58.9</v>
      </c>
      <c r="AE83" s="8">
        <v>59</v>
      </c>
      <c r="AF83" s="5">
        <v>69.2</v>
      </c>
      <c r="AG83" s="26">
        <v>61</v>
      </c>
      <c r="AH83" s="33">
        <f t="shared" si="170"/>
        <v>1.0000000000000009E-3</v>
      </c>
      <c r="AI83" s="33">
        <f t="shared" si="171"/>
        <v>5.2999999999999936E-2</v>
      </c>
      <c r="AJ83" s="34">
        <f t="shared" si="172"/>
        <v>9.099999999999997E-2</v>
      </c>
      <c r="AK83" s="35">
        <f t="shared" si="173"/>
        <v>6.1000000000000054E-2</v>
      </c>
      <c r="AL83" s="35">
        <f t="shared" si="174"/>
        <v>3.2329999999999961</v>
      </c>
      <c r="AM83" s="36">
        <f t="shared" si="175"/>
        <v>5.5509999999999984</v>
      </c>
      <c r="AN83" s="35">
        <f t="shared" si="176"/>
        <v>121.08499999999999</v>
      </c>
      <c r="AO83" s="35">
        <f t="shared" si="177"/>
        <v>122.06099999999999</v>
      </c>
      <c r="AP83" s="36">
        <f t="shared" si="178"/>
        <v>127.30699999999999</v>
      </c>
      <c r="AQ83" s="35">
        <f t="shared" si="179"/>
        <v>43.29999999999999</v>
      </c>
      <c r="AR83" s="35">
        <f t="shared" si="180"/>
        <v>30.7</v>
      </c>
      <c r="AS83" s="35">
        <f t="shared" si="181"/>
        <v>34.699999999999996</v>
      </c>
      <c r="AT83" s="36">
        <f t="shared" si="182"/>
        <v>24.366666666666664</v>
      </c>
      <c r="AU83" s="35">
        <f t="shared" si="183"/>
        <v>66.100000000000009</v>
      </c>
      <c r="AV83" s="35">
        <f t="shared" si="184"/>
        <v>75.2</v>
      </c>
      <c r="AW83" s="35">
        <f t="shared" si="185"/>
        <v>64.8</v>
      </c>
      <c r="AX83" s="36">
        <f t="shared" si="186"/>
        <v>62.366666666666674</v>
      </c>
      <c r="AY83" s="35">
        <f t="shared" si="187"/>
        <v>8.5999999999999943</v>
      </c>
      <c r="AZ83" s="35">
        <f t="shared" si="188"/>
        <v>6.3333333333333357</v>
      </c>
      <c r="BA83" s="35">
        <f t="shared" si="189"/>
        <v>1.3000000000000114</v>
      </c>
      <c r="BB83" s="36">
        <f t="shared" si="190"/>
        <v>12.833333333333329</v>
      </c>
      <c r="BC83" s="52">
        <v>-3</v>
      </c>
      <c r="BD83" s="48">
        <v>123.5</v>
      </c>
      <c r="BE83" s="52">
        <v>-1.5</v>
      </c>
      <c r="BF83" s="48">
        <v>121</v>
      </c>
      <c r="BG83" s="55"/>
      <c r="BH83" s="55"/>
      <c r="BI83" s="55"/>
      <c r="BJ83" s="55"/>
      <c r="BK83" s="55"/>
      <c r="BL83" s="55"/>
      <c r="BM83" s="55"/>
      <c r="BN83" s="55"/>
      <c r="BO83" s="52">
        <v>69</v>
      </c>
      <c r="BP83" s="48">
        <v>50</v>
      </c>
    </row>
    <row r="84" spans="1:70" ht="15" thickBot="1" x14ac:dyDescent="0.4">
      <c r="A84" s="23" t="s">
        <v>67</v>
      </c>
      <c r="B84" s="19" t="s">
        <v>28</v>
      </c>
      <c r="C84" s="10">
        <v>1.089</v>
      </c>
      <c r="D84" s="11">
        <v>1.018</v>
      </c>
      <c r="E84" s="10">
        <v>1.105</v>
      </c>
      <c r="F84" s="10">
        <v>44.1</v>
      </c>
      <c r="G84" s="10">
        <v>42.1</v>
      </c>
      <c r="H84" s="10">
        <v>43.9</v>
      </c>
      <c r="I84" s="10">
        <v>78.599999999999994</v>
      </c>
      <c r="J84" s="10">
        <v>75.8</v>
      </c>
      <c r="K84" s="10">
        <v>85.2</v>
      </c>
      <c r="L84" s="10">
        <v>1.0549999999999999</v>
      </c>
      <c r="M84" s="10">
        <v>30.6</v>
      </c>
      <c r="N84" s="10">
        <v>34.6</v>
      </c>
      <c r="O84" s="10">
        <v>21.6</v>
      </c>
      <c r="P84" s="10">
        <v>62.3</v>
      </c>
      <c r="Q84" s="10">
        <v>64.900000000000006</v>
      </c>
      <c r="R84" s="11">
        <v>63.6</v>
      </c>
      <c r="S84" s="10">
        <v>0.98099999999999998</v>
      </c>
      <c r="T84" s="10">
        <v>35.9</v>
      </c>
      <c r="U84" s="10">
        <v>34.4</v>
      </c>
      <c r="V84" s="10">
        <v>34.4</v>
      </c>
      <c r="W84" s="10">
        <v>59.9</v>
      </c>
      <c r="X84" s="10">
        <v>42.4</v>
      </c>
      <c r="Y84" s="10">
        <v>68.900000000000006</v>
      </c>
      <c r="Z84" s="10">
        <v>1.0880000000000001</v>
      </c>
      <c r="AA84" s="10">
        <v>40.299999999999997</v>
      </c>
      <c r="AB84" s="10">
        <v>50.1</v>
      </c>
      <c r="AC84" s="10">
        <v>30.4</v>
      </c>
      <c r="AD84" s="10">
        <v>57.3</v>
      </c>
      <c r="AE84" s="10">
        <v>58.6</v>
      </c>
      <c r="AF84" s="11">
        <v>53.2</v>
      </c>
      <c r="AG84" s="27">
        <v>70</v>
      </c>
      <c r="AH84" s="39">
        <f t="shared" si="170"/>
        <v>7.0999999999999952E-2</v>
      </c>
      <c r="AI84" s="39">
        <f>E84-S84</f>
        <v>0.124</v>
      </c>
      <c r="AJ84" s="40">
        <f t="shared" si="172"/>
        <v>-3.300000000000014E-2</v>
      </c>
      <c r="AK84" s="41">
        <f t="shared" si="173"/>
        <v>4.9699999999999971</v>
      </c>
      <c r="AL84" s="41">
        <f t="shared" si="174"/>
        <v>8.68</v>
      </c>
      <c r="AM84" s="42">
        <f t="shared" si="175"/>
        <v>-2.3100000000000098</v>
      </c>
      <c r="AN84" s="41">
        <f t="shared" si="176"/>
        <v>147.49</v>
      </c>
      <c r="AO84" s="41">
        <f t="shared" si="177"/>
        <v>146.01999999999998</v>
      </c>
      <c r="AP84" s="42">
        <f t="shared" si="178"/>
        <v>150.01</v>
      </c>
      <c r="AQ84" s="41">
        <f t="shared" si="179"/>
        <v>43.366666666666667</v>
      </c>
      <c r="AR84" s="41">
        <f t="shared" si="180"/>
        <v>28.933333333333337</v>
      </c>
      <c r="AS84" s="41">
        <f t="shared" si="181"/>
        <v>34.9</v>
      </c>
      <c r="AT84" s="42">
        <f t="shared" si="182"/>
        <v>40.266666666666673</v>
      </c>
      <c r="AU84" s="41">
        <f t="shared" si="183"/>
        <v>79.86666666666666</v>
      </c>
      <c r="AV84" s="41">
        <f t="shared" si="184"/>
        <v>63.6</v>
      </c>
      <c r="AW84" s="41">
        <f t="shared" si="185"/>
        <v>57.066666666666663</v>
      </c>
      <c r="AX84" s="42">
        <f t="shared" si="186"/>
        <v>56.366666666666674</v>
      </c>
      <c r="AY84" s="41">
        <f t="shared" si="187"/>
        <v>8.4666666666666686</v>
      </c>
      <c r="AZ84" s="41">
        <f t="shared" si="188"/>
        <v>-11.333333333333336</v>
      </c>
      <c r="BA84" s="41">
        <f t="shared" si="189"/>
        <v>22.799999999999997</v>
      </c>
      <c r="BB84" s="42">
        <f t="shared" si="190"/>
        <v>7.2333333333333272</v>
      </c>
      <c r="BC84" s="66">
        <v>-5</v>
      </c>
      <c r="BD84" s="51">
        <v>147.5</v>
      </c>
      <c r="BE84" s="66">
        <v>-4</v>
      </c>
      <c r="BF84" s="51">
        <v>144</v>
      </c>
      <c r="BG84" s="55"/>
      <c r="BH84" s="55"/>
      <c r="BI84" s="55"/>
      <c r="BJ84" s="55"/>
      <c r="BK84" s="55"/>
      <c r="BL84" s="55"/>
      <c r="BM84" s="55"/>
      <c r="BN84" s="55"/>
      <c r="BO84" s="66">
        <v>70</v>
      </c>
      <c r="BP84" s="51">
        <v>64</v>
      </c>
    </row>
    <row r="85" spans="1:70" x14ac:dyDescent="0.35">
      <c r="A85" s="18" t="s">
        <v>129</v>
      </c>
      <c r="B85" s="22" t="s">
        <v>130</v>
      </c>
      <c r="C85" s="8">
        <v>1.0309999999999999</v>
      </c>
      <c r="D85" s="5">
        <v>1.0329999999999999</v>
      </c>
      <c r="E85" s="8">
        <v>1.026</v>
      </c>
      <c r="F85" s="8">
        <v>61.2</v>
      </c>
      <c r="G85" s="8">
        <v>73</v>
      </c>
      <c r="H85" s="8">
        <v>52.6</v>
      </c>
      <c r="I85" s="8">
        <v>57.2</v>
      </c>
      <c r="J85" s="8">
        <v>40.4</v>
      </c>
      <c r="K85" s="8">
        <v>63.5</v>
      </c>
      <c r="L85" s="8">
        <v>1.103</v>
      </c>
      <c r="M85" s="8">
        <v>47.8</v>
      </c>
      <c r="N85" s="8">
        <v>49.4</v>
      </c>
      <c r="O85" s="8">
        <v>44.6</v>
      </c>
      <c r="P85" s="8">
        <v>53.6</v>
      </c>
      <c r="Q85" s="8">
        <v>51.2</v>
      </c>
      <c r="R85" s="5">
        <v>50.7</v>
      </c>
      <c r="S85" s="8">
        <v>1.04</v>
      </c>
      <c r="T85" s="8">
        <v>55.3</v>
      </c>
      <c r="U85" s="8">
        <v>60.2</v>
      </c>
      <c r="V85" s="8">
        <v>54.2</v>
      </c>
      <c r="W85" s="8">
        <v>59.8</v>
      </c>
      <c r="X85" s="8">
        <v>49.5</v>
      </c>
      <c r="Y85" s="8">
        <v>71.8</v>
      </c>
      <c r="Z85" s="8">
        <v>1.103</v>
      </c>
      <c r="AA85" s="8">
        <v>46.3</v>
      </c>
      <c r="AB85" s="8">
        <v>55.3</v>
      </c>
      <c r="AC85" s="8">
        <v>35.4</v>
      </c>
      <c r="AD85" s="8">
        <v>53.1</v>
      </c>
      <c r="AE85" s="8">
        <v>59.6</v>
      </c>
      <c r="AF85" s="5">
        <v>30.8</v>
      </c>
      <c r="AG85" s="58">
        <v>72.5</v>
      </c>
      <c r="AH85" s="33">
        <f t="shared" si="170"/>
        <v>-2.0000000000000018E-3</v>
      </c>
      <c r="AI85" s="33">
        <f t="shared" si="171"/>
        <v>-1.4000000000000012E-2</v>
      </c>
      <c r="AJ85" s="59">
        <f t="shared" si="172"/>
        <v>0</v>
      </c>
      <c r="AK85" s="35">
        <f t="shared" si="173"/>
        <v>-0.14500000000000013</v>
      </c>
      <c r="AL85" s="35">
        <f>AI85*$AG85</f>
        <v>-1.015000000000001</v>
      </c>
      <c r="AM85" s="35">
        <f t="shared" si="175"/>
        <v>0</v>
      </c>
      <c r="AN85" s="60">
        <f t="shared" si="176"/>
        <v>149.64000000000001</v>
      </c>
      <c r="AO85" s="35">
        <f t="shared" si="177"/>
        <v>149.785</v>
      </c>
      <c r="AP85" s="38">
        <f t="shared" si="178"/>
        <v>159.935</v>
      </c>
      <c r="AQ85" s="35">
        <f t="shared" si="179"/>
        <v>62.266666666666659</v>
      </c>
      <c r="AR85" s="35">
        <f t="shared" si="180"/>
        <v>47.266666666666659</v>
      </c>
      <c r="AS85" s="35">
        <f t="shared" si="181"/>
        <v>56.566666666666663</v>
      </c>
      <c r="AT85" s="38">
        <f t="shared" si="182"/>
        <v>45.666666666666664</v>
      </c>
      <c r="AU85" s="35">
        <f t="shared" si="183"/>
        <v>53.699999999999996</v>
      </c>
      <c r="AV85" s="35">
        <f t="shared" si="184"/>
        <v>51.833333333333336</v>
      </c>
      <c r="AW85" s="35">
        <f t="shared" si="185"/>
        <v>60.366666666666667</v>
      </c>
      <c r="AX85" s="35">
        <f t="shared" si="186"/>
        <v>47.833333333333336</v>
      </c>
      <c r="AY85" s="60">
        <f t="shared" si="187"/>
        <v>5.6999999999999957</v>
      </c>
      <c r="AZ85" s="35">
        <f t="shared" si="188"/>
        <v>1.5999999999999943</v>
      </c>
      <c r="BA85" s="35">
        <f t="shared" si="189"/>
        <v>-6.6666666666666714</v>
      </c>
      <c r="BB85" s="38">
        <f t="shared" si="190"/>
        <v>4</v>
      </c>
      <c r="BC85" s="52">
        <v>1</v>
      </c>
      <c r="BD85" s="54">
        <v>155.5</v>
      </c>
      <c r="BE85" s="47">
        <v>-1</v>
      </c>
      <c r="BF85" s="53">
        <v>154</v>
      </c>
      <c r="BG85" s="55"/>
      <c r="BH85" s="55"/>
      <c r="BI85" s="55"/>
      <c r="BJ85" s="55"/>
      <c r="BK85" s="55"/>
      <c r="BL85" s="55"/>
      <c r="BM85" s="55"/>
      <c r="BN85" s="55"/>
      <c r="BO85" s="52">
        <v>84</v>
      </c>
      <c r="BP85" s="52">
        <v>86</v>
      </c>
      <c r="BQ85" s="74"/>
    </row>
    <row r="86" spans="1:70" x14ac:dyDescent="0.35">
      <c r="A86" s="18" t="s">
        <v>131</v>
      </c>
      <c r="B86" s="22" t="s">
        <v>132</v>
      </c>
      <c r="C86" s="8">
        <v>1.0549999999999999</v>
      </c>
      <c r="D86" s="5">
        <v>0.93100000000000005</v>
      </c>
      <c r="E86" s="8">
        <v>1.0529999999999999</v>
      </c>
      <c r="F86" s="8">
        <v>50.6</v>
      </c>
      <c r="G86" s="8">
        <v>54.7</v>
      </c>
      <c r="H86" s="8">
        <v>47.8</v>
      </c>
      <c r="I86" s="8">
        <v>60.2</v>
      </c>
      <c r="J86" s="8">
        <v>64</v>
      </c>
      <c r="K86" s="8">
        <v>68</v>
      </c>
      <c r="L86" s="8">
        <v>1.1220000000000001</v>
      </c>
      <c r="M86" s="8">
        <v>44.8</v>
      </c>
      <c r="N86" s="8">
        <v>43.6</v>
      </c>
      <c r="O86" s="8">
        <v>41.3</v>
      </c>
      <c r="P86" s="8">
        <v>65</v>
      </c>
      <c r="Q86" s="8">
        <v>58.4</v>
      </c>
      <c r="R86" s="5">
        <v>73.2</v>
      </c>
      <c r="S86" s="8">
        <v>0.89800000000000002</v>
      </c>
      <c r="T86" s="8">
        <v>33.299999999999997</v>
      </c>
      <c r="U86" s="8">
        <v>33.299999999999997</v>
      </c>
      <c r="V86" s="8">
        <v>36.9</v>
      </c>
      <c r="W86" s="8">
        <v>37.1</v>
      </c>
      <c r="X86" s="8">
        <v>26.2</v>
      </c>
      <c r="Y86" s="8">
        <v>35.9</v>
      </c>
      <c r="Z86" s="8">
        <v>1.046</v>
      </c>
      <c r="AA86" s="8">
        <v>55.1</v>
      </c>
      <c r="AB86" s="8">
        <v>54.1</v>
      </c>
      <c r="AC86" s="8">
        <v>44.6</v>
      </c>
      <c r="AD86" s="8">
        <v>49.4</v>
      </c>
      <c r="AE86" s="8">
        <v>46.6</v>
      </c>
      <c r="AF86" s="5">
        <v>55.3</v>
      </c>
      <c r="AG86" s="26">
        <v>69</v>
      </c>
      <c r="AH86" s="33">
        <f t="shared" si="170"/>
        <v>0.12399999999999989</v>
      </c>
      <c r="AI86" s="33">
        <f t="shared" si="171"/>
        <v>0.15499999999999992</v>
      </c>
      <c r="AJ86" s="34">
        <f t="shared" si="172"/>
        <v>7.6000000000000068E-2</v>
      </c>
      <c r="AK86" s="69">
        <f t="shared" si="173"/>
        <v>8.5559999999999921</v>
      </c>
      <c r="AL86" s="35">
        <f t="shared" si="174"/>
        <v>10.694999999999995</v>
      </c>
      <c r="AM86" s="36">
        <f t="shared" si="175"/>
        <v>5.2440000000000051</v>
      </c>
      <c r="AN86" s="69">
        <f t="shared" si="176"/>
        <v>137.03399999999999</v>
      </c>
      <c r="AO86" s="35">
        <f t="shared" si="177"/>
        <v>134.619</v>
      </c>
      <c r="AP86" s="36">
        <f t="shared" si="178"/>
        <v>149.59200000000001</v>
      </c>
      <c r="AQ86" s="35">
        <f t="shared" si="179"/>
        <v>51.033333333333339</v>
      </c>
      <c r="AR86" s="35">
        <f t="shared" si="180"/>
        <v>43.233333333333327</v>
      </c>
      <c r="AS86" s="35">
        <f t="shared" si="181"/>
        <v>34.5</v>
      </c>
      <c r="AT86" s="36">
        <f t="shared" si="182"/>
        <v>51.266666666666673</v>
      </c>
      <c r="AU86" s="35">
        <f t="shared" si="183"/>
        <v>64.066666666666663</v>
      </c>
      <c r="AV86" s="35">
        <f t="shared" si="184"/>
        <v>65.533333333333346</v>
      </c>
      <c r="AW86" s="35">
        <f t="shared" si="185"/>
        <v>33.066666666666663</v>
      </c>
      <c r="AX86" s="36">
        <f t="shared" si="186"/>
        <v>50.433333333333337</v>
      </c>
      <c r="AY86" s="35">
        <f t="shared" si="187"/>
        <v>16.533333333333339</v>
      </c>
      <c r="AZ86" s="35">
        <f t="shared" si="188"/>
        <v>-8.0333333333333456</v>
      </c>
      <c r="BA86" s="35">
        <f t="shared" si="189"/>
        <v>31</v>
      </c>
      <c r="BB86" s="36">
        <f t="shared" si="190"/>
        <v>15.100000000000009</v>
      </c>
      <c r="BC86" s="49">
        <v>-8.5</v>
      </c>
      <c r="BD86" s="48">
        <v>141.5</v>
      </c>
      <c r="BE86" s="52">
        <v>-10</v>
      </c>
      <c r="BF86" s="48">
        <v>137</v>
      </c>
      <c r="BG86" s="55"/>
      <c r="BH86" s="55"/>
      <c r="BI86" s="52">
        <v>-8.5</v>
      </c>
      <c r="BJ86" s="55"/>
      <c r="BK86" s="55"/>
      <c r="BL86" s="55"/>
      <c r="BM86" s="52">
        <v>1</v>
      </c>
      <c r="BN86" s="55"/>
      <c r="BO86" s="52">
        <v>89</v>
      </c>
      <c r="BP86" s="52">
        <v>59</v>
      </c>
      <c r="BQ86" s="74"/>
    </row>
    <row r="87" spans="1:70" x14ac:dyDescent="0.35">
      <c r="A87" s="18" t="s">
        <v>133</v>
      </c>
      <c r="B87" s="22" t="s">
        <v>134</v>
      </c>
      <c r="C87" s="8">
        <v>1.0369999999999999</v>
      </c>
      <c r="D87" s="5">
        <v>0.97099999999999997</v>
      </c>
      <c r="E87" s="8">
        <v>1.028</v>
      </c>
      <c r="F87" s="8">
        <v>54.8</v>
      </c>
      <c r="G87" s="8">
        <v>49.9</v>
      </c>
      <c r="H87" s="8">
        <v>49.6</v>
      </c>
      <c r="I87" s="8">
        <v>61.9</v>
      </c>
      <c r="J87" s="8">
        <v>43.8</v>
      </c>
      <c r="K87" s="8">
        <v>75.2</v>
      </c>
      <c r="L87" s="8">
        <v>0.997</v>
      </c>
      <c r="M87" s="8">
        <v>43.5</v>
      </c>
      <c r="N87" s="8">
        <v>52.3</v>
      </c>
      <c r="O87" s="8">
        <v>31</v>
      </c>
      <c r="P87" s="8">
        <v>38.6</v>
      </c>
      <c r="Q87" s="8">
        <v>34.700000000000003</v>
      </c>
      <c r="R87" s="5">
        <v>39.4</v>
      </c>
      <c r="S87" s="8">
        <v>0.99299999999999999</v>
      </c>
      <c r="T87" s="8">
        <v>43.4</v>
      </c>
      <c r="U87" s="8">
        <v>45.4</v>
      </c>
      <c r="V87" s="8">
        <v>42.3</v>
      </c>
      <c r="W87" s="8">
        <v>55.8</v>
      </c>
      <c r="X87" s="8">
        <v>42.8</v>
      </c>
      <c r="Y87" s="8">
        <v>66.8</v>
      </c>
      <c r="Z87" s="8">
        <v>0.98099999999999998</v>
      </c>
      <c r="AA87" s="8">
        <v>42.3</v>
      </c>
      <c r="AB87" s="8">
        <v>47.1</v>
      </c>
      <c r="AC87" s="8">
        <v>29.6</v>
      </c>
      <c r="AD87" s="8">
        <v>27.2</v>
      </c>
      <c r="AE87" s="8">
        <v>24.8</v>
      </c>
      <c r="AF87" s="5">
        <v>41.8</v>
      </c>
      <c r="AG87" s="61">
        <v>73</v>
      </c>
      <c r="AH87" s="33">
        <f t="shared" si="170"/>
        <v>6.5999999999999948E-2</v>
      </c>
      <c r="AI87" s="33">
        <f t="shared" si="171"/>
        <v>3.5000000000000031E-2</v>
      </c>
      <c r="AJ87" s="34">
        <f t="shared" si="172"/>
        <v>1.6000000000000014E-2</v>
      </c>
      <c r="AK87" s="35">
        <f t="shared" si="173"/>
        <v>4.8179999999999961</v>
      </c>
      <c r="AL87" s="35">
        <f t="shared" si="174"/>
        <v>2.5550000000000024</v>
      </c>
      <c r="AM87" s="36">
        <f t="shared" si="175"/>
        <v>1.168000000000001</v>
      </c>
      <c r="AN87" s="35">
        <f t="shared" si="176"/>
        <v>146.584</v>
      </c>
      <c r="AO87" s="35">
        <f t="shared" si="177"/>
        <v>147.53299999999999</v>
      </c>
      <c r="AP87" s="36">
        <f t="shared" si="178"/>
        <v>144.39400000000001</v>
      </c>
      <c r="AQ87" s="35">
        <f t="shared" si="179"/>
        <v>51.43333333333333</v>
      </c>
      <c r="AR87" s="35">
        <f t="shared" si="180"/>
        <v>42.266666666666666</v>
      </c>
      <c r="AS87" s="35">
        <f t="shared" si="181"/>
        <v>43.699999999999996</v>
      </c>
      <c r="AT87" s="36">
        <f t="shared" si="182"/>
        <v>39.666666666666664</v>
      </c>
      <c r="AU87" s="35">
        <f t="shared" si="183"/>
        <v>60.29999999999999</v>
      </c>
      <c r="AV87" s="35">
        <f t="shared" si="184"/>
        <v>37.56666666666667</v>
      </c>
      <c r="AW87" s="35">
        <f t="shared" si="185"/>
        <v>55.133333333333326</v>
      </c>
      <c r="AX87" s="36">
        <f t="shared" si="186"/>
        <v>31.266666666666666</v>
      </c>
      <c r="AY87" s="35">
        <f t="shared" si="187"/>
        <v>7.7333333333333343</v>
      </c>
      <c r="AZ87" s="35">
        <f t="shared" si="188"/>
        <v>2.6000000000000014</v>
      </c>
      <c r="BA87" s="35">
        <f t="shared" si="189"/>
        <v>5.1666666666666643</v>
      </c>
      <c r="BB87" s="36">
        <f t="shared" si="190"/>
        <v>6.3000000000000043</v>
      </c>
      <c r="BC87" s="52">
        <v>-5.5</v>
      </c>
      <c r="BD87" s="48">
        <v>154.5</v>
      </c>
      <c r="BE87" s="52">
        <v>-7</v>
      </c>
      <c r="BF87" s="48">
        <v>141</v>
      </c>
      <c r="BG87" s="55"/>
      <c r="BH87" s="48" t="s">
        <v>101</v>
      </c>
      <c r="BI87" s="52">
        <v>-5.5</v>
      </c>
      <c r="BJ87" s="55"/>
      <c r="BK87" s="55"/>
      <c r="BL87" s="48">
        <v>0</v>
      </c>
      <c r="BM87" s="52">
        <v>1</v>
      </c>
      <c r="BN87" s="55"/>
      <c r="BO87" s="52">
        <v>86</v>
      </c>
      <c r="BP87" s="48">
        <v>78</v>
      </c>
    </row>
    <row r="88" spans="1:70" ht="15" thickBot="1" x14ac:dyDescent="0.4">
      <c r="A88" s="23" t="s">
        <v>135</v>
      </c>
      <c r="B88" s="19" t="s">
        <v>136</v>
      </c>
      <c r="C88" s="10">
        <v>1.0509999999999999</v>
      </c>
      <c r="D88" s="11">
        <v>0.95799999999999996</v>
      </c>
      <c r="E88" s="10">
        <v>1.032</v>
      </c>
      <c r="F88" s="10">
        <v>54.3</v>
      </c>
      <c r="G88" s="10">
        <v>59.5</v>
      </c>
      <c r="H88" s="10">
        <v>57.1</v>
      </c>
      <c r="I88" s="10">
        <v>53.1</v>
      </c>
      <c r="J88" s="10">
        <v>46</v>
      </c>
      <c r="K88" s="10">
        <v>67</v>
      </c>
      <c r="L88" s="10">
        <v>1.0609999999999999</v>
      </c>
      <c r="M88" s="10">
        <v>54.7</v>
      </c>
      <c r="N88" s="10">
        <v>69.099999999999994</v>
      </c>
      <c r="O88" s="10">
        <v>38.4</v>
      </c>
      <c r="P88" s="10">
        <v>49.5</v>
      </c>
      <c r="Q88" s="10">
        <v>54.7</v>
      </c>
      <c r="R88" s="11">
        <v>51.6</v>
      </c>
      <c r="S88" s="10">
        <v>0.98399999999999999</v>
      </c>
      <c r="T88" s="10">
        <v>46.6</v>
      </c>
      <c r="U88" s="10">
        <v>57.6</v>
      </c>
      <c r="V88" s="10">
        <v>38.5</v>
      </c>
      <c r="W88" s="10">
        <v>53.3</v>
      </c>
      <c r="X88" s="10">
        <v>61.9</v>
      </c>
      <c r="Y88" s="10">
        <v>51.6</v>
      </c>
      <c r="Z88" s="10">
        <v>1.0900000000000001</v>
      </c>
      <c r="AA88" s="10">
        <v>43.3</v>
      </c>
      <c r="AB88" s="10">
        <v>51.2</v>
      </c>
      <c r="AC88" s="10">
        <v>24.6</v>
      </c>
      <c r="AD88" s="10">
        <v>56.3</v>
      </c>
      <c r="AE88" s="10">
        <v>56.1</v>
      </c>
      <c r="AF88" s="11">
        <v>60.4</v>
      </c>
      <c r="AG88" s="65">
        <v>75</v>
      </c>
      <c r="AH88" s="39">
        <f t="shared" si="170"/>
        <v>9.2999999999999972E-2</v>
      </c>
      <c r="AI88" s="39">
        <f t="shared" si="171"/>
        <v>4.8000000000000043E-2</v>
      </c>
      <c r="AJ88" s="40">
        <f t="shared" si="172"/>
        <v>-2.9000000000000137E-2</v>
      </c>
      <c r="AK88" s="41">
        <f t="shared" si="173"/>
        <v>6.9749999999999979</v>
      </c>
      <c r="AL88" s="41">
        <f t="shared" si="174"/>
        <v>3.6000000000000032</v>
      </c>
      <c r="AM88" s="42">
        <f t="shared" si="175"/>
        <v>-2.1750000000000105</v>
      </c>
      <c r="AN88" s="41">
        <f t="shared" si="176"/>
        <v>150.67499999999998</v>
      </c>
      <c r="AO88" s="41">
        <f t="shared" si="177"/>
        <v>151.19999999999999</v>
      </c>
      <c r="AP88" s="42">
        <f t="shared" si="178"/>
        <v>161.32499999999999</v>
      </c>
      <c r="AQ88" s="41">
        <f t="shared" si="179"/>
        <v>56.966666666666669</v>
      </c>
      <c r="AR88" s="41">
        <f t="shared" si="180"/>
        <v>54.066666666666663</v>
      </c>
      <c r="AS88" s="41">
        <f t="shared" si="181"/>
        <v>47.566666666666663</v>
      </c>
      <c r="AT88" s="42">
        <f t="shared" si="182"/>
        <v>39.699999999999996</v>
      </c>
      <c r="AU88" s="41">
        <f t="shared" si="183"/>
        <v>55.366666666666667</v>
      </c>
      <c r="AV88" s="41">
        <f t="shared" si="184"/>
        <v>51.933333333333337</v>
      </c>
      <c r="AW88" s="41">
        <f t="shared" si="185"/>
        <v>55.599999999999994</v>
      </c>
      <c r="AX88" s="42">
        <f t="shared" si="186"/>
        <v>57.6</v>
      </c>
      <c r="AY88" s="41">
        <f t="shared" si="187"/>
        <v>9.4000000000000057</v>
      </c>
      <c r="AZ88" s="41">
        <f t="shared" si="188"/>
        <v>14.366666666666667</v>
      </c>
      <c r="BA88" s="41">
        <f t="shared" si="189"/>
        <v>-0.23333333333332718</v>
      </c>
      <c r="BB88" s="42">
        <f t="shared" si="190"/>
        <v>-5.6666666666666643</v>
      </c>
      <c r="BC88" s="66">
        <v>-3.5</v>
      </c>
      <c r="BD88" s="51">
        <v>159.5</v>
      </c>
      <c r="BE88" s="66">
        <v>-7</v>
      </c>
      <c r="BF88" s="51">
        <v>154</v>
      </c>
      <c r="BG88" s="66">
        <v>-3.5</v>
      </c>
      <c r="BH88" s="55"/>
      <c r="BI88" s="66">
        <v>-3.5</v>
      </c>
      <c r="BJ88" s="55"/>
      <c r="BK88" s="66">
        <v>0</v>
      </c>
      <c r="BL88" s="55"/>
      <c r="BM88" s="66">
        <v>0</v>
      </c>
      <c r="BN88" s="55"/>
      <c r="BO88" s="66">
        <v>85</v>
      </c>
      <c r="BP88" s="66">
        <v>82</v>
      </c>
      <c r="BQ88" s="74"/>
    </row>
    <row r="89" spans="1:70" x14ac:dyDescent="0.35">
      <c r="A89" s="18" t="s">
        <v>137</v>
      </c>
      <c r="B89" s="22" t="s">
        <v>138</v>
      </c>
      <c r="C89" s="8">
        <v>1.0129999999999999</v>
      </c>
      <c r="D89" s="5">
        <v>0.88900000000000001</v>
      </c>
      <c r="E89" s="8">
        <v>1.036</v>
      </c>
      <c r="F89" s="8">
        <v>58.4</v>
      </c>
      <c r="G89" s="8">
        <v>59.3</v>
      </c>
      <c r="H89" s="8">
        <v>59</v>
      </c>
      <c r="I89" s="8">
        <v>58.9</v>
      </c>
      <c r="J89" s="8">
        <v>49.7</v>
      </c>
      <c r="K89" s="8">
        <v>70.900000000000006</v>
      </c>
      <c r="L89" s="8">
        <v>1.1379999999999999</v>
      </c>
      <c r="M89" s="8">
        <v>62.8</v>
      </c>
      <c r="N89" s="8">
        <v>74</v>
      </c>
      <c r="O89" s="8">
        <v>44.6</v>
      </c>
      <c r="P89" s="8">
        <v>50.4</v>
      </c>
      <c r="Q89" s="8">
        <v>51.1</v>
      </c>
      <c r="R89" s="5">
        <v>48.3</v>
      </c>
      <c r="S89" s="8">
        <v>0.93</v>
      </c>
      <c r="T89" s="8">
        <v>38.799999999999997</v>
      </c>
      <c r="U89" s="8">
        <v>47.3</v>
      </c>
      <c r="V89" s="8">
        <v>28.7</v>
      </c>
      <c r="W89" s="8">
        <v>47.2</v>
      </c>
      <c r="X89" s="8">
        <v>38.4</v>
      </c>
      <c r="Y89" s="8">
        <v>55.9</v>
      </c>
      <c r="Z89" s="8">
        <v>1.0009999999999999</v>
      </c>
      <c r="AA89" s="8">
        <v>41</v>
      </c>
      <c r="AB89" s="8">
        <v>45.3</v>
      </c>
      <c r="AC89" s="8">
        <v>26.5</v>
      </c>
      <c r="AD89" s="8">
        <v>43</v>
      </c>
      <c r="AE89" s="8">
        <v>37.700000000000003</v>
      </c>
      <c r="AF89" s="5">
        <v>46.8</v>
      </c>
      <c r="AG89" s="26">
        <v>68.5</v>
      </c>
      <c r="AH89" s="33">
        <f t="shared" si="170"/>
        <v>0.12399999999999989</v>
      </c>
      <c r="AI89" s="33">
        <f t="shared" si="171"/>
        <v>0.10599999999999998</v>
      </c>
      <c r="AJ89" s="34">
        <f t="shared" si="172"/>
        <v>0.13700000000000001</v>
      </c>
      <c r="AK89" s="35">
        <f t="shared" si="173"/>
        <v>8.4939999999999927</v>
      </c>
      <c r="AL89" s="35">
        <f t="shared" si="174"/>
        <v>7.2609999999999992</v>
      </c>
      <c r="AM89" s="36">
        <f t="shared" si="175"/>
        <v>9.384500000000001</v>
      </c>
      <c r="AN89" s="60">
        <f t="shared" si="176"/>
        <v>130.28700000000001</v>
      </c>
      <c r="AO89" s="89">
        <f t="shared" si="177"/>
        <v>134.67100000000002</v>
      </c>
      <c r="AP89" s="38">
        <f t="shared" si="178"/>
        <v>146.52149999999997</v>
      </c>
      <c r="AQ89" s="35">
        <f t="shared" si="179"/>
        <v>58.9</v>
      </c>
      <c r="AR89" s="35">
        <f t="shared" si="180"/>
        <v>60.466666666666669</v>
      </c>
      <c r="AS89" s="35">
        <f t="shared" si="181"/>
        <v>38.266666666666666</v>
      </c>
      <c r="AT89" s="38">
        <f t="shared" si="182"/>
        <v>37.6</v>
      </c>
      <c r="AU89" s="35">
        <f t="shared" si="183"/>
        <v>59.833333333333336</v>
      </c>
      <c r="AV89" s="35">
        <f t="shared" si="184"/>
        <v>49.933333333333337</v>
      </c>
      <c r="AW89" s="35">
        <f t="shared" si="185"/>
        <v>47.166666666666664</v>
      </c>
      <c r="AX89" s="36">
        <f t="shared" si="186"/>
        <v>42.5</v>
      </c>
      <c r="AY89" s="35">
        <f t="shared" si="187"/>
        <v>20.633333333333333</v>
      </c>
      <c r="AZ89" s="35">
        <f t="shared" si="188"/>
        <v>22.866666666666667</v>
      </c>
      <c r="BA89" s="35">
        <f t="shared" si="189"/>
        <v>12.666666666666671</v>
      </c>
      <c r="BB89" s="36">
        <f t="shared" si="190"/>
        <v>7.4333333333333371</v>
      </c>
      <c r="BC89" s="52">
        <v>-9.5</v>
      </c>
      <c r="BD89" s="48">
        <v>140.5</v>
      </c>
      <c r="BE89" s="52">
        <v>-10.5</v>
      </c>
      <c r="BF89" s="48">
        <v>137.5</v>
      </c>
      <c r="BG89" s="55"/>
      <c r="BH89" s="55"/>
      <c r="BI89" s="52">
        <v>-9.5</v>
      </c>
      <c r="BJ89" s="55"/>
      <c r="BK89" s="55"/>
      <c r="BL89" s="55"/>
      <c r="BM89" s="52">
        <v>1</v>
      </c>
      <c r="BN89" s="55"/>
      <c r="BO89" s="52">
        <v>83</v>
      </c>
      <c r="BP89" s="48">
        <v>61</v>
      </c>
    </row>
    <row r="90" spans="1:70" x14ac:dyDescent="0.35">
      <c r="A90" s="18" t="s">
        <v>139</v>
      </c>
      <c r="B90" s="22" t="s">
        <v>140</v>
      </c>
      <c r="C90" s="8">
        <v>1.0580000000000001</v>
      </c>
      <c r="D90" s="5">
        <v>1.0760000000000001</v>
      </c>
      <c r="E90" s="8">
        <v>1.0569999999999999</v>
      </c>
      <c r="F90" s="8">
        <v>57.5</v>
      </c>
      <c r="G90" s="8">
        <v>69.900000000000006</v>
      </c>
      <c r="H90" s="8">
        <v>46.9</v>
      </c>
      <c r="I90" s="8">
        <v>66.599999999999994</v>
      </c>
      <c r="J90" s="8">
        <v>65</v>
      </c>
      <c r="K90" s="8">
        <v>70.7</v>
      </c>
      <c r="L90" s="8">
        <v>1.0660000000000001</v>
      </c>
      <c r="M90" s="8">
        <v>65.3</v>
      </c>
      <c r="N90" s="8">
        <v>76.8</v>
      </c>
      <c r="O90" s="8">
        <v>38.6</v>
      </c>
      <c r="P90" s="8">
        <v>44.7</v>
      </c>
      <c r="Q90" s="8">
        <v>55.3</v>
      </c>
      <c r="R90" s="5">
        <v>30.6</v>
      </c>
      <c r="S90" s="8">
        <v>1.036</v>
      </c>
      <c r="T90" s="8">
        <v>43.5</v>
      </c>
      <c r="U90" s="8">
        <v>53.6</v>
      </c>
      <c r="V90" s="8">
        <v>46.3</v>
      </c>
      <c r="W90" s="8">
        <v>56.1</v>
      </c>
      <c r="X90" s="8">
        <v>56.6</v>
      </c>
      <c r="Y90" s="8">
        <v>65.099999999999994</v>
      </c>
      <c r="Z90" s="8">
        <v>1.177</v>
      </c>
      <c r="AA90" s="8">
        <v>61.9</v>
      </c>
      <c r="AB90" s="8">
        <v>75.2</v>
      </c>
      <c r="AC90" s="8">
        <v>39.5</v>
      </c>
      <c r="AD90" s="8">
        <v>61.8</v>
      </c>
      <c r="AE90" s="8">
        <v>75.099999999999994</v>
      </c>
      <c r="AF90" s="5">
        <v>58.1</v>
      </c>
      <c r="AG90" s="26">
        <v>72</v>
      </c>
      <c r="AH90" s="33">
        <f t="shared" ref="AH90:AH105" si="191">C90-D90</f>
        <v>-1.8000000000000016E-2</v>
      </c>
      <c r="AI90" s="33">
        <f t="shared" ref="AI90:AI105" si="192">E90-S90</f>
        <v>2.0999999999999908E-2</v>
      </c>
      <c r="AJ90" s="34">
        <f t="shared" ref="AJ90:AJ105" si="193">L90-Z90</f>
        <v>-0.11099999999999999</v>
      </c>
      <c r="AK90" s="35">
        <f t="shared" ref="AK90:AK105" si="194">AH90*$AG90</f>
        <v>-1.2960000000000012</v>
      </c>
      <c r="AL90" s="35">
        <f t="shared" ref="AL90:AL105" si="195">AI90*$AG90</f>
        <v>1.5119999999999933</v>
      </c>
      <c r="AM90" s="35">
        <f t="shared" ref="AM90:AM105" si="196">AJ90*$AG90</f>
        <v>-7.9919999999999991</v>
      </c>
      <c r="AN90" s="69">
        <f t="shared" ref="AN90:AN105" si="197">(C90+D90)*$AG90</f>
        <v>153.64800000000002</v>
      </c>
      <c r="AO90" s="35">
        <f t="shared" ref="AO90:AO105" si="198">(E90+S90)*$AG90</f>
        <v>150.696</v>
      </c>
      <c r="AP90" s="36">
        <f t="shared" ref="AP90:AP105" si="199">(L90+Z90)*$AG90</f>
        <v>161.49600000000004</v>
      </c>
      <c r="AQ90" s="35">
        <f t="shared" ref="AQ90:AQ105" si="200">AVERAGE(F90:H90)</f>
        <v>58.1</v>
      </c>
      <c r="AR90" s="35">
        <f t="shared" ref="AR90:AR105" si="201">AVERAGE(M90:O90)</f>
        <v>60.233333333333327</v>
      </c>
      <c r="AS90" s="35">
        <f t="shared" ref="AS90:AS105" si="202">AVERAGE(T90:V90)</f>
        <v>47.79999999999999</v>
      </c>
      <c r="AT90" s="36">
        <f t="shared" ref="AT90:AT105" si="203">AVERAGE(AA90:AC90)</f>
        <v>58.866666666666667</v>
      </c>
      <c r="AU90" s="35">
        <f t="shared" ref="AU90:AU105" si="204">AVERAGE(I90:K90)</f>
        <v>67.433333333333337</v>
      </c>
      <c r="AV90" s="35">
        <f t="shared" ref="AV90:AV105" si="205">AVERAGE(P90:R90)</f>
        <v>43.533333333333331</v>
      </c>
      <c r="AW90" s="35">
        <f t="shared" ref="AW90:AW105" si="206">AVERAGE(W90:Y90)</f>
        <v>59.266666666666673</v>
      </c>
      <c r="AX90" s="35">
        <f t="shared" ref="AX90:AX105" si="207">AVERAGE(AD90:AF90)</f>
        <v>64.999999999999986</v>
      </c>
      <c r="AY90" s="69">
        <f t="shared" ref="AY90:AY105" si="208">AVERAGE(F90:H90)-AVERAGE(T90:V90)</f>
        <v>10.300000000000011</v>
      </c>
      <c r="AZ90" s="35">
        <f t="shared" ref="AZ90:AZ105" si="209">AVERAGE(M90:O90)-AVERAGE(AA90:AC90)</f>
        <v>1.36666666666666</v>
      </c>
      <c r="BA90" s="35">
        <f t="shared" ref="BA90:BA105" si="210">AVERAGE(I90:K90)-AVERAGE(W90:Y90)</f>
        <v>8.1666666666666643</v>
      </c>
      <c r="BB90" s="36">
        <f t="shared" ref="BB90:BB105" si="211">AVERAGE(P90:R90)-AVERAGE(AD90:AF90)</f>
        <v>-21.466666666666654</v>
      </c>
      <c r="BC90" s="52">
        <v>-4.5</v>
      </c>
      <c r="BD90" s="48">
        <v>158.5</v>
      </c>
      <c r="BE90" s="52">
        <v>1</v>
      </c>
      <c r="BF90" s="48">
        <v>156</v>
      </c>
      <c r="BG90" s="52">
        <v>4.5</v>
      </c>
      <c r="BH90" s="55"/>
      <c r="BI90" s="52">
        <v>4.5</v>
      </c>
      <c r="BJ90" s="55"/>
      <c r="BK90" s="52">
        <v>1</v>
      </c>
      <c r="BL90" s="55"/>
      <c r="BM90" s="52">
        <v>1</v>
      </c>
      <c r="BN90" s="55"/>
      <c r="BO90" s="52">
        <v>76</v>
      </c>
      <c r="BP90" s="48">
        <v>75</v>
      </c>
    </row>
    <row r="91" spans="1:70" x14ac:dyDescent="0.35">
      <c r="A91" s="18" t="s">
        <v>126</v>
      </c>
      <c r="B91" s="22" t="s">
        <v>120</v>
      </c>
      <c r="C91" s="8">
        <v>0.92200000000000004</v>
      </c>
      <c r="D91" s="5">
        <v>0.95399999999999996</v>
      </c>
      <c r="E91" s="8">
        <v>0.94699999999999995</v>
      </c>
      <c r="F91" s="8">
        <v>34</v>
      </c>
      <c r="G91" s="8">
        <v>40.799999999999997</v>
      </c>
      <c r="H91" s="8">
        <v>35</v>
      </c>
      <c r="I91" s="8">
        <v>48.9</v>
      </c>
      <c r="J91" s="8">
        <v>62.1</v>
      </c>
      <c r="K91" s="8">
        <v>43.2</v>
      </c>
      <c r="L91" s="8">
        <v>0.95499999999999996</v>
      </c>
      <c r="M91" s="8">
        <v>32.5</v>
      </c>
      <c r="N91" s="8">
        <v>27.7</v>
      </c>
      <c r="O91" s="8">
        <v>26.5</v>
      </c>
      <c r="P91" s="8">
        <v>50</v>
      </c>
      <c r="Q91" s="8">
        <v>53.2</v>
      </c>
      <c r="R91" s="5">
        <v>36.700000000000003</v>
      </c>
      <c r="S91" s="8">
        <v>0.92500000000000004</v>
      </c>
      <c r="T91" s="8">
        <v>27.2</v>
      </c>
      <c r="U91" s="8">
        <v>35.1</v>
      </c>
      <c r="V91" s="8">
        <v>28.9</v>
      </c>
      <c r="W91" s="8">
        <v>50</v>
      </c>
      <c r="X91" s="8">
        <v>53.8</v>
      </c>
      <c r="Y91" s="8">
        <v>50.7</v>
      </c>
      <c r="Z91" s="8">
        <v>1.0549999999999999</v>
      </c>
      <c r="AA91" s="8">
        <v>35.6</v>
      </c>
      <c r="AB91" s="8">
        <v>29.5</v>
      </c>
      <c r="AC91" s="8">
        <v>32.6</v>
      </c>
      <c r="AD91" s="8">
        <v>67.599999999999994</v>
      </c>
      <c r="AE91" s="8">
        <v>67.400000000000006</v>
      </c>
      <c r="AF91" s="5">
        <v>65.7</v>
      </c>
      <c r="AG91" s="26">
        <v>62</v>
      </c>
      <c r="AH91" s="33">
        <f t="shared" si="191"/>
        <v>-3.1999999999999917E-2</v>
      </c>
      <c r="AI91" s="33">
        <f t="shared" si="192"/>
        <v>2.1999999999999909E-2</v>
      </c>
      <c r="AJ91" s="34">
        <f t="shared" si="193"/>
        <v>-9.9999999999999978E-2</v>
      </c>
      <c r="AK91" s="69">
        <f t="shared" si="194"/>
        <v>-1.9839999999999949</v>
      </c>
      <c r="AL91" s="35">
        <f t="shared" si="195"/>
        <v>1.3639999999999943</v>
      </c>
      <c r="AM91" s="36">
        <f t="shared" si="196"/>
        <v>-6.1999999999999984</v>
      </c>
      <c r="AN91" s="69">
        <f t="shared" si="197"/>
        <v>116.312</v>
      </c>
      <c r="AO91" s="35">
        <f t="shared" si="198"/>
        <v>116.06399999999999</v>
      </c>
      <c r="AP91" s="36">
        <f t="shared" si="199"/>
        <v>124.61999999999999</v>
      </c>
      <c r="AQ91" s="35">
        <f t="shared" si="200"/>
        <v>36.6</v>
      </c>
      <c r="AR91" s="35">
        <f t="shared" si="201"/>
        <v>28.900000000000002</v>
      </c>
      <c r="AS91" s="35">
        <f t="shared" si="202"/>
        <v>30.399999999999995</v>
      </c>
      <c r="AT91" s="36">
        <f t="shared" si="203"/>
        <v>32.566666666666663</v>
      </c>
      <c r="AU91" s="35">
        <f t="shared" si="204"/>
        <v>51.4</v>
      </c>
      <c r="AV91" s="35">
        <f t="shared" si="205"/>
        <v>46.633333333333333</v>
      </c>
      <c r="AW91" s="35">
        <f t="shared" si="206"/>
        <v>51.5</v>
      </c>
      <c r="AX91" s="36">
        <f t="shared" si="207"/>
        <v>66.899999999999991</v>
      </c>
      <c r="AY91" s="35">
        <f t="shared" si="208"/>
        <v>6.2000000000000064</v>
      </c>
      <c r="AZ91" s="35">
        <f t="shared" si="209"/>
        <v>-3.6666666666666607</v>
      </c>
      <c r="BA91" s="35">
        <f t="shared" si="210"/>
        <v>-0.10000000000000142</v>
      </c>
      <c r="BB91" s="36">
        <f t="shared" si="211"/>
        <v>-20.266666666666659</v>
      </c>
      <c r="BC91" s="52">
        <v>1</v>
      </c>
      <c r="BD91" s="48">
        <v>128.5</v>
      </c>
      <c r="BE91" s="52">
        <v>3</v>
      </c>
      <c r="BF91" s="48">
        <v>118.5</v>
      </c>
      <c r="BG91" s="52">
        <v>1</v>
      </c>
      <c r="BH91" s="48" t="s">
        <v>101</v>
      </c>
      <c r="BI91" s="52">
        <v>1</v>
      </c>
      <c r="BJ91" s="55"/>
      <c r="BK91" s="52">
        <v>0</v>
      </c>
      <c r="BL91" s="48">
        <v>0</v>
      </c>
      <c r="BM91" s="52">
        <v>0</v>
      </c>
      <c r="BN91" s="55"/>
      <c r="BO91" s="52">
        <v>69</v>
      </c>
      <c r="BP91" s="48">
        <v>67</v>
      </c>
    </row>
    <row r="92" spans="1:70" x14ac:dyDescent="0.35">
      <c r="A92" s="18" t="s">
        <v>119</v>
      </c>
      <c r="B92" s="22" t="s">
        <v>103</v>
      </c>
      <c r="C92" s="8">
        <v>1.0660000000000001</v>
      </c>
      <c r="D92" s="5">
        <v>1.042</v>
      </c>
      <c r="E92" s="8">
        <v>1.0489999999999999</v>
      </c>
      <c r="F92" s="8">
        <v>60.7</v>
      </c>
      <c r="G92" s="8">
        <v>63.6</v>
      </c>
      <c r="H92" s="8">
        <v>69.599999999999994</v>
      </c>
      <c r="I92" s="8">
        <v>50.1</v>
      </c>
      <c r="J92" s="8">
        <v>53.9</v>
      </c>
      <c r="K92" s="8">
        <v>52.8</v>
      </c>
      <c r="L92" s="8">
        <v>1.077</v>
      </c>
      <c r="M92" s="8">
        <v>54.7</v>
      </c>
      <c r="N92" s="8">
        <v>55.8</v>
      </c>
      <c r="O92" s="8">
        <v>51</v>
      </c>
      <c r="P92" s="8">
        <v>62.2</v>
      </c>
      <c r="Q92" s="8">
        <v>72.2</v>
      </c>
      <c r="R92" s="5">
        <v>53.6</v>
      </c>
      <c r="S92" s="8">
        <v>1.0289999999999999</v>
      </c>
      <c r="T92" s="8">
        <v>48.6</v>
      </c>
      <c r="U92" s="8">
        <v>38.4</v>
      </c>
      <c r="V92" s="8">
        <v>52.9</v>
      </c>
      <c r="W92" s="8">
        <v>63.1</v>
      </c>
      <c r="X92" s="8">
        <v>64.5</v>
      </c>
      <c r="Y92" s="8">
        <v>66.8</v>
      </c>
      <c r="Z92" s="8">
        <v>1.1479999999999999</v>
      </c>
      <c r="AA92" s="8">
        <v>47.8</v>
      </c>
      <c r="AB92" s="8">
        <v>45.7</v>
      </c>
      <c r="AC92" s="8">
        <v>49.4</v>
      </c>
      <c r="AD92" s="8">
        <v>67.8</v>
      </c>
      <c r="AE92" s="8">
        <v>66.7</v>
      </c>
      <c r="AF92" s="5">
        <v>69.3</v>
      </c>
      <c r="AG92" s="26">
        <v>69.5</v>
      </c>
      <c r="AH92" s="33">
        <f t="shared" si="191"/>
        <v>2.4000000000000021E-2</v>
      </c>
      <c r="AI92" s="33">
        <f t="shared" si="192"/>
        <v>2.0000000000000018E-2</v>
      </c>
      <c r="AJ92" s="34">
        <f t="shared" si="193"/>
        <v>-7.0999999999999952E-2</v>
      </c>
      <c r="AK92" s="69">
        <f t="shared" si="194"/>
        <v>1.6680000000000015</v>
      </c>
      <c r="AL92" s="35">
        <f t="shared" si="195"/>
        <v>1.3900000000000012</v>
      </c>
      <c r="AM92" s="36">
        <f t="shared" si="196"/>
        <v>-4.9344999999999963</v>
      </c>
      <c r="AN92" s="69">
        <f t="shared" si="197"/>
        <v>146.506</v>
      </c>
      <c r="AO92" s="35">
        <f t="shared" si="198"/>
        <v>144.42099999999999</v>
      </c>
      <c r="AP92" s="36">
        <f t="shared" si="199"/>
        <v>154.63749999999999</v>
      </c>
      <c r="AQ92" s="35">
        <f t="shared" si="200"/>
        <v>64.63333333333334</v>
      </c>
      <c r="AR92" s="35">
        <f t="shared" si="201"/>
        <v>53.833333333333336</v>
      </c>
      <c r="AS92" s="35">
        <f t="shared" si="202"/>
        <v>46.633333333333333</v>
      </c>
      <c r="AT92" s="36">
        <f t="shared" si="203"/>
        <v>47.633333333333333</v>
      </c>
      <c r="AU92" s="35">
        <f t="shared" si="204"/>
        <v>52.266666666666673</v>
      </c>
      <c r="AV92" s="35">
        <f t="shared" si="205"/>
        <v>62.666666666666664</v>
      </c>
      <c r="AW92" s="35">
        <f t="shared" si="206"/>
        <v>64.8</v>
      </c>
      <c r="AX92" s="36">
        <f t="shared" si="207"/>
        <v>67.933333333333337</v>
      </c>
      <c r="AY92" s="35">
        <f t="shared" si="208"/>
        <v>18.000000000000007</v>
      </c>
      <c r="AZ92" s="35">
        <f t="shared" si="209"/>
        <v>6.2000000000000028</v>
      </c>
      <c r="BA92" s="35">
        <f t="shared" si="210"/>
        <v>-12.533333333333324</v>
      </c>
      <c r="BB92" s="36">
        <f t="shared" si="211"/>
        <v>-5.2666666666666728</v>
      </c>
      <c r="BC92" s="52">
        <v>-2.5</v>
      </c>
      <c r="BD92" s="48">
        <v>148.5</v>
      </c>
      <c r="BE92" s="52">
        <v>-4.5</v>
      </c>
      <c r="BF92" s="48">
        <v>149</v>
      </c>
      <c r="BG92" s="52">
        <v>-4.5</v>
      </c>
      <c r="BH92" s="55"/>
      <c r="BI92" s="52">
        <v>-4.5</v>
      </c>
      <c r="BJ92" s="48" t="s">
        <v>152</v>
      </c>
      <c r="BK92" s="52">
        <v>0</v>
      </c>
      <c r="BL92" s="55"/>
      <c r="BM92" s="52">
        <v>0</v>
      </c>
      <c r="BN92" s="48">
        <v>1</v>
      </c>
      <c r="BO92" s="52">
        <v>73</v>
      </c>
      <c r="BP92" s="48">
        <v>80</v>
      </c>
    </row>
    <row r="93" spans="1:70" x14ac:dyDescent="0.35">
      <c r="A93" s="18" t="s">
        <v>141</v>
      </c>
      <c r="B93" s="22" t="s">
        <v>142</v>
      </c>
      <c r="C93" s="8">
        <v>1.0580000000000001</v>
      </c>
      <c r="D93" s="5">
        <v>0.97299999999999998</v>
      </c>
      <c r="E93" s="8">
        <v>1.0680000000000001</v>
      </c>
      <c r="F93" s="8">
        <v>45.4</v>
      </c>
      <c r="G93" s="8">
        <v>47.1</v>
      </c>
      <c r="H93" s="8">
        <v>45.7</v>
      </c>
      <c r="I93" s="8">
        <v>65.5</v>
      </c>
      <c r="J93" s="8">
        <v>56.4</v>
      </c>
      <c r="K93" s="8">
        <v>73.3</v>
      </c>
      <c r="L93" s="8">
        <v>1.141</v>
      </c>
      <c r="M93" s="8">
        <v>45.5</v>
      </c>
      <c r="N93" s="8">
        <v>55.7</v>
      </c>
      <c r="O93" s="8">
        <v>29</v>
      </c>
      <c r="P93" s="8">
        <v>64.7</v>
      </c>
      <c r="Q93" s="8">
        <v>71.599999999999994</v>
      </c>
      <c r="R93" s="5">
        <v>50.7</v>
      </c>
      <c r="S93" s="8">
        <v>0.95099999999999996</v>
      </c>
      <c r="T93" s="8">
        <v>45.7</v>
      </c>
      <c r="U93" s="8">
        <v>47.3</v>
      </c>
      <c r="V93" s="8">
        <v>47.7</v>
      </c>
      <c r="W93" s="8">
        <v>43.8</v>
      </c>
      <c r="X93" s="8">
        <v>31.1</v>
      </c>
      <c r="Y93" s="8">
        <v>47.9</v>
      </c>
      <c r="Z93" s="8">
        <v>1.0369999999999999</v>
      </c>
      <c r="AA93" s="8">
        <v>50</v>
      </c>
      <c r="AB93" s="8">
        <v>51.8</v>
      </c>
      <c r="AC93" s="8">
        <v>42.5</v>
      </c>
      <c r="AD93" s="8">
        <v>46.4</v>
      </c>
      <c r="AE93" s="8">
        <v>41</v>
      </c>
      <c r="AF93" s="5">
        <v>43.6</v>
      </c>
      <c r="AG93" s="26">
        <v>65.5</v>
      </c>
      <c r="AH93" s="33">
        <f t="shared" si="191"/>
        <v>8.5000000000000075E-2</v>
      </c>
      <c r="AI93" s="33">
        <f t="shared" si="192"/>
        <v>0.1170000000000001</v>
      </c>
      <c r="AJ93" s="34">
        <f t="shared" si="193"/>
        <v>0.10400000000000009</v>
      </c>
      <c r="AK93" s="69">
        <f t="shared" si="194"/>
        <v>5.5675000000000052</v>
      </c>
      <c r="AL93" s="35">
        <f t="shared" si="195"/>
        <v>7.6635000000000071</v>
      </c>
      <c r="AM93" s="36">
        <f t="shared" si="196"/>
        <v>6.8120000000000065</v>
      </c>
      <c r="AN93" s="69">
        <f t="shared" si="197"/>
        <v>133.03050000000002</v>
      </c>
      <c r="AO93" s="35">
        <f t="shared" si="198"/>
        <v>132.24450000000002</v>
      </c>
      <c r="AP93" s="36">
        <f t="shared" si="199"/>
        <v>142.65899999999999</v>
      </c>
      <c r="AQ93" s="35">
        <f t="shared" si="200"/>
        <v>46.066666666666663</v>
      </c>
      <c r="AR93" s="35">
        <f t="shared" si="201"/>
        <v>43.4</v>
      </c>
      <c r="AS93" s="35">
        <f t="shared" si="202"/>
        <v>46.9</v>
      </c>
      <c r="AT93" s="36">
        <f t="shared" si="203"/>
        <v>48.1</v>
      </c>
      <c r="AU93" s="35">
        <f t="shared" si="204"/>
        <v>65.066666666666663</v>
      </c>
      <c r="AV93" s="35">
        <f t="shared" si="205"/>
        <v>62.333333333333336</v>
      </c>
      <c r="AW93" s="35">
        <f t="shared" si="206"/>
        <v>40.933333333333337</v>
      </c>
      <c r="AX93" s="36">
        <f t="shared" si="207"/>
        <v>43.666666666666664</v>
      </c>
      <c r="AY93" s="35">
        <f t="shared" si="208"/>
        <v>-0.8333333333333357</v>
      </c>
      <c r="AZ93" s="35">
        <f t="shared" si="209"/>
        <v>-4.7000000000000028</v>
      </c>
      <c r="BA93" s="35">
        <f t="shared" si="210"/>
        <v>24.133333333333326</v>
      </c>
      <c r="BB93" s="36">
        <f t="shared" si="211"/>
        <v>18.666666666666671</v>
      </c>
      <c r="BC93" s="52">
        <v>-2.5</v>
      </c>
      <c r="BD93" s="48">
        <v>141.5</v>
      </c>
      <c r="BE93" s="52">
        <v>-3</v>
      </c>
      <c r="BF93" s="48">
        <v>138.5</v>
      </c>
      <c r="BG93" s="55"/>
      <c r="BH93" s="55"/>
      <c r="BI93" s="55"/>
      <c r="BJ93" s="55"/>
      <c r="BK93" s="55"/>
      <c r="BL93" s="55"/>
      <c r="BM93" s="55"/>
      <c r="BN93" s="55"/>
      <c r="BO93" s="52">
        <v>85</v>
      </c>
      <c r="BP93" s="48">
        <v>64</v>
      </c>
    </row>
    <row r="94" spans="1:70" ht="15" thickBot="1" x14ac:dyDescent="0.4">
      <c r="A94" s="23" t="s">
        <v>143</v>
      </c>
      <c r="B94" s="19" t="s">
        <v>144</v>
      </c>
      <c r="C94" s="10">
        <v>1.0489999999999999</v>
      </c>
      <c r="D94" s="11">
        <v>1.002</v>
      </c>
      <c r="E94" s="10">
        <v>1.028</v>
      </c>
      <c r="F94" s="10">
        <v>50.6</v>
      </c>
      <c r="G94" s="10">
        <v>39.6</v>
      </c>
      <c r="H94" s="10">
        <v>55.1</v>
      </c>
      <c r="I94" s="10">
        <v>57.1</v>
      </c>
      <c r="J94" s="10">
        <v>53.4</v>
      </c>
      <c r="K94" s="10">
        <v>63.5</v>
      </c>
      <c r="L94" s="10">
        <v>1.107</v>
      </c>
      <c r="M94" s="10">
        <v>47.3</v>
      </c>
      <c r="N94" s="10">
        <v>49</v>
      </c>
      <c r="O94" s="10">
        <v>42.9</v>
      </c>
      <c r="P94" s="10">
        <v>61.7</v>
      </c>
      <c r="Q94" s="10">
        <v>56.4</v>
      </c>
      <c r="R94" s="11">
        <v>62.3</v>
      </c>
      <c r="S94" s="75">
        <v>1.0149999999999999</v>
      </c>
      <c r="T94" s="10">
        <v>48.9</v>
      </c>
      <c r="U94" s="10">
        <v>53</v>
      </c>
      <c r="V94" s="10">
        <v>53.3</v>
      </c>
      <c r="W94" s="10">
        <v>50.7</v>
      </c>
      <c r="X94" s="10">
        <v>52.1</v>
      </c>
      <c r="Y94" s="10">
        <v>54</v>
      </c>
      <c r="Z94" s="10">
        <v>1.085</v>
      </c>
      <c r="AA94" s="10">
        <v>54.1</v>
      </c>
      <c r="AB94" s="10">
        <v>67.8</v>
      </c>
      <c r="AC94" s="10">
        <v>42</v>
      </c>
      <c r="AD94" s="10">
        <v>49.8</v>
      </c>
      <c r="AE94" s="10">
        <v>60.9</v>
      </c>
      <c r="AF94" s="11">
        <v>42</v>
      </c>
      <c r="AG94" s="27">
        <v>72.5</v>
      </c>
      <c r="AH94" s="39">
        <f t="shared" si="191"/>
        <v>4.6999999999999931E-2</v>
      </c>
      <c r="AI94" s="39">
        <f t="shared" si="192"/>
        <v>1.3000000000000123E-2</v>
      </c>
      <c r="AJ94" s="40">
        <f t="shared" si="193"/>
        <v>2.200000000000002E-2</v>
      </c>
      <c r="AK94" s="73">
        <f t="shared" si="194"/>
        <v>3.4074999999999949</v>
      </c>
      <c r="AL94" s="41">
        <f t="shared" si="195"/>
        <v>0.94250000000000889</v>
      </c>
      <c r="AM94" s="42">
        <f t="shared" si="196"/>
        <v>1.5950000000000015</v>
      </c>
      <c r="AN94" s="73">
        <f t="shared" si="197"/>
        <v>148.69750000000002</v>
      </c>
      <c r="AO94" s="41">
        <f t="shared" si="198"/>
        <v>148.11750000000001</v>
      </c>
      <c r="AP94" s="42">
        <f t="shared" si="199"/>
        <v>158.92000000000002</v>
      </c>
      <c r="AQ94" s="41">
        <f t="shared" si="200"/>
        <v>48.433333333333337</v>
      </c>
      <c r="AR94" s="41">
        <f t="shared" si="201"/>
        <v>46.4</v>
      </c>
      <c r="AS94" s="41">
        <f t="shared" si="202"/>
        <v>51.733333333333327</v>
      </c>
      <c r="AT94" s="42">
        <f t="shared" si="203"/>
        <v>54.633333333333333</v>
      </c>
      <c r="AU94" s="41">
        <f t="shared" si="204"/>
        <v>58</v>
      </c>
      <c r="AV94" s="41">
        <f t="shared" si="205"/>
        <v>60.133333333333326</v>
      </c>
      <c r="AW94" s="41">
        <f t="shared" si="206"/>
        <v>52.266666666666673</v>
      </c>
      <c r="AX94" s="42">
        <f t="shared" si="207"/>
        <v>50.9</v>
      </c>
      <c r="AY94" s="41">
        <f t="shared" si="208"/>
        <v>-3.2999999999999901</v>
      </c>
      <c r="AZ94" s="41">
        <f t="shared" si="209"/>
        <v>-8.2333333333333343</v>
      </c>
      <c r="BA94" s="41">
        <f t="shared" si="210"/>
        <v>5.7333333333333272</v>
      </c>
      <c r="BB94" s="42">
        <f t="shared" si="211"/>
        <v>9.2333333333333272</v>
      </c>
      <c r="BC94" s="66">
        <v>-8.5</v>
      </c>
      <c r="BD94" s="51">
        <v>154.5</v>
      </c>
      <c r="BE94" s="66">
        <v>-4</v>
      </c>
      <c r="BF94" s="51">
        <v>152</v>
      </c>
      <c r="BG94" s="66">
        <v>8.5</v>
      </c>
      <c r="BH94" s="55"/>
      <c r="BI94" s="55"/>
      <c r="BJ94" s="55"/>
      <c r="BK94" s="66">
        <v>0</v>
      </c>
      <c r="BL94" s="55"/>
      <c r="BM94" s="55"/>
      <c r="BN94" s="55"/>
      <c r="BO94" s="66">
        <v>89</v>
      </c>
      <c r="BP94" s="51">
        <v>60</v>
      </c>
    </row>
    <row r="95" spans="1:70" x14ac:dyDescent="0.35">
      <c r="A95" s="18" t="s">
        <v>131</v>
      </c>
      <c r="B95" s="22" t="s">
        <v>130</v>
      </c>
      <c r="C95" s="8">
        <v>1.0780000000000001</v>
      </c>
      <c r="D95" s="5">
        <v>1.0209999999999999</v>
      </c>
      <c r="E95" s="8">
        <v>1.0960000000000001</v>
      </c>
      <c r="F95" s="8">
        <v>55.5</v>
      </c>
      <c r="G95" s="8">
        <v>70.7</v>
      </c>
      <c r="H95" s="8">
        <v>51.8</v>
      </c>
      <c r="I95" s="8">
        <v>68</v>
      </c>
      <c r="J95" s="8">
        <v>71.099999999999994</v>
      </c>
      <c r="K95" s="8">
        <v>73.599999999999994</v>
      </c>
      <c r="L95" s="8">
        <v>1.1890000000000001</v>
      </c>
      <c r="M95" s="8">
        <v>58.6</v>
      </c>
      <c r="N95" s="8">
        <v>56.2</v>
      </c>
      <c r="O95" s="8">
        <v>59.5</v>
      </c>
      <c r="P95" s="8">
        <v>70.900000000000006</v>
      </c>
      <c r="Q95" s="8">
        <v>64.099999999999994</v>
      </c>
      <c r="R95" s="5">
        <v>76.7</v>
      </c>
      <c r="S95" s="8">
        <v>1.024</v>
      </c>
      <c r="T95" s="8">
        <v>51.9</v>
      </c>
      <c r="U95" s="8">
        <v>55.8</v>
      </c>
      <c r="V95" s="8">
        <v>49.4</v>
      </c>
      <c r="W95" s="8">
        <v>59.8</v>
      </c>
      <c r="X95" s="8">
        <v>52</v>
      </c>
      <c r="Y95" s="8">
        <v>64.599999999999994</v>
      </c>
      <c r="Z95" s="8">
        <v>1.095</v>
      </c>
      <c r="AA95" s="8">
        <v>47.3</v>
      </c>
      <c r="AB95" s="8">
        <v>46.6</v>
      </c>
      <c r="AC95" s="8">
        <v>35.1</v>
      </c>
      <c r="AD95" s="8">
        <v>58.8</v>
      </c>
      <c r="AE95" s="8">
        <v>58.4</v>
      </c>
      <c r="AF95" s="5">
        <v>60.3</v>
      </c>
      <c r="AG95" s="26">
        <v>67</v>
      </c>
      <c r="AH95" s="33">
        <f t="shared" si="191"/>
        <v>5.7000000000000162E-2</v>
      </c>
      <c r="AI95" s="33">
        <f t="shared" si="192"/>
        <v>7.2000000000000064E-2</v>
      </c>
      <c r="AJ95" s="34">
        <f t="shared" si="193"/>
        <v>9.4000000000000083E-2</v>
      </c>
      <c r="AK95" s="35">
        <f t="shared" si="194"/>
        <v>3.8190000000000106</v>
      </c>
      <c r="AL95" s="35">
        <f t="shared" si="195"/>
        <v>4.8240000000000043</v>
      </c>
      <c r="AM95" s="36">
        <f t="shared" si="196"/>
        <v>6.2980000000000054</v>
      </c>
      <c r="AN95" s="35">
        <f t="shared" si="197"/>
        <v>140.63300000000001</v>
      </c>
      <c r="AO95" s="35">
        <f t="shared" si="198"/>
        <v>142.04000000000002</v>
      </c>
      <c r="AP95" s="36">
        <f t="shared" si="199"/>
        <v>153.02799999999999</v>
      </c>
      <c r="AQ95" s="35">
        <f t="shared" si="200"/>
        <v>59.333333333333336</v>
      </c>
      <c r="AR95" s="35">
        <f t="shared" si="201"/>
        <v>58.1</v>
      </c>
      <c r="AS95" s="35">
        <f t="shared" si="202"/>
        <v>52.366666666666667</v>
      </c>
      <c r="AT95" s="36">
        <f t="shared" si="203"/>
        <v>43</v>
      </c>
      <c r="AU95" s="35">
        <f t="shared" si="204"/>
        <v>70.899999999999991</v>
      </c>
      <c r="AV95" s="35">
        <f t="shared" si="205"/>
        <v>70.566666666666663</v>
      </c>
      <c r="AW95" s="35">
        <f t="shared" si="206"/>
        <v>58.79999999999999</v>
      </c>
      <c r="AX95" s="36">
        <f t="shared" si="207"/>
        <v>59.166666666666664</v>
      </c>
      <c r="AY95" s="35">
        <f t="shared" si="208"/>
        <v>6.9666666666666686</v>
      </c>
      <c r="AZ95" s="35">
        <f t="shared" si="209"/>
        <v>15.100000000000001</v>
      </c>
      <c r="BA95" s="35">
        <f t="shared" si="210"/>
        <v>12.100000000000001</v>
      </c>
      <c r="BB95" s="36">
        <f t="shared" si="211"/>
        <v>11.399999999999999</v>
      </c>
      <c r="BC95" s="52">
        <v>-6.5</v>
      </c>
      <c r="BD95" s="48">
        <v>154.5</v>
      </c>
      <c r="BE95" s="52">
        <v>-5.5</v>
      </c>
      <c r="BF95" s="48">
        <v>150.5</v>
      </c>
      <c r="BG95" s="55"/>
      <c r="BH95" s="55"/>
      <c r="BI95" s="55"/>
      <c r="BJ95" s="55"/>
      <c r="BK95" s="55"/>
      <c r="BL95" s="55"/>
      <c r="BM95" s="55"/>
      <c r="BN95" s="55"/>
      <c r="BO95" s="52">
        <v>100</v>
      </c>
      <c r="BP95" s="48">
        <v>93</v>
      </c>
    </row>
    <row r="96" spans="1:70" ht="15" thickBot="1" x14ac:dyDescent="0.4">
      <c r="A96" s="23" t="s">
        <v>133</v>
      </c>
      <c r="B96" s="19" t="s">
        <v>135</v>
      </c>
      <c r="C96" s="10">
        <v>0.99299999999999999</v>
      </c>
      <c r="D96" s="11">
        <v>0.95399999999999996</v>
      </c>
      <c r="E96" s="10">
        <v>1.0309999999999999</v>
      </c>
      <c r="F96" s="10">
        <v>54.8</v>
      </c>
      <c r="G96" s="10">
        <v>49.1</v>
      </c>
      <c r="H96" s="10">
        <v>47.2</v>
      </c>
      <c r="I96" s="10">
        <v>62.6</v>
      </c>
      <c r="J96" s="10">
        <v>49.7</v>
      </c>
      <c r="K96" s="10">
        <v>73.099999999999994</v>
      </c>
      <c r="L96" s="10">
        <v>1.0209999999999999</v>
      </c>
      <c r="M96" s="10">
        <v>46.6</v>
      </c>
      <c r="N96" s="10">
        <v>59.5</v>
      </c>
      <c r="O96" s="10">
        <v>22.8</v>
      </c>
      <c r="P96" s="10">
        <v>42</v>
      </c>
      <c r="Q96" s="10">
        <v>45.6</v>
      </c>
      <c r="R96" s="11">
        <v>46.6</v>
      </c>
      <c r="S96" s="75">
        <v>0.98</v>
      </c>
      <c r="T96" s="10">
        <v>46.8</v>
      </c>
      <c r="U96" s="10">
        <v>57</v>
      </c>
      <c r="V96" s="10">
        <v>33.9</v>
      </c>
      <c r="W96" s="10">
        <v>56.2</v>
      </c>
      <c r="X96" s="10">
        <v>48.2</v>
      </c>
      <c r="Y96" s="10">
        <v>62.9</v>
      </c>
      <c r="Z96" s="10">
        <v>1.0109999999999999</v>
      </c>
      <c r="AA96" s="10">
        <v>45.3</v>
      </c>
      <c r="AB96" s="10">
        <v>59.3</v>
      </c>
      <c r="AC96" s="10">
        <v>21.6</v>
      </c>
      <c r="AD96" s="10">
        <v>35.1</v>
      </c>
      <c r="AE96" s="10">
        <v>41.1</v>
      </c>
      <c r="AF96" s="11">
        <v>38.799999999999997</v>
      </c>
      <c r="AG96" s="27">
        <v>72.5</v>
      </c>
      <c r="AH96" s="39">
        <f t="shared" si="191"/>
        <v>3.9000000000000035E-2</v>
      </c>
      <c r="AI96" s="39">
        <f t="shared" si="192"/>
        <v>5.0999999999999934E-2</v>
      </c>
      <c r="AJ96" s="40">
        <f t="shared" si="193"/>
        <v>1.0000000000000009E-2</v>
      </c>
      <c r="AK96" s="41">
        <f t="shared" si="194"/>
        <v>2.8275000000000023</v>
      </c>
      <c r="AL96" s="41">
        <f t="shared" si="195"/>
        <v>3.6974999999999953</v>
      </c>
      <c r="AM96" s="42">
        <f t="shared" si="196"/>
        <v>0.72500000000000064</v>
      </c>
      <c r="AN96" s="41">
        <f t="shared" si="197"/>
        <v>141.1575</v>
      </c>
      <c r="AO96" s="41">
        <f t="shared" si="198"/>
        <v>145.79750000000001</v>
      </c>
      <c r="AP96" s="42">
        <f t="shared" si="199"/>
        <v>147.32</v>
      </c>
      <c r="AQ96" s="41">
        <f t="shared" si="200"/>
        <v>50.366666666666674</v>
      </c>
      <c r="AR96" s="41">
        <f t="shared" si="201"/>
        <v>42.966666666666669</v>
      </c>
      <c r="AS96" s="41">
        <f t="shared" si="202"/>
        <v>45.9</v>
      </c>
      <c r="AT96" s="42">
        <f t="shared" si="203"/>
        <v>42.066666666666663</v>
      </c>
      <c r="AU96" s="41">
        <f t="shared" si="204"/>
        <v>61.800000000000004</v>
      </c>
      <c r="AV96" s="41">
        <f t="shared" si="205"/>
        <v>44.733333333333327</v>
      </c>
      <c r="AW96" s="41">
        <f t="shared" si="206"/>
        <v>55.766666666666673</v>
      </c>
      <c r="AX96" s="42">
        <f t="shared" si="207"/>
        <v>38.333333333333336</v>
      </c>
      <c r="AY96" s="41">
        <f t="shared" si="208"/>
        <v>4.4666666666666757</v>
      </c>
      <c r="AZ96" s="41">
        <f t="shared" si="209"/>
        <v>0.90000000000000568</v>
      </c>
      <c r="BA96" s="41">
        <f t="shared" si="210"/>
        <v>6.0333333333333314</v>
      </c>
      <c r="BB96" s="42">
        <f t="shared" si="211"/>
        <v>6.3999999999999915</v>
      </c>
      <c r="BC96" s="66">
        <v>-7.5</v>
      </c>
      <c r="BD96" s="51">
        <v>153.5</v>
      </c>
      <c r="BE96" s="66">
        <v>-3.5</v>
      </c>
      <c r="BF96" s="51">
        <v>144</v>
      </c>
      <c r="BG96" s="66">
        <v>7.5</v>
      </c>
      <c r="BH96" s="51" t="s">
        <v>101</v>
      </c>
      <c r="BI96" s="66">
        <v>7.5</v>
      </c>
      <c r="BJ96" s="55"/>
      <c r="BK96" s="66">
        <v>0</v>
      </c>
      <c r="BL96" s="48">
        <v>1</v>
      </c>
      <c r="BM96" s="66">
        <v>0</v>
      </c>
      <c r="BN96" s="55"/>
      <c r="BO96" s="66">
        <v>81</v>
      </c>
      <c r="BP96" s="51">
        <v>69</v>
      </c>
      <c r="BR96" t="s">
        <v>159</v>
      </c>
    </row>
    <row r="97" spans="1:68" x14ac:dyDescent="0.35">
      <c r="A97" s="18" t="s">
        <v>137</v>
      </c>
      <c r="B97" s="22" t="s">
        <v>158</v>
      </c>
      <c r="C97" s="8">
        <v>1.044</v>
      </c>
      <c r="D97" s="5">
        <v>0.96699999999999997</v>
      </c>
      <c r="E97" s="8">
        <v>1.044</v>
      </c>
      <c r="F97" s="8">
        <v>59.1</v>
      </c>
      <c r="G97" s="8">
        <v>56.8</v>
      </c>
      <c r="H97" s="8">
        <v>60.2</v>
      </c>
      <c r="I97" s="8">
        <v>56.7</v>
      </c>
      <c r="J97" s="8">
        <v>39.6</v>
      </c>
      <c r="K97" s="8">
        <v>74.599999999999994</v>
      </c>
      <c r="L97" s="8">
        <v>1.127</v>
      </c>
      <c r="M97" s="8">
        <v>58.3</v>
      </c>
      <c r="N97" s="8">
        <v>71</v>
      </c>
      <c r="O97" s="8">
        <v>39.700000000000003</v>
      </c>
      <c r="P97" s="8">
        <v>44.7</v>
      </c>
      <c r="Q97" s="8">
        <v>46.5</v>
      </c>
      <c r="R97" s="5">
        <v>49.2</v>
      </c>
      <c r="S97" s="8">
        <v>0.96899999999999997</v>
      </c>
      <c r="T97" s="8">
        <v>40.1</v>
      </c>
      <c r="U97" s="8">
        <v>50.4</v>
      </c>
      <c r="V97" s="8">
        <v>28</v>
      </c>
      <c r="W97" s="8">
        <v>54.4</v>
      </c>
      <c r="X97" s="8">
        <v>52.4</v>
      </c>
      <c r="Y97" s="8">
        <v>59.8</v>
      </c>
      <c r="Z97" s="8">
        <v>1.0049999999999999</v>
      </c>
      <c r="AA97" s="8">
        <v>55.3</v>
      </c>
      <c r="AB97" s="8">
        <v>58.5</v>
      </c>
      <c r="AC97" s="8">
        <v>41.1</v>
      </c>
      <c r="AD97" s="8">
        <v>47.4</v>
      </c>
      <c r="AE97" s="8">
        <v>48.2</v>
      </c>
      <c r="AF97" s="5">
        <v>58.1</v>
      </c>
      <c r="AG97" s="26">
        <v>73.5</v>
      </c>
      <c r="AH97" s="33">
        <f t="shared" si="191"/>
        <v>7.7000000000000068E-2</v>
      </c>
      <c r="AI97" s="33">
        <f t="shared" si="192"/>
        <v>7.5000000000000067E-2</v>
      </c>
      <c r="AJ97" s="34">
        <f t="shared" si="193"/>
        <v>0.12200000000000011</v>
      </c>
      <c r="AK97" s="35">
        <f t="shared" si="194"/>
        <v>5.6595000000000049</v>
      </c>
      <c r="AL97" s="35">
        <f t="shared" si="195"/>
        <v>5.5125000000000046</v>
      </c>
      <c r="AM97" s="36">
        <f t="shared" si="196"/>
        <v>8.9670000000000076</v>
      </c>
      <c r="AN97" s="35">
        <f t="shared" si="197"/>
        <v>147.80850000000001</v>
      </c>
      <c r="AO97" s="35">
        <f t="shared" si="198"/>
        <v>147.9555</v>
      </c>
      <c r="AP97" s="36">
        <f t="shared" si="199"/>
        <v>156.70199999999997</v>
      </c>
      <c r="AQ97" s="35">
        <f t="shared" si="200"/>
        <v>58.70000000000001</v>
      </c>
      <c r="AR97" s="35">
        <f t="shared" si="201"/>
        <v>56.333333333333336</v>
      </c>
      <c r="AS97" s="35">
        <f t="shared" si="202"/>
        <v>39.5</v>
      </c>
      <c r="AT97" s="36">
        <f t="shared" si="203"/>
        <v>51.633333333333333</v>
      </c>
      <c r="AU97" s="35">
        <f t="shared" si="204"/>
        <v>56.966666666666669</v>
      </c>
      <c r="AV97" s="35">
        <f t="shared" si="205"/>
        <v>46.800000000000004</v>
      </c>
      <c r="AW97" s="35">
        <f t="shared" si="206"/>
        <v>55.533333333333331</v>
      </c>
      <c r="AX97" s="36">
        <f t="shared" si="207"/>
        <v>51.233333333333327</v>
      </c>
      <c r="AY97" s="35">
        <f t="shared" si="208"/>
        <v>19.20000000000001</v>
      </c>
      <c r="AZ97" s="35">
        <f t="shared" si="209"/>
        <v>4.7000000000000028</v>
      </c>
      <c r="BA97" s="35">
        <f t="shared" si="210"/>
        <v>1.4333333333333371</v>
      </c>
      <c r="BB97" s="36">
        <f t="shared" si="211"/>
        <v>-4.4333333333333229</v>
      </c>
      <c r="BC97" s="52">
        <v>-4.5</v>
      </c>
      <c r="BD97" s="48">
        <v>152.5</v>
      </c>
      <c r="BE97" s="52">
        <v>-5.5</v>
      </c>
      <c r="BF97" s="48">
        <v>151.5</v>
      </c>
      <c r="BG97" s="55"/>
      <c r="BH97" s="55"/>
      <c r="BI97" s="52">
        <v>-4.5</v>
      </c>
      <c r="BJ97" s="55"/>
      <c r="BK97" s="55"/>
      <c r="BL97" s="55"/>
      <c r="BM97" s="52">
        <v>0</v>
      </c>
      <c r="BN97" s="55"/>
      <c r="BO97" s="52">
        <v>80</v>
      </c>
      <c r="BP97" s="48">
        <v>88</v>
      </c>
    </row>
    <row r="98" spans="1:68" x14ac:dyDescent="0.35">
      <c r="A98" s="18" t="s">
        <v>141</v>
      </c>
      <c r="B98" s="22" t="s">
        <v>143</v>
      </c>
      <c r="C98" s="8">
        <v>1.117</v>
      </c>
      <c r="D98" s="5">
        <v>1.03</v>
      </c>
      <c r="E98" s="8">
        <v>1.079</v>
      </c>
      <c r="F98" s="8">
        <v>49.5</v>
      </c>
      <c r="G98" s="8">
        <v>51</v>
      </c>
      <c r="H98" s="8">
        <v>53</v>
      </c>
      <c r="I98" s="8">
        <v>63.8</v>
      </c>
      <c r="J98" s="8">
        <v>53.2</v>
      </c>
      <c r="K98" s="8">
        <v>73.599999999999994</v>
      </c>
      <c r="L98" s="8">
        <v>1.165</v>
      </c>
      <c r="M98" s="8">
        <v>51.1</v>
      </c>
      <c r="N98" s="8">
        <v>52.5</v>
      </c>
      <c r="O98" s="8">
        <v>47.4</v>
      </c>
      <c r="P98" s="8">
        <v>65.900000000000006</v>
      </c>
      <c r="Q98" s="8">
        <v>63.9</v>
      </c>
      <c r="R98" s="5">
        <v>64.3</v>
      </c>
      <c r="S98" s="8">
        <v>1.026</v>
      </c>
      <c r="T98" s="8">
        <v>50.2</v>
      </c>
      <c r="U98" s="8">
        <v>42.9</v>
      </c>
      <c r="V98" s="8">
        <v>50</v>
      </c>
      <c r="W98" s="8">
        <v>57.5</v>
      </c>
      <c r="X98" s="8">
        <v>49.8</v>
      </c>
      <c r="Y98" s="8">
        <v>62.7</v>
      </c>
      <c r="Z98" s="8">
        <v>1.105</v>
      </c>
      <c r="AA98" s="8">
        <v>48.5</v>
      </c>
      <c r="AB98" s="8">
        <v>63.2</v>
      </c>
      <c r="AC98" s="8">
        <v>40.5</v>
      </c>
      <c r="AD98" s="8">
        <v>59.2</v>
      </c>
      <c r="AE98" s="8">
        <v>65.5</v>
      </c>
      <c r="AF98" s="5">
        <v>53</v>
      </c>
      <c r="AG98" s="26">
        <v>66.5</v>
      </c>
      <c r="AH98" s="33">
        <f t="shared" si="191"/>
        <v>8.6999999999999966E-2</v>
      </c>
      <c r="AI98" s="33">
        <f t="shared" si="192"/>
        <v>5.2999999999999936E-2</v>
      </c>
      <c r="AJ98" s="34">
        <f t="shared" si="193"/>
        <v>6.0000000000000053E-2</v>
      </c>
      <c r="AK98" s="35">
        <f t="shared" si="194"/>
        <v>5.7854999999999981</v>
      </c>
      <c r="AL98" s="35">
        <f t="shared" si="195"/>
        <v>3.5244999999999957</v>
      </c>
      <c r="AM98" s="36">
        <f t="shared" si="196"/>
        <v>3.9900000000000038</v>
      </c>
      <c r="AN98" s="35">
        <f t="shared" si="197"/>
        <v>142.77550000000002</v>
      </c>
      <c r="AO98" s="35">
        <f t="shared" si="198"/>
        <v>139.98249999999999</v>
      </c>
      <c r="AP98" s="36">
        <f t="shared" si="199"/>
        <v>150.95500000000001</v>
      </c>
      <c r="AQ98" s="35">
        <f t="shared" si="200"/>
        <v>51.166666666666664</v>
      </c>
      <c r="AR98" s="35">
        <f t="shared" si="201"/>
        <v>50.333333333333336</v>
      </c>
      <c r="AS98" s="35">
        <f t="shared" si="202"/>
        <v>47.699999999999996</v>
      </c>
      <c r="AT98" s="36">
        <f t="shared" si="203"/>
        <v>50.733333333333327</v>
      </c>
      <c r="AU98" s="35">
        <f t="shared" si="204"/>
        <v>63.533333333333331</v>
      </c>
      <c r="AV98" s="35">
        <f t="shared" si="205"/>
        <v>64.7</v>
      </c>
      <c r="AW98" s="35">
        <f t="shared" si="206"/>
        <v>56.666666666666664</v>
      </c>
      <c r="AX98" s="36">
        <f t="shared" si="207"/>
        <v>59.233333333333327</v>
      </c>
      <c r="AY98" s="35">
        <f t="shared" si="208"/>
        <v>3.4666666666666686</v>
      </c>
      <c r="AZ98" s="35">
        <f t="shared" si="209"/>
        <v>-0.39999999999999147</v>
      </c>
      <c r="BA98" s="35">
        <f t="shared" si="210"/>
        <v>6.8666666666666671</v>
      </c>
      <c r="BB98" s="36">
        <f t="shared" si="211"/>
        <v>5.4666666666666757</v>
      </c>
      <c r="BC98" s="52">
        <v>-2.5</v>
      </c>
      <c r="BD98" s="48">
        <v>151.5</v>
      </c>
      <c r="BE98" s="52">
        <v>-4</v>
      </c>
      <c r="BF98" s="48">
        <v>144.5</v>
      </c>
      <c r="BG98" s="55"/>
      <c r="BH98" s="48" t="s">
        <v>101</v>
      </c>
      <c r="BI98" s="52">
        <v>-4</v>
      </c>
      <c r="BJ98" s="55"/>
      <c r="BK98" s="55"/>
      <c r="BL98" s="48">
        <v>1</v>
      </c>
      <c r="BM98" s="52">
        <v>0</v>
      </c>
      <c r="BN98" s="55"/>
      <c r="BO98" s="52">
        <v>60</v>
      </c>
      <c r="BP98" s="48">
        <v>59</v>
      </c>
    </row>
    <row r="99" spans="1:68" ht="15" thickBot="1" x14ac:dyDescent="0.4">
      <c r="A99" s="23" t="s">
        <v>126</v>
      </c>
      <c r="B99" s="19" t="s">
        <v>103</v>
      </c>
      <c r="C99" s="10">
        <v>1.0620000000000001</v>
      </c>
      <c r="D99" s="11">
        <v>0.99199999999999999</v>
      </c>
      <c r="E99" s="10">
        <v>1.0780000000000001</v>
      </c>
      <c r="F99" s="10">
        <v>62.7</v>
      </c>
      <c r="G99" s="10">
        <v>68.5</v>
      </c>
      <c r="H99" s="10">
        <v>71.900000000000006</v>
      </c>
      <c r="I99" s="10">
        <v>57.9</v>
      </c>
      <c r="J99" s="10">
        <v>67.3</v>
      </c>
      <c r="K99" s="10">
        <v>59.3</v>
      </c>
      <c r="L99" s="10">
        <v>1.052</v>
      </c>
      <c r="M99" s="10">
        <v>53.6</v>
      </c>
      <c r="N99" s="10">
        <v>51.4</v>
      </c>
      <c r="O99" s="10">
        <v>55.7</v>
      </c>
      <c r="P99" s="10">
        <v>57</v>
      </c>
      <c r="Q99" s="10">
        <v>60.3</v>
      </c>
      <c r="R99" s="11">
        <v>56.7</v>
      </c>
      <c r="S99" s="75">
        <v>0.97599999999999998</v>
      </c>
      <c r="T99" s="10">
        <v>36.6</v>
      </c>
      <c r="U99" s="10">
        <v>34.700000000000003</v>
      </c>
      <c r="V99" s="10">
        <v>37.200000000000003</v>
      </c>
      <c r="W99" s="10">
        <v>58</v>
      </c>
      <c r="X99" s="10">
        <v>76</v>
      </c>
      <c r="Y99" s="10">
        <v>58.7</v>
      </c>
      <c r="Z99" s="10">
        <v>1.034</v>
      </c>
      <c r="AA99" s="10">
        <v>29.2</v>
      </c>
      <c r="AB99" s="10">
        <v>32.9</v>
      </c>
      <c r="AC99" s="10">
        <v>19.3</v>
      </c>
      <c r="AD99" s="10">
        <v>67.400000000000006</v>
      </c>
      <c r="AE99" s="10">
        <v>72.099999999999994</v>
      </c>
      <c r="AF99" s="11">
        <v>67.099999999999994</v>
      </c>
      <c r="AG99" s="27">
        <v>72</v>
      </c>
      <c r="AH99" s="39">
        <f t="shared" si="191"/>
        <v>7.0000000000000062E-2</v>
      </c>
      <c r="AI99" s="39">
        <f t="shared" si="192"/>
        <v>0.10200000000000009</v>
      </c>
      <c r="AJ99" s="40">
        <f t="shared" si="193"/>
        <v>1.8000000000000016E-2</v>
      </c>
      <c r="AK99" s="41">
        <f t="shared" si="194"/>
        <v>5.0400000000000045</v>
      </c>
      <c r="AL99" s="41">
        <f t="shared" si="195"/>
        <v>7.3440000000000065</v>
      </c>
      <c r="AM99" s="42">
        <f t="shared" si="196"/>
        <v>1.2960000000000012</v>
      </c>
      <c r="AN99" s="41">
        <f t="shared" si="197"/>
        <v>147.88800000000003</v>
      </c>
      <c r="AO99" s="41">
        <f t="shared" si="198"/>
        <v>147.88800000000003</v>
      </c>
      <c r="AP99" s="42">
        <f t="shared" si="199"/>
        <v>150.19200000000001</v>
      </c>
      <c r="AQ99" s="41">
        <f t="shared" si="200"/>
        <v>67.7</v>
      </c>
      <c r="AR99" s="41">
        <f t="shared" si="201"/>
        <v>53.566666666666663</v>
      </c>
      <c r="AS99" s="41">
        <f t="shared" si="202"/>
        <v>36.166666666666671</v>
      </c>
      <c r="AT99" s="42">
        <f t="shared" si="203"/>
        <v>27.133333333333329</v>
      </c>
      <c r="AU99" s="41">
        <f t="shared" si="204"/>
        <v>61.5</v>
      </c>
      <c r="AV99" s="41">
        <f t="shared" si="205"/>
        <v>58</v>
      </c>
      <c r="AW99" s="41">
        <f t="shared" si="206"/>
        <v>64.233333333333334</v>
      </c>
      <c r="AX99" s="42">
        <f t="shared" si="207"/>
        <v>68.86666666666666</v>
      </c>
      <c r="AY99" s="41">
        <f t="shared" si="208"/>
        <v>31.533333333333331</v>
      </c>
      <c r="AZ99" s="41">
        <f t="shared" si="209"/>
        <v>26.433333333333334</v>
      </c>
      <c r="BA99" s="41">
        <f t="shared" si="210"/>
        <v>-2.7333333333333343</v>
      </c>
      <c r="BB99" s="42">
        <f t="shared" si="211"/>
        <v>-10.86666666666666</v>
      </c>
      <c r="BC99" s="66">
        <v>-3.5</v>
      </c>
      <c r="BD99" s="51">
        <v>146.5</v>
      </c>
      <c r="BE99" s="66">
        <v>-5.5</v>
      </c>
      <c r="BF99" s="51">
        <v>146.5</v>
      </c>
      <c r="BG99" s="66">
        <v>-3.5</v>
      </c>
      <c r="BH99" s="55"/>
      <c r="BI99" s="66">
        <v>-3.5</v>
      </c>
      <c r="BJ99" s="51" t="s">
        <v>152</v>
      </c>
      <c r="BK99" s="66">
        <v>0</v>
      </c>
      <c r="BL99" s="55"/>
      <c r="BM99" s="66">
        <v>0</v>
      </c>
      <c r="BN99" s="51">
        <v>1</v>
      </c>
      <c r="BO99" s="66">
        <v>84</v>
      </c>
      <c r="BP99" s="51">
        <v>85</v>
      </c>
    </row>
    <row r="100" spans="1:68" x14ac:dyDescent="0.35">
      <c r="A100" s="18" t="s">
        <v>131</v>
      </c>
      <c r="B100" s="22" t="s">
        <v>133</v>
      </c>
      <c r="C100" s="8">
        <v>1.03</v>
      </c>
      <c r="D100" s="5">
        <v>1.012</v>
      </c>
      <c r="E100" s="8">
        <v>1.0409999999999999</v>
      </c>
      <c r="F100" s="8">
        <v>44.6</v>
      </c>
      <c r="G100" s="8">
        <v>58.2</v>
      </c>
      <c r="H100" s="8">
        <v>35.299999999999997</v>
      </c>
      <c r="I100" s="8">
        <v>64.8</v>
      </c>
      <c r="J100" s="8">
        <v>70.7</v>
      </c>
      <c r="K100" s="8">
        <v>69.3</v>
      </c>
      <c r="L100" s="8">
        <v>1.129</v>
      </c>
      <c r="M100" s="8">
        <v>49.1</v>
      </c>
      <c r="N100" s="8">
        <v>59</v>
      </c>
      <c r="O100" s="8">
        <v>23.2</v>
      </c>
      <c r="P100" s="8">
        <v>60.6</v>
      </c>
      <c r="Q100" s="8">
        <v>63.5</v>
      </c>
      <c r="R100" s="5">
        <v>56.3</v>
      </c>
      <c r="S100" s="8">
        <v>1.02</v>
      </c>
      <c r="T100" s="8">
        <v>50.6</v>
      </c>
      <c r="U100" s="8">
        <v>38.299999999999997</v>
      </c>
      <c r="V100" s="8">
        <v>51.2</v>
      </c>
      <c r="W100" s="8">
        <v>58.8</v>
      </c>
      <c r="X100" s="8">
        <v>31.7</v>
      </c>
      <c r="Y100" s="8">
        <v>71.3</v>
      </c>
      <c r="Z100" s="8">
        <v>1.034</v>
      </c>
      <c r="AA100" s="8">
        <v>51.1</v>
      </c>
      <c r="AB100" s="8">
        <v>53.8</v>
      </c>
      <c r="AC100" s="8">
        <v>49.4</v>
      </c>
      <c r="AD100" s="8">
        <v>48.1</v>
      </c>
      <c r="AE100" s="8">
        <v>46</v>
      </c>
      <c r="AF100" s="5">
        <v>42.5</v>
      </c>
      <c r="AG100" s="26">
        <v>69</v>
      </c>
      <c r="AH100" s="33">
        <f t="shared" si="191"/>
        <v>1.8000000000000016E-2</v>
      </c>
      <c r="AI100" s="33">
        <f t="shared" si="192"/>
        <v>2.0999999999999908E-2</v>
      </c>
      <c r="AJ100" s="34">
        <f t="shared" si="193"/>
        <v>9.4999999999999973E-2</v>
      </c>
      <c r="AK100" s="35">
        <f t="shared" si="194"/>
        <v>1.2420000000000011</v>
      </c>
      <c r="AL100" s="35">
        <f t="shared" si="195"/>
        <v>1.4489999999999936</v>
      </c>
      <c r="AM100" s="36">
        <f t="shared" si="196"/>
        <v>6.5549999999999979</v>
      </c>
      <c r="AN100" s="35">
        <f t="shared" si="197"/>
        <v>140.898</v>
      </c>
      <c r="AO100" s="35">
        <f t="shared" si="198"/>
        <v>142.209</v>
      </c>
      <c r="AP100" s="36">
        <f t="shared" si="199"/>
        <v>149.24700000000001</v>
      </c>
      <c r="AQ100" s="35">
        <f t="shared" si="200"/>
        <v>46.033333333333339</v>
      </c>
      <c r="AR100" s="35">
        <f t="shared" si="201"/>
        <v>43.766666666666659</v>
      </c>
      <c r="AS100" s="35">
        <f t="shared" si="202"/>
        <v>46.70000000000001</v>
      </c>
      <c r="AT100" s="36">
        <f t="shared" si="203"/>
        <v>51.433333333333337</v>
      </c>
      <c r="AU100" s="35">
        <f t="shared" si="204"/>
        <v>68.266666666666666</v>
      </c>
      <c r="AV100" s="35">
        <f t="shared" si="205"/>
        <v>60.133333333333326</v>
      </c>
      <c r="AW100" s="35">
        <f t="shared" si="206"/>
        <v>53.933333333333337</v>
      </c>
      <c r="AX100" s="36">
        <f t="shared" si="207"/>
        <v>45.533333333333331</v>
      </c>
      <c r="AY100" s="35">
        <f t="shared" si="208"/>
        <v>-0.6666666666666714</v>
      </c>
      <c r="AZ100" s="35">
        <f t="shared" si="209"/>
        <v>-7.6666666666666785</v>
      </c>
      <c r="BA100" s="35">
        <f t="shared" si="210"/>
        <v>14.333333333333329</v>
      </c>
      <c r="BB100" s="36">
        <f t="shared" si="211"/>
        <v>14.599999999999994</v>
      </c>
      <c r="BC100" s="52">
        <v>-2.5</v>
      </c>
      <c r="BD100" s="48">
        <v>154.5</v>
      </c>
      <c r="BE100" s="52">
        <v>-1</v>
      </c>
      <c r="BF100" s="48">
        <v>146</v>
      </c>
      <c r="BG100" s="52">
        <v>2.5</v>
      </c>
      <c r="BH100" s="48" t="s">
        <v>101</v>
      </c>
      <c r="BI100" s="55"/>
      <c r="BJ100" s="55"/>
      <c r="BK100" s="52">
        <v>1</v>
      </c>
      <c r="BL100" s="48">
        <v>1</v>
      </c>
      <c r="BM100" s="55"/>
      <c r="BN100" s="55"/>
      <c r="BO100" s="52">
        <v>79</v>
      </c>
      <c r="BP100" s="48">
        <v>69</v>
      </c>
    </row>
    <row r="101" spans="1:68" x14ac:dyDescent="0.35">
      <c r="A101" s="18" t="s">
        <v>141</v>
      </c>
      <c r="B101" s="22" t="s">
        <v>139</v>
      </c>
      <c r="C101" s="8">
        <v>1.089</v>
      </c>
      <c r="D101" s="5">
        <v>1.046</v>
      </c>
      <c r="E101" s="8">
        <v>1.0900000000000001</v>
      </c>
      <c r="F101" s="8">
        <v>56.6</v>
      </c>
      <c r="G101" s="8">
        <v>57.8</v>
      </c>
      <c r="H101" s="8">
        <v>57.2</v>
      </c>
      <c r="I101" s="8">
        <v>67.400000000000006</v>
      </c>
      <c r="J101" s="8">
        <v>56.4</v>
      </c>
      <c r="K101" s="8">
        <v>80.5</v>
      </c>
      <c r="L101" s="8">
        <v>1.179</v>
      </c>
      <c r="M101" s="8">
        <v>52.9</v>
      </c>
      <c r="N101" s="8">
        <v>62.7</v>
      </c>
      <c r="O101" s="8">
        <v>35.6</v>
      </c>
      <c r="P101" s="8">
        <v>61.7</v>
      </c>
      <c r="Q101" s="8">
        <v>62.7</v>
      </c>
      <c r="R101" s="5">
        <v>59.5</v>
      </c>
      <c r="S101" s="8">
        <v>1.046</v>
      </c>
      <c r="T101" s="8">
        <v>54.6</v>
      </c>
      <c r="U101" s="8">
        <v>55.4</v>
      </c>
      <c r="V101" s="8">
        <v>50.6</v>
      </c>
      <c r="W101" s="8">
        <v>60.7</v>
      </c>
      <c r="X101" s="8">
        <v>49.3</v>
      </c>
      <c r="Y101" s="8">
        <v>68.3</v>
      </c>
      <c r="Z101" s="8">
        <v>1.0409999999999999</v>
      </c>
      <c r="AA101" s="8">
        <v>54.9</v>
      </c>
      <c r="AB101" s="8">
        <v>54.8</v>
      </c>
      <c r="AC101" s="8">
        <v>49.4</v>
      </c>
      <c r="AD101" s="8">
        <v>46.6</v>
      </c>
      <c r="AE101" s="8">
        <v>44.6</v>
      </c>
      <c r="AF101" s="5">
        <v>54</v>
      </c>
      <c r="AG101" s="26">
        <v>70.5</v>
      </c>
      <c r="AH101" s="33">
        <f t="shared" si="191"/>
        <v>4.2999999999999927E-2</v>
      </c>
      <c r="AI101" s="33">
        <f t="shared" si="192"/>
        <v>4.4000000000000039E-2</v>
      </c>
      <c r="AJ101" s="34">
        <f t="shared" si="193"/>
        <v>0.13800000000000012</v>
      </c>
      <c r="AK101" s="35">
        <f t="shared" si="194"/>
        <v>3.031499999999995</v>
      </c>
      <c r="AL101" s="35">
        <f t="shared" si="195"/>
        <v>3.102000000000003</v>
      </c>
      <c r="AM101" s="36">
        <f t="shared" si="196"/>
        <v>9.7290000000000081</v>
      </c>
      <c r="AN101" s="35">
        <f t="shared" si="197"/>
        <v>150.51749999999998</v>
      </c>
      <c r="AO101" s="35">
        <f t="shared" si="198"/>
        <v>150.58800000000002</v>
      </c>
      <c r="AP101" s="36">
        <f t="shared" si="199"/>
        <v>156.51</v>
      </c>
      <c r="AQ101" s="35">
        <f t="shared" si="200"/>
        <v>57.20000000000001</v>
      </c>
      <c r="AR101" s="35">
        <f t="shared" si="201"/>
        <v>50.4</v>
      </c>
      <c r="AS101" s="35">
        <f t="shared" si="202"/>
        <v>53.533333333333331</v>
      </c>
      <c r="AT101" s="36">
        <f t="shared" si="203"/>
        <v>53.033333333333331</v>
      </c>
      <c r="AU101" s="35">
        <f t="shared" si="204"/>
        <v>68.100000000000009</v>
      </c>
      <c r="AV101" s="35">
        <f t="shared" si="205"/>
        <v>61.300000000000004</v>
      </c>
      <c r="AW101" s="35">
        <f t="shared" si="206"/>
        <v>59.433333333333337</v>
      </c>
      <c r="AX101" s="36">
        <f t="shared" si="207"/>
        <v>48.4</v>
      </c>
      <c r="AY101" s="35">
        <f t="shared" si="208"/>
        <v>3.6666666666666785</v>
      </c>
      <c r="AZ101" s="35">
        <f t="shared" si="209"/>
        <v>-2.6333333333333329</v>
      </c>
      <c r="BA101" s="35">
        <f t="shared" si="210"/>
        <v>8.6666666666666714</v>
      </c>
      <c r="BB101" s="36">
        <f t="shared" si="211"/>
        <v>12.900000000000006</v>
      </c>
      <c r="BC101" s="52">
        <v>-3.5</v>
      </c>
      <c r="BD101" s="48">
        <v>156.5</v>
      </c>
      <c r="BE101" s="52">
        <v>-4</v>
      </c>
      <c r="BF101" s="48">
        <v>156.5</v>
      </c>
      <c r="BG101" s="55"/>
      <c r="BH101" s="55"/>
      <c r="BI101" s="55"/>
      <c r="BJ101" s="48" t="s">
        <v>152</v>
      </c>
      <c r="BK101" s="55"/>
      <c r="BL101" s="55"/>
      <c r="BM101" s="55"/>
      <c r="BN101" s="48">
        <v>1</v>
      </c>
      <c r="BO101" s="52">
        <v>98</v>
      </c>
      <c r="BP101" s="48">
        <v>104</v>
      </c>
    </row>
    <row r="102" spans="1:68" x14ac:dyDescent="0.35">
      <c r="A102" s="18" t="s">
        <v>8</v>
      </c>
      <c r="B102" s="22" t="s">
        <v>65</v>
      </c>
      <c r="C102" s="8">
        <v>1.0429999999999999</v>
      </c>
      <c r="D102" s="5">
        <v>0.99299999999999999</v>
      </c>
      <c r="E102" s="8">
        <v>1.0549999999999999</v>
      </c>
      <c r="F102" s="8">
        <v>37.700000000000003</v>
      </c>
      <c r="G102" s="8">
        <v>37.1</v>
      </c>
      <c r="H102" s="8">
        <v>33.299999999999997</v>
      </c>
      <c r="I102" s="8">
        <v>72.400000000000006</v>
      </c>
      <c r="J102" s="8">
        <v>71</v>
      </c>
      <c r="K102" s="8">
        <v>78.3</v>
      </c>
      <c r="L102" s="8">
        <v>1.0580000000000001</v>
      </c>
      <c r="M102" s="8">
        <v>22</v>
      </c>
      <c r="N102" s="8">
        <v>16.2</v>
      </c>
      <c r="O102" s="8">
        <v>26.5</v>
      </c>
      <c r="P102" s="8">
        <v>71.400000000000006</v>
      </c>
      <c r="Q102" s="8">
        <v>77.900000000000006</v>
      </c>
      <c r="R102" s="5">
        <v>67.2</v>
      </c>
      <c r="S102" s="8">
        <v>1.0089999999999999</v>
      </c>
      <c r="T102" s="8">
        <v>39.1</v>
      </c>
      <c r="U102" s="8">
        <v>30.6</v>
      </c>
      <c r="V102" s="8">
        <v>38.6</v>
      </c>
      <c r="W102" s="8">
        <v>66.3</v>
      </c>
      <c r="X102" s="8">
        <v>55.7</v>
      </c>
      <c r="Y102" s="8">
        <v>71.400000000000006</v>
      </c>
      <c r="Z102" s="8">
        <v>1.07</v>
      </c>
      <c r="AA102" s="8">
        <v>28.8</v>
      </c>
      <c r="AB102" s="8">
        <v>26.7</v>
      </c>
      <c r="AC102" s="8">
        <v>28.7</v>
      </c>
      <c r="AD102" s="8">
        <v>77.7</v>
      </c>
      <c r="AE102" s="8">
        <v>76.900000000000006</v>
      </c>
      <c r="AF102" s="5">
        <v>82.3</v>
      </c>
      <c r="AG102" s="26">
        <v>64.5</v>
      </c>
      <c r="AH102" s="33">
        <f t="shared" si="191"/>
        <v>4.9999999999999933E-2</v>
      </c>
      <c r="AI102" s="33">
        <f t="shared" si="192"/>
        <v>4.6000000000000041E-2</v>
      </c>
      <c r="AJ102" s="34">
        <f t="shared" si="193"/>
        <v>-1.2000000000000011E-2</v>
      </c>
      <c r="AK102" s="69">
        <f t="shared" si="194"/>
        <v>3.2249999999999956</v>
      </c>
      <c r="AL102" s="35">
        <f t="shared" si="195"/>
        <v>2.9670000000000027</v>
      </c>
      <c r="AM102" s="36">
        <f t="shared" si="196"/>
        <v>-0.77400000000000069</v>
      </c>
      <c r="AN102" s="69">
        <f t="shared" si="197"/>
        <v>131.322</v>
      </c>
      <c r="AO102" s="35">
        <f t="shared" si="198"/>
        <v>133.12800000000001</v>
      </c>
      <c r="AP102" s="36">
        <f t="shared" si="199"/>
        <v>137.256</v>
      </c>
      <c r="AQ102" s="35">
        <f t="shared" si="200"/>
        <v>36.033333333333339</v>
      </c>
      <c r="AR102" s="35">
        <f t="shared" si="201"/>
        <v>21.566666666666666</v>
      </c>
      <c r="AS102" s="35">
        <f t="shared" si="202"/>
        <v>36.1</v>
      </c>
      <c r="AT102" s="36">
        <f t="shared" si="203"/>
        <v>28.066666666666666</v>
      </c>
      <c r="AU102" s="35">
        <f t="shared" si="204"/>
        <v>73.899999999999991</v>
      </c>
      <c r="AV102" s="35">
        <f t="shared" si="205"/>
        <v>72.166666666666671</v>
      </c>
      <c r="AW102" s="35">
        <f t="shared" si="206"/>
        <v>64.466666666666669</v>
      </c>
      <c r="AX102" s="36">
        <f t="shared" si="207"/>
        <v>78.966666666666683</v>
      </c>
      <c r="AY102" s="35">
        <f t="shared" si="208"/>
        <v>-6.6666666666662877E-2</v>
      </c>
      <c r="AZ102" s="35">
        <f t="shared" si="209"/>
        <v>-6.5</v>
      </c>
      <c r="BA102" s="35">
        <f t="shared" si="210"/>
        <v>9.4333333333333229</v>
      </c>
      <c r="BB102" s="36">
        <f t="shared" si="211"/>
        <v>-6.8000000000000114</v>
      </c>
      <c r="BC102" s="52">
        <v>-4.5</v>
      </c>
      <c r="BD102" s="48">
        <v>136.5</v>
      </c>
      <c r="BE102" s="52">
        <v>0</v>
      </c>
      <c r="BF102" s="48">
        <v>135</v>
      </c>
      <c r="BG102" s="52">
        <v>4.5</v>
      </c>
      <c r="BH102" s="55"/>
      <c r="BI102" s="52">
        <v>4.5</v>
      </c>
      <c r="BJ102" s="55"/>
      <c r="BK102" s="52">
        <v>1</v>
      </c>
      <c r="BL102" s="55"/>
      <c r="BM102" s="52">
        <v>1</v>
      </c>
      <c r="BN102" s="55"/>
      <c r="BO102" s="52">
        <v>70</v>
      </c>
      <c r="BP102" s="48">
        <v>67</v>
      </c>
    </row>
    <row r="103" spans="1:68" ht="15" thickBot="1" x14ac:dyDescent="0.4">
      <c r="A103" s="23" t="s">
        <v>67</v>
      </c>
      <c r="B103" s="19" t="s">
        <v>16</v>
      </c>
      <c r="C103" s="10">
        <v>1.083</v>
      </c>
      <c r="D103" s="11">
        <v>1.083</v>
      </c>
      <c r="E103" s="10">
        <v>1.0900000000000001</v>
      </c>
      <c r="F103" s="10">
        <v>43.1</v>
      </c>
      <c r="G103" s="10">
        <v>49.1</v>
      </c>
      <c r="H103" s="10">
        <v>36.200000000000003</v>
      </c>
      <c r="I103" s="10">
        <v>74.8</v>
      </c>
      <c r="J103" s="10">
        <v>75.900000000000006</v>
      </c>
      <c r="K103" s="10">
        <v>82.5</v>
      </c>
      <c r="L103" s="10">
        <v>1.1160000000000001</v>
      </c>
      <c r="M103" s="10">
        <v>38</v>
      </c>
      <c r="N103" s="10">
        <v>41.9</v>
      </c>
      <c r="O103" s="10">
        <v>33.200000000000003</v>
      </c>
      <c r="P103" s="10">
        <v>63.2</v>
      </c>
      <c r="Q103" s="10">
        <v>63.8</v>
      </c>
      <c r="R103" s="11">
        <v>62.5</v>
      </c>
      <c r="S103" s="10">
        <v>1.0740000000000001</v>
      </c>
      <c r="T103" s="10">
        <v>46.5</v>
      </c>
      <c r="U103" s="10">
        <v>44.8</v>
      </c>
      <c r="V103" s="10">
        <v>25.6</v>
      </c>
      <c r="W103" s="10">
        <v>75.5</v>
      </c>
      <c r="X103" s="10">
        <v>69.7</v>
      </c>
      <c r="Y103" s="10">
        <v>88.8</v>
      </c>
      <c r="Z103" s="10">
        <v>1.1439999999999999</v>
      </c>
      <c r="AA103" s="10">
        <v>43.9</v>
      </c>
      <c r="AB103" s="10">
        <v>44</v>
      </c>
      <c r="AC103" s="10">
        <v>78.3</v>
      </c>
      <c r="AD103" s="10">
        <v>69.5</v>
      </c>
      <c r="AE103" s="10">
        <v>69</v>
      </c>
      <c r="AF103" s="11">
        <v>50</v>
      </c>
      <c r="AG103" s="27">
        <v>72.5</v>
      </c>
      <c r="AH103" s="39">
        <f t="shared" si="191"/>
        <v>0</v>
      </c>
      <c r="AI103" s="39">
        <f t="shared" si="192"/>
        <v>1.6000000000000014E-2</v>
      </c>
      <c r="AJ103" s="40">
        <f t="shared" si="193"/>
        <v>-2.7999999999999803E-2</v>
      </c>
      <c r="AK103" s="73">
        <f t="shared" si="194"/>
        <v>0</v>
      </c>
      <c r="AL103" s="41">
        <f t="shared" si="195"/>
        <v>1.160000000000001</v>
      </c>
      <c r="AM103" s="42">
        <f t="shared" si="196"/>
        <v>-2.0299999999999856</v>
      </c>
      <c r="AN103" s="73">
        <f t="shared" si="197"/>
        <v>157.035</v>
      </c>
      <c r="AO103" s="41">
        <f t="shared" si="198"/>
        <v>156.89000000000001</v>
      </c>
      <c r="AP103" s="42">
        <f t="shared" si="199"/>
        <v>163.85</v>
      </c>
      <c r="AQ103" s="41">
        <f t="shared" si="200"/>
        <v>42.800000000000004</v>
      </c>
      <c r="AR103" s="41">
        <f t="shared" si="201"/>
        <v>37.700000000000003</v>
      </c>
      <c r="AS103" s="41">
        <f t="shared" si="202"/>
        <v>38.966666666666669</v>
      </c>
      <c r="AT103" s="42">
        <f t="shared" si="203"/>
        <v>55.4</v>
      </c>
      <c r="AU103" s="41">
        <f t="shared" si="204"/>
        <v>77.733333333333334</v>
      </c>
      <c r="AV103" s="41">
        <f t="shared" si="205"/>
        <v>63.166666666666664</v>
      </c>
      <c r="AW103" s="41">
        <f t="shared" si="206"/>
        <v>78</v>
      </c>
      <c r="AX103" s="42">
        <f t="shared" si="207"/>
        <v>62.833333333333336</v>
      </c>
      <c r="AY103" s="41">
        <f t="shared" si="208"/>
        <v>3.8333333333333357</v>
      </c>
      <c r="AZ103" s="41">
        <f t="shared" si="209"/>
        <v>-17.699999999999996</v>
      </c>
      <c r="BA103" s="41">
        <f t="shared" si="210"/>
        <v>-0.26666666666666572</v>
      </c>
      <c r="BB103" s="42">
        <f t="shared" si="211"/>
        <v>0.3333333333333286</v>
      </c>
      <c r="BC103" s="66">
        <v>2.5</v>
      </c>
      <c r="BD103" s="51">
        <v>159.5</v>
      </c>
      <c r="BE103" s="66">
        <v>-3</v>
      </c>
      <c r="BF103" s="51">
        <v>157.5</v>
      </c>
      <c r="BG103" s="52">
        <v>-2.5</v>
      </c>
      <c r="BH103" s="55"/>
      <c r="BI103" s="50">
        <v>-2.5</v>
      </c>
      <c r="BJ103" s="55"/>
      <c r="BK103" s="52">
        <v>0</v>
      </c>
      <c r="BL103" s="55"/>
      <c r="BM103" s="50">
        <v>0</v>
      </c>
      <c r="BN103" s="55"/>
      <c r="BO103" s="50">
        <v>73</v>
      </c>
      <c r="BP103" s="51">
        <v>79</v>
      </c>
    </row>
    <row r="104" spans="1:68" ht="15" thickBot="1" x14ac:dyDescent="0.4">
      <c r="A104" s="76" t="s">
        <v>133</v>
      </c>
      <c r="B104" s="77" t="s">
        <v>158</v>
      </c>
      <c r="C104" s="78">
        <v>1.0860000000000001</v>
      </c>
      <c r="D104" s="79">
        <v>1.0209999999999999</v>
      </c>
      <c r="E104" s="78">
        <v>1.0840000000000001</v>
      </c>
      <c r="F104" s="78">
        <v>64.3</v>
      </c>
      <c r="G104" s="78">
        <v>70</v>
      </c>
      <c r="H104" s="78">
        <v>58.9</v>
      </c>
      <c r="I104" s="78">
        <v>65.3</v>
      </c>
      <c r="J104" s="78">
        <v>54.8</v>
      </c>
      <c r="K104" s="78">
        <v>75.900000000000006</v>
      </c>
      <c r="L104" s="78">
        <v>1.105</v>
      </c>
      <c r="M104" s="78">
        <v>68.7</v>
      </c>
      <c r="N104" s="78">
        <v>77.3</v>
      </c>
      <c r="O104" s="78">
        <v>54.7</v>
      </c>
      <c r="P104" s="78">
        <v>45.4</v>
      </c>
      <c r="Q104" s="78">
        <v>40</v>
      </c>
      <c r="R104" s="79">
        <v>39.299999999999997</v>
      </c>
      <c r="S104" s="78">
        <v>1.0569999999999999</v>
      </c>
      <c r="T104" s="78">
        <v>51.2</v>
      </c>
      <c r="U104" s="78">
        <v>58.9</v>
      </c>
      <c r="V104" s="78">
        <v>50.7</v>
      </c>
      <c r="W104" s="78">
        <v>65.900000000000006</v>
      </c>
      <c r="X104" s="78">
        <v>55.1</v>
      </c>
      <c r="Y104" s="78">
        <v>76.599999999999994</v>
      </c>
      <c r="Z104" s="78">
        <v>1.0229999999999999</v>
      </c>
      <c r="AA104" s="78">
        <v>50.8</v>
      </c>
      <c r="AB104" s="78">
        <v>60.1</v>
      </c>
      <c r="AC104" s="78">
        <v>25.3</v>
      </c>
      <c r="AD104" s="78">
        <v>40</v>
      </c>
      <c r="AE104" s="78">
        <v>43.6</v>
      </c>
      <c r="AF104" s="79">
        <v>39.799999999999997</v>
      </c>
      <c r="AG104" s="80">
        <v>77</v>
      </c>
      <c r="AH104" s="81">
        <f t="shared" si="191"/>
        <v>6.5000000000000169E-2</v>
      </c>
      <c r="AI104" s="81">
        <f t="shared" si="192"/>
        <v>2.7000000000000135E-2</v>
      </c>
      <c r="AJ104" s="82">
        <f t="shared" si="193"/>
        <v>8.2000000000000073E-2</v>
      </c>
      <c r="AK104" s="83">
        <f t="shared" si="194"/>
        <v>5.0050000000000132</v>
      </c>
      <c r="AL104" s="83">
        <f t="shared" si="195"/>
        <v>2.0790000000000104</v>
      </c>
      <c r="AM104" s="84">
        <f t="shared" si="196"/>
        <v>6.3140000000000054</v>
      </c>
      <c r="AN104" s="83">
        <f t="shared" si="197"/>
        <v>162.239</v>
      </c>
      <c r="AO104" s="83">
        <f t="shared" si="198"/>
        <v>164.857</v>
      </c>
      <c r="AP104" s="84">
        <f t="shared" si="199"/>
        <v>163.85599999999999</v>
      </c>
      <c r="AQ104" s="83">
        <f t="shared" si="200"/>
        <v>64.400000000000006</v>
      </c>
      <c r="AR104" s="83">
        <f t="shared" si="201"/>
        <v>66.899999999999991</v>
      </c>
      <c r="AS104" s="83">
        <f t="shared" si="202"/>
        <v>53.6</v>
      </c>
      <c r="AT104" s="84">
        <f t="shared" si="203"/>
        <v>45.400000000000006</v>
      </c>
      <c r="AU104" s="83">
        <f t="shared" si="204"/>
        <v>65.333333333333329</v>
      </c>
      <c r="AV104" s="83">
        <f t="shared" si="205"/>
        <v>41.56666666666667</v>
      </c>
      <c r="AW104" s="83">
        <f t="shared" si="206"/>
        <v>65.86666666666666</v>
      </c>
      <c r="AX104" s="84">
        <f t="shared" si="207"/>
        <v>41.133333333333333</v>
      </c>
      <c r="AY104" s="83">
        <f t="shared" si="208"/>
        <v>10.800000000000004</v>
      </c>
      <c r="AZ104" s="83">
        <f t="shared" si="209"/>
        <v>21.499999999999986</v>
      </c>
      <c r="BA104" s="83">
        <f t="shared" si="210"/>
        <v>-0.53333333333333144</v>
      </c>
      <c r="BB104" s="84">
        <f t="shared" si="211"/>
        <v>0.43333333333333712</v>
      </c>
      <c r="BC104" s="85">
        <v>-3.5</v>
      </c>
      <c r="BD104" s="86">
        <v>160.5</v>
      </c>
      <c r="BE104" s="85">
        <v>-6.5</v>
      </c>
      <c r="BF104" s="86">
        <v>168</v>
      </c>
      <c r="BG104" s="85">
        <v>-3.5</v>
      </c>
      <c r="BH104" s="86" t="s">
        <v>152</v>
      </c>
      <c r="BI104" s="85">
        <v>-3.5</v>
      </c>
      <c r="BJ104" s="86" t="s">
        <v>152</v>
      </c>
      <c r="BK104" s="85">
        <v>1</v>
      </c>
      <c r="BL104" s="86">
        <v>0</v>
      </c>
      <c r="BM104" s="85">
        <v>1</v>
      </c>
      <c r="BN104" s="86">
        <v>0</v>
      </c>
      <c r="BO104" s="85">
        <v>77</v>
      </c>
      <c r="BP104" s="86">
        <v>66</v>
      </c>
    </row>
    <row r="105" spans="1:68" ht="15" thickBot="1" x14ac:dyDescent="0.4">
      <c r="A105" s="87" t="s">
        <v>65</v>
      </c>
      <c r="B105" s="77" t="s">
        <v>16</v>
      </c>
      <c r="C105" s="88">
        <v>1.036</v>
      </c>
      <c r="D105" s="79">
        <v>1.0620000000000001</v>
      </c>
      <c r="E105" s="78">
        <v>1.044</v>
      </c>
      <c r="F105" s="78">
        <v>41.7</v>
      </c>
      <c r="G105" s="78">
        <v>42</v>
      </c>
      <c r="H105" s="78">
        <v>36.4</v>
      </c>
      <c r="I105" s="78">
        <v>68.400000000000006</v>
      </c>
      <c r="J105" s="78">
        <v>62.4</v>
      </c>
      <c r="K105" s="78">
        <v>75.3</v>
      </c>
      <c r="L105" s="78">
        <v>1.147</v>
      </c>
      <c r="M105" s="78">
        <v>41.6</v>
      </c>
      <c r="N105" s="78">
        <v>46</v>
      </c>
      <c r="O105" s="78">
        <v>39.200000000000003</v>
      </c>
      <c r="P105" s="78">
        <v>72.8</v>
      </c>
      <c r="Q105" s="78">
        <v>70.8</v>
      </c>
      <c r="R105" s="79">
        <v>67</v>
      </c>
      <c r="S105" s="78">
        <v>1.0569999999999999</v>
      </c>
      <c r="T105" s="78">
        <v>41.6</v>
      </c>
      <c r="U105" s="78">
        <v>35.5</v>
      </c>
      <c r="V105" s="78">
        <v>31.7</v>
      </c>
      <c r="W105" s="78">
        <v>74.900000000000006</v>
      </c>
      <c r="X105" s="78">
        <v>64.3</v>
      </c>
      <c r="Y105" s="78">
        <v>82</v>
      </c>
      <c r="Z105" s="78">
        <v>1.0189999999999999</v>
      </c>
      <c r="AA105" s="78">
        <v>21.1</v>
      </c>
      <c r="AB105" s="78">
        <v>20.9</v>
      </c>
      <c r="AC105" s="78">
        <v>18.899999999999999</v>
      </c>
      <c r="AD105" s="78">
        <v>62.4</v>
      </c>
      <c r="AE105" s="78">
        <v>67.8</v>
      </c>
      <c r="AF105" s="79">
        <v>80.3</v>
      </c>
      <c r="AG105" s="80">
        <v>68</v>
      </c>
      <c r="AH105" s="81">
        <f t="shared" si="191"/>
        <v>-2.6000000000000023E-2</v>
      </c>
      <c r="AI105" s="81">
        <f t="shared" si="192"/>
        <v>-1.2999999999999901E-2</v>
      </c>
      <c r="AJ105" s="82">
        <f t="shared" si="193"/>
        <v>0.12800000000000011</v>
      </c>
      <c r="AK105" s="83">
        <f t="shared" si="194"/>
        <v>-1.7680000000000016</v>
      </c>
      <c r="AL105" s="83">
        <f t="shared" si="195"/>
        <v>-0.88399999999999324</v>
      </c>
      <c r="AM105" s="84">
        <f t="shared" si="196"/>
        <v>8.7040000000000077</v>
      </c>
      <c r="AN105" s="83">
        <f t="shared" si="197"/>
        <v>142.66399999999999</v>
      </c>
      <c r="AO105" s="83">
        <f t="shared" si="198"/>
        <v>142.86799999999999</v>
      </c>
      <c r="AP105" s="84">
        <f t="shared" si="199"/>
        <v>147.28799999999998</v>
      </c>
      <c r="AQ105" s="83">
        <f t="shared" si="200"/>
        <v>40.033333333333331</v>
      </c>
      <c r="AR105" s="83">
        <f t="shared" si="201"/>
        <v>42.266666666666666</v>
      </c>
      <c r="AS105" s="83">
        <f t="shared" si="202"/>
        <v>36.266666666666666</v>
      </c>
      <c r="AT105" s="84">
        <f t="shared" si="203"/>
        <v>20.3</v>
      </c>
      <c r="AU105" s="83">
        <f t="shared" si="204"/>
        <v>68.7</v>
      </c>
      <c r="AV105" s="83">
        <f t="shared" si="205"/>
        <v>70.2</v>
      </c>
      <c r="AW105" s="83">
        <f t="shared" si="206"/>
        <v>73.733333333333334</v>
      </c>
      <c r="AX105" s="84">
        <f t="shared" si="207"/>
        <v>70.166666666666671</v>
      </c>
      <c r="AY105" s="83">
        <f t="shared" si="208"/>
        <v>3.7666666666666657</v>
      </c>
      <c r="AZ105" s="83">
        <f t="shared" si="209"/>
        <v>21.966666666666665</v>
      </c>
      <c r="BA105" s="83">
        <f t="shared" si="210"/>
        <v>-5.0333333333333314</v>
      </c>
      <c r="BB105" s="84">
        <f t="shared" si="211"/>
        <v>3.3333333333331439E-2</v>
      </c>
      <c r="BC105" s="85">
        <v>-1</v>
      </c>
      <c r="BD105" s="86">
        <v>141</v>
      </c>
      <c r="BE105" s="85">
        <v>0</v>
      </c>
      <c r="BF105" s="86">
        <v>139.5</v>
      </c>
      <c r="BG105" s="55"/>
      <c r="BH105" s="55"/>
      <c r="BI105" s="55"/>
      <c r="BJ105" s="55"/>
      <c r="BK105" s="85"/>
      <c r="BL105" s="86"/>
      <c r="BM105" s="85"/>
      <c r="BN105" s="86"/>
      <c r="BO105" s="85"/>
      <c r="BP105" s="86"/>
    </row>
    <row r="106" spans="1:68" x14ac:dyDescent="0.35">
      <c r="B106" s="57"/>
      <c r="E106" s="9"/>
      <c r="S106" s="9"/>
      <c r="AF106" s="9"/>
      <c r="AK106" s="89"/>
      <c r="AM106" s="89"/>
      <c r="AQ106" s="89"/>
      <c r="AT106" s="89"/>
      <c r="AY106" s="89"/>
      <c r="BB106" s="89"/>
      <c r="BC106" s="54"/>
      <c r="BD106" s="54"/>
      <c r="BF106" s="54"/>
      <c r="BH106" s="54"/>
      <c r="BJ106" s="54"/>
      <c r="BM106" s="54"/>
      <c r="BO106" s="54"/>
      <c r="BP106" s="54"/>
    </row>
  </sheetData>
  <mergeCells count="15">
    <mergeCell ref="BO1:BP1"/>
    <mergeCell ref="C1:D1"/>
    <mergeCell ref="E1:Q1"/>
    <mergeCell ref="S1:AE1"/>
    <mergeCell ref="AH1:AJ1"/>
    <mergeCell ref="AK1:AM1"/>
    <mergeCell ref="BG1:BH1"/>
    <mergeCell ref="BK1:BL1"/>
    <mergeCell ref="AN1:AP1"/>
    <mergeCell ref="AY1:BB1"/>
    <mergeCell ref="AQ1:AX1"/>
    <mergeCell ref="BC1:BD1"/>
    <mergeCell ref="BE1:BF1"/>
    <mergeCell ref="BI1:BJ1"/>
    <mergeCell ref="BM1:BN1"/>
  </mergeCells>
  <pageMargins left="0.7" right="0.7" top="0.75" bottom="0.75" header="0.3" footer="0.3"/>
  <ignoredErrors>
    <ignoredError sqref="AQ3:AX8 AQ13:AX18 AQ12:AU12 AV12:AX12 AQ10:AX11 AQ9:AS9 AT9:AX9 AQ19:AZ19 BB19" formulaRange="1"/>
    <ignoredError sqref="AQ20:BB26 AQ28:BB31" evalError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Commonwealth Charter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Li</dc:creator>
  <cp:lastModifiedBy>Andy Li</cp:lastModifiedBy>
  <dcterms:created xsi:type="dcterms:W3CDTF">2025-03-21T16:29:03Z</dcterms:created>
  <dcterms:modified xsi:type="dcterms:W3CDTF">2025-04-06T23:58:58Z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babeb2-556d-46e1-aeda-f3b013f0dcc9_Enabled">
    <vt:lpwstr>true</vt:lpwstr>
  </property>
  <property fmtid="{D5CDD505-2E9C-101B-9397-08002B2CF9AE}" pid="3" name="MSIP_Label_93babeb2-556d-46e1-aeda-f3b013f0dcc9_SetDate">
    <vt:lpwstr>2025-03-21T17:50:07Z</vt:lpwstr>
  </property>
  <property fmtid="{D5CDD505-2E9C-101B-9397-08002B2CF9AE}" pid="4" name="MSIP_Label_93babeb2-556d-46e1-aeda-f3b013f0dcc9_Method">
    <vt:lpwstr>Privileged</vt:lpwstr>
  </property>
  <property fmtid="{D5CDD505-2E9C-101B-9397-08002B2CF9AE}" pid="5" name="MSIP_Label_93babeb2-556d-46e1-aeda-f3b013f0dcc9_Name">
    <vt:lpwstr>defa4170-0d19-0005-0000-bc88714345d2</vt:lpwstr>
  </property>
  <property fmtid="{D5CDD505-2E9C-101B-9397-08002B2CF9AE}" pid="6" name="MSIP_Label_93babeb2-556d-46e1-aeda-f3b013f0dcc9_SiteId">
    <vt:lpwstr>3eb96466-7efa-461e-ab09-c81885d230ea</vt:lpwstr>
  </property>
  <property fmtid="{D5CDD505-2E9C-101B-9397-08002B2CF9AE}" pid="7" name="MSIP_Label_93babeb2-556d-46e1-aeda-f3b013f0dcc9_ActionId">
    <vt:lpwstr>3a7d3222-86b5-42f8-abd9-6a6aa56ad17c</vt:lpwstr>
  </property>
  <property fmtid="{D5CDD505-2E9C-101B-9397-08002B2CF9AE}" pid="8" name="MSIP_Label_93babeb2-556d-46e1-aeda-f3b013f0dcc9_ContentBits">
    <vt:lpwstr>0</vt:lpwstr>
  </property>
  <property fmtid="{D5CDD505-2E9C-101B-9397-08002B2CF9AE}" pid="9" name="MSIP_Label_93babeb2-556d-46e1-aeda-f3b013f0dcc9_Tag">
    <vt:lpwstr>10, 0, 1, 1</vt:lpwstr>
  </property>
</Properties>
</file>