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ndLi\Downloads\The Big March One\"/>
    </mc:Choice>
  </mc:AlternateContent>
  <xr:revisionPtr revIDLastSave="0" documentId="13_ncr:1_{4044465A-9C29-4359-9517-321AA32B9510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GamePred - Florida vs Houston" sheetId="1" r:id="rId1"/>
    <sheet name="Forma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1" i="2" l="1"/>
  <c r="E101" i="2"/>
  <c r="D101" i="2"/>
  <c r="C101" i="2"/>
  <c r="B101" i="2"/>
  <c r="F99" i="2"/>
  <c r="E99" i="2"/>
  <c r="D99" i="2"/>
  <c r="C99" i="2"/>
  <c r="B99" i="2"/>
  <c r="F100" i="2"/>
  <c r="E100" i="2"/>
  <c r="D100" i="2"/>
  <c r="C100" i="2"/>
  <c r="B100" i="2"/>
  <c r="F104" i="2"/>
  <c r="E104" i="2"/>
  <c r="S61" i="2"/>
  <c r="R61" i="2"/>
  <c r="T66" i="2"/>
  <c r="S66" i="2"/>
  <c r="R66" i="2"/>
  <c r="S71" i="2"/>
  <c r="R71" i="2"/>
  <c r="T76" i="2"/>
  <c r="S76" i="2"/>
  <c r="R76" i="2"/>
  <c r="S81" i="2"/>
  <c r="R81" i="2"/>
  <c r="T86" i="2"/>
  <c r="S86" i="2"/>
  <c r="R86" i="2"/>
  <c r="S91" i="2"/>
  <c r="R91" i="2"/>
  <c r="T96" i="2"/>
  <c r="S96" i="2"/>
  <c r="R96" i="2"/>
  <c r="H81" i="2"/>
  <c r="H61" i="2"/>
  <c r="T95" i="2"/>
  <c r="S95" i="2"/>
  <c r="R95" i="2"/>
  <c r="Q95" i="2"/>
  <c r="P95" i="2"/>
  <c r="O95" i="2"/>
  <c r="O96" i="2" s="1"/>
  <c r="T94" i="2"/>
  <c r="S94" i="2"/>
  <c r="R94" i="2"/>
  <c r="Q94" i="2"/>
  <c r="Q96" i="2" s="1"/>
  <c r="P94" i="2"/>
  <c r="P96" i="2" s="1"/>
  <c r="O94" i="2"/>
  <c r="H95" i="2"/>
  <c r="H96" i="2" s="1"/>
  <c r="I95" i="2"/>
  <c r="J95" i="2"/>
  <c r="J96" i="2" s="1"/>
  <c r="K95" i="2"/>
  <c r="K96" i="2" s="1"/>
  <c r="L95" i="2"/>
  <c r="M95" i="2"/>
  <c r="I94" i="2"/>
  <c r="I96" i="2" s="1"/>
  <c r="J94" i="2"/>
  <c r="K94" i="2"/>
  <c r="L94" i="2"/>
  <c r="L96" i="2" s="1"/>
  <c r="M94" i="2"/>
  <c r="M96" i="2" s="1"/>
  <c r="H94" i="2"/>
  <c r="T90" i="2"/>
  <c r="S90" i="2"/>
  <c r="R90" i="2"/>
  <c r="Q90" i="2"/>
  <c r="P90" i="2"/>
  <c r="O90" i="2"/>
  <c r="O91" i="2" s="1"/>
  <c r="T89" i="2"/>
  <c r="T91" i="2" s="1"/>
  <c r="S89" i="2"/>
  <c r="R89" i="2"/>
  <c r="Q89" i="2"/>
  <c r="Q91" i="2" s="1"/>
  <c r="P89" i="2"/>
  <c r="P91" i="2" s="1"/>
  <c r="O89" i="2"/>
  <c r="H90" i="2"/>
  <c r="H91" i="2" s="1"/>
  <c r="I90" i="2"/>
  <c r="J90" i="2"/>
  <c r="K90" i="2"/>
  <c r="K91" i="2" s="1"/>
  <c r="L90" i="2"/>
  <c r="M90" i="2"/>
  <c r="I89" i="2"/>
  <c r="I91" i="2" s="1"/>
  <c r="J89" i="2"/>
  <c r="J91" i="2" s="1"/>
  <c r="K89" i="2"/>
  <c r="L89" i="2"/>
  <c r="L91" i="2" s="1"/>
  <c r="M89" i="2"/>
  <c r="M91" i="2" s="1"/>
  <c r="H89" i="2"/>
  <c r="T85" i="2"/>
  <c r="S85" i="2"/>
  <c r="R85" i="2"/>
  <c r="Q85" i="2"/>
  <c r="P85" i="2"/>
  <c r="O85" i="2"/>
  <c r="O86" i="2" s="1"/>
  <c r="T84" i="2"/>
  <c r="S84" i="2"/>
  <c r="R84" i="2"/>
  <c r="Q84" i="2"/>
  <c r="Q86" i="2" s="1"/>
  <c r="P84" i="2"/>
  <c r="P86" i="2" s="1"/>
  <c r="O84" i="2"/>
  <c r="H85" i="2"/>
  <c r="I85" i="2"/>
  <c r="J85" i="2"/>
  <c r="K85" i="2"/>
  <c r="L85" i="2"/>
  <c r="M85" i="2"/>
  <c r="I84" i="2"/>
  <c r="J84" i="2"/>
  <c r="K84" i="2"/>
  <c r="L84" i="2"/>
  <c r="L86" i="2" s="1"/>
  <c r="M84" i="2"/>
  <c r="M86" i="2" s="1"/>
  <c r="H84" i="2"/>
  <c r="T80" i="2"/>
  <c r="S80" i="2"/>
  <c r="R80" i="2"/>
  <c r="Q80" i="2"/>
  <c r="P80" i="2"/>
  <c r="O80" i="2"/>
  <c r="O81" i="2" s="1"/>
  <c r="T79" i="2"/>
  <c r="T81" i="2" s="1"/>
  <c r="S79" i="2"/>
  <c r="R79" i="2"/>
  <c r="Q79" i="2"/>
  <c r="Q81" i="2" s="1"/>
  <c r="P79" i="2"/>
  <c r="P81" i="2" s="1"/>
  <c r="O79" i="2"/>
  <c r="H80" i="2"/>
  <c r="I80" i="2"/>
  <c r="J80" i="2"/>
  <c r="K80" i="2"/>
  <c r="L80" i="2"/>
  <c r="M80" i="2"/>
  <c r="I79" i="2"/>
  <c r="J79" i="2"/>
  <c r="K79" i="2"/>
  <c r="K81" i="2" s="1"/>
  <c r="L79" i="2"/>
  <c r="M79" i="2"/>
  <c r="M81" i="2" s="1"/>
  <c r="H79" i="2"/>
  <c r="T75" i="2"/>
  <c r="S75" i="2"/>
  <c r="R75" i="2"/>
  <c r="Q75" i="2"/>
  <c r="P75" i="2"/>
  <c r="O75" i="2"/>
  <c r="O76" i="2" s="1"/>
  <c r="T74" i="2"/>
  <c r="S74" i="2"/>
  <c r="R74" i="2"/>
  <c r="Q74" i="2"/>
  <c r="Q76" i="2" s="1"/>
  <c r="P74" i="2"/>
  <c r="P76" i="2" s="1"/>
  <c r="O74" i="2"/>
  <c r="H75" i="2"/>
  <c r="I75" i="2"/>
  <c r="J75" i="2"/>
  <c r="K75" i="2"/>
  <c r="K76" i="2" s="1"/>
  <c r="L75" i="2"/>
  <c r="M75" i="2"/>
  <c r="I74" i="2"/>
  <c r="J74" i="2"/>
  <c r="K74" i="2"/>
  <c r="L74" i="2"/>
  <c r="L76" i="2" s="1"/>
  <c r="M74" i="2"/>
  <c r="M76" i="2" s="1"/>
  <c r="H74" i="2"/>
  <c r="T70" i="2"/>
  <c r="S70" i="2"/>
  <c r="R70" i="2"/>
  <c r="Q70" i="2"/>
  <c r="P70" i="2"/>
  <c r="O70" i="2"/>
  <c r="O71" i="2" s="1"/>
  <c r="T69" i="2"/>
  <c r="T71" i="2" s="1"/>
  <c r="S69" i="2"/>
  <c r="R69" i="2"/>
  <c r="Q69" i="2"/>
  <c r="Q71" i="2" s="1"/>
  <c r="P69" i="2"/>
  <c r="P71" i="2" s="1"/>
  <c r="O69" i="2"/>
  <c r="H70" i="2"/>
  <c r="I70" i="2"/>
  <c r="J70" i="2"/>
  <c r="J71" i="2" s="1"/>
  <c r="K70" i="2"/>
  <c r="K71" i="2" s="1"/>
  <c r="L70" i="2"/>
  <c r="M70" i="2"/>
  <c r="I69" i="2"/>
  <c r="J69" i="2"/>
  <c r="K69" i="2"/>
  <c r="L69" i="2"/>
  <c r="M69" i="2"/>
  <c r="M71" i="2" s="1"/>
  <c r="H69" i="2"/>
  <c r="H71" i="2" s="1"/>
  <c r="T65" i="2"/>
  <c r="S65" i="2"/>
  <c r="R65" i="2"/>
  <c r="Q65" i="2"/>
  <c r="P65" i="2"/>
  <c r="O65" i="2"/>
  <c r="O66" i="2" s="1"/>
  <c r="T64" i="2"/>
  <c r="S64" i="2"/>
  <c r="R64" i="2"/>
  <c r="Q64" i="2"/>
  <c r="Q66" i="2" s="1"/>
  <c r="P64" i="2"/>
  <c r="P66" i="2" s="1"/>
  <c r="O64" i="2"/>
  <c r="H65" i="2"/>
  <c r="I65" i="2"/>
  <c r="J65" i="2"/>
  <c r="K65" i="2"/>
  <c r="K66" i="2" s="1"/>
  <c r="L65" i="2"/>
  <c r="M65" i="2"/>
  <c r="I64" i="2"/>
  <c r="J64" i="2"/>
  <c r="K64" i="2"/>
  <c r="L64" i="2"/>
  <c r="L66" i="2" s="1"/>
  <c r="M64" i="2"/>
  <c r="M66" i="2" s="1"/>
  <c r="H64" i="2"/>
  <c r="T60" i="2"/>
  <c r="S60" i="2"/>
  <c r="R60" i="2"/>
  <c r="Q60" i="2"/>
  <c r="P60" i="2"/>
  <c r="O60" i="2"/>
  <c r="O61" i="2" s="1"/>
  <c r="T59" i="2"/>
  <c r="T61" i="2" s="1"/>
  <c r="S59" i="2"/>
  <c r="R59" i="2"/>
  <c r="Q59" i="2"/>
  <c r="Q61" i="2" s="1"/>
  <c r="P59" i="2"/>
  <c r="P61" i="2" s="1"/>
  <c r="O59" i="2"/>
  <c r="H60" i="2"/>
  <c r="I60" i="2"/>
  <c r="J60" i="2"/>
  <c r="K60" i="2"/>
  <c r="L60" i="2"/>
  <c r="M60" i="2"/>
  <c r="I59" i="2"/>
  <c r="J59" i="2"/>
  <c r="K59" i="2"/>
  <c r="K61" i="2" s="1"/>
  <c r="L59" i="2"/>
  <c r="M59" i="2"/>
  <c r="M61" i="2" s="1"/>
  <c r="H59" i="2"/>
  <c r="D95" i="2"/>
  <c r="D104" i="2" s="1"/>
  <c r="C95" i="2"/>
  <c r="C104" i="2" s="1"/>
  <c r="F95" i="2"/>
  <c r="F94" i="2"/>
  <c r="F96" i="2" s="1"/>
  <c r="E95" i="2"/>
  <c r="E94" i="2"/>
  <c r="E96" i="2" s="1"/>
  <c r="D94" i="2"/>
  <c r="D96" i="2" s="1"/>
  <c r="C94" i="2"/>
  <c r="B95" i="2"/>
  <c r="B104" i="2" s="1"/>
  <c r="B94" i="2"/>
  <c r="D90" i="2"/>
  <c r="C90" i="2"/>
  <c r="F90" i="2"/>
  <c r="F89" i="2"/>
  <c r="F91" i="2" s="1"/>
  <c r="E90" i="2"/>
  <c r="E89" i="2"/>
  <c r="E91" i="2" s="1"/>
  <c r="D89" i="2"/>
  <c r="C89" i="2"/>
  <c r="C91" i="2" s="1"/>
  <c r="B90" i="2"/>
  <c r="B89" i="2"/>
  <c r="B91" i="2" s="1"/>
  <c r="D85" i="2"/>
  <c r="C85" i="2"/>
  <c r="F85" i="2"/>
  <c r="F86" i="2" s="1"/>
  <c r="F84" i="2"/>
  <c r="E85" i="2"/>
  <c r="E84" i="2"/>
  <c r="E86" i="2" s="1"/>
  <c r="D84" i="2"/>
  <c r="D86" i="2" s="1"/>
  <c r="C84" i="2"/>
  <c r="C86" i="2" s="1"/>
  <c r="B85" i="2"/>
  <c r="B84" i="2"/>
  <c r="B86" i="2" s="1"/>
  <c r="D80" i="2"/>
  <c r="D81" i="2" s="1"/>
  <c r="C80" i="2"/>
  <c r="F80" i="2"/>
  <c r="F79" i="2"/>
  <c r="F81" i="2" s="1"/>
  <c r="E80" i="2"/>
  <c r="E81" i="2" s="1"/>
  <c r="E79" i="2"/>
  <c r="D79" i="2"/>
  <c r="C79" i="2"/>
  <c r="B80" i="2"/>
  <c r="B79" i="2"/>
  <c r="B81" i="2" s="1"/>
  <c r="D75" i="2"/>
  <c r="C75" i="2"/>
  <c r="F75" i="2"/>
  <c r="F74" i="2"/>
  <c r="F76" i="2" s="1"/>
  <c r="E75" i="2"/>
  <c r="E74" i="2"/>
  <c r="E76" i="2" s="1"/>
  <c r="D74" i="2"/>
  <c r="D76" i="2" s="1"/>
  <c r="C74" i="2"/>
  <c r="B75" i="2"/>
  <c r="B74" i="2"/>
  <c r="D70" i="2"/>
  <c r="C70" i="2"/>
  <c r="C71" i="2" s="1"/>
  <c r="F70" i="2"/>
  <c r="F69" i="2"/>
  <c r="F71" i="2" s="1"/>
  <c r="E70" i="2"/>
  <c r="E69" i="2"/>
  <c r="E71" i="2" s="1"/>
  <c r="D69" i="2"/>
  <c r="C69" i="2"/>
  <c r="B70" i="2"/>
  <c r="B69" i="2"/>
  <c r="D65" i="2"/>
  <c r="C65" i="2"/>
  <c r="D64" i="2"/>
  <c r="D66" i="2" s="1"/>
  <c r="C64" i="2"/>
  <c r="C66" i="2" s="1"/>
  <c r="F65" i="2"/>
  <c r="E65" i="2"/>
  <c r="F64" i="2"/>
  <c r="F66" i="2" s="1"/>
  <c r="E64" i="2"/>
  <c r="E66" i="2" s="1"/>
  <c r="B65" i="2"/>
  <c r="B64" i="2"/>
  <c r="B66" i="2" s="1"/>
  <c r="D60" i="2"/>
  <c r="C60" i="2"/>
  <c r="F60" i="2"/>
  <c r="E60" i="2"/>
  <c r="B60" i="2"/>
  <c r="F59" i="2"/>
  <c r="F61" i="2" s="1"/>
  <c r="E59" i="2"/>
  <c r="D59" i="2"/>
  <c r="C59" i="2"/>
  <c r="C61" i="2" s="1"/>
  <c r="B59" i="2"/>
  <c r="B103" i="2" l="1"/>
  <c r="B105" i="2" s="1"/>
  <c r="E103" i="2"/>
  <c r="E105" i="2" s="1"/>
  <c r="F103" i="2"/>
  <c r="F105" i="2" s="1"/>
  <c r="B76" i="2"/>
  <c r="B71" i="2"/>
  <c r="C76" i="2"/>
  <c r="H66" i="2"/>
  <c r="H76" i="2"/>
  <c r="H86" i="2"/>
  <c r="K86" i="2"/>
  <c r="D71" i="2"/>
  <c r="D103" i="2" s="1"/>
  <c r="D105" i="2" s="1"/>
  <c r="B96" i="2"/>
  <c r="B61" i="2"/>
  <c r="C81" i="2"/>
  <c r="C103" i="2" s="1"/>
  <c r="C105" i="2" s="1"/>
  <c r="C96" i="2"/>
  <c r="J61" i="2"/>
  <c r="J66" i="2"/>
  <c r="J76" i="2"/>
  <c r="J81" i="2"/>
  <c r="J86" i="2"/>
  <c r="I61" i="2"/>
  <c r="I66" i="2"/>
  <c r="I71" i="2"/>
  <c r="I76" i="2"/>
  <c r="I81" i="2"/>
  <c r="I86" i="2"/>
  <c r="D61" i="2"/>
  <c r="E61" i="2"/>
  <c r="D91" i="2"/>
  <c r="L61" i="2"/>
  <c r="L71" i="2"/>
  <c r="L81" i="2"/>
</calcChain>
</file>

<file path=xl/sharedStrings.xml><?xml version="1.0" encoding="utf-8"?>
<sst xmlns="http://schemas.openxmlformats.org/spreadsheetml/2006/main" count="493" uniqueCount="150">
  <si>
    <t>reg_vec</t>
  </si>
  <si>
    <t>PPP</t>
  </si>
  <si>
    <t>2P</t>
  </si>
  <si>
    <t>3P</t>
  </si>
  <si>
    <t>STL</t>
  </si>
  <si>
    <t>DTO</t>
  </si>
  <si>
    <t>ORB</t>
  </si>
  <si>
    <t>FTR</t>
  </si>
  <si>
    <t>POSS</t>
  </si>
  <si>
    <t>comp_team_one_vec</t>
  </si>
  <si>
    <t>comp_team_two_vec</t>
  </si>
  <si>
    <t>ppp_result_df</t>
  </si>
  <si>
    <t>off_away_perc_PPP</t>
  </si>
  <si>
    <t>off_conf_away_perc_PPP</t>
  </si>
  <si>
    <t>off_non_conf_away_perc_PPP</t>
  </si>
  <si>
    <t>def_away_perc_PPP</t>
  </si>
  <si>
    <t>def_conf_away_perc_PPP</t>
  </si>
  <si>
    <t>def_non_conf_away_perc_PPP</t>
  </si>
  <si>
    <t>off_home_perc_PPP</t>
  </si>
  <si>
    <t>off_conf_home_perc_PPP</t>
  </si>
  <si>
    <t>off_non_conf_home_perc_PPP</t>
  </si>
  <si>
    <t>def_home_perc_PPP</t>
  </si>
  <si>
    <t>def_conf_home_perc_PPP</t>
  </si>
  <si>
    <t>def_non_conf_home_perc_PPP</t>
  </si>
  <si>
    <t>2P_result_df</t>
  </si>
  <si>
    <t>2Pperc</t>
  </si>
  <si>
    <t>off_away_perc_2Pperc</t>
  </si>
  <si>
    <t>off_conf_away_perc_2Pperc</t>
  </si>
  <si>
    <t>off_non_conf_away_perc_2Pperc</t>
  </si>
  <si>
    <t>def_away_perc_2Pperc</t>
  </si>
  <si>
    <t>def_conf_away_perc_2Pperc</t>
  </si>
  <si>
    <t>def_non_conf_away_perc_2Pperc</t>
  </si>
  <si>
    <t>off_home_perc_2Pperc</t>
  </si>
  <si>
    <t>off_conf_home_perc_2Pperc</t>
  </si>
  <si>
    <t>off_non_conf_home_perc_2Pperc</t>
  </si>
  <si>
    <t>def_home_perc_2Pperc</t>
  </si>
  <si>
    <t>def_conf_home_perc_2Pperc</t>
  </si>
  <si>
    <t>def_non_conf_home_perc_2Pperc</t>
  </si>
  <si>
    <t>3P_result_df</t>
  </si>
  <si>
    <t>threePperc</t>
  </si>
  <si>
    <t>off_away_perc_3P</t>
  </si>
  <si>
    <t>off_conf_away_perc_3P</t>
  </si>
  <si>
    <t>off_non_conf_away_perc_3P</t>
  </si>
  <si>
    <t>def_away_perc_3P</t>
  </si>
  <si>
    <t>def_conf_away_perc_3P</t>
  </si>
  <si>
    <t>def_non_conf_away_perc_3P</t>
  </si>
  <si>
    <t>off_home_perc_3P</t>
  </si>
  <si>
    <t>off_conf_home_perc_3P</t>
  </si>
  <si>
    <t>off_non_conf_home_perc_3P</t>
  </si>
  <si>
    <t>def_home_perc_3P</t>
  </si>
  <si>
    <t>def_conf_home_perc_3P</t>
  </si>
  <si>
    <t>def_non_conf_home_perc_3P</t>
  </si>
  <si>
    <t>STL_result_df</t>
  </si>
  <si>
    <t>STL_perc</t>
  </si>
  <si>
    <t>off_away_perc_STL_perc</t>
  </si>
  <si>
    <t>off_conf_away_perc_STL_perc</t>
  </si>
  <si>
    <t>off_non_conf_away_perc_STL_perc</t>
  </si>
  <si>
    <t>def_away_perc_STL_perc</t>
  </si>
  <si>
    <t>def_conf_away_perc_STL_perc</t>
  </si>
  <si>
    <t>def_non_conf_away_perc_STL_perc</t>
  </si>
  <si>
    <t>off_home_perc_STL_perc</t>
  </si>
  <si>
    <t>off_conf_home_perc_STL_perc</t>
  </si>
  <si>
    <t>off_non_conf_home_perc_STL_perc</t>
  </si>
  <si>
    <t>def_home_perc_STL_perc</t>
  </si>
  <si>
    <t>def_conf_home_perc_STL_perc</t>
  </si>
  <si>
    <t>def_non_conf_home_perc_STL_perc</t>
  </si>
  <si>
    <t>TOV_result_df</t>
  </si>
  <si>
    <t>TOV_perc</t>
  </si>
  <si>
    <t>off_away_perc_TOV_perc</t>
  </si>
  <si>
    <t>off_conf_away_perc_TOV_perc</t>
  </si>
  <si>
    <t>off_non_conf_away_perc_TOV_perc</t>
  </si>
  <si>
    <t>def_away_perc_TOV_perc</t>
  </si>
  <si>
    <t>def_conf_away_perc_TOV_perc</t>
  </si>
  <si>
    <t>def_non_conf_away_perc_TOV_perc</t>
  </si>
  <si>
    <t>off_home_perc_TOV_perc</t>
  </si>
  <si>
    <t>off_conf_home_perc_TOV_perc</t>
  </si>
  <si>
    <t>off_non_conf_home_perc_TOV_perc</t>
  </si>
  <si>
    <t>def_home_perc_TOV_perc</t>
  </si>
  <si>
    <t>def_conf_home_perc_TOV_perc</t>
  </si>
  <si>
    <t>def_non_conf_home_perc_TOV_perc</t>
  </si>
  <si>
    <t>FTR_result_df</t>
  </si>
  <si>
    <t>off_away_perc_FTR</t>
  </si>
  <si>
    <t>off_conf_away_perc_FTR</t>
  </si>
  <si>
    <t>off_non_conf_away_perc_FTR</t>
  </si>
  <si>
    <t>def_away_perc_FTR</t>
  </si>
  <si>
    <t>def_conf_away_perc_FTR</t>
  </si>
  <si>
    <t>def_non_conf_away_perc_FTR</t>
  </si>
  <si>
    <t>off_home_perc_FTR</t>
  </si>
  <si>
    <t>off_conf_home_perc_FTR</t>
  </si>
  <si>
    <t>off_non_conf_home_perc_FTR</t>
  </si>
  <si>
    <t>def_home_perc_FTR</t>
  </si>
  <si>
    <t>def_conf_home_perc_FTR</t>
  </si>
  <si>
    <t>def_non_conf_home_perc_FTR</t>
  </si>
  <si>
    <t>ORB_result_df</t>
  </si>
  <si>
    <t>ORB_perc</t>
  </si>
  <si>
    <t>off_away_perc_ORB_perc</t>
  </si>
  <si>
    <t>off_conf_away_perc_ORB_perc</t>
  </si>
  <si>
    <t>off_non_conf_away_perc_ORB_perc</t>
  </si>
  <si>
    <t>def_away_perc_ORB_perc</t>
  </si>
  <si>
    <t>def_conf_away_perc_ORB_perc</t>
  </si>
  <si>
    <t>def_non_conf_away_perc_ORB_perc</t>
  </si>
  <si>
    <t>off_home_perc_ORB_perc</t>
  </si>
  <si>
    <t>off_conf_home_perc_ORB_perc</t>
  </si>
  <si>
    <t>off_non_conf_home_perc_ORB_perc</t>
  </si>
  <si>
    <t>def_home_perc_ORB_perc</t>
  </si>
  <si>
    <t>def_conf_home_perc_ORB_perc</t>
  </si>
  <si>
    <t>def_non_conf_home_perc_ORB_perc</t>
  </si>
  <si>
    <t>poss_result_df</t>
  </si>
  <si>
    <t>poss</t>
  </si>
  <si>
    <t>off_away_perc_poss</t>
  </si>
  <si>
    <t>off_conf_away_perc_poss</t>
  </si>
  <si>
    <t>off_non_conf_away_perc_poss</t>
  </si>
  <si>
    <t>def_away_perc_poss</t>
  </si>
  <si>
    <t>def_conf_away_perc_poss</t>
  </si>
  <si>
    <t>def_non_conf_away_perc_poss</t>
  </si>
  <si>
    <t>off_home_perc_poss</t>
  </si>
  <si>
    <t>off_conf_home_perc_poss</t>
  </si>
  <si>
    <t>off_non_conf_home_perc_poss</t>
  </si>
  <si>
    <t>def_home_perc_poss</t>
  </si>
  <si>
    <t>def_conf_home_perc_poss</t>
  </si>
  <si>
    <t>def_non_conf_home_perc_poss</t>
  </si>
  <si>
    <t>XGBoost</t>
  </si>
  <si>
    <t>Houston - Comp</t>
  </si>
  <si>
    <t>Florida - Comp</t>
  </si>
  <si>
    <t>TOV</t>
  </si>
  <si>
    <t/>
  </si>
  <si>
    <t>Houston</t>
  </si>
  <si>
    <t>Florida</t>
  </si>
  <si>
    <t>OFF</t>
  </si>
  <si>
    <t>DEF</t>
  </si>
  <si>
    <t>OffComp</t>
  </si>
  <si>
    <t>DefComp</t>
  </si>
  <si>
    <t>AwayFunc</t>
  </si>
  <si>
    <t>HomeFunc</t>
  </si>
  <si>
    <t>OAway</t>
  </si>
  <si>
    <t>OCAway</t>
  </si>
  <si>
    <t>ONCAway</t>
  </si>
  <si>
    <t>DAway</t>
  </si>
  <si>
    <t>DCAway</t>
  </si>
  <si>
    <t>DNCAway</t>
  </si>
  <si>
    <t>OHome</t>
  </si>
  <si>
    <t>OCHome</t>
  </si>
  <si>
    <t>ONCHome</t>
  </si>
  <si>
    <t>DHome</t>
  </si>
  <si>
    <t>DCHome</t>
  </si>
  <si>
    <t>DNCHome</t>
  </si>
  <si>
    <t>PPP DIFF</t>
  </si>
  <si>
    <t>POSS AVG</t>
  </si>
  <si>
    <t>SPREAD</t>
  </si>
  <si>
    <t>cPPP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</si>
</sst>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0.000"/>
    <numFmt numFmtId="167" formatCode="0.0%"/>
    <numFmt numFmtId="168" formatCode="0.0"/>
  </numFmts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8" fontId="1" fillId="0" borderId="0">
      <alignment horizontal="center"/>
    </xf>
    <xf numFmtId="166" fontId="1" fillId="0" borderId="0">
      <alignment horizontal="center" vertical="center"/>
    </xf>
  </cellStyleXfs>
  <cellXfs count="17">
    <xf numFmtId="0" fontId="0" fillId="0" borderId="0" xfId="0"/>
    <xf numFmtId="168" fontId="1" fillId="0" borderId="0" xfId="2">
      <alignment horizontal="center"/>
    </xf>
    <xf numFmtId="166" fontId="1" fillId="0" borderId="0" xfId="3" applyAlignment="1">
      <alignment horizontal="center" vertical="center"/>
    </xf>
    <xf numFmtId="167" fontId="0" fillId="0" borderId="0" xfId="1" applyNumberFormat="1" applyFont="1" applyAlignment="1">
      <alignment horizontal="center" vertical="center"/>
    </xf>
    <xf numFmtId="168" fontId="1" fillId="0" borderId="0" xfId="2" applyAlignment="1">
      <alignment horizontal="center" vertical="center"/>
    </xf>
    <xf numFmtId="0" fontId="0" fillId="0" borderId="0" xfId="0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4">
    <cellStyle name="1DigitNum" xfId="2" xr:uid="{F39D95F2-55CF-43BC-897A-BC66F147F8F0}"/>
    <cellStyle name="3NumDigits" xfId="3" xr:uid="{6AF23960-9AFC-4A6D-98C3-5B9C4A6B5398}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4"/>
  <sheetViews>
    <sheetView workbookViewId="0">
      <selection sqref="A1:A1048576"/>
    </sheetView>
  </sheetViews>
  <sheetFormatPr defaultColWidth="10.90625" defaultRowHeight="14.5" x14ac:dyDescent="0.35"/>
  <sheetData>
    <row r="1" spans="1:14" x14ac:dyDescent="0.35">
      <c r="A1" t="s">
        <v>0</v>
      </c>
    </row>
    <row r="2" spans="1:14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14" x14ac:dyDescent="0.35">
      <c r="A3">
        <v>1.0363634824752801</v>
      </c>
      <c r="B3">
        <v>0.41500759124755898</v>
      </c>
      <c r="C3">
        <v>0.35613647103309598</v>
      </c>
      <c r="D3">
        <v>7.9655721783638E-2</v>
      </c>
      <c r="E3">
        <v>6.9843739271163899E-2</v>
      </c>
      <c r="F3">
        <v>0.34483179450035101</v>
      </c>
      <c r="G3">
        <v>0.27930176258087203</v>
      </c>
      <c r="H3">
        <v>68.144859313964801</v>
      </c>
    </row>
    <row r="4" spans="1:14" x14ac:dyDescent="0.35">
      <c r="A4">
        <v>1.0624135732650799</v>
      </c>
      <c r="B4">
        <v>0.49012669920921298</v>
      </c>
      <c r="C4">
        <v>0.32034328579902599</v>
      </c>
      <c r="D4">
        <v>0.112974986433983</v>
      </c>
      <c r="E4">
        <v>8.91233384609222E-2</v>
      </c>
      <c r="F4">
        <v>0.32669669389724698</v>
      </c>
      <c r="G4">
        <v>0.415801912546158</v>
      </c>
      <c r="H4">
        <v>68.234535217285199</v>
      </c>
    </row>
    <row r="5" spans="1:14" x14ac:dyDescent="0.35">
      <c r="A5" t="s">
        <v>9</v>
      </c>
    </row>
    <row r="6" spans="1:14" x14ac:dyDescent="0.35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  <c r="H6" t="s">
        <v>8</v>
      </c>
    </row>
    <row r="7" spans="1:14" x14ac:dyDescent="0.35">
      <c r="A7">
        <v>1.03542763102994</v>
      </c>
      <c r="B7">
        <v>0.438079085863321</v>
      </c>
      <c r="C7">
        <v>0.37044522300981497</v>
      </c>
      <c r="D7">
        <v>7.5555527795420699E-2</v>
      </c>
      <c r="E7">
        <v>4.7483198958148197E-2</v>
      </c>
      <c r="F7">
        <v>0.31929132824444301</v>
      </c>
      <c r="G7">
        <v>0.31302713499360202</v>
      </c>
      <c r="H7">
        <v>65.509860385480394</v>
      </c>
    </row>
    <row r="8" spans="1:14" x14ac:dyDescent="0.35">
      <c r="A8">
        <v>1.0168848877276899</v>
      </c>
      <c r="B8">
        <v>0.42591382977569497</v>
      </c>
      <c r="C8">
        <v>0.31178208792891998</v>
      </c>
      <c r="D8">
        <v>7.7413637459849804E-2</v>
      </c>
      <c r="E8">
        <v>6.3496121037529996E-2</v>
      </c>
      <c r="F8">
        <v>0.304906536854883</v>
      </c>
      <c r="G8">
        <v>0.20817267087427199</v>
      </c>
      <c r="H8">
        <v>68.261896649497601</v>
      </c>
    </row>
    <row r="9" spans="1:14" x14ac:dyDescent="0.35">
      <c r="A9" t="s">
        <v>10</v>
      </c>
    </row>
    <row r="10" spans="1:14" x14ac:dyDescent="0.35">
      <c r="A10" t="s">
        <v>1</v>
      </c>
      <c r="B10" t="s">
        <v>2</v>
      </c>
      <c r="C10" t="s">
        <v>3</v>
      </c>
      <c r="D10" t="s">
        <v>4</v>
      </c>
      <c r="E10" t="s">
        <v>5</v>
      </c>
      <c r="F10" t="s">
        <v>6</v>
      </c>
      <c r="G10" t="s">
        <v>7</v>
      </c>
      <c r="H10" t="s">
        <v>8</v>
      </c>
    </row>
    <row r="11" spans="1:14" x14ac:dyDescent="0.35">
      <c r="A11">
        <v>1.04643928938453</v>
      </c>
      <c r="B11">
        <v>0.49442577246147101</v>
      </c>
      <c r="C11">
        <v>0.348441134614902</v>
      </c>
      <c r="D11">
        <v>0.105744468238661</v>
      </c>
      <c r="E11">
        <v>9.5756367380526605E-2</v>
      </c>
      <c r="F11">
        <v>0.34824918573444702</v>
      </c>
      <c r="G11">
        <v>0.36142129193337802</v>
      </c>
      <c r="H11">
        <v>68.660504198202901</v>
      </c>
    </row>
    <row r="12" spans="1:14" x14ac:dyDescent="0.35">
      <c r="A12">
        <v>1.1264696271932499</v>
      </c>
      <c r="B12">
        <v>0.50062896302285798</v>
      </c>
      <c r="C12">
        <v>0.31730729308734701</v>
      </c>
      <c r="D12">
        <v>9.7726609886326296E-2</v>
      </c>
      <c r="E12">
        <v>9.1266305127140998E-2</v>
      </c>
      <c r="F12">
        <v>0.28735846267245002</v>
      </c>
      <c r="G12">
        <v>0.367541594171237</v>
      </c>
      <c r="H12">
        <v>66.977881017887398</v>
      </c>
    </row>
    <row r="13" spans="1:14" x14ac:dyDescent="0.35">
      <c r="A13" t="s">
        <v>11</v>
      </c>
    </row>
    <row r="14" spans="1:14" x14ac:dyDescent="0.35">
      <c r="A14" t="s">
        <v>1</v>
      </c>
      <c r="B14" t="s">
        <v>12</v>
      </c>
      <c r="C14" t="s">
        <v>13</v>
      </c>
      <c r="D14" t="s">
        <v>14</v>
      </c>
      <c r="E14" t="s">
        <v>15</v>
      </c>
      <c r="F14" t="s">
        <v>16</v>
      </c>
      <c r="G14" t="s">
        <v>17</v>
      </c>
      <c r="H14" t="s">
        <v>1</v>
      </c>
      <c r="I14" t="s">
        <v>18</v>
      </c>
      <c r="J14" t="s">
        <v>19</v>
      </c>
      <c r="K14" t="s">
        <v>20</v>
      </c>
      <c r="L14" t="s">
        <v>21</v>
      </c>
      <c r="M14" t="s">
        <v>22</v>
      </c>
      <c r="N14" t="s">
        <v>23</v>
      </c>
    </row>
    <row r="15" spans="1:14" x14ac:dyDescent="0.35">
      <c r="A15">
        <v>1.04388378061988</v>
      </c>
      <c r="B15">
        <v>41.696102784567699</v>
      </c>
      <c r="C15">
        <v>41.961395775637897</v>
      </c>
      <c r="D15">
        <v>36.420700330770501</v>
      </c>
      <c r="E15">
        <v>68.365193667476007</v>
      </c>
      <c r="F15">
        <v>62.426585811684802</v>
      </c>
      <c r="G15">
        <v>75.283991707571701</v>
      </c>
      <c r="H15">
        <v>1.1469923621340099</v>
      </c>
      <c r="I15">
        <v>41.595006448845403</v>
      </c>
      <c r="J15">
        <v>45.973346626104998</v>
      </c>
      <c r="K15">
        <v>39.182293520849001</v>
      </c>
      <c r="L15">
        <v>72.753141701110493</v>
      </c>
      <c r="M15">
        <v>70.839877831970696</v>
      </c>
      <c r="N15">
        <v>66.930670534377199</v>
      </c>
    </row>
    <row r="16" spans="1:14" x14ac:dyDescent="0.35">
      <c r="A16">
        <v>1.0567951414802501</v>
      </c>
      <c r="B16">
        <v>41.590318868658898</v>
      </c>
      <c r="C16">
        <v>35.521324699020603</v>
      </c>
      <c r="D16">
        <v>31.7343713283272</v>
      </c>
      <c r="E16">
        <v>74.915567008678096</v>
      </c>
      <c r="F16">
        <v>64.294413848617197</v>
      </c>
      <c r="G16">
        <v>81.999264062227994</v>
      </c>
      <c r="H16">
        <v>1.01870083524301</v>
      </c>
      <c r="I16">
        <v>21.056541621358999</v>
      </c>
      <c r="J16">
        <v>20.906379262623101</v>
      </c>
      <c r="K16">
        <v>18.8926054767349</v>
      </c>
      <c r="L16">
        <v>62.361310129675502</v>
      </c>
      <c r="M16">
        <v>67.823865230703902</v>
      </c>
      <c r="N16">
        <v>80.259183798140199</v>
      </c>
    </row>
    <row r="17" spans="1:14" x14ac:dyDescent="0.35">
      <c r="A17" t="s">
        <v>24</v>
      </c>
    </row>
    <row r="18" spans="1:14" x14ac:dyDescent="0.35">
      <c r="A18" t="s">
        <v>25</v>
      </c>
      <c r="B18" t="s">
        <v>26</v>
      </c>
      <c r="C18" t="s">
        <v>27</v>
      </c>
      <c r="D18" t="s">
        <v>28</v>
      </c>
      <c r="E18" t="s">
        <v>29</v>
      </c>
      <c r="F18" t="s">
        <v>30</v>
      </c>
      <c r="G18" t="s">
        <v>31</v>
      </c>
      <c r="H18" t="s">
        <v>25</v>
      </c>
      <c r="I18" t="s">
        <v>32</v>
      </c>
      <c r="J18" t="s">
        <v>33</v>
      </c>
      <c r="K18" t="s">
        <v>34</v>
      </c>
      <c r="L18" t="s">
        <v>35</v>
      </c>
      <c r="M18" t="s">
        <v>36</v>
      </c>
      <c r="N18" t="s">
        <v>37</v>
      </c>
    </row>
    <row r="19" spans="1:14" x14ac:dyDescent="0.35">
      <c r="A19">
        <v>0.43810762740145198</v>
      </c>
      <c r="B19">
        <v>41.595145536307299</v>
      </c>
      <c r="C19">
        <v>50.0486019621368</v>
      </c>
      <c r="D19">
        <v>30.873900351212299</v>
      </c>
      <c r="E19">
        <v>46.355178089713903</v>
      </c>
      <c r="F19">
        <v>50.135369909033699</v>
      </c>
      <c r="G19">
        <v>43.136582975515303</v>
      </c>
      <c r="H19">
        <v>0.45361749071388902</v>
      </c>
      <c r="I19">
        <v>35.3839772779451</v>
      </c>
      <c r="J19">
        <v>40.048638129620102</v>
      </c>
      <c r="K19">
        <v>18.918310459913901</v>
      </c>
      <c r="L19">
        <v>46.272176069531199</v>
      </c>
      <c r="M19">
        <v>45.336441641332797</v>
      </c>
      <c r="N19">
        <v>34.626423211777599</v>
      </c>
    </row>
    <row r="20" spans="1:14" x14ac:dyDescent="0.35">
      <c r="A20">
        <v>0.48756021609303801</v>
      </c>
      <c r="B20">
        <v>34.701269394168698</v>
      </c>
      <c r="C20">
        <v>34.605405339563397</v>
      </c>
      <c r="D20">
        <v>32.238566493438299</v>
      </c>
      <c r="E20">
        <v>62.389283390469501</v>
      </c>
      <c r="F20">
        <v>56.395075352195597</v>
      </c>
      <c r="G20">
        <v>68.145008274892007</v>
      </c>
      <c r="H20">
        <v>0.48595551654522501</v>
      </c>
      <c r="I20">
        <v>28.127970920736502</v>
      </c>
      <c r="J20">
        <v>29.514365080624199</v>
      </c>
      <c r="K20">
        <v>29.818058104050699</v>
      </c>
      <c r="L20">
        <v>63.309322369920601</v>
      </c>
      <c r="M20">
        <v>60.731707216618098</v>
      </c>
      <c r="N20">
        <v>61.192874612847199</v>
      </c>
    </row>
    <row r="21" spans="1:14" x14ac:dyDescent="0.35">
      <c r="A21" t="s">
        <v>38</v>
      </c>
    </row>
    <row r="22" spans="1:14" x14ac:dyDescent="0.35">
      <c r="A22" t="s">
        <v>39</v>
      </c>
      <c r="B22" t="s">
        <v>40</v>
      </c>
      <c r="C22" t="s">
        <v>41</v>
      </c>
      <c r="D22" t="s">
        <v>42</v>
      </c>
      <c r="E22" t="s">
        <v>43</v>
      </c>
      <c r="F22" t="s">
        <v>44</v>
      </c>
      <c r="G22" t="s">
        <v>45</v>
      </c>
      <c r="H22" t="s">
        <v>39</v>
      </c>
      <c r="I22" t="s">
        <v>46</v>
      </c>
      <c r="J22" t="s">
        <v>47</v>
      </c>
      <c r="K22" t="s">
        <v>48</v>
      </c>
      <c r="L22" t="s">
        <v>49</v>
      </c>
      <c r="M22" t="s">
        <v>50</v>
      </c>
      <c r="N22" t="s">
        <v>51</v>
      </c>
    </row>
    <row r="23" spans="1:14" x14ac:dyDescent="0.35">
      <c r="A23">
        <v>0.34219485934621602</v>
      </c>
      <c r="B23">
        <v>41.741070767107303</v>
      </c>
      <c r="C23">
        <v>53.365384615384599</v>
      </c>
      <c r="D23">
        <v>39.015787299667899</v>
      </c>
      <c r="E23">
        <v>60.088985909963903</v>
      </c>
      <c r="F23">
        <v>79.401993355481693</v>
      </c>
      <c r="G23">
        <v>62.658483571859499</v>
      </c>
      <c r="H23">
        <v>0.42113043478260898</v>
      </c>
      <c r="I23">
        <v>58.444141050507604</v>
      </c>
      <c r="J23">
        <v>48.2356977096156</v>
      </c>
      <c r="K23">
        <v>59.904910797181202</v>
      </c>
      <c r="L23">
        <v>72.267498340527496</v>
      </c>
      <c r="M23">
        <v>61.099277394126801</v>
      </c>
      <c r="N23">
        <v>79.255980644869496</v>
      </c>
    </row>
    <row r="24" spans="1:14" x14ac:dyDescent="0.35">
      <c r="A24">
        <v>0.33325202095353201</v>
      </c>
      <c r="B24">
        <v>48.415831350663801</v>
      </c>
      <c r="C24">
        <v>56.060908554671897</v>
      </c>
      <c r="D24">
        <v>46.011306192762603</v>
      </c>
      <c r="E24">
        <v>51.589379676861697</v>
      </c>
      <c r="F24">
        <v>37.966792637693302</v>
      </c>
      <c r="G24">
        <v>63.932628441372998</v>
      </c>
      <c r="H24">
        <v>0.33043478260869602</v>
      </c>
      <c r="I24">
        <v>33.131384548164199</v>
      </c>
      <c r="J24">
        <v>21.785071942445999</v>
      </c>
      <c r="K24">
        <v>34.750877269369802</v>
      </c>
      <c r="L24">
        <v>57.914978301587901</v>
      </c>
      <c r="M24">
        <v>57.138351134846502</v>
      </c>
      <c r="N24">
        <v>56.838583422156603</v>
      </c>
    </row>
    <row r="25" spans="1:14" x14ac:dyDescent="0.35">
      <c r="A25" t="s">
        <v>52</v>
      </c>
    </row>
    <row r="26" spans="1:14" x14ac:dyDescent="0.35">
      <c r="A26" t="s">
        <v>53</v>
      </c>
      <c r="B26" t="s">
        <v>54</v>
      </c>
      <c r="C26" t="s">
        <v>55</v>
      </c>
      <c r="D26" t="s">
        <v>56</v>
      </c>
      <c r="E26" t="s">
        <v>57</v>
      </c>
      <c r="F26" t="s">
        <v>58</v>
      </c>
      <c r="G26" t="s">
        <v>59</v>
      </c>
      <c r="H26" t="s">
        <v>53</v>
      </c>
      <c r="I26" t="s">
        <v>60</v>
      </c>
      <c r="J26" t="s">
        <v>61</v>
      </c>
      <c r="K26" t="s">
        <v>62</v>
      </c>
      <c r="L26" t="s">
        <v>63</v>
      </c>
      <c r="M26" t="s">
        <v>64</v>
      </c>
      <c r="N26" t="s">
        <v>65</v>
      </c>
    </row>
    <row r="27" spans="1:14" x14ac:dyDescent="0.35">
      <c r="A27">
        <v>8.6095011859995199E-2</v>
      </c>
      <c r="B27">
        <v>47.998283903671997</v>
      </c>
      <c r="C27">
        <v>48.543158604838702</v>
      </c>
      <c r="D27">
        <v>43.989392117187499</v>
      </c>
      <c r="E27">
        <v>65.358415755540406</v>
      </c>
      <c r="F27">
        <v>65.952569821496297</v>
      </c>
      <c r="G27">
        <v>64.760049510280794</v>
      </c>
      <c r="H27">
        <v>6.0656582344272097E-2</v>
      </c>
      <c r="I27">
        <v>68.123021905124006</v>
      </c>
      <c r="J27">
        <v>64.746818057141198</v>
      </c>
      <c r="K27">
        <v>71.352629463014395</v>
      </c>
      <c r="L27">
        <v>74.085764746293705</v>
      </c>
      <c r="M27">
        <v>73.772446210352101</v>
      </c>
      <c r="N27">
        <v>85.186901361892495</v>
      </c>
    </row>
    <row r="28" spans="1:14" x14ac:dyDescent="0.35">
      <c r="A28">
        <v>0.114289932067379</v>
      </c>
      <c r="B28">
        <v>39.871376299359497</v>
      </c>
      <c r="C28">
        <v>37.606343066017502</v>
      </c>
      <c r="D28">
        <v>39.370981735259399</v>
      </c>
      <c r="E28">
        <v>55.068056661967802</v>
      </c>
      <c r="F28">
        <v>70.671520149841697</v>
      </c>
      <c r="G28">
        <v>51.451776650307103</v>
      </c>
      <c r="H28">
        <v>9.10710359331037E-2</v>
      </c>
      <c r="I28">
        <v>47.868442810864401</v>
      </c>
      <c r="J28">
        <v>55.967290516335801</v>
      </c>
      <c r="K28">
        <v>36.069271274511003</v>
      </c>
      <c r="L28">
        <v>52.757559753499599</v>
      </c>
      <c r="M28">
        <v>50.654022772202801</v>
      </c>
      <c r="N28">
        <v>52.772903402265896</v>
      </c>
    </row>
    <row r="29" spans="1:14" x14ac:dyDescent="0.35">
      <c r="A29" t="s">
        <v>66</v>
      </c>
    </row>
    <row r="30" spans="1:14" x14ac:dyDescent="0.35">
      <c r="A30" t="s">
        <v>67</v>
      </c>
      <c r="B30" t="s">
        <v>68</v>
      </c>
      <c r="C30" t="s">
        <v>69</v>
      </c>
      <c r="D30" t="s">
        <v>70</v>
      </c>
      <c r="E30" t="s">
        <v>71</v>
      </c>
      <c r="F30" t="s">
        <v>72</v>
      </c>
      <c r="G30" t="s">
        <v>73</v>
      </c>
      <c r="H30" t="s">
        <v>67</v>
      </c>
      <c r="I30" t="s">
        <v>74</v>
      </c>
      <c r="J30" t="s">
        <v>75</v>
      </c>
      <c r="K30" t="s">
        <v>76</v>
      </c>
      <c r="L30" t="s">
        <v>77</v>
      </c>
      <c r="M30" t="s">
        <v>78</v>
      </c>
      <c r="N30" t="s">
        <v>79</v>
      </c>
    </row>
    <row r="31" spans="1:14" x14ac:dyDescent="0.35">
      <c r="A31">
        <v>0.14032387976583899</v>
      </c>
      <c r="B31">
        <v>56.021474846939597</v>
      </c>
      <c r="C31">
        <v>58.810889573632998</v>
      </c>
      <c r="D31">
        <v>56.320050120772102</v>
      </c>
      <c r="E31">
        <v>69.666821140046096</v>
      </c>
      <c r="F31">
        <v>62.027639651342298</v>
      </c>
      <c r="G31">
        <v>75.570772244385097</v>
      </c>
      <c r="H31">
        <v>0.13312829525284101</v>
      </c>
      <c r="I31">
        <v>61.663745273412999</v>
      </c>
      <c r="J31">
        <v>68.311262780632106</v>
      </c>
      <c r="K31">
        <v>64.262226405278696</v>
      </c>
      <c r="L31">
        <v>65.7060647456818</v>
      </c>
      <c r="M31">
        <v>70.418675703301901</v>
      </c>
      <c r="N31">
        <v>66.976560435509597</v>
      </c>
    </row>
    <row r="32" spans="1:14" x14ac:dyDescent="0.35">
      <c r="A32">
        <v>0.195167064011564</v>
      </c>
      <c r="B32">
        <v>35.111677380550802</v>
      </c>
      <c r="C32">
        <v>41.303564651679601</v>
      </c>
      <c r="D32">
        <v>37.137976292040001</v>
      </c>
      <c r="E32">
        <v>54.297145883992897</v>
      </c>
      <c r="F32">
        <v>81.543942516988594</v>
      </c>
      <c r="G32">
        <v>52.297471626738897</v>
      </c>
      <c r="H32">
        <v>0.172805989410762</v>
      </c>
      <c r="I32">
        <v>42.102604968711198</v>
      </c>
      <c r="J32">
        <v>32.557112370391501</v>
      </c>
      <c r="K32">
        <v>37.786327748135903</v>
      </c>
      <c r="L32">
        <v>55.510045200183598</v>
      </c>
      <c r="M32">
        <v>46.523345232974201</v>
      </c>
      <c r="N32">
        <v>52.568229256479</v>
      </c>
    </row>
    <row r="33" spans="1:14" x14ac:dyDescent="0.35">
      <c r="A33" t="s">
        <v>80</v>
      </c>
    </row>
    <row r="34" spans="1:14" x14ac:dyDescent="0.35">
      <c r="A34" t="s">
        <v>7</v>
      </c>
      <c r="B34" t="s">
        <v>81</v>
      </c>
      <c r="C34" t="s">
        <v>82</v>
      </c>
      <c r="D34" t="s">
        <v>83</v>
      </c>
      <c r="E34" t="s">
        <v>84</v>
      </c>
      <c r="F34" t="s">
        <v>85</v>
      </c>
      <c r="G34" t="s">
        <v>86</v>
      </c>
      <c r="H34" t="s">
        <v>7</v>
      </c>
      <c r="I34" t="s">
        <v>87</v>
      </c>
      <c r="J34" t="s">
        <v>88</v>
      </c>
      <c r="K34" t="s">
        <v>89</v>
      </c>
      <c r="L34" t="s">
        <v>90</v>
      </c>
      <c r="M34" t="s">
        <v>91</v>
      </c>
      <c r="N34" t="s">
        <v>92</v>
      </c>
    </row>
    <row r="35" spans="1:14" x14ac:dyDescent="0.35">
      <c r="A35">
        <v>0.25546605104928399</v>
      </c>
      <c r="B35">
        <v>31.950987152794401</v>
      </c>
      <c r="C35">
        <v>62.6898899947617</v>
      </c>
      <c r="D35">
        <v>32.347398478283502</v>
      </c>
      <c r="E35">
        <v>32.0870863578781</v>
      </c>
      <c r="F35">
        <v>69.369519706301801</v>
      </c>
      <c r="G35">
        <v>38.379558236920097</v>
      </c>
      <c r="H35">
        <v>0.24143618898402799</v>
      </c>
      <c r="I35">
        <v>33.7378868796511</v>
      </c>
      <c r="J35">
        <v>38.022105878703698</v>
      </c>
      <c r="K35">
        <v>35.0756422712358</v>
      </c>
      <c r="L35">
        <v>28.3015912374461</v>
      </c>
      <c r="M35">
        <v>36.888703021460003</v>
      </c>
      <c r="N35">
        <v>29.218152711919</v>
      </c>
    </row>
    <row r="36" spans="1:14" x14ac:dyDescent="0.35">
      <c r="A36">
        <v>0.38439488709261199</v>
      </c>
      <c r="B36">
        <v>52.8127661190941</v>
      </c>
      <c r="C36">
        <v>42.869914506409003</v>
      </c>
      <c r="D36">
        <v>57.293152346099497</v>
      </c>
      <c r="E36">
        <v>57.0240422012509</v>
      </c>
      <c r="F36">
        <v>39.383291911508202</v>
      </c>
      <c r="G36">
        <v>62.818944738612402</v>
      </c>
      <c r="H36">
        <v>0.363823994729567</v>
      </c>
      <c r="I36">
        <v>51.166263078318401</v>
      </c>
      <c r="J36">
        <v>60.8081868432525</v>
      </c>
      <c r="K36">
        <v>55.539734004986499</v>
      </c>
      <c r="L36">
        <v>42.5209460384552</v>
      </c>
      <c r="M36">
        <v>43.605301937924999</v>
      </c>
      <c r="N36">
        <v>38.978429337895101</v>
      </c>
    </row>
    <row r="37" spans="1:14" x14ac:dyDescent="0.35">
      <c r="A37" t="s">
        <v>93</v>
      </c>
    </row>
    <row r="38" spans="1:14" x14ac:dyDescent="0.35">
      <c r="A38" t="s">
        <v>94</v>
      </c>
      <c r="B38" t="s">
        <v>95</v>
      </c>
      <c r="C38" t="s">
        <v>96</v>
      </c>
      <c r="D38" t="s">
        <v>97</v>
      </c>
      <c r="E38" t="s">
        <v>98</v>
      </c>
      <c r="F38" t="s">
        <v>99</v>
      </c>
      <c r="G38" t="s">
        <v>100</v>
      </c>
      <c r="H38" t="s">
        <v>94</v>
      </c>
      <c r="I38" t="s">
        <v>101</v>
      </c>
      <c r="J38" t="s">
        <v>102</v>
      </c>
      <c r="K38" t="s">
        <v>103</v>
      </c>
      <c r="L38" t="s">
        <v>104</v>
      </c>
      <c r="M38" t="s">
        <v>105</v>
      </c>
      <c r="N38" t="s">
        <v>106</v>
      </c>
    </row>
    <row r="39" spans="1:14" x14ac:dyDescent="0.35">
      <c r="A39">
        <v>0.34258189683530599</v>
      </c>
      <c r="B39">
        <v>53.542503370199398</v>
      </c>
      <c r="C39">
        <v>51.062446354235497</v>
      </c>
      <c r="D39">
        <v>56.631251582387002</v>
      </c>
      <c r="E39">
        <v>71.801818651647395</v>
      </c>
      <c r="F39">
        <v>66.159090461846702</v>
      </c>
      <c r="G39">
        <v>81.090217618653696</v>
      </c>
      <c r="H39">
        <v>0.377389820807216</v>
      </c>
      <c r="I39">
        <v>49.280482288779197</v>
      </c>
      <c r="J39">
        <v>53.4432707598382</v>
      </c>
      <c r="K39">
        <v>46.813773234318198</v>
      </c>
      <c r="L39">
        <v>78.631052841584705</v>
      </c>
      <c r="M39">
        <v>80.045398543933999</v>
      </c>
      <c r="N39">
        <v>73.643739035186499</v>
      </c>
    </row>
    <row r="40" spans="1:14" x14ac:dyDescent="0.35">
      <c r="A40">
        <v>0.34916625290799502</v>
      </c>
      <c r="B40">
        <v>43.911369690707197</v>
      </c>
      <c r="C40">
        <v>45.8208551406289</v>
      </c>
      <c r="D40">
        <v>41.011789191732603</v>
      </c>
      <c r="E40">
        <v>77.552813654597003</v>
      </c>
      <c r="F40">
        <v>74.058482319319097</v>
      </c>
      <c r="G40">
        <v>84.844862754639493</v>
      </c>
      <c r="H40">
        <v>0.30169427097675899</v>
      </c>
      <c r="I40">
        <v>35.584804807034402</v>
      </c>
      <c r="J40">
        <v>40.1986969796369</v>
      </c>
      <c r="K40">
        <v>19.220056271831101</v>
      </c>
      <c r="L40">
        <v>65.734722767651206</v>
      </c>
      <c r="M40">
        <v>62.1340652940642</v>
      </c>
      <c r="N40">
        <v>62.757120555051998</v>
      </c>
    </row>
    <row r="41" spans="1:14" x14ac:dyDescent="0.35">
      <c r="A41" t="s">
        <v>107</v>
      </c>
    </row>
    <row r="42" spans="1:14" x14ac:dyDescent="0.35">
      <c r="A42" t="s">
        <v>108</v>
      </c>
      <c r="B42" t="s">
        <v>109</v>
      </c>
      <c r="C42" t="s">
        <v>110</v>
      </c>
      <c r="D42" t="s">
        <v>111</v>
      </c>
      <c r="E42" t="s">
        <v>112</v>
      </c>
      <c r="F42" t="s">
        <v>113</v>
      </c>
      <c r="G42" t="s">
        <v>114</v>
      </c>
      <c r="H42" t="s">
        <v>108</v>
      </c>
      <c r="I42" t="s">
        <v>115</v>
      </c>
      <c r="J42" t="s">
        <v>116</v>
      </c>
      <c r="K42" t="s">
        <v>117</v>
      </c>
      <c r="L42" t="s">
        <v>118</v>
      </c>
      <c r="M42" t="s">
        <v>119</v>
      </c>
      <c r="N42" t="s">
        <v>120</v>
      </c>
    </row>
    <row r="43" spans="1:14" x14ac:dyDescent="0.35">
      <c r="A43">
        <v>67.536363636363603</v>
      </c>
      <c r="B43">
        <v>52.051857709942702</v>
      </c>
      <c r="C43">
        <v>53.709401709401703</v>
      </c>
      <c r="D43">
        <v>49.373381150232603</v>
      </c>
      <c r="E43">
        <v>22.121640555887801</v>
      </c>
      <c r="F43">
        <v>13.584207830464599</v>
      </c>
      <c r="G43">
        <v>18.594887287934899</v>
      </c>
      <c r="H43">
        <v>67.704545454545496</v>
      </c>
      <c r="I43">
        <v>58.484847354227199</v>
      </c>
      <c r="J43">
        <v>50.002044035814798</v>
      </c>
      <c r="K43">
        <v>65.734151524756001</v>
      </c>
      <c r="L43">
        <v>21.220099479844201</v>
      </c>
      <c r="M43">
        <v>11.374018629954399</v>
      </c>
      <c r="N43">
        <v>26.764225482690598</v>
      </c>
    </row>
    <row r="44" spans="1:14" x14ac:dyDescent="0.35">
      <c r="A44">
        <v>68.121951219512198</v>
      </c>
      <c r="B44">
        <v>22.850091356369699</v>
      </c>
      <c r="C44">
        <v>16.021942408748998</v>
      </c>
      <c r="D44">
        <v>13.3585405869288</v>
      </c>
      <c r="E44">
        <v>56.753872262120403</v>
      </c>
      <c r="F44">
        <v>50.590828924162302</v>
      </c>
      <c r="G44">
        <v>55.751795465490801</v>
      </c>
      <c r="H44">
        <v>67.602941176470594</v>
      </c>
      <c r="I44">
        <v>26.919136170018</v>
      </c>
      <c r="J44">
        <v>27.156344019089101</v>
      </c>
      <c r="K44">
        <v>19.760545166683301</v>
      </c>
      <c r="L44">
        <v>50.788187811896698</v>
      </c>
      <c r="M44">
        <v>53.0313051146384</v>
      </c>
      <c r="N44">
        <v>55.177618198794697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871E8-1654-4142-B056-BCFDC298BA1E}">
  <dimension ref="A1:T105"/>
  <sheetViews>
    <sheetView tabSelected="1" zoomScale="70" zoomScaleNormal="70" workbookViewId="0">
      <selection activeCell="J99" sqref="J99"/>
    </sheetView>
  </sheetViews>
  <sheetFormatPr defaultColWidth="10.90625" defaultRowHeight="14.5" x14ac:dyDescent="0.35"/>
  <cols>
    <col min="1" max="1" width="14.453125" style="5" bestFit="1" customWidth="1"/>
    <col min="2" max="16" width="10.90625" style="5"/>
  </cols>
  <sheetData>
    <row r="1" spans="1:9" x14ac:dyDescent="0.35">
      <c r="A1" s="5" t="s">
        <v>121</v>
      </c>
    </row>
    <row r="2" spans="1:9" x14ac:dyDescent="0.35">
      <c r="A2" s="5" t="s">
        <v>125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6" t="s">
        <v>8</v>
      </c>
    </row>
    <row r="3" spans="1:9" x14ac:dyDescent="0.35">
      <c r="A3" s="5" t="s">
        <v>126</v>
      </c>
      <c r="B3" s="2">
        <v>1.0363634824752801</v>
      </c>
      <c r="C3" s="3">
        <v>0.41500759124755898</v>
      </c>
      <c r="D3" s="3">
        <v>0.35613647103309598</v>
      </c>
      <c r="E3" s="3">
        <v>7.9655721783638E-2</v>
      </c>
      <c r="F3" s="3">
        <v>6.9843739271163899E-2</v>
      </c>
      <c r="G3" s="3">
        <v>0.34483179450035101</v>
      </c>
      <c r="H3" s="3">
        <v>0.27930176258087203</v>
      </c>
      <c r="I3" s="6">
        <v>68.144859313964801</v>
      </c>
    </row>
    <row r="4" spans="1:9" x14ac:dyDescent="0.35">
      <c r="A4" s="5" t="s">
        <v>127</v>
      </c>
      <c r="B4" s="2">
        <v>1.0624135732650799</v>
      </c>
      <c r="C4" s="3">
        <v>0.49012669920921298</v>
      </c>
      <c r="D4" s="3">
        <v>0.32034328579902599</v>
      </c>
      <c r="E4" s="3">
        <v>0.112974986433983</v>
      </c>
      <c r="F4" s="3">
        <v>8.91233384609222E-2</v>
      </c>
      <c r="G4" s="3">
        <v>0.32669669389724698</v>
      </c>
      <c r="H4" s="3">
        <v>0.415801912546158</v>
      </c>
      <c r="I4" s="6">
        <v>68.234535217285199</v>
      </c>
    </row>
    <row r="5" spans="1:9" x14ac:dyDescent="0.35">
      <c r="B5" s="2"/>
      <c r="C5" s="3"/>
      <c r="D5" s="3"/>
      <c r="E5" s="3"/>
      <c r="F5" s="3"/>
      <c r="G5" s="3"/>
      <c r="H5" s="3"/>
      <c r="I5" s="6"/>
    </row>
    <row r="6" spans="1:9" x14ac:dyDescent="0.35">
      <c r="A6" s="5" t="s">
        <v>122</v>
      </c>
      <c r="B6" s="2"/>
      <c r="C6" s="3"/>
      <c r="D6" s="3"/>
      <c r="E6" s="3"/>
      <c r="F6" s="3"/>
      <c r="G6" s="3"/>
      <c r="H6" s="3"/>
      <c r="I6" s="6"/>
    </row>
    <row r="7" spans="1:9" x14ac:dyDescent="0.35">
      <c r="A7" s="5" t="s">
        <v>125</v>
      </c>
      <c r="B7" s="2" t="s">
        <v>1</v>
      </c>
      <c r="C7" s="3" t="s">
        <v>2</v>
      </c>
      <c r="D7" s="3" t="s">
        <v>3</v>
      </c>
      <c r="E7" s="3" t="s">
        <v>4</v>
      </c>
      <c r="F7" s="3" t="s">
        <v>5</v>
      </c>
      <c r="G7" s="3" t="s">
        <v>6</v>
      </c>
      <c r="H7" s="3" t="s">
        <v>7</v>
      </c>
      <c r="I7" s="6" t="s">
        <v>8</v>
      </c>
    </row>
    <row r="8" spans="1:9" x14ac:dyDescent="0.35">
      <c r="A8" s="5" t="s">
        <v>128</v>
      </c>
      <c r="B8" s="2">
        <v>1.03542763102994</v>
      </c>
      <c r="C8" s="3">
        <v>0.438079085863321</v>
      </c>
      <c r="D8" s="3">
        <v>0.37044522300981497</v>
      </c>
      <c r="E8" s="3">
        <v>7.5555527795420699E-2</v>
      </c>
      <c r="F8" s="3">
        <v>4.7483198958148197E-2</v>
      </c>
      <c r="G8" s="3">
        <v>0.31929132824444301</v>
      </c>
      <c r="H8" s="3">
        <v>0.31302713499360202</v>
      </c>
      <c r="I8" s="6">
        <v>65.509860385480394</v>
      </c>
    </row>
    <row r="9" spans="1:9" x14ac:dyDescent="0.35">
      <c r="A9" s="5" t="s">
        <v>129</v>
      </c>
      <c r="B9" s="2">
        <v>1.0168848877276899</v>
      </c>
      <c r="C9" s="3">
        <v>0.42591382977569497</v>
      </c>
      <c r="D9" s="3">
        <v>0.31178208792891998</v>
      </c>
      <c r="E9" s="3">
        <v>7.7413637459849804E-2</v>
      </c>
      <c r="F9" s="3">
        <v>6.3496121037529996E-2</v>
      </c>
      <c r="G9" s="3">
        <v>0.304906536854883</v>
      </c>
      <c r="H9" s="3">
        <v>0.20817267087427199</v>
      </c>
      <c r="I9" s="6">
        <v>68.261896649497601</v>
      </c>
    </row>
    <row r="10" spans="1:9" x14ac:dyDescent="0.35">
      <c r="B10" s="2"/>
      <c r="C10" s="3"/>
      <c r="D10" s="3"/>
      <c r="E10" s="3"/>
      <c r="F10" s="3"/>
      <c r="G10" s="3"/>
      <c r="H10" s="3"/>
      <c r="I10" s="6"/>
    </row>
    <row r="11" spans="1:9" x14ac:dyDescent="0.35">
      <c r="A11" s="5" t="s">
        <v>123</v>
      </c>
      <c r="B11" s="2"/>
      <c r="C11" s="3"/>
      <c r="D11" s="3"/>
      <c r="E11" s="3"/>
      <c r="F11" s="3"/>
      <c r="G11" s="3"/>
      <c r="H11" s="3"/>
      <c r="I11" s="6"/>
    </row>
    <row r="12" spans="1:9" x14ac:dyDescent="0.35">
      <c r="A12" s="5" t="s">
        <v>125</v>
      </c>
      <c r="B12" s="2" t="s">
        <v>1</v>
      </c>
      <c r="C12" s="3" t="s">
        <v>2</v>
      </c>
      <c r="D12" s="3" t="s">
        <v>3</v>
      </c>
      <c r="E12" s="3" t="s">
        <v>4</v>
      </c>
      <c r="F12" s="3" t="s">
        <v>5</v>
      </c>
      <c r="G12" s="3" t="s">
        <v>6</v>
      </c>
      <c r="H12" s="3" t="s">
        <v>7</v>
      </c>
      <c r="I12" s="6" t="s">
        <v>8</v>
      </c>
    </row>
    <row r="13" spans="1:9" x14ac:dyDescent="0.35">
      <c r="A13" s="5" t="s">
        <v>128</v>
      </c>
      <c r="B13" s="2">
        <v>1.04643928938453</v>
      </c>
      <c r="C13" s="3">
        <v>0.49442577246147101</v>
      </c>
      <c r="D13" s="3">
        <v>0.348441134614902</v>
      </c>
      <c r="E13" s="3">
        <v>0.105744468238661</v>
      </c>
      <c r="F13" s="3">
        <v>9.5756367380526605E-2</v>
      </c>
      <c r="G13" s="3">
        <v>0.34824918573444702</v>
      </c>
      <c r="H13" s="3">
        <v>0.36142129193337802</v>
      </c>
      <c r="I13" s="6">
        <v>68.660504198202901</v>
      </c>
    </row>
    <row r="14" spans="1:9" x14ac:dyDescent="0.35">
      <c r="A14" s="5" t="s">
        <v>129</v>
      </c>
      <c r="B14" s="2">
        <v>1.1264696271932499</v>
      </c>
      <c r="C14" s="3">
        <v>0.50062896302285798</v>
      </c>
      <c r="D14" s="3">
        <v>0.31730729308734701</v>
      </c>
      <c r="E14" s="3">
        <v>9.7726609886326296E-2</v>
      </c>
      <c r="F14" s="3">
        <v>9.1266305127140998E-2</v>
      </c>
      <c r="G14" s="3">
        <v>0.28735846267245002</v>
      </c>
      <c r="H14" s="3">
        <v>0.367541594171237</v>
      </c>
      <c r="I14" s="6">
        <v>66.977881017887398</v>
      </c>
    </row>
    <row r="15" spans="1:9" x14ac:dyDescent="0.35">
      <c r="B15" s="2"/>
    </row>
    <row r="16" spans="1:9" x14ac:dyDescent="0.35">
      <c r="A16" s="5" t="s">
        <v>1</v>
      </c>
      <c r="B16" s="2"/>
    </row>
    <row r="17" spans="1:15" x14ac:dyDescent="0.35">
      <c r="A17" s="5" t="s">
        <v>125</v>
      </c>
      <c r="B17" s="2" t="s">
        <v>1</v>
      </c>
      <c r="C17" s="5" t="s">
        <v>12</v>
      </c>
      <c r="D17" s="5" t="s">
        <v>13</v>
      </c>
      <c r="E17" s="5" t="s">
        <v>14</v>
      </c>
      <c r="F17" s="5" t="s">
        <v>15</v>
      </c>
      <c r="G17" s="5" t="s">
        <v>16</v>
      </c>
      <c r="H17" s="5" t="s">
        <v>17</v>
      </c>
      <c r="I17" s="5" t="s">
        <v>1</v>
      </c>
      <c r="J17" s="4" t="s">
        <v>18</v>
      </c>
      <c r="K17" s="4" t="s">
        <v>19</v>
      </c>
      <c r="L17" s="4" t="s">
        <v>20</v>
      </c>
      <c r="M17" s="4" t="s">
        <v>21</v>
      </c>
      <c r="N17" s="4" t="s">
        <v>22</v>
      </c>
      <c r="O17" s="4" t="s">
        <v>23</v>
      </c>
    </row>
    <row r="18" spans="1:15" x14ac:dyDescent="0.35">
      <c r="A18" s="5" t="s">
        <v>126</v>
      </c>
      <c r="B18" s="2">
        <v>1.04388378061988</v>
      </c>
      <c r="C18" s="4">
        <v>41.696102784567699</v>
      </c>
      <c r="D18" s="4">
        <v>41.961395775637897</v>
      </c>
      <c r="E18" s="4">
        <v>36.420700330770501</v>
      </c>
      <c r="F18" s="4">
        <v>68.365193667476007</v>
      </c>
      <c r="G18" s="4">
        <v>62.426585811684802</v>
      </c>
      <c r="H18" s="4">
        <v>75.283991707571701</v>
      </c>
      <c r="I18" s="2">
        <v>1.1469923621340099</v>
      </c>
      <c r="J18" s="4">
        <v>41.595006448845403</v>
      </c>
      <c r="K18" s="4">
        <v>45.973346626104998</v>
      </c>
      <c r="L18" s="4">
        <v>39.182293520849001</v>
      </c>
      <c r="M18" s="4">
        <v>72.753141701110493</v>
      </c>
      <c r="N18" s="4">
        <v>70.839877831970696</v>
      </c>
      <c r="O18" s="4">
        <v>66.930670534377199</v>
      </c>
    </row>
    <row r="19" spans="1:15" x14ac:dyDescent="0.35">
      <c r="A19" s="5" t="s">
        <v>127</v>
      </c>
      <c r="B19" s="2">
        <v>1.0567951414802501</v>
      </c>
      <c r="C19" s="4">
        <v>41.590318868658898</v>
      </c>
      <c r="D19" s="4">
        <v>35.521324699020603</v>
      </c>
      <c r="E19" s="4">
        <v>31.7343713283272</v>
      </c>
      <c r="F19" s="4">
        <v>74.915567008678096</v>
      </c>
      <c r="G19" s="4">
        <v>64.294413848617197</v>
      </c>
      <c r="H19" s="4">
        <v>81.999264062227994</v>
      </c>
      <c r="I19" s="2">
        <v>1.01870083524301</v>
      </c>
      <c r="J19" s="4">
        <v>21.056541621358999</v>
      </c>
      <c r="K19" s="4">
        <v>20.906379262623101</v>
      </c>
      <c r="L19" s="4">
        <v>18.8926054767349</v>
      </c>
      <c r="M19" s="4">
        <v>62.361310129675502</v>
      </c>
      <c r="N19" s="4">
        <v>67.823865230703902</v>
      </c>
      <c r="O19" s="4">
        <v>80.259183798140199</v>
      </c>
    </row>
    <row r="20" spans="1:15" x14ac:dyDescent="0.35">
      <c r="C20" s="4"/>
      <c r="D20" s="4"/>
      <c r="E20" s="4"/>
      <c r="F20" s="4"/>
      <c r="G20" s="4"/>
      <c r="H20" s="4"/>
      <c r="J20" s="4"/>
      <c r="K20" s="4"/>
      <c r="L20" s="4"/>
      <c r="M20" s="4"/>
      <c r="N20" s="4"/>
      <c r="O20" s="4"/>
    </row>
    <row r="21" spans="1:15" x14ac:dyDescent="0.35">
      <c r="A21" s="5" t="s">
        <v>2</v>
      </c>
      <c r="C21" s="4"/>
      <c r="D21" s="4"/>
      <c r="E21" s="4"/>
      <c r="F21" s="4"/>
      <c r="G21" s="4"/>
      <c r="H21" s="4"/>
      <c r="J21" s="4"/>
      <c r="K21" s="4"/>
      <c r="L21" s="4"/>
      <c r="M21" s="4"/>
      <c r="N21" s="4"/>
      <c r="O21" s="4"/>
    </row>
    <row r="22" spans="1:15" x14ac:dyDescent="0.35">
      <c r="A22" s="5" t="s">
        <v>125</v>
      </c>
      <c r="B22" s="3" t="s">
        <v>25</v>
      </c>
      <c r="C22" s="4" t="s">
        <v>26</v>
      </c>
      <c r="D22" s="4" t="s">
        <v>27</v>
      </c>
      <c r="E22" s="4" t="s">
        <v>28</v>
      </c>
      <c r="F22" s="4" t="s">
        <v>29</v>
      </c>
      <c r="G22" s="4" t="s">
        <v>30</v>
      </c>
      <c r="H22" s="4" t="s">
        <v>31</v>
      </c>
      <c r="I22" s="3" t="s">
        <v>25</v>
      </c>
      <c r="J22" s="4" t="s">
        <v>32</v>
      </c>
      <c r="K22" s="4" t="s">
        <v>33</v>
      </c>
      <c r="L22" s="4" t="s">
        <v>34</v>
      </c>
      <c r="M22" s="4" t="s">
        <v>35</v>
      </c>
      <c r="N22" s="4" t="s">
        <v>36</v>
      </c>
      <c r="O22" s="4" t="s">
        <v>37</v>
      </c>
    </row>
    <row r="23" spans="1:15" x14ac:dyDescent="0.35">
      <c r="A23" s="5" t="s">
        <v>126</v>
      </c>
      <c r="B23" s="3">
        <v>0.43810762740145198</v>
      </c>
      <c r="C23" s="4">
        <v>41.595145536307299</v>
      </c>
      <c r="D23" s="4">
        <v>50.0486019621368</v>
      </c>
      <c r="E23" s="4">
        <v>30.873900351212299</v>
      </c>
      <c r="F23" s="4">
        <v>46.355178089713903</v>
      </c>
      <c r="G23" s="4">
        <v>50.135369909033699</v>
      </c>
      <c r="H23" s="4">
        <v>43.136582975515303</v>
      </c>
      <c r="I23" s="3">
        <v>0.45361749071388902</v>
      </c>
      <c r="J23" s="4">
        <v>35.3839772779451</v>
      </c>
      <c r="K23" s="4">
        <v>40.048638129620102</v>
      </c>
      <c r="L23" s="4">
        <v>18.918310459913901</v>
      </c>
      <c r="M23" s="4">
        <v>46.272176069531199</v>
      </c>
      <c r="N23" s="4">
        <v>45.336441641332797</v>
      </c>
      <c r="O23" s="4">
        <v>34.626423211777599</v>
      </c>
    </row>
    <row r="24" spans="1:15" x14ac:dyDescent="0.35">
      <c r="A24" s="5" t="s">
        <v>127</v>
      </c>
      <c r="B24" s="3">
        <v>0.48756021609303801</v>
      </c>
      <c r="C24" s="4">
        <v>34.701269394168698</v>
      </c>
      <c r="D24" s="4">
        <v>34.605405339563397</v>
      </c>
      <c r="E24" s="4">
        <v>32.238566493438299</v>
      </c>
      <c r="F24" s="4">
        <v>62.389283390469501</v>
      </c>
      <c r="G24" s="4">
        <v>56.395075352195597</v>
      </c>
      <c r="H24" s="4">
        <v>68.145008274892007</v>
      </c>
      <c r="I24" s="3">
        <v>0.48595551654522501</v>
      </c>
      <c r="J24" s="4">
        <v>28.127970920736502</v>
      </c>
      <c r="K24" s="4">
        <v>29.514365080624199</v>
      </c>
      <c r="L24" s="4">
        <v>29.818058104050699</v>
      </c>
      <c r="M24" s="4">
        <v>63.309322369920601</v>
      </c>
      <c r="N24" s="4">
        <v>60.731707216618098</v>
      </c>
      <c r="O24" s="4">
        <v>61.192874612847199</v>
      </c>
    </row>
    <row r="25" spans="1:15" x14ac:dyDescent="0.35">
      <c r="B25" s="3"/>
      <c r="C25" s="4"/>
      <c r="D25" s="4"/>
      <c r="E25" s="4"/>
      <c r="F25" s="4"/>
      <c r="G25" s="4"/>
      <c r="H25" s="4"/>
      <c r="I25" s="3"/>
      <c r="J25" s="4"/>
      <c r="K25" s="4"/>
      <c r="L25" s="4"/>
      <c r="M25" s="4"/>
      <c r="N25" s="4"/>
      <c r="O25" s="4"/>
    </row>
    <row r="26" spans="1:15" x14ac:dyDescent="0.35">
      <c r="A26" s="5" t="s">
        <v>3</v>
      </c>
      <c r="B26" s="3"/>
      <c r="C26" s="4"/>
      <c r="D26" s="4"/>
      <c r="E26" s="4"/>
      <c r="F26" s="4"/>
      <c r="G26" s="4"/>
      <c r="H26" s="4"/>
      <c r="I26" s="3"/>
      <c r="J26" s="4"/>
      <c r="K26" s="4"/>
      <c r="L26" s="4"/>
      <c r="M26" s="4"/>
      <c r="N26" s="4"/>
      <c r="O26" s="4"/>
    </row>
    <row r="27" spans="1:15" x14ac:dyDescent="0.35">
      <c r="A27" s="5" t="s">
        <v>125</v>
      </c>
      <c r="B27" s="3" t="s">
        <v>39</v>
      </c>
      <c r="C27" s="4" t="s">
        <v>40</v>
      </c>
      <c r="D27" s="4" t="s">
        <v>41</v>
      </c>
      <c r="E27" s="4" t="s">
        <v>42</v>
      </c>
      <c r="F27" s="4" t="s">
        <v>43</v>
      </c>
      <c r="G27" s="4" t="s">
        <v>44</v>
      </c>
      <c r="H27" s="4" t="s">
        <v>45</v>
      </c>
      <c r="I27" s="3" t="s">
        <v>39</v>
      </c>
      <c r="J27" s="4" t="s">
        <v>46</v>
      </c>
      <c r="K27" s="4" t="s">
        <v>47</v>
      </c>
      <c r="L27" s="4" t="s">
        <v>48</v>
      </c>
      <c r="M27" s="4" t="s">
        <v>49</v>
      </c>
      <c r="N27" s="4" t="s">
        <v>50</v>
      </c>
      <c r="O27" s="4" t="s">
        <v>51</v>
      </c>
    </row>
    <row r="28" spans="1:15" x14ac:dyDescent="0.35">
      <c r="A28" s="5" t="s">
        <v>126</v>
      </c>
      <c r="B28" s="3">
        <v>0.34219485934621602</v>
      </c>
      <c r="C28" s="4">
        <v>41.741070767107303</v>
      </c>
      <c r="D28" s="4">
        <v>53.365384615384599</v>
      </c>
      <c r="E28" s="4">
        <v>39.015787299667899</v>
      </c>
      <c r="F28" s="4">
        <v>60.088985909963903</v>
      </c>
      <c r="G28" s="4">
        <v>79.401993355481693</v>
      </c>
      <c r="H28" s="4">
        <v>62.658483571859499</v>
      </c>
      <c r="I28" s="3">
        <v>0.42113043478260898</v>
      </c>
      <c r="J28" s="4">
        <v>58.444141050507604</v>
      </c>
      <c r="K28" s="4">
        <v>48.2356977096156</v>
      </c>
      <c r="L28" s="4">
        <v>59.904910797181202</v>
      </c>
      <c r="M28" s="4">
        <v>72.267498340527496</v>
      </c>
      <c r="N28" s="4">
        <v>61.099277394126801</v>
      </c>
      <c r="O28" s="4">
        <v>79.255980644869496</v>
      </c>
    </row>
    <row r="29" spans="1:15" x14ac:dyDescent="0.35">
      <c r="A29" s="5" t="s">
        <v>127</v>
      </c>
      <c r="B29" s="3">
        <v>0.33325202095353201</v>
      </c>
      <c r="C29" s="4">
        <v>48.415831350663801</v>
      </c>
      <c r="D29" s="4">
        <v>56.060908554671897</v>
      </c>
      <c r="E29" s="4">
        <v>46.011306192762603</v>
      </c>
      <c r="F29" s="4">
        <v>51.589379676861697</v>
      </c>
      <c r="G29" s="4">
        <v>37.966792637693302</v>
      </c>
      <c r="H29" s="4">
        <v>63.932628441372998</v>
      </c>
      <c r="I29" s="3">
        <v>0.33043478260869602</v>
      </c>
      <c r="J29" s="4">
        <v>33.131384548164199</v>
      </c>
      <c r="K29" s="4">
        <v>21.785071942445999</v>
      </c>
      <c r="L29" s="4">
        <v>34.750877269369802</v>
      </c>
      <c r="M29" s="4">
        <v>57.914978301587901</v>
      </c>
      <c r="N29" s="4">
        <v>57.138351134846502</v>
      </c>
      <c r="O29" s="4">
        <v>56.838583422156603</v>
      </c>
    </row>
    <row r="30" spans="1:15" x14ac:dyDescent="0.35">
      <c r="B30" s="3"/>
      <c r="C30" s="4"/>
      <c r="D30" s="4"/>
      <c r="E30" s="4"/>
      <c r="F30" s="4"/>
      <c r="G30" s="4"/>
      <c r="H30" s="4"/>
      <c r="I30" s="3"/>
      <c r="J30" s="4"/>
      <c r="K30" s="4"/>
      <c r="L30" s="4"/>
      <c r="M30" s="4"/>
      <c r="N30" s="4"/>
      <c r="O30" s="4"/>
    </row>
    <row r="31" spans="1:15" x14ac:dyDescent="0.35">
      <c r="A31" s="5" t="s">
        <v>4</v>
      </c>
      <c r="B31" s="3"/>
      <c r="C31" s="4"/>
      <c r="D31" s="4"/>
      <c r="E31" s="4"/>
      <c r="F31" s="4"/>
      <c r="G31" s="4"/>
      <c r="H31" s="4"/>
      <c r="I31" s="3"/>
      <c r="J31" s="4"/>
      <c r="K31" s="4"/>
      <c r="L31" s="4"/>
      <c r="M31" s="4"/>
      <c r="N31" s="4"/>
      <c r="O31" s="4"/>
    </row>
    <row r="32" spans="1:15" x14ac:dyDescent="0.35">
      <c r="A32" s="5" t="s">
        <v>125</v>
      </c>
      <c r="B32" s="3" t="s">
        <v>53</v>
      </c>
      <c r="C32" s="4" t="s">
        <v>54</v>
      </c>
      <c r="D32" s="4" t="s">
        <v>55</v>
      </c>
      <c r="E32" s="4" t="s">
        <v>56</v>
      </c>
      <c r="F32" s="4" t="s">
        <v>57</v>
      </c>
      <c r="G32" s="4" t="s">
        <v>58</v>
      </c>
      <c r="H32" s="4" t="s">
        <v>59</v>
      </c>
      <c r="I32" s="3" t="s">
        <v>53</v>
      </c>
      <c r="J32" s="4" t="s">
        <v>60</v>
      </c>
      <c r="K32" s="4" t="s">
        <v>61</v>
      </c>
      <c r="L32" s="4" t="s">
        <v>62</v>
      </c>
      <c r="M32" s="4" t="s">
        <v>63</v>
      </c>
      <c r="N32" s="4" t="s">
        <v>64</v>
      </c>
      <c r="O32" s="4" t="s">
        <v>65</v>
      </c>
    </row>
    <row r="33" spans="1:15" x14ac:dyDescent="0.35">
      <c r="A33" s="5" t="s">
        <v>126</v>
      </c>
      <c r="B33" s="3">
        <v>8.6095011859995199E-2</v>
      </c>
      <c r="C33" s="4">
        <v>47.998283903671997</v>
      </c>
      <c r="D33" s="4">
        <v>48.543158604838702</v>
      </c>
      <c r="E33" s="4">
        <v>43.989392117187499</v>
      </c>
      <c r="F33" s="4">
        <v>65.358415755540406</v>
      </c>
      <c r="G33" s="4">
        <v>65.952569821496297</v>
      </c>
      <c r="H33" s="4">
        <v>64.760049510280794</v>
      </c>
      <c r="I33" s="3">
        <v>6.0656582344272097E-2</v>
      </c>
      <c r="J33" s="4">
        <v>68.123021905124006</v>
      </c>
      <c r="K33" s="4">
        <v>64.746818057141198</v>
      </c>
      <c r="L33" s="4">
        <v>71.352629463014395</v>
      </c>
      <c r="M33" s="4">
        <v>74.085764746293705</v>
      </c>
      <c r="N33" s="4">
        <v>73.772446210352101</v>
      </c>
      <c r="O33" s="4">
        <v>85.186901361892495</v>
      </c>
    </row>
    <row r="34" spans="1:15" x14ac:dyDescent="0.35">
      <c r="A34" s="5" t="s">
        <v>127</v>
      </c>
      <c r="B34" s="3">
        <v>0.114289932067379</v>
      </c>
      <c r="C34" s="4">
        <v>39.871376299359497</v>
      </c>
      <c r="D34" s="4">
        <v>37.606343066017502</v>
      </c>
      <c r="E34" s="4">
        <v>39.370981735259399</v>
      </c>
      <c r="F34" s="4">
        <v>55.068056661967802</v>
      </c>
      <c r="G34" s="4">
        <v>70.671520149841697</v>
      </c>
      <c r="H34" s="4">
        <v>51.451776650307103</v>
      </c>
      <c r="I34" s="3">
        <v>9.10710359331037E-2</v>
      </c>
      <c r="J34" s="4">
        <v>47.868442810864401</v>
      </c>
      <c r="K34" s="4">
        <v>55.967290516335801</v>
      </c>
      <c r="L34" s="4">
        <v>36.069271274511003</v>
      </c>
      <c r="M34" s="4">
        <v>52.757559753499599</v>
      </c>
      <c r="N34" s="4">
        <v>50.654022772202801</v>
      </c>
      <c r="O34" s="4">
        <v>52.772903402265896</v>
      </c>
    </row>
    <row r="35" spans="1:15" x14ac:dyDescent="0.35">
      <c r="B35" s="3"/>
      <c r="C35" s="4"/>
      <c r="D35" s="4"/>
      <c r="E35" s="4"/>
      <c r="F35" s="4"/>
      <c r="G35" s="4"/>
      <c r="H35" s="4"/>
      <c r="I35" s="3"/>
      <c r="J35" s="4"/>
      <c r="K35" s="4"/>
      <c r="L35" s="4"/>
      <c r="M35" s="4"/>
      <c r="N35" s="4"/>
      <c r="O35" s="4"/>
    </row>
    <row r="36" spans="1:15" x14ac:dyDescent="0.35">
      <c r="A36" s="5" t="s">
        <v>124</v>
      </c>
      <c r="B36" s="3"/>
      <c r="C36" s="4"/>
      <c r="D36" s="4"/>
      <c r="E36" s="4"/>
      <c r="F36" s="4"/>
      <c r="G36" s="4"/>
      <c r="H36" s="4"/>
      <c r="I36" s="3"/>
      <c r="J36" s="4"/>
      <c r="K36" s="4"/>
      <c r="L36" s="4"/>
      <c r="M36" s="4"/>
      <c r="N36" s="4"/>
      <c r="O36" s="4"/>
    </row>
    <row r="37" spans="1:15" x14ac:dyDescent="0.35">
      <c r="A37" s="5" t="s">
        <v>125</v>
      </c>
      <c r="B37" s="3" t="s">
        <v>67</v>
      </c>
      <c r="C37" s="4" t="s">
        <v>68</v>
      </c>
      <c r="D37" s="4" t="s">
        <v>69</v>
      </c>
      <c r="E37" s="4" t="s">
        <v>70</v>
      </c>
      <c r="F37" s="4" t="s">
        <v>71</v>
      </c>
      <c r="G37" s="4" t="s">
        <v>72</v>
      </c>
      <c r="H37" s="4" t="s">
        <v>73</v>
      </c>
      <c r="I37" s="3" t="s">
        <v>67</v>
      </c>
      <c r="J37" s="4" t="s">
        <v>74</v>
      </c>
      <c r="K37" s="4" t="s">
        <v>75</v>
      </c>
      <c r="L37" s="4" t="s">
        <v>76</v>
      </c>
      <c r="M37" s="4" t="s">
        <v>77</v>
      </c>
      <c r="N37" s="4" t="s">
        <v>78</v>
      </c>
      <c r="O37" s="4" t="s">
        <v>79</v>
      </c>
    </row>
    <row r="38" spans="1:15" x14ac:dyDescent="0.35">
      <c r="A38" s="5" t="s">
        <v>126</v>
      </c>
      <c r="B38" s="3">
        <v>0.14032387976583899</v>
      </c>
      <c r="C38" s="4">
        <v>56.021474846939597</v>
      </c>
      <c r="D38" s="4">
        <v>58.810889573632998</v>
      </c>
      <c r="E38" s="4">
        <v>56.320050120772102</v>
      </c>
      <c r="F38" s="4">
        <v>69.666821140046096</v>
      </c>
      <c r="G38" s="4">
        <v>62.027639651342298</v>
      </c>
      <c r="H38" s="4">
        <v>75.570772244385097</v>
      </c>
      <c r="I38" s="3">
        <v>0.13312829525284101</v>
      </c>
      <c r="J38" s="4">
        <v>61.663745273412999</v>
      </c>
      <c r="K38" s="4">
        <v>68.311262780632106</v>
      </c>
      <c r="L38" s="4">
        <v>64.262226405278696</v>
      </c>
      <c r="M38" s="4">
        <v>65.7060647456818</v>
      </c>
      <c r="N38" s="4">
        <v>70.418675703301901</v>
      </c>
      <c r="O38" s="4">
        <v>66.976560435509597</v>
      </c>
    </row>
    <row r="39" spans="1:15" x14ac:dyDescent="0.35">
      <c r="A39" s="5" t="s">
        <v>127</v>
      </c>
      <c r="B39" s="3">
        <v>0.195167064011564</v>
      </c>
      <c r="C39" s="4">
        <v>35.111677380550802</v>
      </c>
      <c r="D39" s="4">
        <v>41.303564651679601</v>
      </c>
      <c r="E39" s="4">
        <v>37.137976292040001</v>
      </c>
      <c r="F39" s="4">
        <v>54.297145883992897</v>
      </c>
      <c r="G39" s="4">
        <v>81.543942516988594</v>
      </c>
      <c r="H39" s="4">
        <v>52.297471626738897</v>
      </c>
      <c r="I39" s="3">
        <v>0.172805989410762</v>
      </c>
      <c r="J39" s="4">
        <v>42.102604968711198</v>
      </c>
      <c r="K39" s="4">
        <v>32.557112370391501</v>
      </c>
      <c r="L39" s="4">
        <v>37.786327748135903</v>
      </c>
      <c r="M39" s="4">
        <v>55.510045200183598</v>
      </c>
      <c r="N39" s="4">
        <v>46.523345232974201</v>
      </c>
      <c r="O39" s="4">
        <v>52.568229256479</v>
      </c>
    </row>
    <row r="40" spans="1:15" x14ac:dyDescent="0.35">
      <c r="B40" s="3"/>
      <c r="C40" s="4"/>
      <c r="D40" s="4"/>
      <c r="E40" s="4"/>
      <c r="F40" s="4"/>
      <c r="G40" s="4"/>
      <c r="H40" s="4"/>
      <c r="I40" s="3"/>
      <c r="J40" s="4"/>
      <c r="K40" s="4"/>
      <c r="L40" s="4"/>
      <c r="M40" s="4"/>
      <c r="N40" s="4"/>
      <c r="O40" s="4"/>
    </row>
    <row r="41" spans="1:15" x14ac:dyDescent="0.35">
      <c r="A41" s="5" t="s">
        <v>7</v>
      </c>
      <c r="B41" s="3"/>
      <c r="C41" s="4"/>
      <c r="D41" s="4"/>
      <c r="E41" s="4"/>
      <c r="F41" s="4"/>
      <c r="G41" s="4"/>
      <c r="H41" s="4"/>
      <c r="I41" s="3"/>
      <c r="J41" s="4"/>
      <c r="K41" s="4"/>
      <c r="L41" s="4"/>
      <c r="M41" s="4"/>
      <c r="N41" s="4"/>
      <c r="O41" s="4"/>
    </row>
    <row r="42" spans="1:15" x14ac:dyDescent="0.35">
      <c r="A42" s="5" t="s">
        <v>125</v>
      </c>
      <c r="B42" s="3" t="s">
        <v>7</v>
      </c>
      <c r="C42" s="4" t="s">
        <v>81</v>
      </c>
      <c r="D42" s="4" t="s">
        <v>82</v>
      </c>
      <c r="E42" s="4" t="s">
        <v>83</v>
      </c>
      <c r="F42" s="4" t="s">
        <v>84</v>
      </c>
      <c r="G42" s="4" t="s">
        <v>85</v>
      </c>
      <c r="H42" s="4" t="s">
        <v>86</v>
      </c>
      <c r="I42" s="3" t="s">
        <v>7</v>
      </c>
      <c r="J42" s="4" t="s">
        <v>87</v>
      </c>
      <c r="K42" s="4" t="s">
        <v>88</v>
      </c>
      <c r="L42" s="4" t="s">
        <v>89</v>
      </c>
      <c r="M42" s="4" t="s">
        <v>90</v>
      </c>
      <c r="N42" s="4" t="s">
        <v>91</v>
      </c>
      <c r="O42" s="4" t="s">
        <v>92</v>
      </c>
    </row>
    <row r="43" spans="1:15" x14ac:dyDescent="0.35">
      <c r="A43" s="5" t="s">
        <v>126</v>
      </c>
      <c r="B43" s="3">
        <v>0.25546605104928399</v>
      </c>
      <c r="C43" s="4">
        <v>31.950987152794401</v>
      </c>
      <c r="D43" s="4">
        <v>62.6898899947617</v>
      </c>
      <c r="E43" s="4">
        <v>32.347398478283502</v>
      </c>
      <c r="F43" s="4">
        <v>32.0870863578781</v>
      </c>
      <c r="G43" s="4">
        <v>69.369519706301801</v>
      </c>
      <c r="H43" s="4">
        <v>38.379558236920097</v>
      </c>
      <c r="I43" s="3">
        <v>0.24143618898402799</v>
      </c>
      <c r="J43" s="4">
        <v>33.7378868796511</v>
      </c>
      <c r="K43" s="4">
        <v>38.022105878703698</v>
      </c>
      <c r="L43" s="4">
        <v>35.0756422712358</v>
      </c>
      <c r="M43" s="4">
        <v>28.3015912374461</v>
      </c>
      <c r="N43" s="4">
        <v>36.888703021460003</v>
      </c>
      <c r="O43" s="4">
        <v>29.218152711919</v>
      </c>
    </row>
    <row r="44" spans="1:15" x14ac:dyDescent="0.35">
      <c r="A44" s="5" t="s">
        <v>127</v>
      </c>
      <c r="B44" s="3">
        <v>0.38439488709261199</v>
      </c>
      <c r="C44" s="4">
        <v>52.8127661190941</v>
      </c>
      <c r="D44" s="4">
        <v>42.869914506409003</v>
      </c>
      <c r="E44" s="4">
        <v>57.293152346099497</v>
      </c>
      <c r="F44" s="4">
        <v>57.0240422012509</v>
      </c>
      <c r="G44" s="4">
        <v>39.383291911508202</v>
      </c>
      <c r="H44" s="4">
        <v>62.818944738612402</v>
      </c>
      <c r="I44" s="3">
        <v>0.363823994729567</v>
      </c>
      <c r="J44" s="4">
        <v>51.166263078318401</v>
      </c>
      <c r="K44" s="4">
        <v>60.8081868432525</v>
      </c>
      <c r="L44" s="4">
        <v>55.539734004986499</v>
      </c>
      <c r="M44" s="4">
        <v>42.5209460384552</v>
      </c>
      <c r="N44" s="4">
        <v>43.605301937924999</v>
      </c>
      <c r="O44" s="4">
        <v>38.978429337895101</v>
      </c>
    </row>
    <row r="45" spans="1:15" x14ac:dyDescent="0.35">
      <c r="B45" s="3"/>
      <c r="C45" s="4"/>
      <c r="D45" s="4"/>
      <c r="E45" s="4"/>
      <c r="F45" s="4"/>
      <c r="G45" s="4"/>
      <c r="H45" s="4"/>
      <c r="I45" s="3"/>
      <c r="J45" s="4"/>
      <c r="K45" s="4"/>
      <c r="L45" s="4"/>
      <c r="M45" s="4"/>
      <c r="N45" s="4"/>
      <c r="O45" s="4"/>
    </row>
    <row r="46" spans="1:15" x14ac:dyDescent="0.35">
      <c r="A46" s="5" t="s">
        <v>6</v>
      </c>
      <c r="B46" s="3"/>
      <c r="C46" s="4"/>
      <c r="D46" s="4"/>
      <c r="E46" s="4"/>
      <c r="F46" s="4"/>
      <c r="G46" s="4"/>
      <c r="H46" s="4"/>
      <c r="I46" s="3"/>
      <c r="J46" s="4"/>
      <c r="K46" s="4"/>
      <c r="L46" s="4"/>
      <c r="M46" s="4"/>
      <c r="N46" s="4"/>
      <c r="O46" s="4"/>
    </row>
    <row r="47" spans="1:15" x14ac:dyDescent="0.35">
      <c r="A47" s="5" t="s">
        <v>125</v>
      </c>
      <c r="B47" s="3" t="s">
        <v>94</v>
      </c>
      <c r="C47" s="4" t="s">
        <v>95</v>
      </c>
      <c r="D47" s="4" t="s">
        <v>96</v>
      </c>
      <c r="E47" s="4" t="s">
        <v>97</v>
      </c>
      <c r="F47" s="4" t="s">
        <v>98</v>
      </c>
      <c r="G47" s="4" t="s">
        <v>99</v>
      </c>
      <c r="H47" s="4" t="s">
        <v>100</v>
      </c>
      <c r="I47" s="3" t="s">
        <v>94</v>
      </c>
      <c r="J47" s="4" t="s">
        <v>101</v>
      </c>
      <c r="K47" s="4" t="s">
        <v>102</v>
      </c>
      <c r="L47" s="4" t="s">
        <v>103</v>
      </c>
      <c r="M47" s="4" t="s">
        <v>104</v>
      </c>
      <c r="N47" s="4" t="s">
        <v>105</v>
      </c>
      <c r="O47" s="4" t="s">
        <v>106</v>
      </c>
    </row>
    <row r="48" spans="1:15" x14ac:dyDescent="0.35">
      <c r="A48" s="5" t="s">
        <v>126</v>
      </c>
      <c r="B48" s="3">
        <v>0.34258189683530599</v>
      </c>
      <c r="C48" s="4">
        <v>53.542503370199398</v>
      </c>
      <c r="D48" s="4">
        <v>51.062446354235497</v>
      </c>
      <c r="E48" s="4">
        <v>56.631251582387002</v>
      </c>
      <c r="F48" s="4">
        <v>71.801818651647395</v>
      </c>
      <c r="G48" s="4">
        <v>66.159090461846702</v>
      </c>
      <c r="H48" s="4">
        <v>81.090217618653696</v>
      </c>
      <c r="I48" s="3">
        <v>0.377389820807216</v>
      </c>
      <c r="J48" s="4">
        <v>49.280482288779197</v>
      </c>
      <c r="K48" s="4">
        <v>53.4432707598382</v>
      </c>
      <c r="L48" s="4">
        <v>46.813773234318198</v>
      </c>
      <c r="M48" s="4">
        <v>78.631052841584705</v>
      </c>
      <c r="N48" s="4">
        <v>80.045398543933999</v>
      </c>
      <c r="O48" s="4">
        <v>73.643739035186499</v>
      </c>
    </row>
    <row r="49" spans="1:20" x14ac:dyDescent="0.35">
      <c r="A49" s="5" t="s">
        <v>127</v>
      </c>
      <c r="B49" s="3">
        <v>0.34916625290799502</v>
      </c>
      <c r="C49" s="4">
        <v>43.911369690707197</v>
      </c>
      <c r="D49" s="4">
        <v>45.8208551406289</v>
      </c>
      <c r="E49" s="4">
        <v>41.011789191732603</v>
      </c>
      <c r="F49" s="4">
        <v>77.552813654597003</v>
      </c>
      <c r="G49" s="4">
        <v>74.058482319319097</v>
      </c>
      <c r="H49" s="4">
        <v>84.844862754639493</v>
      </c>
      <c r="I49" s="3">
        <v>0.30169427097675899</v>
      </c>
      <c r="J49" s="4">
        <v>35.584804807034402</v>
      </c>
      <c r="K49" s="4">
        <v>40.1986969796369</v>
      </c>
      <c r="L49" s="4">
        <v>19.220056271831101</v>
      </c>
      <c r="M49" s="4">
        <v>65.734722767651206</v>
      </c>
      <c r="N49" s="4">
        <v>62.1340652940642</v>
      </c>
      <c r="O49" s="4">
        <v>62.757120555051998</v>
      </c>
    </row>
    <row r="50" spans="1:20" x14ac:dyDescent="0.35">
      <c r="C50" s="4"/>
      <c r="D50" s="4"/>
      <c r="E50" s="4"/>
      <c r="F50" s="4"/>
      <c r="G50" s="4"/>
      <c r="H50" s="4"/>
      <c r="J50" s="4"/>
      <c r="K50" s="4"/>
      <c r="L50" s="4"/>
      <c r="M50" s="4"/>
      <c r="N50" s="4"/>
      <c r="O50" s="4"/>
    </row>
    <row r="51" spans="1:20" x14ac:dyDescent="0.35">
      <c r="A51" s="5" t="s">
        <v>8</v>
      </c>
      <c r="C51" s="4"/>
      <c r="D51" s="4"/>
      <c r="E51" s="4"/>
      <c r="F51" s="4"/>
      <c r="G51" s="4"/>
      <c r="H51" s="4"/>
      <c r="J51" s="4"/>
      <c r="K51" s="4"/>
      <c r="L51" s="4"/>
      <c r="M51" s="4"/>
      <c r="N51" s="4"/>
      <c r="O51" s="4"/>
    </row>
    <row r="52" spans="1:20" x14ac:dyDescent="0.35">
      <c r="A52" s="5" t="s">
        <v>125</v>
      </c>
      <c r="B52" s="5" t="s">
        <v>108</v>
      </c>
      <c r="C52" s="4" t="s">
        <v>109</v>
      </c>
      <c r="D52" s="4" t="s">
        <v>110</v>
      </c>
      <c r="E52" s="4" t="s">
        <v>111</v>
      </c>
      <c r="F52" s="4" t="s">
        <v>112</v>
      </c>
      <c r="G52" s="4" t="s">
        <v>113</v>
      </c>
      <c r="H52" s="4" t="s">
        <v>114</v>
      </c>
      <c r="I52" s="5" t="s">
        <v>108</v>
      </c>
      <c r="J52" s="4" t="s">
        <v>115</v>
      </c>
      <c r="K52" s="4" t="s">
        <v>116</v>
      </c>
      <c r="L52" s="4" t="s">
        <v>117</v>
      </c>
      <c r="M52" s="4" t="s">
        <v>118</v>
      </c>
      <c r="N52" s="4" t="s">
        <v>119</v>
      </c>
      <c r="O52" s="4" t="s">
        <v>120</v>
      </c>
    </row>
    <row r="53" spans="1:20" x14ac:dyDescent="0.35">
      <c r="A53" s="5" t="s">
        <v>126</v>
      </c>
      <c r="B53" s="6">
        <v>67.536363636363603</v>
      </c>
      <c r="C53" s="4">
        <v>52.051857709942702</v>
      </c>
      <c r="D53" s="4">
        <v>53.709401709401703</v>
      </c>
      <c r="E53" s="4">
        <v>49.373381150232603</v>
      </c>
      <c r="F53" s="4">
        <v>22.121640555887801</v>
      </c>
      <c r="G53" s="4">
        <v>13.584207830464599</v>
      </c>
      <c r="H53" s="4">
        <v>18.594887287934899</v>
      </c>
      <c r="I53" s="1">
        <v>67.704545454545496</v>
      </c>
      <c r="J53" s="4">
        <v>58.484847354227199</v>
      </c>
      <c r="K53" s="4">
        <v>50.002044035814798</v>
      </c>
      <c r="L53" s="4">
        <v>65.734151524756001</v>
      </c>
      <c r="M53" s="4">
        <v>21.220099479844201</v>
      </c>
      <c r="N53" s="4">
        <v>11.374018629954399</v>
      </c>
      <c r="O53" s="4">
        <v>26.764225482690598</v>
      </c>
    </row>
    <row r="54" spans="1:20" x14ac:dyDescent="0.35">
      <c r="A54" s="5" t="s">
        <v>127</v>
      </c>
      <c r="B54" s="6">
        <v>68.121951219512198</v>
      </c>
      <c r="C54" s="4">
        <v>22.850091356369699</v>
      </c>
      <c r="D54" s="4">
        <v>16.021942408748998</v>
      </c>
      <c r="E54" s="4">
        <v>13.3585405869288</v>
      </c>
      <c r="F54" s="4">
        <v>56.753872262120403</v>
      </c>
      <c r="G54" s="4">
        <v>50.590828924162302</v>
      </c>
      <c r="H54" s="4">
        <v>55.751795465490801</v>
      </c>
      <c r="I54" s="1">
        <v>67.602941176470594</v>
      </c>
      <c r="J54" s="4">
        <v>26.919136170018</v>
      </c>
      <c r="K54" s="4">
        <v>27.156344019089101</v>
      </c>
      <c r="L54" s="4">
        <v>19.760545166683301</v>
      </c>
      <c r="M54" s="4">
        <v>50.788187811896698</v>
      </c>
      <c r="N54" s="4">
        <v>53.0313051146384</v>
      </c>
      <c r="O54" s="4">
        <v>55.177618198794697</v>
      </c>
    </row>
    <row r="55" spans="1:20" x14ac:dyDescent="0.35">
      <c r="J55" s="4"/>
      <c r="K55" s="4"/>
      <c r="L55" s="4"/>
      <c r="M55" s="4"/>
      <c r="N55" s="4"/>
      <c r="O55" s="4"/>
    </row>
    <row r="58" spans="1:20" x14ac:dyDescent="0.35">
      <c r="A58" s="5" t="s">
        <v>1</v>
      </c>
      <c r="B58" s="5" t="s">
        <v>121</v>
      </c>
      <c r="C58" s="5" t="s">
        <v>130</v>
      </c>
      <c r="D58" s="5" t="s">
        <v>131</v>
      </c>
      <c r="E58" s="5" t="s">
        <v>132</v>
      </c>
      <c r="F58" s="5" t="s">
        <v>133</v>
      </c>
      <c r="H58" s="5" t="s">
        <v>134</v>
      </c>
      <c r="I58" s="5" t="s">
        <v>135</v>
      </c>
      <c r="J58" s="5" t="s">
        <v>136</v>
      </c>
      <c r="K58" s="5" t="s">
        <v>137</v>
      </c>
      <c r="L58" s="5" t="s">
        <v>138</v>
      </c>
      <c r="M58" s="5" t="s">
        <v>139</v>
      </c>
      <c r="O58" s="5" t="s">
        <v>140</v>
      </c>
      <c r="P58" s="5" t="s">
        <v>141</v>
      </c>
      <c r="Q58" s="5" t="s">
        <v>142</v>
      </c>
      <c r="R58" s="5" t="s">
        <v>143</v>
      </c>
      <c r="S58" s="5" t="s">
        <v>144</v>
      </c>
      <c r="T58" s="5" t="s">
        <v>145</v>
      </c>
    </row>
    <row r="59" spans="1:20" x14ac:dyDescent="0.35">
      <c r="A59" s="5" t="s">
        <v>126</v>
      </c>
      <c r="B59" s="7">
        <f>B3</f>
        <v>1.0363634824752801</v>
      </c>
      <c r="C59" s="7">
        <f>B8</f>
        <v>1.03542763102994</v>
      </c>
      <c r="D59" s="7">
        <f>B9</f>
        <v>1.0168848877276899</v>
      </c>
      <c r="E59" s="7">
        <f>B18</f>
        <v>1.04388378061988</v>
      </c>
      <c r="F59" s="7">
        <f>I18</f>
        <v>1.1469923621340099</v>
      </c>
      <c r="H59" s="6">
        <f>C18</f>
        <v>41.696102784567699</v>
      </c>
      <c r="I59" s="6">
        <f t="shared" ref="I59:M59" si="0">D18</f>
        <v>41.961395775637897</v>
      </c>
      <c r="J59" s="6">
        <f t="shared" si="0"/>
        <v>36.420700330770501</v>
      </c>
      <c r="K59" s="6">
        <f t="shared" si="0"/>
        <v>68.365193667476007</v>
      </c>
      <c r="L59" s="6">
        <f t="shared" si="0"/>
        <v>62.426585811684802</v>
      </c>
      <c r="M59" s="6">
        <f t="shared" si="0"/>
        <v>75.283991707571701</v>
      </c>
      <c r="O59" s="6">
        <f>J18</f>
        <v>41.595006448845403</v>
      </c>
      <c r="P59" s="6">
        <f t="shared" ref="P59:P60" si="1">K18</f>
        <v>45.973346626104998</v>
      </c>
      <c r="Q59" s="6">
        <f t="shared" ref="Q59:Q60" si="2">L18</f>
        <v>39.182293520849001</v>
      </c>
      <c r="R59" s="6">
        <f t="shared" ref="R59:R60" si="3">M18</f>
        <v>72.753141701110493</v>
      </c>
      <c r="S59" s="6">
        <f t="shared" ref="S59:S60" si="4">N18</f>
        <v>70.839877831970696</v>
      </c>
      <c r="T59" s="6">
        <f t="shared" ref="T59:T60" si="5">O18</f>
        <v>66.930670534377199</v>
      </c>
    </row>
    <row r="60" spans="1:20" ht="15" thickBot="1" x14ac:dyDescent="0.4">
      <c r="A60" s="9" t="s">
        <v>127</v>
      </c>
      <c r="B60" s="10">
        <f>B4</f>
        <v>1.0624135732650799</v>
      </c>
      <c r="C60" s="10">
        <f>B13</f>
        <v>1.04643928938453</v>
      </c>
      <c r="D60" s="10">
        <f>B14</f>
        <v>1.1264696271932499</v>
      </c>
      <c r="E60" s="10">
        <f>B19</f>
        <v>1.0567951414802501</v>
      </c>
      <c r="F60" s="10">
        <f>I19</f>
        <v>1.01870083524301</v>
      </c>
      <c r="H60" s="11">
        <f>C19</f>
        <v>41.590318868658898</v>
      </c>
      <c r="I60" s="11">
        <f t="shared" ref="I60" si="6">D19</f>
        <v>35.521324699020603</v>
      </c>
      <c r="J60" s="11">
        <f t="shared" ref="J60" si="7">E19</f>
        <v>31.7343713283272</v>
      </c>
      <c r="K60" s="11">
        <f t="shared" ref="K60" si="8">F19</f>
        <v>74.915567008678096</v>
      </c>
      <c r="L60" s="11">
        <f t="shared" ref="L60" si="9">G19</f>
        <v>64.294413848617197</v>
      </c>
      <c r="M60" s="11">
        <f t="shared" ref="M60" si="10">H19</f>
        <v>81.999264062227994</v>
      </c>
      <c r="O60" s="11">
        <f>J19</f>
        <v>21.056541621358999</v>
      </c>
      <c r="P60" s="11">
        <f t="shared" si="1"/>
        <v>20.906379262623101</v>
      </c>
      <c r="Q60" s="11">
        <f t="shared" si="2"/>
        <v>18.8926054767349</v>
      </c>
      <c r="R60" s="11">
        <f t="shared" si="3"/>
        <v>62.361310129675502</v>
      </c>
      <c r="S60" s="11">
        <f t="shared" si="4"/>
        <v>67.823865230703902</v>
      </c>
      <c r="T60" s="11">
        <f t="shared" si="5"/>
        <v>80.259183798140199</v>
      </c>
    </row>
    <row r="61" spans="1:20" x14ac:dyDescent="0.35">
      <c r="B61" s="7">
        <f>B59-B60</f>
        <v>-2.6050090789799807E-2</v>
      </c>
      <c r="C61" s="7">
        <f>C59-C60</f>
        <v>-1.1011658354590059E-2</v>
      </c>
      <c r="D61" s="7">
        <f>D59-D60</f>
        <v>-0.10958473946556002</v>
      </c>
      <c r="E61" s="7">
        <f>E59-E60</f>
        <v>-1.2911360860370147E-2</v>
      </c>
      <c r="F61" s="7">
        <f>F59-F60</f>
        <v>0.12829152689099987</v>
      </c>
      <c r="H61" s="6">
        <f>H59-H60</f>
        <v>0.10578391590880187</v>
      </c>
      <c r="I61" s="6">
        <f>I59-I60</f>
        <v>6.4400710766172935</v>
      </c>
      <c r="J61" s="6">
        <f>J59-J60</f>
        <v>4.6863290024433013</v>
      </c>
      <c r="K61" s="6">
        <f>K59-K60</f>
        <v>-6.5503733412020893</v>
      </c>
      <c r="L61" s="6">
        <f>L59-L60</f>
        <v>-1.8678280369323943</v>
      </c>
      <c r="M61" s="6">
        <f>M59-M60</f>
        <v>-6.7152723546562925</v>
      </c>
      <c r="O61" s="6">
        <f>O59-O60</f>
        <v>20.538464827486404</v>
      </c>
      <c r="P61" s="6">
        <f>P59-P60</f>
        <v>25.066967363481897</v>
      </c>
      <c r="Q61" s="6">
        <f>Q59-Q60</f>
        <v>20.289688044114101</v>
      </c>
      <c r="R61" s="6">
        <f>R59-R60</f>
        <v>10.391831571434992</v>
      </c>
      <c r="S61" s="6">
        <f>S59-S60</f>
        <v>3.0160126012667945</v>
      </c>
      <c r="T61" s="6">
        <f>T59-T60</f>
        <v>-13.328513263763</v>
      </c>
    </row>
    <row r="63" spans="1:20" x14ac:dyDescent="0.35">
      <c r="A63" s="5" t="s">
        <v>2</v>
      </c>
      <c r="B63" s="5" t="s">
        <v>121</v>
      </c>
      <c r="C63" s="5" t="s">
        <v>130</v>
      </c>
      <c r="D63" s="5" t="s">
        <v>131</v>
      </c>
      <c r="E63" s="5" t="s">
        <v>132</v>
      </c>
      <c r="F63" s="5" t="s">
        <v>133</v>
      </c>
      <c r="H63" s="5" t="s">
        <v>134</v>
      </c>
      <c r="I63" s="5" t="s">
        <v>135</v>
      </c>
      <c r="J63" s="5" t="s">
        <v>136</v>
      </c>
      <c r="K63" s="5" t="s">
        <v>137</v>
      </c>
      <c r="L63" s="5" t="s">
        <v>138</v>
      </c>
      <c r="M63" s="5" t="s">
        <v>139</v>
      </c>
      <c r="O63" s="5" t="s">
        <v>140</v>
      </c>
      <c r="P63" s="5" t="s">
        <v>141</v>
      </c>
      <c r="Q63" s="5" t="s">
        <v>142</v>
      </c>
      <c r="R63" s="5" t="s">
        <v>143</v>
      </c>
      <c r="S63" s="5" t="s">
        <v>144</v>
      </c>
      <c r="T63" s="5" t="s">
        <v>145</v>
      </c>
    </row>
    <row r="64" spans="1:20" x14ac:dyDescent="0.35">
      <c r="A64" s="5" t="s">
        <v>126</v>
      </c>
      <c r="B64" s="8">
        <f>C3</f>
        <v>0.41500759124755898</v>
      </c>
      <c r="C64" s="8">
        <f>C8</f>
        <v>0.438079085863321</v>
      </c>
      <c r="D64" s="8">
        <f>C9</f>
        <v>0.42591382977569497</v>
      </c>
      <c r="E64" s="8">
        <f>B23</f>
        <v>0.43810762740145198</v>
      </c>
      <c r="F64" s="8">
        <f>I23</f>
        <v>0.45361749071388902</v>
      </c>
      <c r="H64" s="6">
        <f>C23</f>
        <v>41.595145536307299</v>
      </c>
      <c r="I64" s="6">
        <f t="shared" ref="I64:M64" si="11">D23</f>
        <v>50.0486019621368</v>
      </c>
      <c r="J64" s="6">
        <f t="shared" si="11"/>
        <v>30.873900351212299</v>
      </c>
      <c r="K64" s="6">
        <f t="shared" si="11"/>
        <v>46.355178089713903</v>
      </c>
      <c r="L64" s="6">
        <f t="shared" si="11"/>
        <v>50.135369909033699</v>
      </c>
      <c r="M64" s="6">
        <f t="shared" si="11"/>
        <v>43.136582975515303</v>
      </c>
      <c r="O64" s="6">
        <f>J23</f>
        <v>35.3839772779451</v>
      </c>
      <c r="P64" s="6">
        <f t="shared" ref="P64:P65" si="12">K23</f>
        <v>40.048638129620102</v>
      </c>
      <c r="Q64" s="6">
        <f t="shared" ref="Q64:Q65" si="13">L23</f>
        <v>18.918310459913901</v>
      </c>
      <c r="R64" s="6">
        <f t="shared" ref="R64:R65" si="14">M23</f>
        <v>46.272176069531199</v>
      </c>
      <c r="S64" s="6">
        <f t="shared" ref="S64:S65" si="15">N23</f>
        <v>45.336441641332797</v>
      </c>
      <c r="T64" s="6">
        <f t="shared" ref="T64:T65" si="16">O23</f>
        <v>34.626423211777599</v>
      </c>
    </row>
    <row r="65" spans="1:20" ht="15" thickBot="1" x14ac:dyDescent="0.4">
      <c r="A65" s="9" t="s">
        <v>127</v>
      </c>
      <c r="B65" s="12">
        <f>C4</f>
        <v>0.49012669920921298</v>
      </c>
      <c r="C65" s="12">
        <f>C13</f>
        <v>0.49442577246147101</v>
      </c>
      <c r="D65" s="12">
        <f>C14</f>
        <v>0.50062896302285798</v>
      </c>
      <c r="E65" s="12">
        <f>B24</f>
        <v>0.48756021609303801</v>
      </c>
      <c r="F65" s="12">
        <f>I24</f>
        <v>0.48595551654522501</v>
      </c>
      <c r="H65" s="11">
        <f>C24</f>
        <v>34.701269394168698</v>
      </c>
      <c r="I65" s="11">
        <f t="shared" ref="I65" si="17">D24</f>
        <v>34.605405339563397</v>
      </c>
      <c r="J65" s="11">
        <f t="shared" ref="J65" si="18">E24</f>
        <v>32.238566493438299</v>
      </c>
      <c r="K65" s="11">
        <f t="shared" ref="K65" si="19">F24</f>
        <v>62.389283390469501</v>
      </c>
      <c r="L65" s="11">
        <f t="shared" ref="L65" si="20">G24</f>
        <v>56.395075352195597</v>
      </c>
      <c r="M65" s="11">
        <f t="shared" ref="M65" si="21">H24</f>
        <v>68.145008274892007</v>
      </c>
      <c r="O65" s="11">
        <f>J24</f>
        <v>28.127970920736502</v>
      </c>
      <c r="P65" s="11">
        <f t="shared" si="12"/>
        <v>29.514365080624199</v>
      </c>
      <c r="Q65" s="11">
        <f t="shared" si="13"/>
        <v>29.818058104050699</v>
      </c>
      <c r="R65" s="11">
        <f t="shared" si="14"/>
        <v>63.309322369920601</v>
      </c>
      <c r="S65" s="11">
        <f t="shared" si="15"/>
        <v>60.731707216618098</v>
      </c>
      <c r="T65" s="11">
        <f t="shared" si="16"/>
        <v>61.192874612847199</v>
      </c>
    </row>
    <row r="66" spans="1:20" x14ac:dyDescent="0.35">
      <c r="B66" s="8">
        <f>B64-B65</f>
        <v>-7.5119107961653997E-2</v>
      </c>
      <c r="C66" s="8">
        <f>C64-C65</f>
        <v>-5.6346686598150009E-2</v>
      </c>
      <c r="D66" s="8">
        <f>D64-D65</f>
        <v>-7.4715133247163001E-2</v>
      </c>
      <c r="E66" s="8">
        <f>E64-E65</f>
        <v>-4.945258869158603E-2</v>
      </c>
      <c r="F66" s="8">
        <f>F64-F65</f>
        <v>-3.2338025831335993E-2</v>
      </c>
      <c r="H66" s="6">
        <f>H64-H65</f>
        <v>6.8938761421386019</v>
      </c>
      <c r="I66" s="6">
        <f>I64-I65</f>
        <v>15.443196622573403</v>
      </c>
      <c r="J66" s="6">
        <f>J64-J65</f>
        <v>-1.3646661422259996</v>
      </c>
      <c r="K66" s="6">
        <f>K64-K65</f>
        <v>-16.034105300755598</v>
      </c>
      <c r="L66" s="6">
        <f>L64-L65</f>
        <v>-6.2597054431618986</v>
      </c>
      <c r="M66" s="6">
        <f>M64-M65</f>
        <v>-25.008425299376704</v>
      </c>
      <c r="O66" s="6">
        <f>O64-O65</f>
        <v>7.256006357208598</v>
      </c>
      <c r="P66" s="6">
        <f>P64-P65</f>
        <v>10.534273048995903</v>
      </c>
      <c r="Q66" s="6">
        <f>Q64-Q65</f>
        <v>-10.899747644136799</v>
      </c>
      <c r="R66" s="6">
        <f>R64-R65</f>
        <v>-17.037146300389402</v>
      </c>
      <c r="S66" s="6">
        <f>S64-S65</f>
        <v>-15.3952655752853</v>
      </c>
      <c r="T66" s="6">
        <f>T64-T65</f>
        <v>-26.5664514010696</v>
      </c>
    </row>
    <row r="68" spans="1:20" x14ac:dyDescent="0.35">
      <c r="A68" s="5" t="s">
        <v>3</v>
      </c>
      <c r="B68" s="5" t="s">
        <v>121</v>
      </c>
      <c r="C68" s="5" t="s">
        <v>130</v>
      </c>
      <c r="D68" s="5" t="s">
        <v>131</v>
      </c>
      <c r="E68" s="5" t="s">
        <v>132</v>
      </c>
      <c r="F68" s="5" t="s">
        <v>133</v>
      </c>
      <c r="H68" s="5" t="s">
        <v>134</v>
      </c>
      <c r="I68" s="5" t="s">
        <v>135</v>
      </c>
      <c r="J68" s="5" t="s">
        <v>136</v>
      </c>
      <c r="K68" s="5" t="s">
        <v>137</v>
      </c>
      <c r="L68" s="5" t="s">
        <v>138</v>
      </c>
      <c r="M68" s="5" t="s">
        <v>139</v>
      </c>
      <c r="O68" s="5" t="s">
        <v>140</v>
      </c>
      <c r="P68" s="5" t="s">
        <v>141</v>
      </c>
      <c r="Q68" s="5" t="s">
        <v>142</v>
      </c>
      <c r="R68" s="5" t="s">
        <v>143</v>
      </c>
      <c r="S68" s="5" t="s">
        <v>144</v>
      </c>
      <c r="T68" s="5" t="s">
        <v>145</v>
      </c>
    </row>
    <row r="69" spans="1:20" x14ac:dyDescent="0.35">
      <c r="A69" s="5" t="s">
        <v>126</v>
      </c>
      <c r="B69" s="8">
        <f>D3</f>
        <v>0.35613647103309598</v>
      </c>
      <c r="C69" s="8">
        <f>D8</f>
        <v>0.37044522300981497</v>
      </c>
      <c r="D69" s="8">
        <f>D9</f>
        <v>0.31178208792891998</v>
      </c>
      <c r="E69" s="8">
        <f>B28</f>
        <v>0.34219485934621602</v>
      </c>
      <c r="F69" s="8">
        <f>I28</f>
        <v>0.42113043478260898</v>
      </c>
      <c r="H69" s="6">
        <f>C28</f>
        <v>41.741070767107303</v>
      </c>
      <c r="I69" s="6">
        <f t="shared" ref="I69:M69" si="22">D28</f>
        <v>53.365384615384599</v>
      </c>
      <c r="J69" s="6">
        <f t="shared" si="22"/>
        <v>39.015787299667899</v>
      </c>
      <c r="K69" s="6">
        <f t="shared" si="22"/>
        <v>60.088985909963903</v>
      </c>
      <c r="L69" s="6">
        <f t="shared" si="22"/>
        <v>79.401993355481693</v>
      </c>
      <c r="M69" s="6">
        <f t="shared" si="22"/>
        <v>62.658483571859499</v>
      </c>
      <c r="O69" s="6">
        <f>J28</f>
        <v>58.444141050507604</v>
      </c>
      <c r="P69" s="6">
        <f t="shared" ref="P69:P70" si="23">K28</f>
        <v>48.2356977096156</v>
      </c>
      <c r="Q69" s="6">
        <f t="shared" ref="Q69:Q70" si="24">L28</f>
        <v>59.904910797181202</v>
      </c>
      <c r="R69" s="6">
        <f t="shared" ref="R69:R70" si="25">M28</f>
        <v>72.267498340527496</v>
      </c>
      <c r="S69" s="6">
        <f t="shared" ref="S69:S70" si="26">N28</f>
        <v>61.099277394126801</v>
      </c>
      <c r="T69" s="6">
        <f t="shared" ref="T69:T70" si="27">O28</f>
        <v>79.255980644869496</v>
      </c>
    </row>
    <row r="70" spans="1:20" ht="15" thickBot="1" x14ac:dyDescent="0.4">
      <c r="A70" s="9" t="s">
        <v>127</v>
      </c>
      <c r="B70" s="12">
        <f>D4</f>
        <v>0.32034328579902599</v>
      </c>
      <c r="C70" s="12">
        <f>D13</f>
        <v>0.348441134614902</v>
      </c>
      <c r="D70" s="12">
        <f>D14</f>
        <v>0.31730729308734701</v>
      </c>
      <c r="E70" s="12">
        <f>B29</f>
        <v>0.33325202095353201</v>
      </c>
      <c r="F70" s="12">
        <f>I29</f>
        <v>0.33043478260869602</v>
      </c>
      <c r="H70" s="11">
        <f>C29</f>
        <v>48.415831350663801</v>
      </c>
      <c r="I70" s="11">
        <f t="shared" ref="I70" si="28">D29</f>
        <v>56.060908554671897</v>
      </c>
      <c r="J70" s="11">
        <f t="shared" ref="J70" si="29">E29</f>
        <v>46.011306192762603</v>
      </c>
      <c r="K70" s="11">
        <f t="shared" ref="K70" si="30">F29</f>
        <v>51.589379676861697</v>
      </c>
      <c r="L70" s="11">
        <f t="shared" ref="L70" si="31">G29</f>
        <v>37.966792637693302</v>
      </c>
      <c r="M70" s="11">
        <f t="shared" ref="M70" si="32">H29</f>
        <v>63.932628441372998</v>
      </c>
      <c r="O70" s="11">
        <f>J29</f>
        <v>33.131384548164199</v>
      </c>
      <c r="P70" s="11">
        <f t="shared" si="23"/>
        <v>21.785071942445999</v>
      </c>
      <c r="Q70" s="11">
        <f t="shared" si="24"/>
        <v>34.750877269369802</v>
      </c>
      <c r="R70" s="11">
        <f t="shared" si="25"/>
        <v>57.914978301587901</v>
      </c>
      <c r="S70" s="11">
        <f t="shared" si="26"/>
        <v>57.138351134846502</v>
      </c>
      <c r="T70" s="11">
        <f t="shared" si="27"/>
        <v>56.838583422156603</v>
      </c>
    </row>
    <row r="71" spans="1:20" x14ac:dyDescent="0.35">
      <c r="B71" s="8">
        <f>B69-B70</f>
        <v>3.5793185234069991E-2</v>
      </c>
      <c r="C71" s="8">
        <f>C69-C70</f>
        <v>2.2004088394912968E-2</v>
      </c>
      <c r="D71" s="8">
        <f>D69-D70</f>
        <v>-5.5252051584270268E-3</v>
      </c>
      <c r="E71" s="8">
        <f>E69-E70</f>
        <v>8.9428383926840049E-3</v>
      </c>
      <c r="F71" s="8">
        <f>F69-F70</f>
        <v>9.0695652173912955E-2</v>
      </c>
      <c r="H71" s="6">
        <f>H69-H70</f>
        <v>-6.6747605835564983</v>
      </c>
      <c r="I71" s="6">
        <f>I69-I70</f>
        <v>-2.6955239392872983</v>
      </c>
      <c r="J71" s="6">
        <f>J69-J70</f>
        <v>-6.9955188930947045</v>
      </c>
      <c r="K71" s="6">
        <f>K69-K70</f>
        <v>8.499606233102206</v>
      </c>
      <c r="L71" s="6">
        <f>L69-L70</f>
        <v>41.435200717788391</v>
      </c>
      <c r="M71" s="6">
        <f>M69-M70</f>
        <v>-1.2741448695134991</v>
      </c>
      <c r="O71" s="6">
        <f>O69-O70</f>
        <v>25.312756502343404</v>
      </c>
      <c r="P71" s="6">
        <f>P69-P70</f>
        <v>26.450625767169601</v>
      </c>
      <c r="Q71" s="6">
        <f>Q69-Q70</f>
        <v>25.1540335278114</v>
      </c>
      <c r="R71" s="6">
        <f>R69-R70</f>
        <v>14.352520038939595</v>
      </c>
      <c r="S71" s="6">
        <f>S69-S70</f>
        <v>3.9609262592802992</v>
      </c>
      <c r="T71" s="6">
        <f>T69-T70</f>
        <v>22.417397222712893</v>
      </c>
    </row>
    <row r="73" spans="1:20" x14ac:dyDescent="0.35">
      <c r="A73" s="5" t="s">
        <v>4</v>
      </c>
      <c r="B73" s="5" t="s">
        <v>121</v>
      </c>
      <c r="C73" s="5" t="s">
        <v>130</v>
      </c>
      <c r="D73" s="5" t="s">
        <v>131</v>
      </c>
      <c r="E73" s="5" t="s">
        <v>132</v>
      </c>
      <c r="F73" s="5" t="s">
        <v>133</v>
      </c>
      <c r="H73" s="5" t="s">
        <v>134</v>
      </c>
      <c r="I73" s="5" t="s">
        <v>135</v>
      </c>
      <c r="J73" s="5" t="s">
        <v>136</v>
      </c>
      <c r="K73" s="5" t="s">
        <v>137</v>
      </c>
      <c r="L73" s="5" t="s">
        <v>138</v>
      </c>
      <c r="M73" s="5" t="s">
        <v>139</v>
      </c>
      <c r="O73" s="5" t="s">
        <v>140</v>
      </c>
      <c r="P73" s="5" t="s">
        <v>141</v>
      </c>
      <c r="Q73" s="5" t="s">
        <v>142</v>
      </c>
      <c r="R73" s="5" t="s">
        <v>143</v>
      </c>
      <c r="S73" s="5" t="s">
        <v>144</v>
      </c>
      <c r="T73" s="5" t="s">
        <v>145</v>
      </c>
    </row>
    <row r="74" spans="1:20" x14ac:dyDescent="0.35">
      <c r="A74" s="5" t="s">
        <v>126</v>
      </c>
      <c r="B74" s="8">
        <f>E3</f>
        <v>7.9655721783638E-2</v>
      </c>
      <c r="C74" s="8">
        <f>E8</f>
        <v>7.5555527795420699E-2</v>
      </c>
      <c r="D74" s="8">
        <f>E9</f>
        <v>7.7413637459849804E-2</v>
      </c>
      <c r="E74" s="8">
        <f>B33</f>
        <v>8.6095011859995199E-2</v>
      </c>
      <c r="F74" s="8">
        <f>I33</f>
        <v>6.0656582344272097E-2</v>
      </c>
      <c r="H74" s="6">
        <f>C33</f>
        <v>47.998283903671997</v>
      </c>
      <c r="I74" s="6">
        <f t="shared" ref="I74:M74" si="33">D33</f>
        <v>48.543158604838702</v>
      </c>
      <c r="J74" s="6">
        <f t="shared" si="33"/>
        <v>43.989392117187499</v>
      </c>
      <c r="K74" s="6">
        <f t="shared" si="33"/>
        <v>65.358415755540406</v>
      </c>
      <c r="L74" s="6">
        <f t="shared" si="33"/>
        <v>65.952569821496297</v>
      </c>
      <c r="M74" s="6">
        <f t="shared" si="33"/>
        <v>64.760049510280794</v>
      </c>
      <c r="O74" s="6">
        <f>J33</f>
        <v>68.123021905124006</v>
      </c>
      <c r="P74" s="6">
        <f t="shared" ref="P74:P75" si="34">K33</f>
        <v>64.746818057141198</v>
      </c>
      <c r="Q74" s="6">
        <f t="shared" ref="Q74:Q75" si="35">L33</f>
        <v>71.352629463014395</v>
      </c>
      <c r="R74" s="6">
        <f t="shared" ref="R74:R75" si="36">M33</f>
        <v>74.085764746293705</v>
      </c>
      <c r="S74" s="6">
        <f t="shared" ref="S74:S75" si="37">N33</f>
        <v>73.772446210352101</v>
      </c>
      <c r="T74" s="6">
        <f t="shared" ref="T74:T75" si="38">O33</f>
        <v>85.186901361892495</v>
      </c>
    </row>
    <row r="75" spans="1:20" ht="15" thickBot="1" x14ac:dyDescent="0.4">
      <c r="A75" s="9" t="s">
        <v>127</v>
      </c>
      <c r="B75" s="12">
        <f>E4</f>
        <v>0.112974986433983</v>
      </c>
      <c r="C75" s="12">
        <f>E13</f>
        <v>0.105744468238661</v>
      </c>
      <c r="D75" s="12">
        <f>E14</f>
        <v>9.7726609886326296E-2</v>
      </c>
      <c r="E75" s="12">
        <f>B34</f>
        <v>0.114289932067379</v>
      </c>
      <c r="F75" s="12">
        <f>I34</f>
        <v>9.10710359331037E-2</v>
      </c>
      <c r="H75" s="11">
        <f>C34</f>
        <v>39.871376299359497</v>
      </c>
      <c r="I75" s="11">
        <f t="shared" ref="I75" si="39">D34</f>
        <v>37.606343066017502</v>
      </c>
      <c r="J75" s="11">
        <f t="shared" ref="J75" si="40">E34</f>
        <v>39.370981735259399</v>
      </c>
      <c r="K75" s="11">
        <f t="shared" ref="K75" si="41">F34</f>
        <v>55.068056661967802</v>
      </c>
      <c r="L75" s="11">
        <f t="shared" ref="L75" si="42">G34</f>
        <v>70.671520149841697</v>
      </c>
      <c r="M75" s="11">
        <f t="shared" ref="M75" si="43">H34</f>
        <v>51.451776650307103</v>
      </c>
      <c r="O75" s="11">
        <f>J34</f>
        <v>47.868442810864401</v>
      </c>
      <c r="P75" s="11">
        <f t="shared" si="34"/>
        <v>55.967290516335801</v>
      </c>
      <c r="Q75" s="11">
        <f t="shared" si="35"/>
        <v>36.069271274511003</v>
      </c>
      <c r="R75" s="11">
        <f t="shared" si="36"/>
        <v>52.757559753499599</v>
      </c>
      <c r="S75" s="11">
        <f t="shared" si="37"/>
        <v>50.654022772202801</v>
      </c>
      <c r="T75" s="11">
        <f t="shared" si="38"/>
        <v>52.772903402265896</v>
      </c>
    </row>
    <row r="76" spans="1:20" x14ac:dyDescent="0.35">
      <c r="B76" s="8">
        <f>(B74-B75)*-1</f>
        <v>3.3319264650345001E-2</v>
      </c>
      <c r="C76" s="8">
        <f>(C74-C75)*-1</f>
        <v>3.0188940443240303E-2</v>
      </c>
      <c r="D76" s="8">
        <f>(D74-D75)*-1</f>
        <v>2.0312972426476492E-2</v>
      </c>
      <c r="E76" s="8">
        <f>(E74-E75)*-1</f>
        <v>2.8194920207383803E-2</v>
      </c>
      <c r="F76" s="8">
        <f>(F74-F75)*-1</f>
        <v>3.0414453588831603E-2</v>
      </c>
      <c r="H76" s="6">
        <f>H74-H75</f>
        <v>8.1269076043124997</v>
      </c>
      <c r="I76" s="6">
        <f>I74-I75</f>
        <v>10.9368155388212</v>
      </c>
      <c r="J76" s="6">
        <f>J74-J75</f>
        <v>4.6184103819281006</v>
      </c>
      <c r="K76" s="6">
        <f>K74-K75</f>
        <v>10.290359093572604</v>
      </c>
      <c r="L76" s="6">
        <f>L74-L75</f>
        <v>-4.7189503283454002</v>
      </c>
      <c r="M76" s="6">
        <f>M74-M75</f>
        <v>13.308272859973691</v>
      </c>
      <c r="O76" s="6">
        <f>O74-O75</f>
        <v>20.254579094259604</v>
      </c>
      <c r="P76" s="6">
        <f>P74-P75</f>
        <v>8.7795275408053968</v>
      </c>
      <c r="Q76" s="6">
        <f>Q74-Q75</f>
        <v>35.283358188503392</v>
      </c>
      <c r="R76" s="6">
        <f>R74-R75</f>
        <v>21.328204992794106</v>
      </c>
      <c r="S76" s="6">
        <f>S74-S75</f>
        <v>23.1184234381493</v>
      </c>
      <c r="T76" s="6">
        <f>T74-T75</f>
        <v>32.413997959626599</v>
      </c>
    </row>
    <row r="78" spans="1:20" x14ac:dyDescent="0.35">
      <c r="A78" s="5" t="s">
        <v>5</v>
      </c>
      <c r="B78" s="5" t="s">
        <v>121</v>
      </c>
      <c r="C78" s="5" t="s">
        <v>130</v>
      </c>
      <c r="D78" s="5" t="s">
        <v>131</v>
      </c>
      <c r="E78" s="5" t="s">
        <v>132</v>
      </c>
      <c r="F78" s="5" t="s">
        <v>133</v>
      </c>
      <c r="H78" s="5" t="s">
        <v>134</v>
      </c>
      <c r="I78" s="5" t="s">
        <v>135</v>
      </c>
      <c r="J78" s="5" t="s">
        <v>136</v>
      </c>
      <c r="K78" s="5" t="s">
        <v>137</v>
      </c>
      <c r="L78" s="5" t="s">
        <v>138</v>
      </c>
      <c r="M78" s="5" t="s">
        <v>139</v>
      </c>
      <c r="O78" s="5" t="s">
        <v>140</v>
      </c>
      <c r="P78" s="5" t="s">
        <v>141</v>
      </c>
      <c r="Q78" s="5" t="s">
        <v>142</v>
      </c>
      <c r="R78" s="5" t="s">
        <v>143</v>
      </c>
      <c r="S78" s="5" t="s">
        <v>144</v>
      </c>
      <c r="T78" s="5" t="s">
        <v>145</v>
      </c>
    </row>
    <row r="79" spans="1:20" x14ac:dyDescent="0.35">
      <c r="A79" s="5" t="s">
        <v>126</v>
      </c>
      <c r="B79" s="8">
        <f>F3</f>
        <v>6.9843739271163899E-2</v>
      </c>
      <c r="C79" s="8">
        <f>F8</f>
        <v>4.7483198958148197E-2</v>
      </c>
      <c r="D79" s="8">
        <f>F9</f>
        <v>6.3496121037529996E-2</v>
      </c>
      <c r="E79" s="8">
        <f>B38-B33</f>
        <v>5.4228867905843789E-2</v>
      </c>
      <c r="F79" s="8">
        <f>I38-I33</f>
        <v>7.2471712908568908E-2</v>
      </c>
      <c r="H79" s="6">
        <f>C38</f>
        <v>56.021474846939597</v>
      </c>
      <c r="I79" s="6">
        <f t="shared" ref="I79:M79" si="44">D38</f>
        <v>58.810889573632998</v>
      </c>
      <c r="J79" s="6">
        <f t="shared" si="44"/>
        <v>56.320050120772102</v>
      </c>
      <c r="K79" s="6">
        <f t="shared" si="44"/>
        <v>69.666821140046096</v>
      </c>
      <c r="L79" s="6">
        <f t="shared" si="44"/>
        <v>62.027639651342298</v>
      </c>
      <c r="M79" s="6">
        <f t="shared" si="44"/>
        <v>75.570772244385097</v>
      </c>
      <c r="O79" s="6">
        <f>J38</f>
        <v>61.663745273412999</v>
      </c>
      <c r="P79" s="6">
        <f t="shared" ref="P79:P80" si="45">K38</f>
        <v>68.311262780632106</v>
      </c>
      <c r="Q79" s="6">
        <f t="shared" ref="Q79:Q80" si="46">L38</f>
        <v>64.262226405278696</v>
      </c>
      <c r="R79" s="6">
        <f t="shared" ref="R79:R80" si="47">M38</f>
        <v>65.7060647456818</v>
      </c>
      <c r="S79" s="6">
        <f t="shared" ref="S79:S80" si="48">N38</f>
        <v>70.418675703301901</v>
      </c>
      <c r="T79" s="6">
        <f t="shared" ref="T79:T80" si="49">O38</f>
        <v>66.976560435509597</v>
      </c>
    </row>
    <row r="80" spans="1:20" ht="15" thickBot="1" x14ac:dyDescent="0.4">
      <c r="A80" s="9" t="s">
        <v>127</v>
      </c>
      <c r="B80" s="12">
        <f>F4</f>
        <v>8.91233384609222E-2</v>
      </c>
      <c r="C80" s="12">
        <f>F13</f>
        <v>9.5756367380526605E-2</v>
      </c>
      <c r="D80" s="12">
        <f>F14</f>
        <v>9.1266305127140998E-2</v>
      </c>
      <c r="E80" s="12">
        <f>B39-B34</f>
        <v>8.0877131944184999E-2</v>
      </c>
      <c r="F80" s="12">
        <f>I39-I34</f>
        <v>8.1734953477658301E-2</v>
      </c>
      <c r="H80" s="11">
        <f>C39</f>
        <v>35.111677380550802</v>
      </c>
      <c r="I80" s="11">
        <f t="shared" ref="I80" si="50">D39</f>
        <v>41.303564651679601</v>
      </c>
      <c r="J80" s="11">
        <f t="shared" ref="J80" si="51">E39</f>
        <v>37.137976292040001</v>
      </c>
      <c r="K80" s="11">
        <f t="shared" ref="K80" si="52">F39</f>
        <v>54.297145883992897</v>
      </c>
      <c r="L80" s="11">
        <f t="shared" ref="L80" si="53">G39</f>
        <v>81.543942516988594</v>
      </c>
      <c r="M80" s="11">
        <f t="shared" ref="M80" si="54">H39</f>
        <v>52.297471626738897</v>
      </c>
      <c r="O80" s="11">
        <f>J39</f>
        <v>42.102604968711198</v>
      </c>
      <c r="P80" s="11">
        <f t="shared" si="45"/>
        <v>32.557112370391501</v>
      </c>
      <c r="Q80" s="11">
        <f t="shared" si="46"/>
        <v>37.786327748135903</v>
      </c>
      <c r="R80" s="11">
        <f t="shared" si="47"/>
        <v>55.510045200183598</v>
      </c>
      <c r="S80" s="11">
        <f t="shared" si="48"/>
        <v>46.523345232974201</v>
      </c>
      <c r="T80" s="11">
        <f t="shared" si="49"/>
        <v>52.568229256479</v>
      </c>
    </row>
    <row r="81" spans="1:20" x14ac:dyDescent="0.35">
      <c r="B81" s="8">
        <f>(B79-B80)*-1</f>
        <v>1.9279599189758301E-2</v>
      </c>
      <c r="C81" s="8">
        <f>(C79-C80)*-1</f>
        <v>4.8273168422378408E-2</v>
      </c>
      <c r="D81" s="8">
        <f>(D79-D80)*-1</f>
        <v>2.7770184089611002E-2</v>
      </c>
      <c r="E81" s="8">
        <f>(E79-E80)*-1</f>
        <v>2.664826403834121E-2</v>
      </c>
      <c r="F81" s="8">
        <f>(F79-F80)*-1</f>
        <v>9.2632405690893926E-3</v>
      </c>
      <c r="H81" s="6">
        <f>H79-H80</f>
        <v>20.909797466388795</v>
      </c>
      <c r="I81" s="6">
        <f>I79-I80</f>
        <v>17.507324921953398</v>
      </c>
      <c r="J81" s="6">
        <f>J79-J80</f>
        <v>19.182073828732101</v>
      </c>
      <c r="K81" s="6">
        <f>K79-K80</f>
        <v>15.369675256053199</v>
      </c>
      <c r="L81" s="6">
        <f>L79-L80</f>
        <v>-19.516302865646296</v>
      </c>
      <c r="M81" s="6">
        <f>M79-M80</f>
        <v>23.2733006176462</v>
      </c>
      <c r="O81" s="6">
        <f>O79-O80</f>
        <v>19.561140304701802</v>
      </c>
      <c r="P81" s="6">
        <f>P79-P80</f>
        <v>35.754150410240605</v>
      </c>
      <c r="Q81" s="6">
        <f>Q79-Q80</f>
        <v>26.475898657142793</v>
      </c>
      <c r="R81" s="6">
        <f>R79-R80</f>
        <v>10.196019545498203</v>
      </c>
      <c r="S81" s="6">
        <f>S79-S80</f>
        <v>23.8953304703277</v>
      </c>
      <c r="T81" s="6">
        <f>T79-T80</f>
        <v>14.408331179030597</v>
      </c>
    </row>
    <row r="83" spans="1:20" x14ac:dyDescent="0.35">
      <c r="A83" s="5" t="s">
        <v>7</v>
      </c>
      <c r="B83" s="5" t="s">
        <v>121</v>
      </c>
      <c r="C83" s="5" t="s">
        <v>130</v>
      </c>
      <c r="D83" s="5" t="s">
        <v>131</v>
      </c>
      <c r="E83" s="5" t="s">
        <v>132</v>
      </c>
      <c r="F83" s="5" t="s">
        <v>133</v>
      </c>
      <c r="H83" s="5" t="s">
        <v>134</v>
      </c>
      <c r="I83" s="5" t="s">
        <v>135</v>
      </c>
      <c r="J83" s="5" t="s">
        <v>136</v>
      </c>
      <c r="K83" s="5" t="s">
        <v>137</v>
      </c>
      <c r="L83" s="5" t="s">
        <v>138</v>
      </c>
      <c r="M83" s="5" t="s">
        <v>139</v>
      </c>
      <c r="O83" s="5" t="s">
        <v>140</v>
      </c>
      <c r="P83" s="5" t="s">
        <v>141</v>
      </c>
      <c r="Q83" s="5" t="s">
        <v>142</v>
      </c>
      <c r="R83" s="5" t="s">
        <v>143</v>
      </c>
      <c r="S83" s="5" t="s">
        <v>144</v>
      </c>
      <c r="T83" s="5" t="s">
        <v>145</v>
      </c>
    </row>
    <row r="84" spans="1:20" x14ac:dyDescent="0.35">
      <c r="A84" s="5" t="s">
        <v>126</v>
      </c>
      <c r="B84" s="8">
        <f>H3</f>
        <v>0.27930176258087203</v>
      </c>
      <c r="C84" s="8">
        <f>H8</f>
        <v>0.31302713499360202</v>
      </c>
      <c r="D84" s="8">
        <f>H9</f>
        <v>0.20817267087427199</v>
      </c>
      <c r="E84" s="8">
        <f>B43</f>
        <v>0.25546605104928399</v>
      </c>
      <c r="F84" s="8">
        <f>I43</f>
        <v>0.24143618898402799</v>
      </c>
      <c r="H84" s="6">
        <f>C43</f>
        <v>31.950987152794401</v>
      </c>
      <c r="I84" s="6">
        <f t="shared" ref="I84:M84" si="55">D43</f>
        <v>62.6898899947617</v>
      </c>
      <c r="J84" s="6">
        <f t="shared" si="55"/>
        <v>32.347398478283502</v>
      </c>
      <c r="K84" s="6">
        <f t="shared" si="55"/>
        <v>32.0870863578781</v>
      </c>
      <c r="L84" s="6">
        <f t="shared" si="55"/>
        <v>69.369519706301801</v>
      </c>
      <c r="M84" s="6">
        <f t="shared" si="55"/>
        <v>38.379558236920097</v>
      </c>
      <c r="O84" s="6">
        <f>J43</f>
        <v>33.7378868796511</v>
      </c>
      <c r="P84" s="6">
        <f t="shared" ref="P84:P85" si="56">K43</f>
        <v>38.022105878703698</v>
      </c>
      <c r="Q84" s="6">
        <f t="shared" ref="Q84:Q85" si="57">L43</f>
        <v>35.0756422712358</v>
      </c>
      <c r="R84" s="6">
        <f t="shared" ref="R84:R85" si="58">M43</f>
        <v>28.3015912374461</v>
      </c>
      <c r="S84" s="6">
        <f t="shared" ref="S84:S85" si="59">N43</f>
        <v>36.888703021460003</v>
      </c>
      <c r="T84" s="6">
        <f t="shared" ref="T84:T85" si="60">O43</f>
        <v>29.218152711919</v>
      </c>
    </row>
    <row r="85" spans="1:20" ht="15" thickBot="1" x14ac:dyDescent="0.4">
      <c r="A85" s="9" t="s">
        <v>127</v>
      </c>
      <c r="B85" s="12">
        <f>H4</f>
        <v>0.415801912546158</v>
      </c>
      <c r="C85" s="12">
        <f>H13</f>
        <v>0.36142129193337802</v>
      </c>
      <c r="D85" s="12">
        <f>H14</f>
        <v>0.367541594171237</v>
      </c>
      <c r="E85" s="12">
        <f>B44</f>
        <v>0.38439488709261199</v>
      </c>
      <c r="F85" s="12">
        <f>I44</f>
        <v>0.363823994729567</v>
      </c>
      <c r="H85" s="11">
        <f>C44</f>
        <v>52.8127661190941</v>
      </c>
      <c r="I85" s="11">
        <f t="shared" ref="I85" si="61">D44</f>
        <v>42.869914506409003</v>
      </c>
      <c r="J85" s="11">
        <f t="shared" ref="J85" si="62">E44</f>
        <v>57.293152346099497</v>
      </c>
      <c r="K85" s="11">
        <f t="shared" ref="K85" si="63">F44</f>
        <v>57.0240422012509</v>
      </c>
      <c r="L85" s="11">
        <f t="shared" ref="L85" si="64">G44</f>
        <v>39.383291911508202</v>
      </c>
      <c r="M85" s="11">
        <f t="shared" ref="M85" si="65">H44</f>
        <v>62.818944738612402</v>
      </c>
      <c r="O85" s="11">
        <f>J44</f>
        <v>51.166263078318401</v>
      </c>
      <c r="P85" s="11">
        <f t="shared" si="56"/>
        <v>60.8081868432525</v>
      </c>
      <c r="Q85" s="11">
        <f t="shared" si="57"/>
        <v>55.539734004986499</v>
      </c>
      <c r="R85" s="11">
        <f t="shared" si="58"/>
        <v>42.5209460384552</v>
      </c>
      <c r="S85" s="11">
        <f t="shared" si="59"/>
        <v>43.605301937924999</v>
      </c>
      <c r="T85" s="11">
        <f t="shared" si="60"/>
        <v>38.978429337895101</v>
      </c>
    </row>
    <row r="86" spans="1:20" x14ac:dyDescent="0.35">
      <c r="B86" s="8">
        <f>B84-B85</f>
        <v>-0.13650014996528598</v>
      </c>
      <c r="C86" s="8">
        <f>C84-C85</f>
        <v>-4.8394156939776001E-2</v>
      </c>
      <c r="D86" s="8">
        <f>D84-D85</f>
        <v>-0.159368923296965</v>
      </c>
      <c r="E86" s="8">
        <f>E84-E85</f>
        <v>-0.128928836043328</v>
      </c>
      <c r="F86" s="8">
        <f>F84-F85</f>
        <v>-0.12238780574553901</v>
      </c>
      <c r="H86" s="6">
        <f>H84-H85</f>
        <v>-20.861778966299699</v>
      </c>
      <c r="I86" s="6">
        <f>I84-I85</f>
        <v>19.819975488352696</v>
      </c>
      <c r="J86" s="6">
        <f>J84-J85</f>
        <v>-24.945753867815995</v>
      </c>
      <c r="K86" s="6">
        <f>K84-K85</f>
        <v>-24.9369558433728</v>
      </c>
      <c r="L86" s="6">
        <f>L84-L85</f>
        <v>29.986227794793599</v>
      </c>
      <c r="M86" s="6">
        <f>M84-M85</f>
        <v>-24.439386501692304</v>
      </c>
      <c r="O86" s="6">
        <f>O84-O85</f>
        <v>-17.428376198667301</v>
      </c>
      <c r="P86" s="6">
        <f>P84-P85</f>
        <v>-22.786080964548802</v>
      </c>
      <c r="Q86" s="6">
        <f>Q84-Q85</f>
        <v>-20.464091733750699</v>
      </c>
      <c r="R86" s="6">
        <f>R84-R85</f>
        <v>-14.2193548010091</v>
      </c>
      <c r="S86" s="6">
        <f>S84-S85</f>
        <v>-6.7165989164649957</v>
      </c>
      <c r="T86" s="6">
        <f>T84-T85</f>
        <v>-9.7602766259761005</v>
      </c>
    </row>
    <row r="88" spans="1:20" x14ac:dyDescent="0.35">
      <c r="A88" s="5" t="s">
        <v>6</v>
      </c>
      <c r="B88" s="5" t="s">
        <v>121</v>
      </c>
      <c r="C88" s="5" t="s">
        <v>130</v>
      </c>
      <c r="D88" s="5" t="s">
        <v>131</v>
      </c>
      <c r="E88" s="5" t="s">
        <v>132</v>
      </c>
      <c r="F88" s="5" t="s">
        <v>133</v>
      </c>
      <c r="H88" s="5" t="s">
        <v>134</v>
      </c>
      <c r="I88" s="5" t="s">
        <v>135</v>
      </c>
      <c r="J88" s="5" t="s">
        <v>136</v>
      </c>
      <c r="K88" s="5" t="s">
        <v>137</v>
      </c>
      <c r="L88" s="5" t="s">
        <v>138</v>
      </c>
      <c r="M88" s="5" t="s">
        <v>139</v>
      </c>
      <c r="O88" s="5" t="s">
        <v>140</v>
      </c>
      <c r="P88" s="5" t="s">
        <v>141</v>
      </c>
      <c r="Q88" s="5" t="s">
        <v>142</v>
      </c>
      <c r="R88" s="5" t="s">
        <v>143</v>
      </c>
      <c r="S88" s="5" t="s">
        <v>144</v>
      </c>
      <c r="T88" s="5" t="s">
        <v>145</v>
      </c>
    </row>
    <row r="89" spans="1:20" x14ac:dyDescent="0.35">
      <c r="A89" s="5" t="s">
        <v>126</v>
      </c>
      <c r="B89" s="8">
        <f>G3</f>
        <v>0.34483179450035101</v>
      </c>
      <c r="C89" s="8">
        <f>G8</f>
        <v>0.31929132824444301</v>
      </c>
      <c r="D89" s="8">
        <f>G9</f>
        <v>0.304906536854883</v>
      </c>
      <c r="E89" s="8">
        <f>B48</f>
        <v>0.34258189683530599</v>
      </c>
      <c r="F89" s="8">
        <f>I48</f>
        <v>0.377389820807216</v>
      </c>
      <c r="H89" s="6">
        <f>C48</f>
        <v>53.542503370199398</v>
      </c>
      <c r="I89" s="6">
        <f t="shared" ref="I89:M89" si="66">D48</f>
        <v>51.062446354235497</v>
      </c>
      <c r="J89" s="6">
        <f t="shared" si="66"/>
        <v>56.631251582387002</v>
      </c>
      <c r="K89" s="6">
        <f t="shared" si="66"/>
        <v>71.801818651647395</v>
      </c>
      <c r="L89" s="6">
        <f t="shared" si="66"/>
        <v>66.159090461846702</v>
      </c>
      <c r="M89" s="6">
        <f t="shared" si="66"/>
        <v>81.090217618653696</v>
      </c>
      <c r="O89" s="6">
        <f>J48</f>
        <v>49.280482288779197</v>
      </c>
      <c r="P89" s="6">
        <f t="shared" ref="P89:P90" si="67">K48</f>
        <v>53.4432707598382</v>
      </c>
      <c r="Q89" s="6">
        <f t="shared" ref="Q89:Q90" si="68">L48</f>
        <v>46.813773234318198</v>
      </c>
      <c r="R89" s="6">
        <f t="shared" ref="R89:R90" si="69">M48</f>
        <v>78.631052841584705</v>
      </c>
      <c r="S89" s="6">
        <f t="shared" ref="S89:S90" si="70">N48</f>
        <v>80.045398543933999</v>
      </c>
      <c r="T89" s="6">
        <f t="shared" ref="T89:T90" si="71">O48</f>
        <v>73.643739035186499</v>
      </c>
    </row>
    <row r="90" spans="1:20" ht="15" thickBot="1" x14ac:dyDescent="0.4">
      <c r="A90" s="9" t="s">
        <v>127</v>
      </c>
      <c r="B90" s="12">
        <f>G4</f>
        <v>0.32669669389724698</v>
      </c>
      <c r="C90" s="12">
        <f>G13</f>
        <v>0.34824918573444702</v>
      </c>
      <c r="D90" s="12">
        <f>G14</f>
        <v>0.28735846267245002</v>
      </c>
      <c r="E90" s="12">
        <f>B49</f>
        <v>0.34916625290799502</v>
      </c>
      <c r="F90" s="12">
        <f>I49</f>
        <v>0.30169427097675899</v>
      </c>
      <c r="H90" s="11">
        <f>C49</f>
        <v>43.911369690707197</v>
      </c>
      <c r="I90" s="11">
        <f t="shared" ref="I90" si="72">D49</f>
        <v>45.8208551406289</v>
      </c>
      <c r="J90" s="11">
        <f t="shared" ref="J90" si="73">E49</f>
        <v>41.011789191732603</v>
      </c>
      <c r="K90" s="11">
        <f t="shared" ref="K90" si="74">F49</f>
        <v>77.552813654597003</v>
      </c>
      <c r="L90" s="11">
        <f t="shared" ref="L90" si="75">G49</f>
        <v>74.058482319319097</v>
      </c>
      <c r="M90" s="11">
        <f t="shared" ref="M90" si="76">H49</f>
        <v>84.844862754639493</v>
      </c>
      <c r="O90" s="11">
        <f>J49</f>
        <v>35.584804807034402</v>
      </c>
      <c r="P90" s="11">
        <f t="shared" si="67"/>
        <v>40.1986969796369</v>
      </c>
      <c r="Q90" s="11">
        <f t="shared" si="68"/>
        <v>19.220056271831101</v>
      </c>
      <c r="R90" s="11">
        <f t="shared" si="69"/>
        <v>65.734722767651206</v>
      </c>
      <c r="S90" s="11">
        <f t="shared" si="70"/>
        <v>62.1340652940642</v>
      </c>
      <c r="T90" s="11">
        <f t="shared" si="71"/>
        <v>62.757120555051998</v>
      </c>
    </row>
    <row r="91" spans="1:20" x14ac:dyDescent="0.35">
      <c r="B91" s="8">
        <f>B89-B90</f>
        <v>1.8135100603104026E-2</v>
      </c>
      <c r="C91" s="8">
        <f>C89-C90</f>
        <v>-2.8957857490004013E-2</v>
      </c>
      <c r="D91" s="8">
        <f>D89-D90</f>
        <v>1.7548074182432982E-2</v>
      </c>
      <c r="E91" s="8">
        <f>E89-E90</f>
        <v>-6.5843560726890349E-3</v>
      </c>
      <c r="F91" s="8">
        <f>F89-F90</f>
        <v>7.569554983045701E-2</v>
      </c>
      <c r="H91" s="6">
        <f>H89-H90</f>
        <v>9.6311336794922013</v>
      </c>
      <c r="I91" s="6">
        <f>I89-I90</f>
        <v>5.241591213606597</v>
      </c>
      <c r="J91" s="6">
        <f>J89-J90</f>
        <v>15.619462390654398</v>
      </c>
      <c r="K91" s="6">
        <f>K89-K90</f>
        <v>-5.7509950029496082</v>
      </c>
      <c r="L91" s="6">
        <f>L89-L90</f>
        <v>-7.8993918574723949</v>
      </c>
      <c r="M91" s="6">
        <f>M89-M90</f>
        <v>-3.7546451359857969</v>
      </c>
      <c r="O91" s="6">
        <f>O89-O90</f>
        <v>13.695677481744795</v>
      </c>
      <c r="P91" s="6">
        <f>P89-P90</f>
        <v>13.2445737802013</v>
      </c>
      <c r="Q91" s="6">
        <f>Q89-Q90</f>
        <v>27.593716962487097</v>
      </c>
      <c r="R91" s="6">
        <f>R89-R90</f>
        <v>12.896330073933498</v>
      </c>
      <c r="S91" s="6">
        <f>S89-S90</f>
        <v>17.911333249869799</v>
      </c>
      <c r="T91" s="6">
        <f>T89-T90</f>
        <v>10.886618480134501</v>
      </c>
    </row>
    <row r="93" spans="1:20" x14ac:dyDescent="0.35">
      <c r="A93" s="5" t="s">
        <v>8</v>
      </c>
      <c r="B93" s="5" t="s">
        <v>121</v>
      </c>
      <c r="C93" s="5" t="s">
        <v>130</v>
      </c>
      <c r="D93" s="5" t="s">
        <v>131</v>
      </c>
      <c r="E93" s="5" t="s">
        <v>132</v>
      </c>
      <c r="F93" s="5" t="s">
        <v>133</v>
      </c>
      <c r="H93" s="5" t="s">
        <v>134</v>
      </c>
      <c r="I93" s="5" t="s">
        <v>135</v>
      </c>
      <c r="J93" s="5" t="s">
        <v>136</v>
      </c>
      <c r="K93" s="5" t="s">
        <v>137</v>
      </c>
      <c r="L93" s="5" t="s">
        <v>138</v>
      </c>
      <c r="M93" s="5" t="s">
        <v>139</v>
      </c>
      <c r="O93" s="5" t="s">
        <v>140</v>
      </c>
      <c r="P93" s="5" t="s">
        <v>141</v>
      </c>
      <c r="Q93" s="5" t="s">
        <v>142</v>
      </c>
      <c r="R93" s="5" t="s">
        <v>143</v>
      </c>
      <c r="S93" s="5" t="s">
        <v>144</v>
      </c>
      <c r="T93" s="5" t="s">
        <v>145</v>
      </c>
    </row>
    <row r="94" spans="1:20" x14ac:dyDescent="0.35">
      <c r="A94" s="5" t="s">
        <v>126</v>
      </c>
      <c r="B94" s="6">
        <f>I3</f>
        <v>68.144859313964801</v>
      </c>
      <c r="C94" s="6">
        <f>I8</f>
        <v>65.509860385480394</v>
      </c>
      <c r="D94" s="6">
        <f>I9</f>
        <v>68.261896649497601</v>
      </c>
      <c r="E94" s="6">
        <f>B53</f>
        <v>67.536363636363603</v>
      </c>
      <c r="F94" s="6">
        <f>I53</f>
        <v>67.704545454545496</v>
      </c>
      <c r="H94" s="6">
        <f>C53</f>
        <v>52.051857709942702</v>
      </c>
      <c r="I94" s="6">
        <f t="shared" ref="I94:M94" si="77">D53</f>
        <v>53.709401709401703</v>
      </c>
      <c r="J94" s="6">
        <f t="shared" si="77"/>
        <v>49.373381150232603</v>
      </c>
      <c r="K94" s="6">
        <f t="shared" si="77"/>
        <v>22.121640555887801</v>
      </c>
      <c r="L94" s="6">
        <f t="shared" si="77"/>
        <v>13.584207830464599</v>
      </c>
      <c r="M94" s="6">
        <f t="shared" si="77"/>
        <v>18.594887287934899</v>
      </c>
      <c r="O94" s="6">
        <f>J53</f>
        <v>58.484847354227199</v>
      </c>
      <c r="P94" s="6">
        <f t="shared" ref="P94:P95" si="78">K53</f>
        <v>50.002044035814798</v>
      </c>
      <c r="Q94" s="6">
        <f t="shared" ref="Q94:Q95" si="79">L53</f>
        <v>65.734151524756001</v>
      </c>
      <c r="R94" s="6">
        <f t="shared" ref="R94:R95" si="80">M53</f>
        <v>21.220099479844201</v>
      </c>
      <c r="S94" s="6">
        <f t="shared" ref="S94:S95" si="81">N53</f>
        <v>11.374018629954399</v>
      </c>
      <c r="T94" s="6">
        <f t="shared" ref="T94:T95" si="82">O53</f>
        <v>26.764225482690598</v>
      </c>
    </row>
    <row r="95" spans="1:20" ht="15" thickBot="1" x14ac:dyDescent="0.4">
      <c r="A95" s="9" t="s">
        <v>127</v>
      </c>
      <c r="B95" s="11">
        <f>I4</f>
        <v>68.234535217285199</v>
      </c>
      <c r="C95" s="11">
        <f>I13</f>
        <v>68.660504198202901</v>
      </c>
      <c r="D95" s="11">
        <f>I14</f>
        <v>66.977881017887398</v>
      </c>
      <c r="E95" s="11">
        <f>B54</f>
        <v>68.121951219512198</v>
      </c>
      <c r="F95" s="11">
        <f>I54</f>
        <v>67.602941176470594</v>
      </c>
      <c r="H95" s="11">
        <f>C54</f>
        <v>22.850091356369699</v>
      </c>
      <c r="I95" s="11">
        <f t="shared" ref="I95" si="83">D54</f>
        <v>16.021942408748998</v>
      </c>
      <c r="J95" s="11">
        <f t="shared" ref="J95" si="84">E54</f>
        <v>13.3585405869288</v>
      </c>
      <c r="K95" s="11">
        <f t="shared" ref="K95" si="85">F54</f>
        <v>56.753872262120403</v>
      </c>
      <c r="L95" s="11">
        <f t="shared" ref="L95" si="86">G54</f>
        <v>50.590828924162302</v>
      </c>
      <c r="M95" s="11">
        <f t="shared" ref="M95" si="87">H54</f>
        <v>55.751795465490801</v>
      </c>
      <c r="O95" s="11">
        <f>J54</f>
        <v>26.919136170018</v>
      </c>
      <c r="P95" s="11">
        <f t="shared" si="78"/>
        <v>27.156344019089101</v>
      </c>
      <c r="Q95" s="11">
        <f t="shared" si="79"/>
        <v>19.760545166683301</v>
      </c>
      <c r="R95" s="11">
        <f t="shared" si="80"/>
        <v>50.788187811896698</v>
      </c>
      <c r="S95" s="11">
        <f t="shared" si="81"/>
        <v>53.0313051146384</v>
      </c>
      <c r="T95" s="11">
        <f t="shared" si="82"/>
        <v>55.177618198794697</v>
      </c>
    </row>
    <row r="96" spans="1:20" x14ac:dyDescent="0.35">
      <c r="B96" s="6">
        <f>B94-B95</f>
        <v>-8.9675903320397765E-2</v>
      </c>
      <c r="C96" s="6">
        <f>C94-C95</f>
        <v>-3.1506438127225067</v>
      </c>
      <c r="D96" s="6">
        <f>D94-D95</f>
        <v>1.2840156316102025</v>
      </c>
      <c r="E96" s="6">
        <f>E94-E95</f>
        <v>-0.5855875831485946</v>
      </c>
      <c r="F96" s="6">
        <f>F94-F95</f>
        <v>0.1016042780749018</v>
      </c>
      <c r="H96" s="6">
        <f>H94-H95</f>
        <v>29.201766353573003</v>
      </c>
      <c r="I96" s="6">
        <f>I94-I95</f>
        <v>37.687459300652705</v>
      </c>
      <c r="J96" s="6">
        <f>J94-J95</f>
        <v>36.014840563303807</v>
      </c>
      <c r="K96" s="6">
        <f>K94-K95</f>
        <v>-34.632231706232602</v>
      </c>
      <c r="L96" s="6">
        <f>L94-L95</f>
        <v>-37.006621093697703</v>
      </c>
      <c r="M96" s="6">
        <f>M94-M95</f>
        <v>-37.156908177555906</v>
      </c>
      <c r="O96" s="6">
        <f>O94-O95</f>
        <v>31.565711184209199</v>
      </c>
      <c r="P96" s="6">
        <f>P94-P95</f>
        <v>22.845700016725697</v>
      </c>
      <c r="Q96" s="6">
        <f>Q94-Q95</f>
        <v>45.973606358072701</v>
      </c>
      <c r="R96" s="6">
        <f>R94-R95</f>
        <v>-29.568088332052497</v>
      </c>
      <c r="S96" s="6">
        <f>S94-S95</f>
        <v>-41.657286484684001</v>
      </c>
      <c r="T96" s="6">
        <f>T94-T95</f>
        <v>-28.413392716104099</v>
      </c>
    </row>
    <row r="97" spans="1:20" x14ac:dyDescent="0.35">
      <c r="B97" s="6"/>
      <c r="C97" s="6"/>
      <c r="D97" s="6"/>
      <c r="E97" s="6"/>
      <c r="F97" s="6"/>
      <c r="H97" s="6"/>
      <c r="I97" s="6"/>
      <c r="J97" s="6"/>
      <c r="K97" s="6"/>
      <c r="L97" s="6"/>
      <c r="M97" s="6"/>
      <c r="O97" s="6"/>
      <c r="P97" s="6"/>
      <c r="Q97" s="6"/>
      <c r="R97" s="6"/>
      <c r="S97" s="6"/>
      <c r="T97" s="6"/>
    </row>
    <row r="99" spans="1:20" x14ac:dyDescent="0.35">
      <c r="A99" s="16" t="s">
        <v>146</v>
      </c>
      <c r="B99" s="14">
        <f>B61</f>
        <v>-2.6050090789799807E-2</v>
      </c>
      <c r="C99" s="14">
        <f>C61</f>
        <v>-1.1011658354590059E-2</v>
      </c>
      <c r="D99" s="14">
        <f>D61</f>
        <v>-0.10958473946556002</v>
      </c>
      <c r="E99" s="14">
        <f>E61</f>
        <v>-1.2911360860370147E-2</v>
      </c>
      <c r="F99" s="14">
        <f>F61</f>
        <v>0.12829152689099987</v>
      </c>
    </row>
    <row r="100" spans="1:20" x14ac:dyDescent="0.35">
      <c r="A100" s="16" t="s">
        <v>147</v>
      </c>
      <c r="B100" s="15">
        <f>AVERAGE(B94:B95)</f>
        <v>68.189697265625</v>
      </c>
      <c r="C100" s="15">
        <f>AVERAGE(C94:C95)</f>
        <v>67.085182291841647</v>
      </c>
      <c r="D100" s="15">
        <f>AVERAGE(D94:D95)</f>
        <v>67.619888833692499</v>
      </c>
      <c r="E100" s="15">
        <f>AVERAGE(E94:E95)</f>
        <v>67.829157427937901</v>
      </c>
      <c r="F100" s="15">
        <f>AVERAGE(F94:F95)</f>
        <v>67.653743315508052</v>
      </c>
    </row>
    <row r="101" spans="1:20" x14ac:dyDescent="0.35">
      <c r="A101" s="16" t="s">
        <v>148</v>
      </c>
      <c r="B101" s="13">
        <f>B99*B100</f>
        <v>-1.7763478046984948</v>
      </c>
      <c r="C101" s="13">
        <f>C99*C100</f>
        <v>-0.73871910805315522</v>
      </c>
      <c r="D101" s="13">
        <f>D99*D100</f>
        <v>-7.4101079005303241</v>
      </c>
      <c r="E101" s="13">
        <f>E99*E100</f>
        <v>-0.87576672840696246</v>
      </c>
      <c r="F101" s="13">
        <f>F99*F100</f>
        <v>8.6794020298383039</v>
      </c>
    </row>
    <row r="103" spans="1:20" x14ac:dyDescent="0.35">
      <c r="A103" s="16" t="s">
        <v>149</v>
      </c>
      <c r="B103" s="14">
        <f>B66*0.65+B71*0.5+B76*2+B81*1.5+B86/15+B91*0.5</f>
        <v>6.4594640831153627E-2</v>
      </c>
      <c r="C103" s="14">
        <f>C66*0.65+C71*0.5+C76*2+C81*1.5+C86/15+C91*0.5</f>
        <v>8.9459125554386773E-2</v>
      </c>
      <c r="D103" s="14">
        <f>D66*0.65+D71*0.5+D76*2+D81*1.5+D86/15+D91*0.5</f>
        <v>2.9103224002252182E-2</v>
      </c>
      <c r="E103" s="14">
        <f>E66*0.65+E71*0.5+E76*2+E81*1.5+E86/15+E91*0.5</f>
        <v>5.6802039246524126E-2</v>
      </c>
      <c r="F103" s="14">
        <f>F66*0.65+F71*0.5+F76*2+F81*1.5+F86/15+F91*0.5</f>
        <v>0.12874046519341126</v>
      </c>
    </row>
    <row r="104" spans="1:20" x14ac:dyDescent="0.35">
      <c r="A104" s="16" t="s">
        <v>147</v>
      </c>
      <c r="B104" s="15">
        <f>AVERAGE(B95,B94)</f>
        <v>68.189697265625</v>
      </c>
      <c r="C104" s="15">
        <f>AVERAGE(C95,C94)</f>
        <v>67.085182291841647</v>
      </c>
      <c r="D104" s="15">
        <f>AVERAGE(D95,D94)</f>
        <v>67.619888833692499</v>
      </c>
      <c r="E104" s="15">
        <f>AVERAGE(E95,E94)</f>
        <v>67.829157427937901</v>
      </c>
      <c r="F104" s="15">
        <f>AVERAGE(F95,F94)</f>
        <v>67.653743315508052</v>
      </c>
    </row>
    <row r="105" spans="1:20" x14ac:dyDescent="0.35">
      <c r="A105" s="16" t="s">
        <v>148</v>
      </c>
      <c r="B105" s="13">
        <f>B103*B104</f>
        <v>4.4046890032581452</v>
      </c>
      <c r="C105" s="13">
        <f>C103*C104</f>
        <v>6.0013817454847862</v>
      </c>
      <c r="D105" s="13">
        <f>D103*D104</f>
        <v>1.9679567717343438</v>
      </c>
      <c r="E105" s="13">
        <f>E103*E104</f>
        <v>3.8528344622803923</v>
      </c>
      <c r="F105" s="13">
        <f>F103*F104</f>
        <v>8.7097743865141446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GamePred - Florida vs Houston</vt:lpstr>
      <vt:lpstr>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andli</dc:creator>
  <cp:lastModifiedBy>Andy Li</cp:lastModifiedBy>
  <dcterms:created xsi:type="dcterms:W3CDTF">2025-04-06T20:42:19Z</dcterms:created>
  <dcterms:modified xsi:type="dcterms:W3CDTF">2025-04-07T18:33:57Z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babeb2-556d-46e1-aeda-f3b013f0dcc9_Enabled">
    <vt:lpwstr>true</vt:lpwstr>
  </property>
  <property fmtid="{D5CDD505-2E9C-101B-9397-08002B2CF9AE}" pid="3" name="MSIP_Label_93babeb2-556d-46e1-aeda-f3b013f0dcc9_SetDate">
    <vt:lpwstr>2025-04-07T00:42:34Z</vt:lpwstr>
  </property>
  <property fmtid="{D5CDD505-2E9C-101B-9397-08002B2CF9AE}" pid="4" name="MSIP_Label_93babeb2-556d-46e1-aeda-f3b013f0dcc9_Method">
    <vt:lpwstr>Privileged</vt:lpwstr>
  </property>
  <property fmtid="{D5CDD505-2E9C-101B-9397-08002B2CF9AE}" pid="5" name="MSIP_Label_93babeb2-556d-46e1-aeda-f3b013f0dcc9_Name">
    <vt:lpwstr>defa4170-0d19-0005-0000-bc88714345d2</vt:lpwstr>
  </property>
  <property fmtid="{D5CDD505-2E9C-101B-9397-08002B2CF9AE}" pid="6" name="MSIP_Label_93babeb2-556d-46e1-aeda-f3b013f0dcc9_SiteId">
    <vt:lpwstr>3eb96466-7efa-461e-ab09-c81885d230ea</vt:lpwstr>
  </property>
  <property fmtid="{D5CDD505-2E9C-101B-9397-08002B2CF9AE}" pid="7" name="MSIP_Label_93babeb2-556d-46e1-aeda-f3b013f0dcc9_ActionId">
    <vt:lpwstr>f4f7bf32-18cd-4822-845a-71087970ac85</vt:lpwstr>
  </property>
  <property fmtid="{D5CDD505-2E9C-101B-9397-08002B2CF9AE}" pid="8" name="MSIP_Label_93babeb2-556d-46e1-aeda-f3b013f0dcc9_ContentBits">
    <vt:lpwstr>0</vt:lpwstr>
  </property>
  <property fmtid="{D5CDD505-2E9C-101B-9397-08002B2CF9AE}" pid="9" name="MSIP_Label_93babeb2-556d-46e1-aeda-f3b013f0dcc9_Tag">
    <vt:lpwstr>10, 0, 1, 1</vt:lpwstr>
  </property>
</Properties>
</file>