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480" windowHeight="11640" tabRatio="740"/>
  </bookViews>
  <sheets>
    <sheet name="SE" sheetId="9" r:id="rId1"/>
    <sheet name="SE + E" sheetId="17" r:id="rId2"/>
    <sheet name="SE + OU" sheetId="12" r:id="rId3"/>
  </sheets>
  <definedNames>
    <definedName name="a" localSheetId="1" hidden="1">{"azul",#N/A,FALSE,"geral";"verde",#N/A,FALSE,"geral";"vermelho",#N/A,FALSE,"geral"}</definedName>
    <definedName name="a" hidden="1">{"azul",#N/A,FALSE,"geral";"verde",#N/A,FALSE,"geral";"vermelho",#N/A,FALSE,"geral"}</definedName>
    <definedName name="aaaaa" hidden="1">#REF!</definedName>
    <definedName name="aaaaaaaa" hidden="1">#REF!</definedName>
    <definedName name="aaaaaaaaaa" hidden="1">número</definedName>
    <definedName name="anscount" hidden="1">1</definedName>
    <definedName name="b" localSheetId="1" hidden="1">{"azul",#N/A,FALSE,"geral";"verde",#N/A,FALSE,"geral";"vermelho",#N/A,FALSE,"geral"}</definedName>
    <definedName name="b" hidden="1">{"azul",#N/A,FALSE,"geral";"verde",#N/A,FALSE,"geral";"vermelho",#N/A,FALSE,"geral"}</definedName>
    <definedName name="ba" localSheetId="1" hidden="1">{"azul",#N/A,FALSE,"geral";"verde",#N/A,FALSE,"geral";"vermelho",#N/A,FALSE,"geral"}</definedName>
    <definedName name="ba" hidden="1">{"azul",#N/A,FALSE,"geral";"verde",#N/A,FALSE,"geral";"vermelho",#N/A,FALSE,"geral"}</definedName>
    <definedName name="conf" localSheetId="1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localSheetId="1" hidden="1">{"azul",#N/A,FALSE,"geral";"verde",#N/A,FALSE,"geral";"vermelho",#N/A,FALSE,"geral"}</definedName>
    <definedName name="conf1" hidden="1">{"azul",#N/A,FALSE,"geral";"verde",#N/A,FALSE,"geral";"vermelho",#N/A,FALSE,"geral"}</definedName>
    <definedName name="d" localSheetId="1" hidden="1">{"azul",#N/A,FALSE,"geral";"verde",#N/A,FALSE,"geral";"vermelho",#N/A,FALSE,"geral"}</definedName>
    <definedName name="d" hidden="1">{"azul",#N/A,FALSE,"geral";"verde",#N/A,FALSE,"geral";"vermelho",#N/A,FALSE,"geral"}</definedName>
    <definedName name="da" localSheetId="1" hidden="1">{"azul",#N/A,FALSE,"geral";"verde",#N/A,FALSE,"geral";"vermelho",#N/A,FALSE,"geral"}</definedName>
    <definedName name="da" hidden="1">{"azul",#N/A,FALSE,"geral";"verde",#N/A,FALSE,"geral";"vermelho",#N/A,FALSE,"geral"}</definedName>
    <definedName name="ddd" localSheetId="1" hidden="1">{"azul",#N/A,FALSE,"geral";"verde",#N/A,FALSE,"geral";"vermelho",#N/A,FALSE,"geral"}</definedName>
    <definedName name="ddd" hidden="1">{"azul",#N/A,FALSE,"geral";"verde",#N/A,FALSE,"geral";"vermelho",#N/A,FALSE,"geral"}</definedName>
    <definedName name="DFDFD" localSheetId="1" hidden="1">{#N/A,"Médio",TRUE,"Plan30";"3º Trimestre Geral",#N/A,TRUE,"1º Trimestre"}</definedName>
    <definedName name="DFDFD" hidden="1">{#N/A,"Médio",TRUE,"Plan30";"3º Trimestre Geral",#N/A,TRUE,"1º Trimestre"}</definedName>
    <definedName name="e" localSheetId="1" hidden="1">{"azul",#N/A,FALSE,"geral";"verde",#N/A,FALSE,"geral";"vermelho",#N/A,FALSE,"geral"}</definedName>
    <definedName name="e" hidden="1">{"azul",#N/A,FALSE,"geral";"verde",#N/A,FALSE,"geral";"vermelho",#N/A,FALSE,"geral"}</definedName>
    <definedName name="ea" localSheetId="1" hidden="1">{"azul",#N/A,FALSE,"geral";"verde",#N/A,FALSE,"geral";"vermelho",#N/A,FALSE,"geral"}</definedName>
    <definedName name="ea" hidden="1">{"azul",#N/A,FALSE,"geral";"verde",#N/A,FALSE,"geral";"vermelho",#N/A,FALSE,"geral"}</definedName>
    <definedName name="EXER" localSheetId="1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localSheetId="1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localSheetId="1" hidden="1">{"normal","argentina",FALSE,"cenários e solver";#N/A,#N/A,FALSE,"banco de dados"}</definedName>
    <definedName name="g" hidden="1">{"normal","argentina",FALSE,"cenários e solver";#N/A,#N/A,FALSE,"banco de dados"}</definedName>
    <definedName name="limcount" hidden="1">1</definedName>
    <definedName name="Resumo" localSheetId="1" hidden="1">{"azul",#N/A,FALSE,"geral";"verde",#N/A,FALSE,"geral";"vermelho",#N/A,FALSE,"geral"}</definedName>
    <definedName name="Resumo" hidden="1">{"azul",#N/A,FALSE,"geral";"verde",#N/A,FALSE,"geral";"vermelho",#N/A,FALSE,"geral"}</definedName>
    <definedName name="resumoa" localSheetId="1" hidden="1">{"azul",#N/A,FALSE,"geral";"verde",#N/A,FALSE,"geral";"vermelho",#N/A,FALSE,"geral"}</definedName>
    <definedName name="resumoa" hidden="1">{"azul",#N/A,FALSE,"geral";"verde",#N/A,FALSE,"geral";"vermelho",#N/A,FALSE,"geral"}</definedName>
    <definedName name="sdddd" localSheetId="1" hidden="1">{"azul",#N/A,FALSE,"geral";"verde",#N/A,FALSE,"geral";"vermelho",#N/A,FALSE,"geral"}</definedName>
    <definedName name="sdddd" hidden="1">{"azul",#N/A,FALSE,"geral";"verde",#N/A,FALSE,"geral";"vermelho",#N/A,FALSE,"geral"}</definedName>
    <definedName name="sencount" hidden="1">1</definedName>
    <definedName name="solver_lhs0" localSheetId="1" hidden="1">#REF!</definedName>
    <definedName name="solver_lhs0" hidden="1">#REF!</definedName>
    <definedName name="solver_lhs10" localSheetId="1" hidden="1">#REF!</definedName>
    <definedName name="solver_lhs10" hidden="1">#REF!</definedName>
    <definedName name="solver_lhs11" localSheetId="1" hidden="1">#REF!</definedName>
    <definedName name="solver_lhs11" hidden="1">#REF!</definedName>
    <definedName name="solver_lhs12" localSheetId="1" hidden="1">#REF!</definedName>
    <definedName name="solver_lhs12" hidden="1">#REF!</definedName>
    <definedName name="solver_lhs7" localSheetId="1" hidden="1">#REF!</definedName>
    <definedName name="solver_lhs7" hidden="1">#REF!</definedName>
    <definedName name="solver_lhs8" localSheetId="1" hidden="1">#REF!</definedName>
    <definedName name="solver_lhs8" hidden="1">#REF!</definedName>
    <definedName name="solver_lhs9" localSheetId="1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localSheetId="1" hidden="1">#REF!</definedName>
    <definedName name="solver_rhs10" hidden="1">#REF!</definedName>
    <definedName name="solver_rhs11" localSheetId="1" hidden="1">número</definedName>
    <definedName name="solver_rhs11" hidden="1">número</definedName>
    <definedName name="solver_rhs12" localSheetId="1" hidden="1">número</definedName>
    <definedName name="solver_rhs12" hidden="1">número</definedName>
    <definedName name="solver_rhs7" localSheetId="1" hidden="1">#REF!</definedName>
    <definedName name="solver_rhs7" hidden="1">#REF!</definedName>
    <definedName name="solver_rhs8" localSheetId="1" hidden="1">#REF!</definedName>
    <definedName name="solver_rhs8" hidden="1">#REF!</definedName>
    <definedName name="solver_rhs9" localSheetId="1" hidden="1">#REF!</definedName>
    <definedName name="solver_rhs9" hidden="1">#REF!</definedName>
    <definedName name="solver_tmp" hidden="1">0</definedName>
    <definedName name="teste" localSheetId="1" hidden="1">{"normal","argentina",FALSE,"cenários e solver";#N/A,#N/A,FALSE,"banco de dados"}</definedName>
    <definedName name="teste" hidden="1">{"normal","argentina",FALSE,"cenários e solver";#N/A,#N/A,FALSE,"banco de dados"}</definedName>
    <definedName name="testes3" localSheetId="1" hidden="1">{"normal","argentina",FALSE,"cenários e solver";#N/A,#N/A,FALSE,"banco de dados"}</definedName>
    <definedName name="testes3" hidden="1">{"normal","argentina",FALSE,"cenários e solver";#N/A,#N/A,FALSE,"banco de dados"}</definedName>
    <definedName name="v" localSheetId="1" hidden="1">{"normal","argentina",FALSE,"cenários e solver";#N/A,#N/A,FALSE,"banco de dados"}</definedName>
    <definedName name="v" hidden="1">{"normal","argentina",FALSE,"cenários e solver";#N/A,#N/A,FALSE,"banco de dados"}</definedName>
    <definedName name="vandasa" localSheetId="1" hidden="1">{"Normal","receita baixa",TRUE,"CENÁRIO ATUAL";"Linhas de Totais","despesa alta",TRUE,"CENÁRIO ATUAL";"Primeiros Meses","despesa baixa",TRUE,"CENÁRIO ATUAL";"Últimos Meses","receita alta",TRUE,"CENÁRIO ATUAL"}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1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1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localSheetId="1" hidden="1">{#N/A,"Médio",TRUE,"Plan30";"3º Trimestre Geral",#N/A,TRUE,"1º Trimestre"}</definedName>
    <definedName name="wrn.Alfa." hidden="1">{#N/A,"Médio",TRUE,"Plan30";"3º Trimestre Geral",#N/A,TRUE,"1º Trimestre"}</definedName>
    <definedName name="wrn.aula." localSheetId="1" hidden="1">{"azul",#N/A,FALSE,"geral";"verde",#N/A,FALSE,"geral";"vermelho",#N/A,FALSE,"geral"}</definedName>
    <definedName name="wrn.aula." hidden="1">{"azul",#N/A,FALSE,"geral";"verde",#N/A,FALSE,"geral";"vermelho",#N/A,FALSE,"geral"}</definedName>
    <definedName name="wrn.aulaa" localSheetId="1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fluxo._.de._.caixa." localSheetId="1" hidden="1">{"normal","argentina",FALSE,"cenários e solver";#N/A,#N/A,FALSE,"banco de dados"}</definedName>
    <definedName name="wrn.fluxo._.de._.caixa." hidden="1">{"normal","argentina",FALSE,"cenários e solver";#N/A,#N/A,FALSE,"banco de dados"}</definedName>
    <definedName name="wrn.Mensal." localSheetId="1" hidden="1">{"Integral",#N/A,FALSE,"Plan1"}</definedName>
    <definedName name="wrn.Mensal." hidden="1">{"Integral",#N/A,FALSE,"Plan1"}</definedName>
    <definedName name="wrn.Relat." localSheetId="1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localSheetId="1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localSheetId="1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localSheetId="1" hidden="1">{"Modo1","Otimista",FALSE,"Orçamento Pessoal"}</definedName>
    <definedName name="wrn.Relatório._.Mensal." hidden="1">{"Modo1","Otimista",FALSE,"Orçamento Pessoal"}</definedName>
    <definedName name="yu" localSheetId="1" hidden="1">{"normal","argentina",FALSE,"cenários e solver";#N/A,#N/A,FALSE,"banco de dados"}</definedName>
    <definedName name="yu" hidden="1">{"normal","argentina",FALSE,"cenários e solver";#N/A,#N/A,FALSE,"banco de dados"}</definedName>
  </definedNames>
  <calcPr calcId="145621"/>
</workbook>
</file>

<file path=xl/calcChain.xml><?xml version="1.0" encoding="utf-8"?>
<calcChain xmlns="http://schemas.openxmlformats.org/spreadsheetml/2006/main">
  <c r="K9" i="17" l="1"/>
  <c r="K10" i="17"/>
  <c r="K11" i="17"/>
  <c r="K12" i="17"/>
  <c r="K13" i="17"/>
  <c r="K14" i="17"/>
  <c r="K15" i="17"/>
  <c r="F7" i="9"/>
  <c r="F8" i="9"/>
  <c r="F9" i="9"/>
  <c r="F10" i="9"/>
  <c r="F11" i="9"/>
  <c r="F12" i="9"/>
  <c r="F13" i="9"/>
  <c r="F14" i="9"/>
  <c r="F15" i="9"/>
  <c r="F16" i="9"/>
  <c r="F6" i="9"/>
  <c r="E7" i="9"/>
  <c r="E8" i="9"/>
  <c r="E9" i="9"/>
  <c r="E10" i="9"/>
  <c r="E11" i="9"/>
  <c r="E12" i="9"/>
  <c r="E13" i="9"/>
  <c r="E14" i="9"/>
  <c r="E15" i="9"/>
  <c r="E16" i="9"/>
  <c r="E6" i="9"/>
  <c r="I9" i="17"/>
  <c r="I10" i="17"/>
  <c r="I11" i="17"/>
  <c r="I12" i="17"/>
  <c r="I13" i="17"/>
  <c r="I14" i="17"/>
  <c r="I15" i="17"/>
  <c r="I8" i="17"/>
  <c r="K8" i="17" s="1"/>
  <c r="H8" i="17"/>
  <c r="H9" i="17"/>
  <c r="H10" i="17"/>
  <c r="H11" i="17"/>
  <c r="H12" i="17"/>
  <c r="H13" i="17"/>
  <c r="H14" i="17"/>
  <c r="H15" i="17"/>
  <c r="H9" i="12"/>
  <c r="J9" i="12" s="1"/>
  <c r="D9" i="12"/>
  <c r="H8" i="12"/>
  <c r="J8" i="12" s="1"/>
  <c r="D8" i="12"/>
  <c r="H7" i="12"/>
  <c r="J7" i="12" s="1"/>
  <c r="D7" i="12"/>
  <c r="H6" i="12"/>
  <c r="J6" i="12" s="1"/>
  <c r="D6" i="12"/>
  <c r="H5" i="12"/>
  <c r="J5" i="12" s="1"/>
  <c r="D5" i="12"/>
  <c r="H4" i="12"/>
  <c r="J4" i="12" s="1"/>
  <c r="D4" i="12"/>
</calcChain>
</file>

<file path=xl/comments1.xml><?xml version="1.0" encoding="utf-8"?>
<comments xmlns="http://schemas.openxmlformats.org/spreadsheetml/2006/main">
  <authors>
    <author>Impacta Tecnologia</author>
  </authors>
  <commentList>
    <comment ref="K7" authorId="0">
      <text>
        <r>
          <rPr>
            <sz val="8"/>
            <color indexed="81"/>
            <rFont val="Verdana"/>
            <family val="2"/>
          </rPr>
          <t xml:space="preserve">Aprovaremos os candidatos com 
</t>
        </r>
        <r>
          <rPr>
            <b/>
            <sz val="8"/>
            <color indexed="81"/>
            <rFont val="Verdana"/>
            <family val="2"/>
          </rPr>
          <t xml:space="preserve">Média &gt;= 7 
</t>
        </r>
        <r>
          <rPr>
            <b/>
            <sz val="12"/>
            <color indexed="10"/>
            <rFont val="Verdana"/>
            <family val="2"/>
          </rPr>
          <t>E</t>
        </r>
        <r>
          <rPr>
            <b/>
            <sz val="8"/>
            <color indexed="81"/>
            <rFont val="Verdana"/>
            <family val="2"/>
          </rPr>
          <t xml:space="preserve"> 
Frequência &gt;= 70%</t>
        </r>
      </text>
    </comment>
  </commentList>
</comments>
</file>

<file path=xl/comments2.xml><?xml version="1.0" encoding="utf-8"?>
<comments xmlns="http://schemas.openxmlformats.org/spreadsheetml/2006/main">
  <authors>
    <author>Suporte</author>
  </authors>
  <commentList>
    <comment ref="I3" authorId="0">
      <text>
        <r>
          <rPr>
            <sz val="8"/>
            <color indexed="81"/>
            <rFont val="Tahoma"/>
            <family val="2"/>
          </rPr>
          <t>Para qtd. &gt;5 ou o Subtotal &gt; 250,00
desconto de 10%</t>
        </r>
      </text>
    </comment>
  </commentList>
</comments>
</file>

<file path=xl/sharedStrings.xml><?xml version="1.0" encoding="utf-8"?>
<sst xmlns="http://schemas.openxmlformats.org/spreadsheetml/2006/main" count="71" uniqueCount="68">
  <si>
    <t>Nome</t>
  </si>
  <si>
    <t>Hélio</t>
  </si>
  <si>
    <t>Preço</t>
  </si>
  <si>
    <t>Desconto</t>
  </si>
  <si>
    <t>Meia</t>
  </si>
  <si>
    <t>Jaqueta</t>
  </si>
  <si>
    <t>Calça Jeans</t>
  </si>
  <si>
    <t>Total</t>
  </si>
  <si>
    <t>Sapato</t>
  </si>
  <si>
    <t>Carlos</t>
  </si>
  <si>
    <t>André</t>
  </si>
  <si>
    <t>Roberto</t>
  </si>
  <si>
    <t>Juliana</t>
  </si>
  <si>
    <t>Camila</t>
  </si>
  <si>
    <t>FACULDADE DE TECNOLOGIA</t>
  </si>
  <si>
    <t>CURSO DE INFORMÁTICA</t>
  </si>
  <si>
    <t>Data Nasc</t>
  </si>
  <si>
    <t>1° Bim</t>
  </si>
  <si>
    <t>2° Bim</t>
  </si>
  <si>
    <t>3° Bim</t>
  </si>
  <si>
    <t>4° Bim</t>
  </si>
  <si>
    <t>Média</t>
  </si>
  <si>
    <t>Frequência</t>
  </si>
  <si>
    <t>Situação</t>
  </si>
  <si>
    <t>Bernardo</t>
  </si>
  <si>
    <t>Felippe</t>
  </si>
  <si>
    <t>Leonardo</t>
  </si>
  <si>
    <t>Luiz</t>
  </si>
  <si>
    <t>Adriana</t>
  </si>
  <si>
    <t>Valéria</t>
  </si>
  <si>
    <t>Pagamento de Comissão</t>
  </si>
  <si>
    <t>Vendedor</t>
  </si>
  <si>
    <t>Meta</t>
  </si>
  <si>
    <t>Vendas</t>
  </si>
  <si>
    <t>Recebe Comissão?</t>
  </si>
  <si>
    <t>Renan</t>
  </si>
  <si>
    <t>Alexandre</t>
  </si>
  <si>
    <t>Janaína</t>
  </si>
  <si>
    <t>Lucas</t>
  </si>
  <si>
    <t>Sandro</t>
  </si>
  <si>
    <t>Felipe</t>
  </si>
  <si>
    <t>Luana</t>
  </si>
  <si>
    <t>Lúcia</t>
  </si>
  <si>
    <t>CONTROLE DE VENDAS</t>
  </si>
  <si>
    <t>Cliente</t>
  </si>
  <si>
    <t>Data da Venda</t>
  </si>
  <si>
    <t>Prazo</t>
  </si>
  <si>
    <t>Vencimento</t>
  </si>
  <si>
    <t>Descrição</t>
  </si>
  <si>
    <t>Qtd</t>
  </si>
  <si>
    <t>Subtotal</t>
  </si>
  <si>
    <t>Débora</t>
  </si>
  <si>
    <t xml:space="preserve">Camisa </t>
  </si>
  <si>
    <t>Priscila</t>
  </si>
  <si>
    <t>Fernanda</t>
  </si>
  <si>
    <t>Tênis</t>
  </si>
  <si>
    <t>Receberão comissão os vendedores que atingirem a meta de cada um cfe coluna meta</t>
  </si>
  <si>
    <t>VALOR COMISSAO</t>
  </si>
  <si>
    <t>Calcular a comissao que será de 20% pra quem atingir a meta</t>
  </si>
  <si>
    <t>Se não atingiu a meta receberá um valor de R$ 100,00</t>
  </si>
  <si>
    <t>Aprovação do aluno para</t>
  </si>
  <si>
    <t>Media maior que 7</t>
  </si>
  <si>
    <t>E</t>
  </si>
  <si>
    <t>Frequencia maior que 70%</t>
  </si>
  <si>
    <t>Calcular desconto ao cliente na coluna desconto quando</t>
  </si>
  <si>
    <t>Quantidade maior que 5</t>
  </si>
  <si>
    <t>OU</t>
  </si>
  <si>
    <t>Subtotal Maior que R$ 250,00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</si>
</sst>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dd\-mmm\-yyyy"/>
    <numFmt numFmtId="167" formatCode="0.0"/>
    <numFmt numFmtId="168" formatCode="&quot;$&quot;#,##0;[Red]\-&quot;$&quot;#,##0"/>
    <numFmt numFmtId="169" formatCode="&quot;$&quot;#,##0.00_);[Red]\(&quot;$&quot;#,##0.00\)"/>
    <numFmt numFmtId="170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2"/>
      <color indexed="9"/>
      <name val="Trebuchet MS"/>
      <family val="2"/>
    </font>
    <font>
      <sz val="12"/>
      <name val="Trebuchet MS"/>
      <family val="2"/>
    </font>
    <font>
      <i/>
      <sz val="12"/>
      <name val="Trebuchet MS"/>
      <family val="2"/>
    </font>
    <font>
      <sz val="8"/>
      <color indexed="81"/>
      <name val="Verdana"/>
      <family val="2"/>
    </font>
    <font>
      <b/>
      <sz val="8"/>
      <color indexed="81"/>
      <name val="Verdana"/>
      <family val="2"/>
    </font>
    <font>
      <b/>
      <sz val="12"/>
      <color indexed="10"/>
      <name val="Verdana"/>
      <family val="2"/>
    </font>
    <font>
      <sz val="10"/>
      <name val="Trebuchet MS"/>
      <family val="2"/>
    </font>
    <font>
      <b/>
      <sz val="24"/>
      <color indexed="9"/>
      <name val="Trebuchet MS"/>
      <family val="2"/>
    </font>
    <font>
      <b/>
      <sz val="11"/>
      <color indexed="8"/>
      <name val="Trebuchet MS"/>
      <family val="2"/>
    </font>
    <font>
      <b/>
      <sz val="10"/>
      <color indexed="62"/>
      <name val="Arial"/>
      <family val="2"/>
    </font>
    <font>
      <sz val="10"/>
      <color theme="3"/>
      <name val="Arial"/>
      <family val="2"/>
    </font>
    <font>
      <sz val="8"/>
      <color indexed="81"/>
      <name val="Tahoma"/>
      <family val="2"/>
    </font>
    <font>
      <b/>
      <sz val="16"/>
      <name val="Wide Latin"/>
      <family val="1"/>
    </font>
    <font>
      <sz val="8"/>
      <name val="Helv"/>
    </font>
    <font>
      <b/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2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4" fillId="5" borderId="20">
      <alignment horizontal="left"/>
    </xf>
    <xf numFmtId="38" fontId="1" fillId="0" borderId="0" applyFont="0" applyFill="0" applyBorder="0" applyAlignment="0" applyProtection="0"/>
    <xf numFmtId="4" fontId="15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14" fontId="4" fillId="0" borderId="0" xfId="1" applyNumberFormat="1" applyFont="1"/>
    <xf numFmtId="0" fontId="4" fillId="3" borderId="11" xfId="1" applyFont="1" applyFill="1" applyBorder="1" applyAlignment="1">
      <alignment horizontal="center"/>
    </xf>
    <xf numFmtId="0" fontId="3" fillId="0" borderId="9" xfId="1" applyFont="1" applyBorder="1"/>
    <xf numFmtId="166" fontId="3" fillId="0" borderId="9" xfId="1" applyNumberFormat="1" applyFont="1" applyBorder="1"/>
    <xf numFmtId="167" fontId="3" fillId="0" borderId="9" xfId="1" applyNumberFormat="1" applyFont="1" applyBorder="1"/>
    <xf numFmtId="9" fontId="3" fillId="0" borderId="9" xfId="3" applyFont="1" applyBorder="1"/>
    <xf numFmtId="0" fontId="3" fillId="0" borderId="10" xfId="1" applyFont="1" applyBorder="1"/>
    <xf numFmtId="166" fontId="3" fillId="0" borderId="10" xfId="1" applyNumberFormat="1" applyFont="1" applyBorder="1"/>
    <xf numFmtId="167" fontId="3" fillId="0" borderId="10" xfId="1" applyNumberFormat="1" applyFont="1" applyBorder="1"/>
    <xf numFmtId="9" fontId="3" fillId="0" borderId="10" xfId="3" applyFont="1" applyBorder="1"/>
    <xf numFmtId="0" fontId="8" fillId="0" borderId="0" xfId="1" applyFont="1"/>
    <xf numFmtId="0" fontId="10" fillId="4" borderId="2" xfId="1" applyFont="1" applyFill="1" applyBorder="1" applyAlignment="1">
      <alignment horizontal="center" vertical="center" wrapText="1"/>
    </xf>
    <xf numFmtId="4" fontId="10" fillId="4" borderId="3" xfId="1" applyNumberFormat="1" applyFont="1" applyFill="1" applyBorder="1" applyAlignment="1">
      <alignment horizontal="center" vertical="center" wrapText="1"/>
    </xf>
    <xf numFmtId="0" fontId="10" fillId="4" borderId="3" xfId="1" applyFont="1" applyFill="1" applyBorder="1" applyAlignment="1">
      <alignment horizontal="center" vertical="center" wrapText="1"/>
    </xf>
    <xf numFmtId="4" fontId="10" fillId="4" borderId="4" xfId="1" applyNumberFormat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4" xfId="1" applyFont="1" applyBorder="1"/>
    <xf numFmtId="4" fontId="8" fillId="0" borderId="15" xfId="1" applyNumberFormat="1" applyFont="1" applyBorder="1" applyAlignment="1">
      <alignment horizontal="center"/>
    </xf>
    <xf numFmtId="4" fontId="8" fillId="0" borderId="16" xfId="1" applyNumberFormat="1" applyFont="1" applyBorder="1"/>
    <xf numFmtId="0" fontId="8" fillId="0" borderId="17" xfId="1" applyFont="1" applyBorder="1"/>
    <xf numFmtId="4" fontId="8" fillId="0" borderId="1" xfId="1" applyNumberFormat="1" applyFont="1" applyBorder="1" applyAlignment="1">
      <alignment horizontal="center"/>
    </xf>
    <xf numFmtId="0" fontId="8" fillId="0" borderId="18" xfId="1" applyFont="1" applyBorder="1"/>
    <xf numFmtId="4" fontId="8" fillId="0" borderId="19" xfId="1" applyNumberFormat="1" applyFont="1" applyBorder="1" applyAlignment="1">
      <alignment horizontal="center"/>
    </xf>
    <xf numFmtId="164" fontId="0" fillId="0" borderId="1" xfId="4" applyFont="1" applyBorder="1"/>
    <xf numFmtId="0" fontId="11" fillId="0" borderId="0" xfId="1" applyFont="1"/>
    <xf numFmtId="0" fontId="12" fillId="6" borderId="1" xfId="1" applyFont="1" applyFill="1" applyBorder="1" applyAlignment="1">
      <alignment horizontal="center"/>
    </xf>
    <xf numFmtId="14" fontId="1" fillId="0" borderId="1" xfId="1" applyNumberFormat="1" applyBorder="1" applyAlignment="1">
      <alignment horizontal="left"/>
    </xf>
    <xf numFmtId="14" fontId="1" fillId="0" borderId="1" xfId="1" applyNumberFormat="1" applyBorder="1"/>
    <xf numFmtId="0" fontId="1" fillId="0" borderId="1" xfId="1" applyFont="1" applyBorder="1"/>
    <xf numFmtId="0" fontId="4" fillId="0" borderId="0" xfId="1" applyFont="1"/>
    <xf numFmtId="0" fontId="3" fillId="0" borderId="21" xfId="1" applyFont="1" applyBorder="1"/>
    <xf numFmtId="0" fontId="9" fillId="2" borderId="5" xfId="1" applyFont="1" applyFill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4" fontId="8" fillId="0" borderId="16" xfId="1" applyNumberFormat="1" applyFont="1" applyBorder="1" applyAlignment="1">
      <alignment horizontal="center"/>
    </xf>
    <xf numFmtId="0" fontId="3" fillId="0" borderId="11" xfId="1" applyFont="1" applyBorder="1"/>
  </cellXfs>
  <cellStyles count="12">
    <cellStyle name="beterraba" xfId="5"/>
    <cellStyle name="Comma [0]" xfId="6"/>
    <cellStyle name="Comma_SOLVER1" xfId="7"/>
    <cellStyle name="Currency [0]" xfId="8"/>
    <cellStyle name="Currency_SOLVER1" xfId="9"/>
    <cellStyle name="Euro" xfId="10"/>
    <cellStyle name="Heading" xfId="11"/>
    <cellStyle name="Moeda 2" xfId="4"/>
    <cellStyle name="Normal" xfId="0" builtinId="0"/>
    <cellStyle name="Normal 2" xfId="1"/>
    <cellStyle name="Porcentagem 2" xfId="3"/>
    <cellStyle name="Separador de milhares 2" xfId="2"/>
  </cellStyles>
  <dxfs count="3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showGridLines="0" tabSelected="1" topLeftCell="A2" zoomScaleNormal="100" workbookViewId="0">
      <selection activeCell="F8" sqref="F8"/>
    </sheetView>
  </sheetViews>
  <sheetFormatPr defaultRowHeight="15" x14ac:dyDescent="0.3"/>
  <cols>
    <col min="1" max="1" width="3.7109375" style="16" customWidth="1"/>
    <col min="2" max="2" width="10.7109375" style="16" bestFit="1" customWidth="1"/>
    <col min="3" max="3" width="13.140625" style="16" customWidth="1"/>
    <col min="4" max="4" width="11" style="16" customWidth="1"/>
    <col min="5" max="5" width="13.5703125" style="16" customWidth="1"/>
    <col min="6" max="6" width="12.42578125" style="16" customWidth="1"/>
    <col min="7" max="16384" width="9.140625" style="16"/>
  </cols>
  <sheetData>
    <row r="1" spans="2:11" ht="15.75" thickBot="1" x14ac:dyDescent="0.35"/>
    <row r="2" spans="2:11" x14ac:dyDescent="0.3">
      <c r="B2" s="37" t="s">
        <v>30</v>
      </c>
      <c r="C2" s="38"/>
      <c r="D2" s="38"/>
      <c r="E2" s="38"/>
      <c r="F2" s="39"/>
    </row>
    <row r="3" spans="2:11" ht="15.75" thickBot="1" x14ac:dyDescent="0.35">
      <c r="B3" s="40"/>
      <c r="C3" s="41"/>
      <c r="D3" s="41"/>
      <c r="E3" s="41"/>
      <c r="F3" s="42"/>
    </row>
    <row r="4" spans="2:11" ht="15.75" thickBot="1" x14ac:dyDescent="0.35"/>
    <row r="5" spans="2:11" s="21" customFormat="1" ht="32.25" customHeight="1" thickBot="1" x14ac:dyDescent="0.35">
      <c r="B5" s="17" t="s">
        <v>31</v>
      </c>
      <c r="C5" s="19" t="s">
        <v>33</v>
      </c>
      <c r="D5" s="18" t="s">
        <v>32</v>
      </c>
      <c r="E5" s="20" t="s">
        <v>34</v>
      </c>
      <c r="F5" s="20" t="s">
        <v>57</v>
      </c>
      <c r="K5" s="16"/>
    </row>
    <row r="6" spans="2:11" ht="15.75" thickBot="1" x14ac:dyDescent="0.35">
      <c r="B6" s="22" t="s">
        <v>35</v>
      </c>
      <c r="C6" s="23">
        <v>2831</v>
      </c>
      <c r="D6" s="23">
        <v>1808</v>
      </c>
      <c r="E6" s="44" t="str">
        <f>IF(C6&gt;=D6,"sim","não")</f>
        <v>sim</v>
      </c>
      <c r="F6" s="24">
        <f>IF(C6&gt;=D6,C6*20%,100)</f>
        <v>566.20000000000005</v>
      </c>
    </row>
    <row r="7" spans="2:11" ht="15.75" thickBot="1" x14ac:dyDescent="0.35">
      <c r="B7" s="25" t="s">
        <v>9</v>
      </c>
      <c r="C7" s="26">
        <v>2910</v>
      </c>
      <c r="D7" s="26">
        <v>2162</v>
      </c>
      <c r="E7" s="44" t="str">
        <f t="shared" ref="E7:E16" si="0">IF(C7&gt;=D7,"sim","não")</f>
        <v>sim</v>
      </c>
      <c r="F7" s="24">
        <f t="shared" ref="F7:F16" si="1">IF(C7&gt;=D7,C7*20%,100)</f>
        <v>582</v>
      </c>
    </row>
    <row r="8" spans="2:11" ht="15.75" thickBot="1" x14ac:dyDescent="0.35">
      <c r="B8" s="25" t="s">
        <v>12</v>
      </c>
      <c r="C8" s="26">
        <v>1868</v>
      </c>
      <c r="D8" s="26">
        <v>2387</v>
      </c>
      <c r="E8" s="44" t="str">
        <f t="shared" si="0"/>
        <v>não</v>
      </c>
      <c r="F8" s="24">
        <f t="shared" si="1"/>
        <v>100</v>
      </c>
    </row>
    <row r="9" spans="2:11" ht="15.75" thickBot="1" x14ac:dyDescent="0.35">
      <c r="B9" s="25" t="s">
        <v>36</v>
      </c>
      <c r="C9" s="26">
        <v>1993</v>
      </c>
      <c r="D9" s="26">
        <v>1793</v>
      </c>
      <c r="E9" s="44" t="str">
        <f t="shared" si="0"/>
        <v>sim</v>
      </c>
      <c r="F9" s="24">
        <f t="shared" si="1"/>
        <v>398.6</v>
      </c>
    </row>
    <row r="10" spans="2:11" ht="15.75" thickBot="1" x14ac:dyDescent="0.35">
      <c r="B10" s="25" t="s">
        <v>13</v>
      </c>
      <c r="C10" s="26">
        <v>2632</v>
      </c>
      <c r="D10" s="26">
        <v>2376</v>
      </c>
      <c r="E10" s="44" t="str">
        <f t="shared" si="0"/>
        <v>sim</v>
      </c>
      <c r="F10" s="24">
        <f t="shared" si="1"/>
        <v>526.4</v>
      </c>
    </row>
    <row r="11" spans="2:11" ht="15.75" thickBot="1" x14ac:dyDescent="0.35">
      <c r="B11" s="25" t="s">
        <v>37</v>
      </c>
      <c r="C11" s="26">
        <v>2357</v>
      </c>
      <c r="D11" s="26">
        <v>1188</v>
      </c>
      <c r="E11" s="44" t="str">
        <f t="shared" si="0"/>
        <v>sim</v>
      </c>
      <c r="F11" s="24">
        <f t="shared" si="1"/>
        <v>471.40000000000003</v>
      </c>
    </row>
    <row r="12" spans="2:11" ht="15.75" thickBot="1" x14ac:dyDescent="0.35">
      <c r="B12" s="25" t="s">
        <v>38</v>
      </c>
      <c r="C12" s="26">
        <v>2882</v>
      </c>
      <c r="D12" s="26">
        <v>1060</v>
      </c>
      <c r="E12" s="44" t="str">
        <f t="shared" si="0"/>
        <v>sim</v>
      </c>
      <c r="F12" s="24">
        <f t="shared" si="1"/>
        <v>576.4</v>
      </c>
    </row>
    <row r="13" spans="2:11" ht="15.75" thickBot="1" x14ac:dyDescent="0.35">
      <c r="B13" s="25" t="s">
        <v>39</v>
      </c>
      <c r="C13" s="26">
        <v>1969</v>
      </c>
      <c r="D13" s="26">
        <v>1992</v>
      </c>
      <c r="E13" s="44" t="str">
        <f t="shared" si="0"/>
        <v>não</v>
      </c>
      <c r="F13" s="24">
        <f t="shared" si="1"/>
        <v>100</v>
      </c>
    </row>
    <row r="14" spans="2:11" ht="15.75" thickBot="1" x14ac:dyDescent="0.35">
      <c r="B14" s="25" t="s">
        <v>40</v>
      </c>
      <c r="C14" s="26">
        <v>2193</v>
      </c>
      <c r="D14" s="26">
        <v>1246</v>
      </c>
      <c r="E14" s="44" t="str">
        <f t="shared" si="0"/>
        <v>sim</v>
      </c>
      <c r="F14" s="24">
        <f t="shared" si="1"/>
        <v>438.6</v>
      </c>
    </row>
    <row r="15" spans="2:11" ht="15.75" thickBot="1" x14ac:dyDescent="0.35">
      <c r="B15" s="25" t="s">
        <v>41</v>
      </c>
      <c r="C15" s="26">
        <v>1300</v>
      </c>
      <c r="D15" s="26">
        <v>1357</v>
      </c>
      <c r="E15" s="44" t="str">
        <f t="shared" si="0"/>
        <v>não</v>
      </c>
      <c r="F15" s="24">
        <f t="shared" si="1"/>
        <v>100</v>
      </c>
    </row>
    <row r="16" spans="2:11" ht="15.75" thickBot="1" x14ac:dyDescent="0.35">
      <c r="B16" s="27" t="s">
        <v>42</v>
      </c>
      <c r="C16" s="28">
        <v>2798</v>
      </c>
      <c r="D16" s="28">
        <v>1907</v>
      </c>
      <c r="E16" s="44" t="str">
        <f t="shared" si="0"/>
        <v>sim</v>
      </c>
      <c r="F16" s="24">
        <f t="shared" si="1"/>
        <v>559.6</v>
      </c>
    </row>
    <row r="18" spans="2:2" x14ac:dyDescent="0.3">
      <c r="B18" s="16" t="s">
        <v>56</v>
      </c>
    </row>
    <row r="20" spans="2:2" x14ac:dyDescent="0.3">
      <c r="B20" s="16" t="s">
        <v>58</v>
      </c>
    </row>
    <row r="21" spans="2:2" x14ac:dyDescent="0.3">
      <c r="B21" s="16" t="s">
        <v>59</v>
      </c>
    </row>
  </sheetData>
  <mergeCells count="1">
    <mergeCell ref="B2:F3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20"/>
  <sheetViews>
    <sheetView showGridLines="0" zoomScaleNormal="100" workbookViewId="0">
      <selection activeCell="K8" sqref="K8"/>
    </sheetView>
  </sheetViews>
  <sheetFormatPr defaultRowHeight="18" x14ac:dyDescent="0.35"/>
  <cols>
    <col min="1" max="1" width="2.28515625" style="4" customWidth="1"/>
    <col min="2" max="2" width="25.42578125" style="4" bestFit="1" customWidth="1"/>
    <col min="3" max="3" width="14.85546875" style="4" bestFit="1" customWidth="1"/>
    <col min="4" max="7" width="9.28515625" style="4" bestFit="1" customWidth="1"/>
    <col min="8" max="8" width="8" style="4" bestFit="1" customWidth="1"/>
    <col min="9" max="9" width="8.7109375" style="4" bestFit="1" customWidth="1"/>
    <col min="10" max="10" width="14.140625" style="4" bestFit="1" customWidth="1"/>
    <col min="11" max="11" width="12.85546875" style="4" bestFit="1" customWidth="1"/>
    <col min="12" max="16384" width="9.140625" style="4"/>
  </cols>
  <sheetData>
    <row r="2" spans="2:11" x14ac:dyDescent="0.35">
      <c r="B2" s="43" t="s">
        <v>14</v>
      </c>
      <c r="C2" s="43"/>
      <c r="D2" s="43"/>
      <c r="E2" s="43"/>
      <c r="F2" s="43"/>
      <c r="G2" s="43"/>
      <c r="H2" s="43"/>
      <c r="I2" s="43"/>
      <c r="J2" s="43"/>
      <c r="K2" s="43"/>
    </row>
    <row r="3" spans="2:11" x14ac:dyDescent="0.35">
      <c r="B3" s="43" t="s">
        <v>15</v>
      </c>
      <c r="C3" s="43"/>
      <c r="D3" s="43"/>
      <c r="E3" s="43"/>
      <c r="F3" s="43"/>
      <c r="G3" s="43"/>
      <c r="H3" s="43"/>
      <c r="I3" s="43"/>
      <c r="J3" s="43"/>
      <c r="K3" s="43"/>
    </row>
    <row r="4" spans="2:11" x14ac:dyDescent="0.35">
      <c r="B4" s="5"/>
      <c r="C4" s="5"/>
      <c r="D4" s="5"/>
      <c r="E4" s="5"/>
      <c r="F4" s="5"/>
      <c r="G4" s="5"/>
      <c r="H4" s="5"/>
      <c r="I4" s="5"/>
      <c r="J4" s="5"/>
      <c r="K4" s="5"/>
    </row>
    <row r="5" spans="2:11" x14ac:dyDescent="0.35">
      <c r="C5" s="6"/>
    </row>
    <row r="6" spans="2:11" ht="18.75" thickBot="1" x14ac:dyDescent="0.4"/>
    <row r="7" spans="2:11" ht="18.75" thickBot="1" x14ac:dyDescent="0.4">
      <c r="B7" s="7" t="s">
        <v>0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7</v>
      </c>
      <c r="I7" s="7" t="s">
        <v>21</v>
      </c>
      <c r="J7" s="7" t="s">
        <v>22</v>
      </c>
      <c r="K7" s="7" t="s">
        <v>23</v>
      </c>
    </row>
    <row r="8" spans="2:11" ht="18.75" thickBot="1" x14ac:dyDescent="0.4">
      <c r="B8" s="8" t="s">
        <v>24</v>
      </c>
      <c r="C8" s="9">
        <v>26914</v>
      </c>
      <c r="D8" s="10">
        <v>0</v>
      </c>
      <c r="E8" s="10">
        <v>7</v>
      </c>
      <c r="F8" s="10">
        <v>6.5</v>
      </c>
      <c r="G8" s="10">
        <v>7</v>
      </c>
      <c r="H8" s="10">
        <f t="shared" ref="H8:H15" si="0">SUM(D8:G8)</f>
        <v>20.5</v>
      </c>
      <c r="I8" s="10">
        <f>AVERAGE(D8:G8)</f>
        <v>5.125</v>
      </c>
      <c r="J8" s="11">
        <v>0.7</v>
      </c>
      <c r="K8" s="36" t="str">
        <f>IF(AND(I8&gt;=7,J8&gt;=70%),"aprovado","reprovado")</f>
        <v>reprovado</v>
      </c>
    </row>
    <row r="9" spans="2:11" ht="18.75" thickBot="1" x14ac:dyDescent="0.4">
      <c r="B9" s="8" t="s">
        <v>25</v>
      </c>
      <c r="C9" s="9">
        <v>29838</v>
      </c>
      <c r="D9" s="10">
        <v>6.5</v>
      </c>
      <c r="E9" s="10">
        <v>8</v>
      </c>
      <c r="F9" s="10">
        <v>6.5</v>
      </c>
      <c r="G9" s="10">
        <v>6.5</v>
      </c>
      <c r="H9" s="10">
        <f t="shared" si="0"/>
        <v>27.5</v>
      </c>
      <c r="I9" s="10">
        <f t="shared" ref="I9:I15" si="1">AVERAGE(D9:G9)</f>
        <v>6.875</v>
      </c>
      <c r="J9" s="11">
        <v>0.67</v>
      </c>
      <c r="K9" s="36" t="str">
        <f t="shared" ref="K9:K15" si="2">IF(AND(I9&gt;=7,J9&gt;=70%),"aprovado","reprovado")</f>
        <v>reprovado</v>
      </c>
    </row>
    <row r="10" spans="2:11" ht="18.75" thickBot="1" x14ac:dyDescent="0.4">
      <c r="B10" s="8" t="s">
        <v>13</v>
      </c>
      <c r="C10" s="9">
        <v>31920</v>
      </c>
      <c r="D10" s="10">
        <v>4</v>
      </c>
      <c r="E10" s="10">
        <v>9</v>
      </c>
      <c r="F10" s="10">
        <v>7</v>
      </c>
      <c r="G10" s="10">
        <v>8</v>
      </c>
      <c r="H10" s="10">
        <f t="shared" si="0"/>
        <v>28</v>
      </c>
      <c r="I10" s="10">
        <f t="shared" si="1"/>
        <v>7</v>
      </c>
      <c r="J10" s="11">
        <v>0.76</v>
      </c>
      <c r="K10" s="36" t="str">
        <f t="shared" si="2"/>
        <v>aprovado</v>
      </c>
    </row>
    <row r="11" spans="2:11" ht="18.75" thickBot="1" x14ac:dyDescent="0.4">
      <c r="B11" s="8" t="s">
        <v>26</v>
      </c>
      <c r="C11" s="9">
        <v>27923</v>
      </c>
      <c r="D11" s="10">
        <v>1</v>
      </c>
      <c r="E11" s="10">
        <v>4</v>
      </c>
      <c r="F11" s="10">
        <v>4.5</v>
      </c>
      <c r="G11" s="10">
        <v>5</v>
      </c>
      <c r="H11" s="10">
        <f t="shared" si="0"/>
        <v>14.5</v>
      </c>
      <c r="I11" s="10">
        <f t="shared" si="1"/>
        <v>3.625</v>
      </c>
      <c r="J11" s="11">
        <v>0.53</v>
      </c>
      <c r="K11" s="36" t="str">
        <f t="shared" si="2"/>
        <v>reprovado</v>
      </c>
    </row>
    <row r="12" spans="2:11" ht="18.75" thickBot="1" x14ac:dyDescent="0.4">
      <c r="B12" s="8" t="s">
        <v>27</v>
      </c>
      <c r="C12" s="9">
        <v>23866</v>
      </c>
      <c r="D12" s="10">
        <v>10</v>
      </c>
      <c r="E12" s="10">
        <v>6</v>
      </c>
      <c r="F12" s="10">
        <v>4</v>
      </c>
      <c r="G12" s="10">
        <v>8</v>
      </c>
      <c r="H12" s="10">
        <f t="shared" si="0"/>
        <v>28</v>
      </c>
      <c r="I12" s="10">
        <f t="shared" si="1"/>
        <v>7</v>
      </c>
      <c r="J12" s="11">
        <v>0.59</v>
      </c>
      <c r="K12" s="36" t="str">
        <f t="shared" si="2"/>
        <v>reprovado</v>
      </c>
    </row>
    <row r="13" spans="2:11" ht="18.75" thickBot="1" x14ac:dyDescent="0.4">
      <c r="B13" s="8" t="s">
        <v>28</v>
      </c>
      <c r="C13" s="9">
        <v>27740</v>
      </c>
      <c r="D13" s="10">
        <v>10</v>
      </c>
      <c r="E13" s="10">
        <v>7</v>
      </c>
      <c r="F13" s="10">
        <v>5</v>
      </c>
      <c r="G13" s="10">
        <v>8</v>
      </c>
      <c r="H13" s="10">
        <f t="shared" si="0"/>
        <v>30</v>
      </c>
      <c r="I13" s="10">
        <f t="shared" si="1"/>
        <v>7.5</v>
      </c>
      <c r="J13" s="11">
        <v>0.9</v>
      </c>
      <c r="K13" s="36" t="str">
        <f t="shared" si="2"/>
        <v>aprovado</v>
      </c>
    </row>
    <row r="14" spans="2:11" ht="18.75" thickBot="1" x14ac:dyDescent="0.4">
      <c r="B14" s="8" t="s">
        <v>10</v>
      </c>
      <c r="C14" s="9">
        <v>29015</v>
      </c>
      <c r="D14" s="10">
        <v>5.5</v>
      </c>
      <c r="E14" s="10">
        <v>7.5</v>
      </c>
      <c r="F14" s="10">
        <v>6</v>
      </c>
      <c r="G14" s="10">
        <v>9</v>
      </c>
      <c r="H14" s="10">
        <f t="shared" si="0"/>
        <v>28</v>
      </c>
      <c r="I14" s="10">
        <f t="shared" si="1"/>
        <v>7</v>
      </c>
      <c r="J14" s="11">
        <v>0.87</v>
      </c>
      <c r="K14" s="36" t="str">
        <f t="shared" si="2"/>
        <v>aprovado</v>
      </c>
    </row>
    <row r="15" spans="2:11" ht="18.75" thickBot="1" x14ac:dyDescent="0.4">
      <c r="B15" s="12" t="s">
        <v>29</v>
      </c>
      <c r="C15" s="13">
        <v>25789</v>
      </c>
      <c r="D15" s="14">
        <v>8.5</v>
      </c>
      <c r="E15" s="14">
        <v>7</v>
      </c>
      <c r="F15" s="14">
        <v>7</v>
      </c>
      <c r="G15" s="14">
        <v>10</v>
      </c>
      <c r="H15" s="14">
        <f t="shared" si="0"/>
        <v>32.5</v>
      </c>
      <c r="I15" s="14">
        <f t="shared" si="1"/>
        <v>8.125</v>
      </c>
      <c r="J15" s="15">
        <v>0.65</v>
      </c>
      <c r="K15" s="45" t="str">
        <f t="shared" si="2"/>
        <v>reprovado</v>
      </c>
    </row>
    <row r="17" spans="2:2" x14ac:dyDescent="0.35">
      <c r="B17" s="4" t="s">
        <v>60</v>
      </c>
    </row>
    <row r="18" spans="2:2" x14ac:dyDescent="0.35">
      <c r="B18" s="35" t="s">
        <v>61</v>
      </c>
    </row>
    <row r="19" spans="2:2" x14ac:dyDescent="0.35">
      <c r="B19" s="4" t="s">
        <v>62</v>
      </c>
    </row>
    <row r="20" spans="2:2" x14ac:dyDescent="0.35">
      <c r="B20" s="4" t="s">
        <v>63</v>
      </c>
    </row>
  </sheetData>
  <mergeCells count="2">
    <mergeCell ref="B2:K2"/>
    <mergeCell ref="B3:K3"/>
  </mergeCells>
  <conditionalFormatting sqref="K8:K15">
    <cfRule type="containsText" dxfId="2" priority="1" operator="containsText" text="aprovado">
      <formula>NOT(ISERROR(SEARCH("aprovado",K8)))</formula>
    </cfRule>
  </conditionalFormatting>
  <pageMargins left="0.78740157499999996" right="0.78740157499999996" top="0.984251969" bottom="0.984251969" header="0.49212598499999999" footer="0.49212598499999999"/>
  <pageSetup paperSize="9" orientation="portrait" r:id="rId1"/>
  <headerFooter alignWithMargins="0"/>
  <ignoredErrors>
    <ignoredError sqref="H9:H15 H8 I8:I15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showGridLines="0" zoomScale="130" zoomScaleNormal="130" workbookViewId="0">
      <selection activeCell="I4" sqref="I4"/>
    </sheetView>
  </sheetViews>
  <sheetFormatPr defaultRowHeight="12.75" x14ac:dyDescent="0.2"/>
  <cols>
    <col min="1" max="1" width="9.140625" style="1"/>
    <col min="2" max="2" width="13.42578125" style="1" bestFit="1" customWidth="1"/>
    <col min="3" max="3" width="9.140625" style="1"/>
    <col min="4" max="4" width="10.85546875" style="1" bestFit="1" customWidth="1"/>
    <col min="5" max="5" width="11.140625" style="1" bestFit="1" customWidth="1"/>
    <col min="6" max="6" width="9.140625" style="1"/>
    <col min="7" max="7" width="11" style="1" bestFit="1" customWidth="1"/>
    <col min="8" max="8" width="11.140625" style="1" bestFit="1" customWidth="1"/>
    <col min="9" max="9" width="10" style="1" bestFit="1" customWidth="1"/>
    <col min="10" max="10" width="11.140625" style="1" bestFit="1" customWidth="1"/>
    <col min="11" max="16384" width="9.140625" style="1"/>
  </cols>
  <sheetData>
    <row r="1" spans="1:10" x14ac:dyDescent="0.2">
      <c r="A1" s="30" t="s">
        <v>43</v>
      </c>
    </row>
    <row r="3" spans="1:10" x14ac:dyDescent="0.2">
      <c r="A3" s="31" t="s">
        <v>44</v>
      </c>
      <c r="B3" s="31" t="s">
        <v>45</v>
      </c>
      <c r="C3" s="31" t="s">
        <v>46</v>
      </c>
      <c r="D3" s="31" t="s">
        <v>47</v>
      </c>
      <c r="E3" s="31" t="s">
        <v>48</v>
      </c>
      <c r="F3" s="31" t="s">
        <v>49</v>
      </c>
      <c r="G3" s="31" t="s">
        <v>2</v>
      </c>
      <c r="H3" s="31" t="s">
        <v>50</v>
      </c>
      <c r="I3" s="31" t="s">
        <v>3</v>
      </c>
      <c r="J3" s="31" t="s">
        <v>7</v>
      </c>
    </row>
    <row r="4" spans="1:10" ht="15" x14ac:dyDescent="0.25">
      <c r="A4" s="2" t="s">
        <v>9</v>
      </c>
      <c r="B4" s="32">
        <v>39278</v>
      </c>
      <c r="C4" s="3">
        <v>60</v>
      </c>
      <c r="D4" s="33">
        <f t="shared" ref="D4:D9" si="0">B4+C4</f>
        <v>39338</v>
      </c>
      <c r="E4" s="2" t="s">
        <v>6</v>
      </c>
      <c r="F4" s="3">
        <v>6</v>
      </c>
      <c r="G4" s="29">
        <v>57.8</v>
      </c>
      <c r="H4" s="29">
        <f t="shared" ref="H4:H9" si="1">+G4*F4</f>
        <v>346.79999999999995</v>
      </c>
      <c r="I4" s="29"/>
      <c r="J4" s="29">
        <f>H4-I4</f>
        <v>346.79999999999995</v>
      </c>
    </row>
    <row r="5" spans="1:10" ht="15" x14ac:dyDescent="0.25">
      <c r="A5" s="2" t="s">
        <v>51</v>
      </c>
      <c r="B5" s="32">
        <v>39238</v>
      </c>
      <c r="C5" s="3">
        <v>30</v>
      </c>
      <c r="D5" s="33">
        <f t="shared" si="0"/>
        <v>39268</v>
      </c>
      <c r="E5" s="2" t="s">
        <v>8</v>
      </c>
      <c r="F5" s="3">
        <v>2</v>
      </c>
      <c r="G5" s="29">
        <v>68</v>
      </c>
      <c r="H5" s="29">
        <f t="shared" si="1"/>
        <v>136</v>
      </c>
      <c r="I5" s="29"/>
      <c r="J5" s="29">
        <f t="shared" ref="J5:J9" si="2">H5-I5</f>
        <v>136</v>
      </c>
    </row>
    <row r="6" spans="1:10" ht="15" x14ac:dyDescent="0.25">
      <c r="A6" s="34" t="s">
        <v>1</v>
      </c>
      <c r="B6" s="32">
        <v>39280</v>
      </c>
      <c r="C6" s="3">
        <v>90</v>
      </c>
      <c r="D6" s="33">
        <f t="shared" si="0"/>
        <v>39370</v>
      </c>
      <c r="E6" s="2" t="s">
        <v>52</v>
      </c>
      <c r="F6" s="3">
        <v>3</v>
      </c>
      <c r="G6" s="29">
        <v>27</v>
      </c>
      <c r="H6" s="29">
        <f t="shared" si="1"/>
        <v>81</v>
      </c>
      <c r="I6" s="29"/>
      <c r="J6" s="29">
        <f t="shared" si="2"/>
        <v>81</v>
      </c>
    </row>
    <row r="7" spans="1:10" ht="15" x14ac:dyDescent="0.25">
      <c r="A7" s="34" t="s">
        <v>53</v>
      </c>
      <c r="B7" s="32">
        <v>39214</v>
      </c>
      <c r="C7" s="3">
        <v>0</v>
      </c>
      <c r="D7" s="33">
        <f t="shared" si="0"/>
        <v>39214</v>
      </c>
      <c r="E7" s="2" t="s">
        <v>4</v>
      </c>
      <c r="F7" s="3">
        <v>7</v>
      </c>
      <c r="G7" s="29">
        <v>9.9</v>
      </c>
      <c r="H7" s="29">
        <f t="shared" si="1"/>
        <v>69.3</v>
      </c>
      <c r="I7" s="29"/>
      <c r="J7" s="29">
        <f t="shared" si="2"/>
        <v>69.3</v>
      </c>
    </row>
    <row r="8" spans="1:10" ht="15" x14ac:dyDescent="0.25">
      <c r="A8" s="2" t="s">
        <v>54</v>
      </c>
      <c r="B8" s="32">
        <v>39253</v>
      </c>
      <c r="C8" s="3">
        <v>30</v>
      </c>
      <c r="D8" s="33">
        <f t="shared" si="0"/>
        <v>39283</v>
      </c>
      <c r="E8" s="2" t="s">
        <v>55</v>
      </c>
      <c r="F8" s="3">
        <v>2</v>
      </c>
      <c r="G8" s="29">
        <v>145</v>
      </c>
      <c r="H8" s="29">
        <f t="shared" si="1"/>
        <v>290</v>
      </c>
      <c r="I8" s="29"/>
      <c r="J8" s="29">
        <f t="shared" si="2"/>
        <v>290</v>
      </c>
    </row>
    <row r="9" spans="1:10" ht="15" x14ac:dyDescent="0.25">
      <c r="A9" s="2" t="s">
        <v>11</v>
      </c>
      <c r="B9" s="32">
        <v>39251</v>
      </c>
      <c r="C9" s="3">
        <v>60</v>
      </c>
      <c r="D9" s="33">
        <f t="shared" si="0"/>
        <v>39311</v>
      </c>
      <c r="E9" s="2" t="s">
        <v>5</v>
      </c>
      <c r="F9" s="3">
        <v>1</v>
      </c>
      <c r="G9" s="29">
        <v>300</v>
      </c>
      <c r="H9" s="29">
        <f t="shared" si="1"/>
        <v>300</v>
      </c>
      <c r="I9" s="29"/>
      <c r="J9" s="29">
        <f t="shared" si="2"/>
        <v>300</v>
      </c>
    </row>
    <row r="12" spans="1:10" x14ac:dyDescent="0.2">
      <c r="A12" s="1" t="s">
        <v>64</v>
      </c>
    </row>
    <row r="13" spans="1:10" x14ac:dyDescent="0.2">
      <c r="A13" s="1" t="s">
        <v>65</v>
      </c>
    </row>
    <row r="14" spans="1:10" x14ac:dyDescent="0.2">
      <c r="A14" s="1" t="s">
        <v>66</v>
      </c>
    </row>
    <row r="15" spans="1:10" x14ac:dyDescent="0.2">
      <c r="A15" s="1" t="s">
        <v>67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</vt:lpstr>
      <vt:lpstr>SE + E</vt:lpstr>
      <vt:lpstr>SE + OU</vt:lpstr>
    </vt:vector>
  </TitlesOfParts>
  <Company>TAUTELECOM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Abou Roujaili</dc:creator>
  <cp:lastModifiedBy>Particular</cp:lastModifiedBy>
  <dcterms:created xsi:type="dcterms:W3CDTF">2009-07-27T14:31:34Z</dcterms:created>
  <dcterms:modified xsi:type="dcterms:W3CDTF">2013-10-05T13:12:17Z</dcterms:modified>
</cp:coreProperties>
</file>