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EBSTER E NATANI\Desktop\"/>
    </mc:Choice>
  </mc:AlternateContent>
  <xr:revisionPtr revIDLastSave="0" documentId="8_{E82E6976-E823-4059-852B-84B9648554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emática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H7" i="1"/>
  <c r="H8" i="1"/>
  <c r="H11" i="1"/>
  <c r="H12" i="1"/>
  <c r="D16" i="1"/>
  <c r="E16" i="1"/>
  <c r="F16" i="1"/>
  <c r="C16" i="1"/>
  <c r="D15" i="1"/>
  <c r="E15" i="1"/>
  <c r="F15" i="1"/>
  <c r="C15" i="1"/>
  <c r="I7" i="1"/>
  <c r="I8" i="1"/>
  <c r="I11" i="1"/>
  <c r="I12" i="1"/>
  <c r="G5" i="1"/>
  <c r="H5" i="1" s="1"/>
  <c r="G6" i="1"/>
  <c r="H6" i="1" s="1"/>
  <c r="G7" i="1"/>
  <c r="J7" i="1" s="1"/>
  <c r="G8" i="1"/>
  <c r="J8" i="1" s="1"/>
  <c r="G9" i="1"/>
  <c r="H9" i="1" s="1"/>
  <c r="G10" i="1"/>
  <c r="H10" i="1" s="1"/>
  <c r="G11" i="1"/>
  <c r="J11" i="1" s="1"/>
  <c r="G12" i="1"/>
  <c r="J12" i="1" s="1"/>
  <c r="G13" i="1"/>
  <c r="H13" i="1" s="1"/>
  <c r="G4" i="1"/>
  <c r="D22" i="1" s="1"/>
  <c r="J4" i="1" l="1"/>
  <c r="J10" i="1"/>
  <c r="J6" i="1"/>
  <c r="J13" i="1"/>
  <c r="J9" i="1"/>
  <c r="J5" i="1"/>
  <c r="I4" i="1"/>
  <c r="I10" i="1"/>
  <c r="I6" i="1"/>
  <c r="H4" i="1"/>
  <c r="D21" i="1"/>
  <c r="I13" i="1"/>
  <c r="I9" i="1"/>
  <c r="I5" i="1"/>
  <c r="A5" i="1"/>
  <c r="D26" i="1" l="1"/>
  <c r="D25" i="1"/>
  <c r="D24" i="1"/>
</calcChain>
</file>

<file path=xl/sharedStrings.xml><?xml version="1.0" encoding="utf-8"?>
<sst xmlns="http://schemas.openxmlformats.org/spreadsheetml/2006/main" count="43" uniqueCount="43">
  <si>
    <t>Matemática</t>
  </si>
  <si>
    <t>Número</t>
  </si>
  <si>
    <t>Nome</t>
  </si>
  <si>
    <t>1º Bim</t>
  </si>
  <si>
    <t>2º Bim</t>
  </si>
  <si>
    <t>3º Bim</t>
  </si>
  <si>
    <t>4º Bim</t>
  </si>
  <si>
    <t>Média Final</t>
  </si>
  <si>
    <t>Conceito</t>
  </si>
  <si>
    <t>Resultado</t>
  </si>
  <si>
    <t>Ana Pereira de Arruda</t>
  </si>
  <si>
    <t>Antônio Oliveira</t>
  </si>
  <si>
    <t>Carlos Alberto Sobrinho</t>
  </si>
  <si>
    <t>Helena de Morais</t>
  </si>
  <si>
    <t>João Macedo</t>
  </si>
  <si>
    <t>José Luíz Tavares</t>
  </si>
  <si>
    <t>Marcelo Lima</t>
  </si>
  <si>
    <t>Márcia de Sousa</t>
  </si>
  <si>
    <t>Rosa Ferreira Porto</t>
  </si>
  <si>
    <t>Sandra de Albuquerque</t>
  </si>
  <si>
    <t>Maior nota bimestral:</t>
  </si>
  <si>
    <t>Média</t>
  </si>
  <si>
    <t>Menor nota bimestral:</t>
  </si>
  <si>
    <t>E</t>
  </si>
  <si>
    <t>D</t>
  </si>
  <si>
    <t>Maior nota geral:</t>
  </si>
  <si>
    <t>C</t>
  </si>
  <si>
    <t>Menor nota geral:</t>
  </si>
  <si>
    <t>B</t>
  </si>
  <si>
    <t>A</t>
  </si>
  <si>
    <t>Maior média:</t>
  </si>
  <si>
    <t>Menor média:</t>
  </si>
  <si>
    <t>Conceito SE</t>
  </si>
  <si>
    <t>Conceito PROCV</t>
  </si>
  <si>
    <t>Aprovado</t>
  </si>
  <si>
    <t>Recuperação</t>
  </si>
  <si>
    <t>Reprovado</t>
  </si>
  <si>
    <t>&lt;2,5</t>
  </si>
  <si>
    <t>&lt;5,0</t>
  </si>
  <si>
    <t>&gt;=5</t>
  </si>
  <si>
    <t>Total de Aprovados</t>
  </si>
  <si>
    <t>Total de Recuperação</t>
  </si>
  <si>
    <t>Total de Reprovado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</si>
</sst>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3">
    <xf numFmtId="0" fontId="0" fillId="0" borderId="0" xfId="0"/>
    <xf numFmtId="0" fontId="1" fillId="2" borderId="1" xfId="2" applyBorder="1" applyAlignment="1">
      <alignment horizontal="center" vertical="center"/>
    </xf>
    <xf numFmtId="0" fontId="1" fillId="2" borderId="2" xfId="2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2" xfId="2" applyFont="1" applyBorder="1" applyAlignment="1">
      <alignment horizontal="center" vertical="center"/>
    </xf>
    <xf numFmtId="0" fontId="0" fillId="2" borderId="2" xfId="2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1" fillId="2" borderId="1" xfId="2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2" applyBorder="1" applyAlignment="1">
      <alignment horizontal="center"/>
    </xf>
    <xf numFmtId="0" fontId="0" fillId="0" borderId="0" xfId="0" applyAlignment="1">
      <alignment vertical="center"/>
    </xf>
    <xf numFmtId="164" fontId="0" fillId="9" borderId="1" xfId="0" applyNumberFormat="1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164" fontId="0" fillId="9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2" applyBorder="1" applyAlignment="1">
      <alignment horizontal="center"/>
    </xf>
    <xf numFmtId="0" fontId="1" fillId="2" borderId="1" xfId="2" applyBorder="1" applyAlignment="1">
      <alignment horizontal="center" vertical="center" wrapText="1"/>
    </xf>
    <xf numFmtId="0" fontId="1" fillId="2" borderId="3" xfId="2" applyBorder="1" applyAlignment="1">
      <alignment horizontal="center" vertical="center"/>
    </xf>
    <xf numFmtId="0" fontId="1" fillId="2" borderId="4" xfId="2" applyBorder="1" applyAlignment="1">
      <alignment horizontal="center" vertical="center"/>
    </xf>
  </cellXfs>
  <cellStyles count="3">
    <cellStyle name="20% - Ênfase5" xfId="2" builtinId="46"/>
    <cellStyle name="Normal" xfId="0" builtinId="0"/>
    <cellStyle name="Vírgula" xfId="1" builtinId="3"/>
  </cellStyles>
  <dxfs count="4">
    <dxf>
      <font>
        <b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120" zoomScaleNormal="120" workbookViewId="0">
      <selection activeCell="G16" sqref="G16"/>
    </sheetView>
  </sheetViews>
  <sheetFormatPr defaultRowHeight="15" x14ac:dyDescent="0.25"/>
  <cols>
    <col min="2" max="2" width="22.42578125" bestFit="1" customWidth="1"/>
    <col min="7" max="7" width="11.42578125" customWidth="1"/>
    <col min="8" max="8" width="12.5703125" bestFit="1" customWidth="1"/>
    <col min="9" max="9" width="11" customWidth="1"/>
    <col min="10" max="10" width="19.28515625" customWidth="1"/>
    <col min="11" max="11" width="12.140625" customWidth="1"/>
    <col min="12" max="12" width="12.5703125" customWidth="1"/>
  </cols>
  <sheetData>
    <row r="1" spans="1:12" ht="46.5" x14ac:dyDescent="0.7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2" ht="3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9" t="s">
        <v>6</v>
      </c>
      <c r="G3" s="2" t="s">
        <v>7</v>
      </c>
      <c r="H3" s="7" t="s">
        <v>32</v>
      </c>
      <c r="I3" s="8" t="s">
        <v>33</v>
      </c>
      <c r="J3" s="2" t="s">
        <v>9</v>
      </c>
    </row>
    <row r="4" spans="1:12" x14ac:dyDescent="0.25">
      <c r="A4" s="3">
        <v>1</v>
      </c>
      <c r="B4" s="4" t="s">
        <v>10</v>
      </c>
      <c r="C4" s="6">
        <v>2</v>
      </c>
      <c r="D4" s="9">
        <v>2</v>
      </c>
      <c r="E4" s="9">
        <v>2</v>
      </c>
      <c r="F4" s="10">
        <v>2</v>
      </c>
      <c r="G4" s="6">
        <f>AVERAGE(C4:F4)</f>
        <v>2</v>
      </c>
      <c r="H4" s="5" t="str">
        <f>IF(AND(G4&gt;=$H$16,G4&lt;$H$17),$I$16,IF(AND(G4&gt;=$H$17,G4&lt;$H$18),$I$17,IF(AND(G4&gt;=$H$18,G4&lt;$H$19),$I$18,IF(AND(G4&gt;=$H$19,G4&lt;$H$20),$I$19,$I$20))))</f>
        <v>E</v>
      </c>
      <c r="I4" s="5" t="str">
        <f>VLOOKUP(G4,$H$15:$I$20,2,TRUE)</f>
        <v>E</v>
      </c>
      <c r="J4" s="25" t="str">
        <f>IF(G4&lt;2.5,"Reprovado",IF(G4&lt;5,"Recuperação",IF(G4&gt;=5, "Aprovado",)))</f>
        <v>Reprovado</v>
      </c>
      <c r="K4" t="s">
        <v>39</v>
      </c>
      <c r="L4" t="s">
        <v>34</v>
      </c>
    </row>
    <row r="5" spans="1:12" x14ac:dyDescent="0.25">
      <c r="A5" s="3">
        <f>A4+1</f>
        <v>2</v>
      </c>
      <c r="B5" s="4" t="s">
        <v>11</v>
      </c>
      <c r="C5" s="6">
        <v>5.2</v>
      </c>
      <c r="D5" s="9">
        <v>5</v>
      </c>
      <c r="E5" s="9">
        <v>4.8</v>
      </c>
      <c r="F5" s="10">
        <v>5</v>
      </c>
      <c r="G5" s="6">
        <f t="shared" ref="G5:G13" si="0">AVERAGE(C5:F5)</f>
        <v>5</v>
      </c>
      <c r="H5" s="5" t="str">
        <f t="shared" ref="H5:H13" si="1">IF(AND(G5&gt;=$H$16,G5&lt;$H$17),$I$16,IF(AND(G5&gt;=$H$17,G5&lt;$H$18),$I$17,IF(AND(G5&gt;=$H$18,G5&lt;$H$19),$I$18,IF(AND(G5&gt;=$H$19,G5&lt;$H$20),$I$19,$I$20))))</f>
        <v>C</v>
      </c>
      <c r="I5" s="5" t="str">
        <f t="shared" ref="I5:I13" si="2">VLOOKUP(G5,$H$15:$I$20,2,TRUE)</f>
        <v>C</v>
      </c>
      <c r="J5" s="25" t="str">
        <f t="shared" ref="J5:J13" si="3">IF(G5&lt;2.5,"Reprovado",IF(G5&lt;5,"Recuperação",IF(G5&gt;=5, "Aprovado",)))</f>
        <v>Aprovado</v>
      </c>
      <c r="K5" t="s">
        <v>38</v>
      </c>
      <c r="L5" t="s">
        <v>35</v>
      </c>
    </row>
    <row r="6" spans="1:12" x14ac:dyDescent="0.25">
      <c r="A6" s="3">
        <v>3</v>
      </c>
      <c r="B6" s="4" t="s">
        <v>12</v>
      </c>
      <c r="C6" s="6">
        <v>9</v>
      </c>
      <c r="D6" s="9">
        <v>9</v>
      </c>
      <c r="E6" s="9">
        <v>10</v>
      </c>
      <c r="F6" s="10">
        <v>9</v>
      </c>
      <c r="G6" s="6">
        <f t="shared" si="0"/>
        <v>9.25</v>
      </c>
      <c r="H6" s="5" t="str">
        <f t="shared" si="1"/>
        <v>A</v>
      </c>
      <c r="I6" s="5" t="str">
        <f t="shared" si="2"/>
        <v>A</v>
      </c>
      <c r="J6" s="25" t="str">
        <f t="shared" si="3"/>
        <v>Aprovado</v>
      </c>
      <c r="K6" t="s">
        <v>37</v>
      </c>
      <c r="L6" t="s">
        <v>36</v>
      </c>
    </row>
    <row r="7" spans="1:12" x14ac:dyDescent="0.25">
      <c r="A7" s="3">
        <v>4</v>
      </c>
      <c r="B7" s="4" t="s">
        <v>13</v>
      </c>
      <c r="C7" s="21">
        <v>1</v>
      </c>
      <c r="D7" s="22">
        <v>1</v>
      </c>
      <c r="E7" s="22">
        <v>1</v>
      </c>
      <c r="F7" s="23">
        <v>1</v>
      </c>
      <c r="G7" s="6">
        <f t="shared" si="0"/>
        <v>1</v>
      </c>
      <c r="H7" s="5" t="str">
        <f t="shared" si="1"/>
        <v>E</v>
      </c>
      <c r="I7" s="5" t="str">
        <f t="shared" si="2"/>
        <v>E</v>
      </c>
      <c r="J7" s="25" t="str">
        <f t="shared" si="3"/>
        <v>Reprovado</v>
      </c>
    </row>
    <row r="8" spans="1:12" x14ac:dyDescent="0.25">
      <c r="A8" s="3">
        <v>5</v>
      </c>
      <c r="B8" s="4" t="s">
        <v>14</v>
      </c>
      <c r="C8" s="6">
        <v>3.6</v>
      </c>
      <c r="D8" s="9">
        <v>4.5</v>
      </c>
      <c r="E8" s="9">
        <v>6.3</v>
      </c>
      <c r="F8" s="10">
        <v>3.5</v>
      </c>
      <c r="G8" s="6">
        <f t="shared" si="0"/>
        <v>4.4749999999999996</v>
      </c>
      <c r="H8" s="5" t="str">
        <f t="shared" si="1"/>
        <v>D</v>
      </c>
      <c r="I8" s="5" t="str">
        <f t="shared" si="2"/>
        <v>D</v>
      </c>
      <c r="J8" s="25" t="str">
        <f t="shared" si="3"/>
        <v>Recuperação</v>
      </c>
    </row>
    <row r="9" spans="1:12" x14ac:dyDescent="0.25">
      <c r="A9" s="3">
        <v>6</v>
      </c>
      <c r="B9" s="4" t="s">
        <v>15</v>
      </c>
      <c r="C9" s="6">
        <v>9</v>
      </c>
      <c r="D9" s="9">
        <v>8.6999999999999993</v>
      </c>
      <c r="E9" s="9">
        <v>4.2</v>
      </c>
      <c r="F9" s="10">
        <v>7.8</v>
      </c>
      <c r="G9" s="6">
        <f t="shared" si="0"/>
        <v>7.4249999999999998</v>
      </c>
      <c r="H9" s="5" t="str">
        <f t="shared" si="1"/>
        <v>B</v>
      </c>
      <c r="I9" s="5" t="str">
        <f t="shared" si="2"/>
        <v>B</v>
      </c>
      <c r="J9" s="25" t="str">
        <f t="shared" si="3"/>
        <v>Aprovado</v>
      </c>
    </row>
    <row r="10" spans="1:12" x14ac:dyDescent="0.25">
      <c r="A10" s="3">
        <v>7</v>
      </c>
      <c r="B10" s="4" t="s">
        <v>16</v>
      </c>
      <c r="C10" s="6">
        <v>2.9</v>
      </c>
      <c r="D10" s="9">
        <v>3.9</v>
      </c>
      <c r="E10" s="9">
        <v>2.2999999999999998</v>
      </c>
      <c r="F10" s="10">
        <v>3.7</v>
      </c>
      <c r="G10" s="6">
        <f t="shared" si="0"/>
        <v>3.2</v>
      </c>
      <c r="H10" s="5" t="str">
        <f t="shared" si="1"/>
        <v>D</v>
      </c>
      <c r="I10" s="5" t="str">
        <f t="shared" si="2"/>
        <v>D</v>
      </c>
      <c r="J10" s="25" t="str">
        <f t="shared" si="3"/>
        <v>Recuperação</v>
      </c>
    </row>
    <row r="11" spans="1:12" x14ac:dyDescent="0.25">
      <c r="A11" s="3">
        <v>8</v>
      </c>
      <c r="B11" s="4" t="s">
        <v>17</v>
      </c>
      <c r="C11" s="6">
        <v>9.3000000000000007</v>
      </c>
      <c r="D11" s="9">
        <v>9.5</v>
      </c>
      <c r="E11" s="9">
        <v>9.5</v>
      </c>
      <c r="F11" s="10">
        <v>9.5</v>
      </c>
      <c r="G11" s="6">
        <f t="shared" si="0"/>
        <v>9.4499999999999993</v>
      </c>
      <c r="H11" s="5" t="str">
        <f t="shared" si="1"/>
        <v>A</v>
      </c>
      <c r="I11" s="5" t="str">
        <f t="shared" si="2"/>
        <v>A</v>
      </c>
      <c r="J11" s="25" t="str">
        <f t="shared" si="3"/>
        <v>Aprovado</v>
      </c>
    </row>
    <row r="12" spans="1:12" x14ac:dyDescent="0.25">
      <c r="A12" s="3">
        <v>9</v>
      </c>
      <c r="B12" s="4" t="s">
        <v>18</v>
      </c>
      <c r="C12" s="6">
        <v>3.5</v>
      </c>
      <c r="D12" s="9">
        <v>1</v>
      </c>
      <c r="E12" s="9">
        <v>5.5</v>
      </c>
      <c r="F12" s="10">
        <v>6.5</v>
      </c>
      <c r="G12" s="6">
        <f t="shared" si="0"/>
        <v>4.125</v>
      </c>
      <c r="H12" s="5" t="str">
        <f t="shared" si="1"/>
        <v>D</v>
      </c>
      <c r="I12" s="5" t="str">
        <f t="shared" si="2"/>
        <v>D</v>
      </c>
      <c r="J12" s="25" t="str">
        <f t="shared" si="3"/>
        <v>Recuperação</v>
      </c>
    </row>
    <row r="13" spans="1:12" x14ac:dyDescent="0.25">
      <c r="A13" s="3">
        <v>10</v>
      </c>
      <c r="B13" s="4" t="s">
        <v>19</v>
      </c>
      <c r="C13" s="6">
        <v>8</v>
      </c>
      <c r="D13" s="9">
        <v>7.9</v>
      </c>
      <c r="E13" s="9">
        <v>10</v>
      </c>
      <c r="F13" s="10">
        <v>6.5</v>
      </c>
      <c r="G13" s="6">
        <f t="shared" si="0"/>
        <v>8.1</v>
      </c>
      <c r="H13" s="5" t="str">
        <f t="shared" si="1"/>
        <v>B</v>
      </c>
      <c r="I13" s="5" t="str">
        <f t="shared" si="2"/>
        <v>B</v>
      </c>
      <c r="J13" s="25" t="str">
        <f t="shared" si="3"/>
        <v>Aprovado</v>
      </c>
    </row>
    <row r="15" spans="1:12" x14ac:dyDescent="0.25">
      <c r="A15" s="31" t="s">
        <v>20</v>
      </c>
      <c r="B15" s="32"/>
      <c r="C15" s="11">
        <f>LARGE(C4:C13,1)</f>
        <v>9.3000000000000007</v>
      </c>
      <c r="D15" s="11">
        <f t="shared" ref="D15:F15" si="4">LARGE(D4:D13,1)</f>
        <v>9.5</v>
      </c>
      <c r="E15" s="11">
        <f t="shared" si="4"/>
        <v>10</v>
      </c>
      <c r="F15" s="11">
        <f t="shared" si="4"/>
        <v>9.5</v>
      </c>
      <c r="H15" s="1" t="s">
        <v>21</v>
      </c>
      <c r="I15" s="1" t="s">
        <v>8</v>
      </c>
    </row>
    <row r="16" spans="1:12" x14ac:dyDescent="0.25">
      <c r="A16" s="31" t="s">
        <v>22</v>
      </c>
      <c r="B16" s="32"/>
      <c r="C16" s="11">
        <f>SMALL(C4:C13,1)</f>
        <v>1</v>
      </c>
      <c r="D16" s="11">
        <f t="shared" ref="D16:F16" si="5">SMALL(D4:D13,1)</f>
        <v>1</v>
      </c>
      <c r="E16" s="11">
        <f t="shared" si="5"/>
        <v>1</v>
      </c>
      <c r="F16" s="11">
        <f t="shared" si="5"/>
        <v>1</v>
      </c>
      <c r="H16" s="6">
        <v>0</v>
      </c>
      <c r="I16" s="15" t="s">
        <v>23</v>
      </c>
    </row>
    <row r="17" spans="1:9" x14ac:dyDescent="0.25">
      <c r="H17" s="6">
        <v>2.5</v>
      </c>
      <c r="I17" s="14" t="s">
        <v>24</v>
      </c>
    </row>
    <row r="18" spans="1:9" ht="18.75" customHeight="1" x14ac:dyDescent="0.25">
      <c r="A18" s="30" t="s">
        <v>25</v>
      </c>
      <c r="B18" s="30"/>
      <c r="C18" s="12">
        <f>LARGE(C4:F13,1)</f>
        <v>10</v>
      </c>
      <c r="D18" s="24"/>
      <c r="H18" s="6">
        <v>5</v>
      </c>
      <c r="I18" s="16" t="s">
        <v>26</v>
      </c>
    </row>
    <row r="19" spans="1:9" x14ac:dyDescent="0.25">
      <c r="A19" s="29" t="s">
        <v>27</v>
      </c>
      <c r="B19" s="29"/>
      <c r="C19" s="6">
        <f>SMALL(C4:F13,1)</f>
        <v>1</v>
      </c>
      <c r="D19" s="24"/>
      <c r="H19" s="6">
        <v>7</v>
      </c>
      <c r="I19" s="17" t="s">
        <v>28</v>
      </c>
    </row>
    <row r="20" spans="1:9" x14ac:dyDescent="0.25">
      <c r="H20" s="6">
        <v>9</v>
      </c>
      <c r="I20" s="18" t="s">
        <v>29</v>
      </c>
    </row>
    <row r="21" spans="1:9" x14ac:dyDescent="0.25">
      <c r="B21" s="29" t="s">
        <v>30</v>
      </c>
      <c r="C21" s="29"/>
      <c r="D21" s="13">
        <f>LARGE(G4:G13,1)</f>
        <v>9.4499999999999993</v>
      </c>
    </row>
    <row r="22" spans="1:9" x14ac:dyDescent="0.25">
      <c r="B22" s="29" t="s">
        <v>31</v>
      </c>
      <c r="C22" s="29"/>
      <c r="D22" s="13">
        <f>SMALL(G4:G13,1)</f>
        <v>1</v>
      </c>
    </row>
    <row r="24" spans="1:9" x14ac:dyDescent="0.25">
      <c r="B24" s="26" t="s">
        <v>40</v>
      </c>
      <c r="C24" s="27"/>
      <c r="D24" s="4">
        <f>COUNTIF(J4:J13,L4)</f>
        <v>5</v>
      </c>
    </row>
    <row r="25" spans="1:9" x14ac:dyDescent="0.25">
      <c r="B25" s="26" t="s">
        <v>41</v>
      </c>
      <c r="C25" s="27"/>
      <c r="D25" s="4">
        <f>COUNTIF(J4:J13,L5)</f>
        <v>3</v>
      </c>
    </row>
    <row r="26" spans="1:9" x14ac:dyDescent="0.25">
      <c r="B26" s="26" t="s">
        <v>42</v>
      </c>
      <c r="C26" s="27"/>
      <c r="D26" s="4">
        <f>COUNTIF(J4:J13,L6)</f>
        <v>2</v>
      </c>
    </row>
  </sheetData>
  <mergeCells count="10">
    <mergeCell ref="B24:C24"/>
    <mergeCell ref="B25:C25"/>
    <mergeCell ref="B26:C26"/>
    <mergeCell ref="A1:J1"/>
    <mergeCell ref="B21:C21"/>
    <mergeCell ref="B22:C22"/>
    <mergeCell ref="A19:B19"/>
    <mergeCell ref="A18:B18"/>
    <mergeCell ref="A15:B15"/>
    <mergeCell ref="A16:B16"/>
  </mergeCells>
  <conditionalFormatting sqref="M10">
    <cfRule type="cellIs" dxfId="3" priority="20" operator="equal">
      <formula>"Recuperação"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3E9650C-8378-43A7-B6D4-AB3C21BBAAEC}">
            <xm:f>NOT(ISERROR(SEARCH($L$4,J4)))</xm:f>
            <xm:f>$L$4</xm:f>
            <x14:dxf>
              <font>
                <b val="0"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0C918C13-62B5-47BB-89E0-A117A301F247}">
            <xm:f>NOT(ISERROR(SEARCH($L$5,J4)))</xm:f>
            <xm:f>$L$5</xm:f>
            <x14:dxf>
              <font>
                <b val="0"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1" operator="containsText" id="{130F8A7A-0B33-4A39-AFC2-76EDCA24C089}">
            <xm:f>NOT(ISERROR(SEARCH($L$6,J4)))</xm:f>
            <xm:f>$L$6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J4:J13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14f1fa-7879-43ca-9f92-53532022006d">
      <Terms xmlns="http://schemas.microsoft.com/office/infopath/2007/PartnerControls"/>
    </lcf76f155ced4ddcb4097134ff3c332f>
    <ReferenceId xmlns="c614f1fa-7879-43ca-9f92-53532022006d" xsi:nil="true"/>
    <TaxCatchAll xmlns="6851539c-b1ce-4092-8b7c-8fc8473ea29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2F356A195F4248A4E016718F5FE0F9" ma:contentTypeVersion="9" ma:contentTypeDescription="Create a new document." ma:contentTypeScope="" ma:versionID="b545890f54beaad377cfd2e7dc8e40b4">
  <xsd:schema xmlns:xsd="http://www.w3.org/2001/XMLSchema" xmlns:xs="http://www.w3.org/2001/XMLSchema" xmlns:p="http://schemas.microsoft.com/office/2006/metadata/properties" xmlns:ns2="c614f1fa-7879-43ca-9f92-53532022006d" xmlns:ns3="6851539c-b1ce-4092-8b7c-8fc8473ea29b" targetNamespace="http://schemas.microsoft.com/office/2006/metadata/properties" ma:root="true" ma:fieldsID="c897d9c7818d03349f753ef0505aa042" ns2:_="" ns3:_="">
    <xsd:import namespace="c614f1fa-7879-43ca-9f92-53532022006d"/>
    <xsd:import namespace="6851539c-b1ce-4092-8b7c-8fc8473ea2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4f1fa-7879-43ca-9f92-53532022006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1539c-b1ce-4092-8b7c-8fc8473ea29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83915e4-8174-4da1-85ae-bf14d0763c3f}" ma:internalName="TaxCatchAll" ma:showField="CatchAllData" ma:web="6851539c-b1ce-4092-8b7c-8fc8473ea2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C98C3-7454-425F-957D-198567308C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26F167-3058-4D22-8C26-50301517E7E7}">
  <ds:schemaRefs>
    <ds:schemaRef ds:uri="http://schemas.microsoft.com/office/2006/metadata/properties"/>
    <ds:schemaRef ds:uri="http://schemas.microsoft.com/office/infopath/2007/PartnerControls"/>
    <ds:schemaRef ds:uri="c614f1fa-7879-43ca-9f92-53532022006d"/>
    <ds:schemaRef ds:uri="6851539c-b1ce-4092-8b7c-8fc8473ea29b"/>
  </ds:schemaRefs>
</ds:datastoreItem>
</file>

<file path=customXml/itemProps3.xml><?xml version="1.0" encoding="utf-8"?>
<ds:datastoreItem xmlns:ds="http://schemas.openxmlformats.org/officeDocument/2006/customXml" ds:itemID="{AF852E18-A4BE-451B-AE5A-CD450D086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14f1fa-7879-43ca-9f92-53532022006d"/>
    <ds:schemaRef ds:uri="6851539c-b1ce-4092-8b7c-8fc8473ea2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Matemática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WEBSTER E NATANI</cp:lastModifiedBy>
  <dcterms:created xsi:type="dcterms:W3CDTF">2020-06-15T16:51:42Z</dcterms:created>
  <dcterms:modified xsi:type="dcterms:W3CDTF">2022-09-02T03:19:45Z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0x010100EC2F356A195F4248A4E016718F5FE0F9</vt:lpwstr>
  </property>
</Properties>
</file>