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 Code\Abigail - vsCode\Planets\misc\"/>
    </mc:Choice>
  </mc:AlternateContent>
  <xr:revisionPtr revIDLastSave="0" documentId="13_ncr:1_{AABB07C4-E4CB-4BA4-95AE-16823B5119D7}" xr6:coauthVersionLast="47" xr6:coauthVersionMax="47" xr10:uidLastSave="{00000000-0000-0000-0000-000000000000}"/>
  <bookViews>
    <workbookView xWindow="-120" yWindow="-120" windowWidth="29040" windowHeight="15840" xr2:uid="{4BE2928A-1D5D-4009-AE43-83C9699A86DE}"/>
  </bookViews>
  <sheets>
    <sheet name="Orig" sheetId="1" r:id="rId1"/>
    <sheet name="C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2" l="1"/>
  <c r="K39" i="2"/>
  <c r="H39" i="2"/>
  <c r="E39" i="2"/>
  <c r="N38" i="2"/>
  <c r="K38" i="2"/>
  <c r="H38" i="2"/>
  <c r="E38" i="2"/>
  <c r="N30" i="2"/>
  <c r="M30" i="2"/>
  <c r="L30" i="2"/>
  <c r="K30" i="2"/>
  <c r="J30" i="2"/>
  <c r="I30" i="2"/>
  <c r="G30" i="2"/>
  <c r="F30" i="2"/>
  <c r="H30" i="2" s="1"/>
  <c r="D30" i="2"/>
  <c r="C30" i="2"/>
  <c r="E30" i="2" s="1"/>
  <c r="M29" i="2"/>
  <c r="L29" i="2"/>
  <c r="N29" i="2" s="1"/>
  <c r="J29" i="2"/>
  <c r="I29" i="2"/>
  <c r="K29" i="2" s="1"/>
  <c r="G29" i="2"/>
  <c r="H29" i="2" s="1"/>
  <c r="F29" i="2"/>
  <c r="D29" i="2"/>
  <c r="C29" i="2"/>
  <c r="E29" i="2" s="1"/>
  <c r="M28" i="2"/>
  <c r="N28" i="2" s="1"/>
  <c r="L28" i="2"/>
  <c r="K28" i="2"/>
  <c r="J28" i="2"/>
  <c r="I28" i="2"/>
  <c r="G28" i="2"/>
  <c r="F28" i="2"/>
  <c r="H28" i="2" s="1"/>
  <c r="D28" i="2"/>
  <c r="C28" i="2"/>
  <c r="E28" i="2" s="1"/>
  <c r="M9" i="2"/>
  <c r="L9" i="2"/>
  <c r="J9" i="2"/>
  <c r="I9" i="2"/>
  <c r="G9" i="2"/>
  <c r="F9" i="2"/>
  <c r="D9" i="2"/>
  <c r="C9" i="2"/>
  <c r="N7" i="2"/>
  <c r="K7" i="2"/>
  <c r="H7" i="2"/>
  <c r="E7" i="2"/>
  <c r="N6" i="2"/>
  <c r="K6" i="2"/>
  <c r="H6" i="2"/>
  <c r="E6" i="2"/>
  <c r="N5" i="2"/>
  <c r="K5" i="2"/>
  <c r="H5" i="2"/>
  <c r="E5" i="2"/>
  <c r="C9" i="1"/>
  <c r="L9" i="1"/>
  <c r="I9" i="1"/>
  <c r="F9" i="1"/>
  <c r="D9" i="1"/>
  <c r="G9" i="1"/>
  <c r="J9" i="1"/>
  <c r="M9" i="1"/>
  <c r="N6" i="1"/>
  <c r="K6" i="1"/>
  <c r="H6" i="1"/>
  <c r="E6" i="1"/>
  <c r="N5" i="1"/>
  <c r="K5" i="1"/>
  <c r="H5" i="1"/>
  <c r="E5" i="1"/>
  <c r="N39" i="1"/>
  <c r="K39" i="1"/>
  <c r="H39" i="1"/>
  <c r="E39" i="1"/>
  <c r="N38" i="1"/>
  <c r="K38" i="1"/>
  <c r="H38" i="1"/>
  <c r="E38" i="1"/>
  <c r="M30" i="1"/>
  <c r="M29" i="1"/>
  <c r="M28" i="1"/>
  <c r="J30" i="1"/>
  <c r="J29" i="1"/>
  <c r="J28" i="1"/>
  <c r="G30" i="1"/>
  <c r="G29" i="1"/>
  <c r="G28" i="1"/>
  <c r="D30" i="1"/>
  <c r="D29" i="1"/>
  <c r="D28" i="1"/>
  <c r="L28" i="1"/>
  <c r="L30" i="1"/>
  <c r="N30" i="1" s="1"/>
  <c r="L29" i="1"/>
  <c r="N29" i="1" s="1"/>
  <c r="I30" i="1"/>
  <c r="I29" i="1"/>
  <c r="I28" i="1"/>
  <c r="K28" i="1" s="1"/>
  <c r="F30" i="1"/>
  <c r="H30" i="1" s="1"/>
  <c r="F29" i="1"/>
  <c r="F28" i="1"/>
  <c r="C29" i="1"/>
  <c r="C30" i="1"/>
  <c r="C28" i="1"/>
  <c r="N7" i="1"/>
  <c r="K7" i="1"/>
  <c r="H7" i="1"/>
  <c r="E7" i="1"/>
  <c r="E29" i="1" l="1"/>
  <c r="K30" i="1"/>
  <c r="N28" i="1"/>
  <c r="E30" i="1"/>
  <c r="K29" i="1"/>
  <c r="E28" i="1"/>
  <c r="H28" i="1"/>
  <c r="H29" i="1"/>
</calcChain>
</file>

<file path=xl/sharedStrings.xml><?xml version="1.0" encoding="utf-8"?>
<sst xmlns="http://schemas.openxmlformats.org/spreadsheetml/2006/main" count="92" uniqueCount="31">
  <si>
    <t>Venus</t>
  </si>
  <si>
    <t>Earth</t>
  </si>
  <si>
    <t>Mars</t>
  </si>
  <si>
    <t>DTS - Distance to Sun</t>
  </si>
  <si>
    <t>Simulation</t>
  </si>
  <si>
    <t>Actual</t>
  </si>
  <si>
    <t>% dev</t>
  </si>
  <si>
    <t>Actuals obtained from NASA's Planetary Fact Sheet  (https://nssdc.gsfc.nasa.gov/planetary/factsheet/)</t>
  </si>
  <si>
    <r>
      <t>Average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</si>
  <si>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Minimum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</si>
  <si>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t>AU</t>
  </si>
  <si>
    <t>AU units</t>
  </si>
  <si>
    <t>https://en.wikipedia.org/wiki/Orbital_eccentricity</t>
  </si>
  <si>
    <t>AVERAGE</t>
  </si>
  <si>
    <t>MINIMUM</t>
  </si>
  <si>
    <t>MAXIMUM</t>
  </si>
  <si>
    <t>Avg = (min + max) / 2</t>
  </si>
  <si>
    <t>SIM</t>
  </si>
  <si>
    <t>ACT</t>
  </si>
  <si>
    <t>MARS: average -0.88% is closer to the sun</t>
  </si>
  <si>
    <t>MARS: minimum 8.38% is further from the sun</t>
  </si>
  <si>
    <t>MARS: maximum -9.15% is closer to the sun</t>
  </si>
  <si>
    <t xml:space="preserve">Mercury </t>
  </si>
  <si>
    <t>bad input</t>
  </si>
  <si>
    <t>program error</t>
  </si>
  <si>
    <t>jupiter</t>
  </si>
  <si>
    <t>numerical method (Euler's Method)</t>
  </si>
  <si>
    <r>
      <t>(10</t>
    </r>
    <r>
      <rPr>
        <b/>
        <vertAlign val="superscript"/>
        <sz val="14"/>
        <color rgb="FFFF0000"/>
        <rFont val="Calibri"/>
        <family val="2"/>
        <scheme val="minor"/>
      </rPr>
      <t>6</t>
    </r>
    <r>
      <rPr>
        <b/>
        <sz val="14"/>
        <color rgb="FFFF0000"/>
        <rFont val="Calibri"/>
        <family val="2"/>
        <scheme val="minor"/>
      </rPr>
      <t xml:space="preserve"> km)</t>
    </r>
  </si>
  <si>
    <r>
      <t xml:space="preserve">Minimum DTS </t>
    </r>
    <r>
      <rPr>
        <b/>
        <sz val="14"/>
        <color rgb="FFFF0000"/>
        <rFont val="Calibri"/>
        <family val="2"/>
        <scheme val="minor"/>
      </rPr>
      <t xml:space="preserve"> (10</t>
    </r>
    <r>
      <rPr>
        <b/>
        <vertAlign val="superscript"/>
        <sz val="14"/>
        <color rgb="FFFF0000"/>
        <rFont val="Calibri"/>
        <family val="2"/>
        <scheme val="minor"/>
      </rPr>
      <t>6</t>
    </r>
    <r>
      <rPr>
        <b/>
        <sz val="14"/>
        <color rgb="FFFF0000"/>
        <rFont val="Calibri"/>
        <family val="2"/>
        <scheme val="minor"/>
      </rPr>
      <t xml:space="preserve"> km)</t>
    </r>
  </si>
  <si>
    <r>
      <t xml:space="preserve">Average DTS  </t>
    </r>
    <r>
      <rPr>
        <b/>
        <sz val="14"/>
        <color rgb="FFFF0000"/>
        <rFont val="Calibri"/>
        <family val="2"/>
        <scheme val="minor"/>
      </rPr>
      <t>(10</t>
    </r>
    <r>
      <rPr>
        <b/>
        <vertAlign val="superscript"/>
        <sz val="14"/>
        <color rgb="FFFF0000"/>
        <rFont val="Calibri"/>
        <family val="2"/>
        <scheme val="minor"/>
      </rPr>
      <t>6</t>
    </r>
    <r>
      <rPr>
        <b/>
        <sz val="14"/>
        <color rgb="FFFF0000"/>
        <rFont val="Calibri"/>
        <family val="2"/>
        <scheme val="minor"/>
      </rPr>
      <t xml:space="preserve"> km)</t>
    </r>
  </si>
  <si>
    <r>
      <t xml:space="preserve">Maximum DTS  </t>
    </r>
    <r>
      <rPr>
        <b/>
        <sz val="14"/>
        <color rgb="FFFF0000"/>
        <rFont val="Calibri"/>
        <family val="2"/>
        <scheme val="minor"/>
      </rPr>
      <t>(10</t>
    </r>
    <r>
      <rPr>
        <b/>
        <vertAlign val="superscript"/>
        <sz val="14"/>
        <color rgb="FFFF0000"/>
        <rFont val="Calibri"/>
        <family val="2"/>
        <scheme val="minor"/>
      </rPr>
      <t>6</t>
    </r>
    <r>
      <rPr>
        <b/>
        <sz val="14"/>
        <color rgb="FFFF0000"/>
        <rFont val="Calibri"/>
        <family val="2"/>
        <scheme val="minor"/>
      </rPr>
      <t xml:space="preserve"> km)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</si>
</sst>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1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14"/>
      <color rgb="FFFF0000"/>
      <name val="Calibri"/>
      <family val="2"/>
      <scheme val="minor"/>
    </font>
    <font>
      <b/>
      <vertAlign val="superscript"/>
      <sz val="14"/>
      <color rgb="FFFF0000"/>
      <name val="Calibri"/>
      <family val="2"/>
      <scheme val="minor"/>
    </font>
    <font>
      <sz val="16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6" fillId="0" borderId="0" xfId="2" applyAlignment="1">
      <alignment horizontal="left" vertical="center"/>
    </xf>
    <xf numFmtId="0" fontId="0" fillId="2" borderId="0" xfId="0" applyFill="1" applyAlignment="1">
      <alignment horizontal="right" vertical="center"/>
    </xf>
    <xf numFmtId="165" fontId="0" fillId="2" borderId="0" xfId="0" applyNumberFormat="1" applyFill="1" applyAlignment="1">
      <alignment horizontal="left" vertical="center"/>
    </xf>
    <xf numFmtId="10" fontId="3" fillId="0" borderId="0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0" borderId="12" xfId="1" applyNumberFormat="1" applyFont="1" applyBorder="1" applyAlignment="1">
      <alignment horizontal="center" vertical="center"/>
    </xf>
    <xf numFmtId="10" fontId="9" fillId="0" borderId="15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0" borderId="5" xfId="0" applyFont="1" applyBorder="1" applyAlignment="1">
      <alignment horizontal="center" vertical="top"/>
    </xf>
    <xf numFmtId="164" fontId="12" fillId="0" borderId="7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10" xfId="0" applyNumberFormat="1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1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MERCURY</a:t>
            </a:r>
            <a:br>
              <a:rPr lang="en-US" sz="1200" b="1"/>
            </a:br>
            <a:r>
              <a:rPr lang="en-US" sz="1200" b="1"/>
              <a:t>(Distance To The Sun - 10</a:t>
            </a:r>
            <a:r>
              <a:rPr lang="en-US" sz="1200" b="1" baseline="30000"/>
              <a:t>6</a:t>
            </a:r>
            <a:r>
              <a:rPr lang="en-US" sz="1200" b="1"/>
              <a:t> 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489142475339796E-2"/>
          <c:y val="0.14856481481481484"/>
          <c:w val="0.78230035856527569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v>Perihelion (min)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Orig!$C$5:$D$5</c:f>
              <c:numCache>
                <c:formatCode>0.0</c:formatCode>
                <c:ptCount val="2"/>
                <c:pt idx="0">
                  <c:v>54.6</c:v>
                </c:pt>
                <c:pt idx="1">
                  <c:v>46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5E8B-4D9B-B655-6B5DE5BE9932}"/>
            </c:ext>
          </c:extLst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Orig!$C$6:$D$6</c:f>
              <c:numCache>
                <c:formatCode>0.0</c:formatCode>
                <c:ptCount val="2"/>
                <c:pt idx="0">
                  <c:v>56.9</c:v>
                </c:pt>
                <c:pt idx="1">
                  <c:v>57.9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1-5E8B-4D9B-B655-6B5DE5BE9932}"/>
            </c:ext>
          </c:extLst>
        </c:ser>
        <c:ser>
          <c:idx val="2"/>
          <c:order val="2"/>
          <c:tx>
            <c:v>Aphelion (max)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Orig!$C$7:$D$7</c:f>
              <c:numCache>
                <c:formatCode>0.0</c:formatCode>
                <c:ptCount val="2"/>
                <c:pt idx="0">
                  <c:v>59.1</c:v>
                </c:pt>
                <c:pt idx="1">
                  <c:v>69.8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2-5E8B-4D9B-B655-6B5DE5BE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324063"/>
        <c:axId val="267319743"/>
        <c:axId val="463152175"/>
      </c:bar3DChart>
      <c:catAx>
        <c:axId val="267324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Nasa Actual</a:t>
                </a:r>
                <a:r>
                  <a:rPr lang="en-US" baseline="0"/>
                  <a:t>   vs   Simulation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7319743"/>
        <c:crosses val="autoZero"/>
        <c:auto val="1"/>
        <c:lblAlgn val="ctr"/>
        <c:lblOffset val="100"/>
        <c:noMultiLvlLbl val="0"/>
      </c:catAx>
      <c:valAx>
        <c:axId val="2673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 Sum (10</a:t>
                </a:r>
                <a:r>
                  <a:rPr lang="en-US" baseline="30000"/>
                  <a:t>6</a:t>
                </a:r>
                <a:r>
                  <a:rPr lang="en-US"/>
                  <a:t> km)</a:t>
                </a:r>
              </a:p>
            </c:rich>
          </c:tx>
          <c:layout>
            <c:manualLayout>
              <c:xMode val="edge"/>
              <c:yMode val="edge"/>
              <c:x val="5.7507144256754815E-3"/>
              <c:y val="0.4079305353259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4063"/>
        <c:crosses val="autoZero"/>
        <c:crossBetween val="between"/>
      </c:valAx>
      <c:serAx>
        <c:axId val="463152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974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MERCURY</a:t>
            </a:r>
            <a:br>
              <a:rPr lang="en-US" sz="1200" b="1"/>
            </a:br>
            <a:r>
              <a:rPr lang="en-US" sz="1200" b="1"/>
              <a:t>(Distance To The Sun - 10</a:t>
            </a:r>
            <a:r>
              <a:rPr lang="en-US" sz="1200" b="1" baseline="30000"/>
              <a:t>6</a:t>
            </a:r>
            <a:r>
              <a:rPr lang="en-US" sz="1200" b="1"/>
              <a:t> 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489142475339796E-2"/>
          <c:y val="0.14856481481481484"/>
          <c:w val="0.78230035856527569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v>Perihelion (min)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Copy!$C$5:$D$5</c:f>
              <c:numCache>
                <c:formatCode>0.0</c:formatCode>
                <c:ptCount val="2"/>
                <c:pt idx="0">
                  <c:v>54.6</c:v>
                </c:pt>
                <c:pt idx="1">
                  <c:v>46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BA1C-48C0-87DF-BA03AE87A974}"/>
            </c:ext>
          </c:extLst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Copy!$C$6:$D$6</c:f>
              <c:numCache>
                <c:formatCode>0.0</c:formatCode>
                <c:ptCount val="2"/>
                <c:pt idx="0">
                  <c:v>56.9</c:v>
                </c:pt>
                <c:pt idx="1">
                  <c:v>57.9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1-BA1C-48C0-87DF-BA03AE87A974}"/>
            </c:ext>
          </c:extLst>
        </c:ser>
        <c:ser>
          <c:idx val="2"/>
          <c:order val="2"/>
          <c:tx>
            <c:v>Aphelion (max)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Copy!$C$7:$D$7</c:f>
              <c:numCache>
                <c:formatCode>0.0</c:formatCode>
                <c:ptCount val="2"/>
                <c:pt idx="0">
                  <c:v>59.1</c:v>
                </c:pt>
                <c:pt idx="1">
                  <c:v>69.8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2-BA1C-48C0-87DF-BA03AE87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324063"/>
        <c:axId val="267319743"/>
        <c:axId val="463152175"/>
      </c:bar3DChart>
      <c:catAx>
        <c:axId val="267324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Nasa Actual</a:t>
                </a:r>
                <a:r>
                  <a:rPr lang="en-US" baseline="0"/>
                  <a:t>   vs   Simulation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7319743"/>
        <c:crosses val="autoZero"/>
        <c:auto val="1"/>
        <c:lblAlgn val="ctr"/>
        <c:lblOffset val="100"/>
        <c:noMultiLvlLbl val="0"/>
      </c:catAx>
      <c:valAx>
        <c:axId val="2673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 Sum (10</a:t>
                </a:r>
                <a:r>
                  <a:rPr lang="en-US" baseline="30000"/>
                  <a:t>6</a:t>
                </a:r>
                <a:r>
                  <a:rPr lang="en-US"/>
                  <a:t> km)</a:t>
                </a:r>
              </a:p>
            </c:rich>
          </c:tx>
          <c:layout>
            <c:manualLayout>
              <c:xMode val="edge"/>
              <c:yMode val="edge"/>
              <c:x val="5.7507144256754815E-3"/>
              <c:y val="0.4079305353259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4063"/>
        <c:crosses val="autoZero"/>
        <c:crossBetween val="between"/>
      </c:valAx>
      <c:serAx>
        <c:axId val="463152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974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150203</xdr:colOff>
      <xdr:row>9</xdr:row>
      <xdr:rowOff>222005</xdr:rowOff>
    </xdr:from>
    <xdr:to>
      <xdr:col>11</xdr:col>
      <xdr:colOff>424962</xdr:colOff>
      <xdr:row>24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76D5A-7CE9-8969-AFE6-791EA21DB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50</xdr:row>
      <xdr:rowOff>0</xdr:rowOff>
    </xdr:from>
    <xdr:to>
      <xdr:col>14</xdr:col>
      <xdr:colOff>9525</xdr:colOff>
      <xdr:row>55</xdr:row>
      <xdr:rowOff>209550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C129F4-DCC7-DEBA-39E6-045075756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2325350"/>
          <a:ext cx="118776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150203</xdr:colOff>
      <xdr:row>9</xdr:row>
      <xdr:rowOff>222005</xdr:rowOff>
    </xdr:from>
    <xdr:to>
      <xdr:col>11</xdr:col>
      <xdr:colOff>424962</xdr:colOff>
      <xdr:row>24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A2DD2-5ABD-4C7E-9D48-42F8D6F7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50</xdr:row>
      <xdr:rowOff>0</xdr:rowOff>
    </xdr:from>
    <xdr:to>
      <xdr:col>14</xdr:col>
      <xdr:colOff>9525</xdr:colOff>
      <xdr:row>55</xdr:row>
      <xdr:rowOff>209550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2ADC9-EF68-4F40-B92B-2DA91F55B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2325350"/>
          <a:ext cx="118776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Orbital_eccentricit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Orbital_eccentri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A6CB-7DE9-4962-BB31-2ECBD6500398}">
  <dimension ref="A1:N67"/>
  <sheetViews>
    <sheetView tabSelected="1" topLeftCell="A43" zoomScale="130" zoomScaleNormal="130" workbookViewId="0">
      <selection activeCell="M15" sqref="M15"/>
    </sheetView>
  </sheetViews>
  <sheetFormatPr defaultRowHeight="18.75" x14ac:dyDescent="0.3"/>
  <cols>
    <col min="1" max="1" width="4.59765625" style="1" customWidth="1"/>
    <col min="2" max="2" width="19" style="1" customWidth="1"/>
    <col min="3" max="5" width="8.796875" style="2" customWidth="1"/>
    <col min="6" max="14" width="8.796875" style="1" customWidth="1"/>
    <col min="15" max="15" width="4.59765625" style="1" customWidth="1"/>
    <col min="16" max="16384" width="8.796875" style="1"/>
  </cols>
  <sheetData>
    <row r="1" spans="1:14" ht="28.5" x14ac:dyDescent="0.3">
      <c r="B1" s="36" t="s">
        <v>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9.5" thickBot="1" x14ac:dyDescent="0.35">
      <c r="I2" s="2"/>
      <c r="J2" s="2"/>
      <c r="K2" s="2"/>
    </row>
    <row r="3" spans="1:14" ht="22.5" customHeight="1" thickTop="1" thickBot="1" x14ac:dyDescent="0.35">
      <c r="B3" s="27" t="s">
        <v>3</v>
      </c>
      <c r="C3" s="38" t="s">
        <v>22</v>
      </c>
      <c r="D3" s="39"/>
      <c r="E3" s="40"/>
      <c r="F3" s="38" t="s">
        <v>0</v>
      </c>
      <c r="G3" s="39"/>
      <c r="H3" s="40"/>
      <c r="I3" s="38" t="s">
        <v>1</v>
      </c>
      <c r="J3" s="39"/>
      <c r="K3" s="40"/>
      <c r="L3" s="38" t="s">
        <v>2</v>
      </c>
      <c r="M3" s="39"/>
      <c r="N3" s="40"/>
    </row>
    <row r="4" spans="1:14" ht="22.5" thickTop="1" thickBot="1" x14ac:dyDescent="0.35">
      <c r="B4" s="29" t="s">
        <v>27</v>
      </c>
      <c r="C4" s="24" t="s">
        <v>4</v>
      </c>
      <c r="D4" s="25" t="s">
        <v>5</v>
      </c>
      <c r="E4" s="26" t="s">
        <v>6</v>
      </c>
      <c r="F4" s="24" t="s">
        <v>4</v>
      </c>
      <c r="G4" s="25" t="s">
        <v>5</v>
      </c>
      <c r="H4" s="26" t="s">
        <v>6</v>
      </c>
      <c r="I4" s="24" t="s">
        <v>4</v>
      </c>
      <c r="J4" s="25" t="s">
        <v>5</v>
      </c>
      <c r="K4" s="26" t="s">
        <v>6</v>
      </c>
      <c r="L4" s="24" t="s">
        <v>4</v>
      </c>
      <c r="M4" s="25" t="s">
        <v>5</v>
      </c>
      <c r="N4" s="26" t="s">
        <v>6</v>
      </c>
    </row>
    <row r="5" spans="1:14" ht="21.75" thickTop="1" x14ac:dyDescent="0.3">
      <c r="B5" s="18" t="s">
        <v>28</v>
      </c>
      <c r="C5" s="30">
        <v>54.6</v>
      </c>
      <c r="D5" s="31">
        <v>46</v>
      </c>
      <c r="E5" s="21">
        <f t="shared" ref="E5" si="0">(C5-D5)/C5</f>
        <v>0.15750915750915753</v>
      </c>
      <c r="F5" s="30">
        <v>106.6</v>
      </c>
      <c r="G5" s="31">
        <v>107.5</v>
      </c>
      <c r="H5" s="21">
        <f t="shared" ref="H5" si="1">(F5-G5)/F5</f>
        <v>-8.4427767354597165E-3</v>
      </c>
      <c r="I5" s="30">
        <v>148.30000000000001</v>
      </c>
      <c r="J5" s="31">
        <v>147.1</v>
      </c>
      <c r="K5" s="21">
        <f t="shared" ref="K5" si="2">(I5-J5)/I5</f>
        <v>8.0917060013487325E-3</v>
      </c>
      <c r="L5" s="30">
        <v>225.6</v>
      </c>
      <c r="M5" s="31">
        <v>206.7</v>
      </c>
      <c r="N5" s="21">
        <f t="shared" ref="N5" si="3">(L5-M5)/L5</f>
        <v>8.3776595744680882E-2</v>
      </c>
    </row>
    <row r="6" spans="1:14" ht="21" x14ac:dyDescent="0.3">
      <c r="B6" s="19" t="s">
        <v>29</v>
      </c>
      <c r="C6" s="32">
        <v>56.9</v>
      </c>
      <c r="D6" s="33">
        <v>57.9</v>
      </c>
      <c r="E6" s="22">
        <f>(C6-D6)/C6</f>
        <v>-1.7574692442882251E-2</v>
      </c>
      <c r="F6" s="32">
        <v>108.1</v>
      </c>
      <c r="G6" s="33">
        <v>108.2</v>
      </c>
      <c r="H6" s="22">
        <f>(F6-G6)/F6</f>
        <v>-9.2506938020359424E-4</v>
      </c>
      <c r="I6" s="32">
        <v>149.4</v>
      </c>
      <c r="J6" s="33">
        <v>149.6</v>
      </c>
      <c r="K6" s="22">
        <f>(I6-J6)/I6</f>
        <v>-1.3386880856759613E-3</v>
      </c>
      <c r="L6" s="32">
        <v>226</v>
      </c>
      <c r="M6" s="33">
        <v>228</v>
      </c>
      <c r="N6" s="22">
        <f>(L6-M6)/L6</f>
        <v>-8.8495575221238937E-3</v>
      </c>
    </row>
    <row r="7" spans="1:14" ht="21.75" thickBot="1" x14ac:dyDescent="0.35">
      <c r="B7" s="20" t="s">
        <v>30</v>
      </c>
      <c r="C7" s="34">
        <v>59.1</v>
      </c>
      <c r="D7" s="35">
        <v>69.8</v>
      </c>
      <c r="E7" s="23">
        <f t="shared" ref="E7" si="4">(C7-D7)/C7</f>
        <v>-0.18104906937394238</v>
      </c>
      <c r="F7" s="34">
        <v>109.6</v>
      </c>
      <c r="G7" s="35">
        <v>108.9</v>
      </c>
      <c r="H7" s="23">
        <f t="shared" ref="H7" si="5">(F7-G7)/F7</f>
        <v>6.3868613138685099E-3</v>
      </c>
      <c r="I7" s="34">
        <v>150.9</v>
      </c>
      <c r="J7" s="35">
        <v>152.1</v>
      </c>
      <c r="K7" s="23">
        <f t="shared" ref="K7" si="6">(I7-J7)/I7</f>
        <v>-7.9522862823060876E-3</v>
      </c>
      <c r="L7" s="34">
        <v>228.4</v>
      </c>
      <c r="M7" s="35">
        <v>249.3</v>
      </c>
      <c r="N7" s="23">
        <f t="shared" ref="N7" si="7">(L7-M7)/L7</f>
        <v>-9.1506129597197922E-2</v>
      </c>
    </row>
    <row r="8" spans="1:14" ht="19.5" thickTop="1" x14ac:dyDescent="0.3"/>
    <row r="9" spans="1:14" x14ac:dyDescent="0.3">
      <c r="B9" s="1" t="s">
        <v>16</v>
      </c>
      <c r="C9" s="11">
        <f>AVERAGE(C5:C7)</f>
        <v>56.866666666666667</v>
      </c>
      <c r="D9" s="11">
        <f>AVERAGE(D5:D7)</f>
        <v>57.9</v>
      </c>
      <c r="E9" s="11"/>
      <c r="F9" s="11">
        <f>AVERAGE(F5:F7)</f>
        <v>108.09999999999998</v>
      </c>
      <c r="G9" s="11">
        <f>AVERAGE(G5:G7)</f>
        <v>108.2</v>
      </c>
      <c r="H9" s="11"/>
      <c r="I9" s="11">
        <f>AVERAGE(I5:I7)</f>
        <v>149.53333333333333</v>
      </c>
      <c r="J9" s="11">
        <f>AVERAGE(J5:J7)</f>
        <v>149.6</v>
      </c>
      <c r="K9" s="11"/>
      <c r="L9" s="11">
        <f>AVERAGE(L5:L7)</f>
        <v>226.66666666666666</v>
      </c>
      <c r="M9" s="11">
        <f>AVERAGE(M5:M7)</f>
        <v>228</v>
      </c>
      <c r="N9" s="11"/>
    </row>
    <row r="11" spans="1:14" x14ac:dyDescent="0.3">
      <c r="A11" s="15" t="s">
        <v>10</v>
      </c>
      <c r="B11" s="16">
        <v>149.59787069999999</v>
      </c>
      <c r="C11" s="13"/>
      <c r="D11" s="13"/>
      <c r="F11" s="12"/>
    </row>
    <row r="12" spans="1:14" x14ac:dyDescent="0.3">
      <c r="A12" s="15"/>
      <c r="B12" s="16"/>
      <c r="C12" s="13"/>
      <c r="D12" s="13"/>
      <c r="F12" s="12"/>
    </row>
    <row r="13" spans="1:14" x14ac:dyDescent="0.3">
      <c r="A13" s="15"/>
      <c r="B13" s="16"/>
      <c r="C13" s="13"/>
      <c r="D13" s="13"/>
      <c r="F13" s="12"/>
    </row>
    <row r="14" spans="1:14" x14ac:dyDescent="0.3">
      <c r="A14" s="15"/>
      <c r="B14" s="16"/>
      <c r="C14" s="13"/>
      <c r="D14" s="13"/>
      <c r="F14" s="12"/>
    </row>
    <row r="15" spans="1:14" x14ac:dyDescent="0.3">
      <c r="A15" s="15"/>
      <c r="B15" s="16"/>
      <c r="C15" s="13"/>
      <c r="D15" s="13"/>
      <c r="F15" s="12"/>
    </row>
    <row r="16" spans="1:14" x14ac:dyDescent="0.3">
      <c r="A16" s="15"/>
      <c r="B16" s="16"/>
      <c r="C16" s="13"/>
      <c r="D16" s="13"/>
      <c r="F16" s="12"/>
    </row>
    <row r="17" spans="1:14" x14ac:dyDescent="0.3">
      <c r="A17" s="15"/>
      <c r="B17" s="16"/>
      <c r="C17" s="13"/>
      <c r="D17" s="13"/>
      <c r="F17" s="12"/>
    </row>
    <row r="18" spans="1:14" x14ac:dyDescent="0.3">
      <c r="A18" s="15"/>
      <c r="B18" s="16"/>
      <c r="C18" s="13"/>
      <c r="D18" s="13"/>
      <c r="F18" s="12"/>
    </row>
    <row r="19" spans="1:14" x14ac:dyDescent="0.3">
      <c r="A19" s="15"/>
      <c r="B19" s="16"/>
      <c r="C19" s="13"/>
      <c r="D19" s="13"/>
      <c r="F19" s="12"/>
    </row>
    <row r="20" spans="1:14" x14ac:dyDescent="0.3">
      <c r="A20" s="15"/>
      <c r="B20" s="16"/>
      <c r="C20" s="13"/>
      <c r="D20" s="13"/>
      <c r="F20" s="12"/>
    </row>
    <row r="21" spans="1:14" x14ac:dyDescent="0.3">
      <c r="A21" s="15"/>
      <c r="B21" s="16"/>
      <c r="C21" s="13"/>
      <c r="D21" s="13"/>
      <c r="F21" s="12"/>
    </row>
    <row r="22" spans="1:14" x14ac:dyDescent="0.3">
      <c r="A22" s="15"/>
      <c r="B22" s="16"/>
      <c r="C22" s="13"/>
      <c r="D22" s="13"/>
      <c r="F22" s="12"/>
    </row>
    <row r="23" spans="1:14" x14ac:dyDescent="0.3">
      <c r="A23" s="15"/>
      <c r="B23" s="16"/>
      <c r="C23" s="13"/>
      <c r="D23" s="13"/>
      <c r="F23" s="12"/>
    </row>
    <row r="24" spans="1:14" x14ac:dyDescent="0.3">
      <c r="A24" s="15"/>
      <c r="B24" s="16"/>
      <c r="C24" s="13"/>
      <c r="D24" s="13"/>
      <c r="F24" s="12"/>
    </row>
    <row r="25" spans="1:14" x14ac:dyDescent="0.3">
      <c r="A25" s="15"/>
      <c r="B25" s="16"/>
      <c r="C25" s="13"/>
      <c r="D25" s="13"/>
      <c r="F25" s="12"/>
    </row>
    <row r="26" spans="1:14" x14ac:dyDescent="0.3">
      <c r="C26" s="37" t="s">
        <v>11</v>
      </c>
      <c r="D26" s="37"/>
      <c r="E26" s="37"/>
      <c r="F26" s="37"/>
      <c r="G26" s="37"/>
      <c r="H26" s="37"/>
      <c r="I26" s="37"/>
      <c r="J26" s="37"/>
      <c r="K26" s="37"/>
      <c r="L26" s="37"/>
    </row>
    <row r="27" spans="1:14" x14ac:dyDescent="0.3">
      <c r="C27" s="2" t="s">
        <v>17</v>
      </c>
      <c r="D27" s="2" t="s">
        <v>18</v>
      </c>
      <c r="F27" s="2" t="s">
        <v>17</v>
      </c>
      <c r="G27" s="2" t="s">
        <v>18</v>
      </c>
      <c r="I27" s="2" t="s">
        <v>17</v>
      </c>
      <c r="J27" s="2" t="s">
        <v>18</v>
      </c>
      <c r="L27" s="2" t="s">
        <v>17</v>
      </c>
      <c r="M27" s="2" t="s">
        <v>18</v>
      </c>
    </row>
    <row r="28" spans="1:14" x14ac:dyDescent="0.3">
      <c r="B28" s="12" t="s">
        <v>13</v>
      </c>
      <c r="C28" s="2">
        <f t="shared" ref="C28:D30" si="8">C5/$B$11</f>
        <v>0.36497845687585717</v>
      </c>
      <c r="D28" s="2">
        <f t="shared" si="8"/>
        <v>0.3074910076243485</v>
      </c>
      <c r="E28" s="17">
        <f t="shared" ref="E28:E30" si="9">(C28-D28)/C28</f>
        <v>0.15750915750915759</v>
      </c>
      <c r="F28" s="2">
        <f t="shared" ref="F28:G30" si="10">F5/$B$11</f>
        <v>0.71257698723381635</v>
      </c>
      <c r="G28" s="2">
        <f t="shared" si="10"/>
        <v>0.71859311564385797</v>
      </c>
      <c r="H28" s="17">
        <f t="shared" ref="H28:H30" si="11">(F28-G28)/F28</f>
        <v>-8.4427767354596905E-3</v>
      </c>
      <c r="I28" s="2">
        <f t="shared" ref="I28:J30" si="12">I5/$B$11</f>
        <v>0.99132427023241065</v>
      </c>
      <c r="J28" s="2">
        <f t="shared" si="12"/>
        <v>0.98330276568568842</v>
      </c>
      <c r="K28" s="17">
        <f t="shared" ref="K28:K30" si="13">(I28-J28)/I28</f>
        <v>8.0917060013487186E-3</v>
      </c>
      <c r="L28" s="2">
        <f t="shared" ref="L28:M30" si="14">L5/$B$11</f>
        <v>1.5080428547837614</v>
      </c>
      <c r="M28" s="2">
        <f t="shared" si="14"/>
        <v>1.3817041581728877</v>
      </c>
      <c r="N28" s="17">
        <f t="shared" ref="N28:N30" si="15">(L28-M28)/L28</f>
        <v>8.377659574468091E-2</v>
      </c>
    </row>
    <row r="29" spans="1:14" x14ac:dyDescent="0.3">
      <c r="B29" s="12" t="s">
        <v>14</v>
      </c>
      <c r="C29" s="2">
        <f t="shared" si="8"/>
        <v>0.38035300725707455</v>
      </c>
      <c r="D29" s="2">
        <f t="shared" si="8"/>
        <v>0.38703759437934304</v>
      </c>
      <c r="E29" s="17">
        <f t="shared" si="9"/>
        <v>-1.7574692442882373E-2</v>
      </c>
      <c r="F29" s="2">
        <f t="shared" si="10"/>
        <v>0.72260386791721898</v>
      </c>
      <c r="G29" s="2">
        <f t="shared" si="10"/>
        <v>0.72327232662944585</v>
      </c>
      <c r="H29" s="17">
        <f t="shared" si="11"/>
        <v>-9.250693802035525E-4</v>
      </c>
      <c r="I29" s="2">
        <f t="shared" si="12"/>
        <v>0.99867731606690591</v>
      </c>
      <c r="J29" s="2">
        <f t="shared" si="12"/>
        <v>1.0000142334913595</v>
      </c>
      <c r="K29" s="17">
        <f t="shared" si="13"/>
        <v>-1.33868808567598E-3</v>
      </c>
      <c r="L29" s="2">
        <f t="shared" si="14"/>
        <v>1.5107166896326689</v>
      </c>
      <c r="M29" s="2">
        <f t="shared" si="14"/>
        <v>1.5240858638772057</v>
      </c>
      <c r="N29" s="17">
        <f t="shared" si="15"/>
        <v>-8.8495575221238087E-3</v>
      </c>
    </row>
    <row r="30" spans="1:14" x14ac:dyDescent="0.3">
      <c r="B30" s="12" t="s">
        <v>15</v>
      </c>
      <c r="C30" s="2">
        <f t="shared" si="8"/>
        <v>0.39505909892606517</v>
      </c>
      <c r="D30" s="2">
        <f t="shared" si="8"/>
        <v>0.46658418113433753</v>
      </c>
      <c r="E30" s="17">
        <f t="shared" si="9"/>
        <v>-0.18104906937394244</v>
      </c>
      <c r="F30" s="2">
        <f t="shared" si="10"/>
        <v>0.73263074860062161</v>
      </c>
      <c r="G30" s="2">
        <f t="shared" si="10"/>
        <v>0.72795153761503384</v>
      </c>
      <c r="H30" s="17">
        <f t="shared" si="11"/>
        <v>6.3868613138684163E-3</v>
      </c>
      <c r="I30" s="2">
        <f t="shared" si="12"/>
        <v>1.0087041967503085</v>
      </c>
      <c r="J30" s="2">
        <f t="shared" si="12"/>
        <v>1.0167257012970305</v>
      </c>
      <c r="K30" s="17">
        <f t="shared" si="13"/>
        <v>-7.9522862823060425E-3</v>
      </c>
      <c r="L30" s="2">
        <f t="shared" si="14"/>
        <v>1.5267596987261132</v>
      </c>
      <c r="M30" s="2">
        <f t="shared" si="14"/>
        <v>1.6664675695815236</v>
      </c>
      <c r="N30" s="17">
        <f t="shared" si="15"/>
        <v>-9.1506129597197866E-2</v>
      </c>
    </row>
    <row r="32" spans="1:14" x14ac:dyDescent="0.3">
      <c r="D32" s="14" t="s">
        <v>12</v>
      </c>
    </row>
    <row r="33" spans="2:14" x14ac:dyDescent="0.3">
      <c r="I33" s="1" t="s">
        <v>19</v>
      </c>
    </row>
    <row r="34" spans="2:14" x14ac:dyDescent="0.3">
      <c r="I34" s="1" t="s">
        <v>20</v>
      </c>
    </row>
    <row r="35" spans="2:14" x14ac:dyDescent="0.3">
      <c r="I35" s="1" t="s">
        <v>21</v>
      </c>
    </row>
    <row r="38" spans="2:14" ht="21.75" thickBot="1" x14ac:dyDescent="0.35">
      <c r="B38" s="3" t="s">
        <v>9</v>
      </c>
      <c r="C38" s="8">
        <v>54.6</v>
      </c>
      <c r="D38" s="9">
        <v>46</v>
      </c>
      <c r="E38" s="10">
        <f t="shared" ref="E38" si="16">(C38-D38)/C38</f>
        <v>0.15750915750915753</v>
      </c>
      <c r="F38" s="8">
        <v>106.6</v>
      </c>
      <c r="G38" s="9">
        <v>107.5</v>
      </c>
      <c r="H38" s="10">
        <f t="shared" ref="H38" si="17">(F38-G38)/F38</f>
        <v>-8.4427767354597165E-3</v>
      </c>
      <c r="I38" s="8">
        <v>148.30000000000001</v>
      </c>
      <c r="J38" s="9">
        <v>147.1</v>
      </c>
      <c r="K38" s="10">
        <f t="shared" ref="K38" si="18">(I38-J38)/I38</f>
        <v>8.0917060013487325E-3</v>
      </c>
      <c r="L38" s="8">
        <v>225.6</v>
      </c>
      <c r="M38" s="9">
        <v>206.7</v>
      </c>
      <c r="N38" s="10">
        <f t="shared" ref="N38" si="19">(L38-M38)/L38</f>
        <v>8.3776595744680882E-2</v>
      </c>
    </row>
    <row r="39" spans="2:14" ht="21.75" thickTop="1" x14ac:dyDescent="0.3">
      <c r="B39" s="4" t="s">
        <v>8</v>
      </c>
      <c r="C39" s="5">
        <v>56.9</v>
      </c>
      <c r="D39" s="6">
        <v>57.9</v>
      </c>
      <c r="E39" s="7">
        <f>(C39-D39)/C39</f>
        <v>-1.7574692442882251E-2</v>
      </c>
      <c r="F39" s="5">
        <v>108.1</v>
      </c>
      <c r="G39" s="6">
        <v>108.2</v>
      </c>
      <c r="H39" s="7">
        <f>(F39-G39)/F39</f>
        <v>-9.2506938020359424E-4</v>
      </c>
      <c r="I39" s="5">
        <v>149.4</v>
      </c>
      <c r="J39" s="6">
        <v>149.6</v>
      </c>
      <c r="K39" s="7">
        <f>(I39-J39)/I39</f>
        <v>-1.3386880856759613E-3</v>
      </c>
      <c r="L39" s="5">
        <v>226</v>
      </c>
      <c r="M39" s="6">
        <v>228</v>
      </c>
      <c r="N39" s="7">
        <f>(L39-M39)/L39</f>
        <v>-8.8495575221238937E-3</v>
      </c>
    </row>
    <row r="59" spans="3:3" x14ac:dyDescent="0.3">
      <c r="C59" s="28" t="s">
        <v>23</v>
      </c>
    </row>
    <row r="60" spans="3:3" x14ac:dyDescent="0.3">
      <c r="C60" s="28" t="s">
        <v>24</v>
      </c>
    </row>
    <row r="61" spans="3:3" x14ac:dyDescent="0.3">
      <c r="C61" s="28" t="s">
        <v>25</v>
      </c>
    </row>
    <row r="62" spans="3:3" x14ac:dyDescent="0.3">
      <c r="C62" s="28" t="s">
        <v>26</v>
      </c>
    </row>
    <row r="63" spans="3:3" x14ac:dyDescent="0.3">
      <c r="C63" s="28"/>
    </row>
    <row r="64" spans="3:3" x14ac:dyDescent="0.3">
      <c r="C64" s="28"/>
    </row>
    <row r="65" spans="3:3" x14ac:dyDescent="0.3">
      <c r="C65" s="28"/>
    </row>
    <row r="66" spans="3:3" x14ac:dyDescent="0.3">
      <c r="C66" s="28"/>
    </row>
    <row r="67" spans="3:3" x14ac:dyDescent="0.3">
      <c r="C67" s="28"/>
    </row>
  </sheetData>
  <mergeCells count="6">
    <mergeCell ref="B1:N1"/>
    <mergeCell ref="C26:L26"/>
    <mergeCell ref="C3:E3"/>
    <mergeCell ref="F3:H3"/>
    <mergeCell ref="I3:K3"/>
    <mergeCell ref="L3:N3"/>
  </mergeCells>
  <hyperlinks>
    <hyperlink ref="D32" r:id="rId1" xr:uid="{235F7498-3849-4152-97AB-4794894D1AB2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8602-EC3F-426E-B190-DE720C266919}">
  <dimension ref="A1:N67"/>
  <sheetViews>
    <sheetView topLeftCell="A4" zoomScale="130" zoomScaleNormal="130" workbookViewId="0">
      <selection activeCell="M15" sqref="M15"/>
    </sheetView>
  </sheetViews>
  <sheetFormatPr defaultRowHeight="18.75" x14ac:dyDescent="0.3"/>
  <cols>
    <col min="1" max="1" width="4.59765625" style="1" customWidth="1"/>
    <col min="2" max="2" width="19" style="1" customWidth="1"/>
    <col min="3" max="5" width="8.796875" style="2" customWidth="1"/>
    <col min="6" max="14" width="8.796875" style="1" customWidth="1"/>
    <col min="15" max="15" width="4.59765625" style="1" customWidth="1"/>
    <col min="16" max="16384" width="8.796875" style="1"/>
  </cols>
  <sheetData>
    <row r="1" spans="1:14" ht="28.5" x14ac:dyDescent="0.3">
      <c r="B1" s="36" t="s">
        <v>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9.5" thickBot="1" x14ac:dyDescent="0.35">
      <c r="I2" s="2"/>
      <c r="J2" s="2"/>
      <c r="K2" s="2"/>
    </row>
    <row r="3" spans="1:14" ht="22.5" customHeight="1" thickTop="1" thickBot="1" x14ac:dyDescent="0.35">
      <c r="B3" s="27" t="s">
        <v>3</v>
      </c>
      <c r="C3" s="38" t="s">
        <v>22</v>
      </c>
      <c r="D3" s="39"/>
      <c r="E3" s="40"/>
      <c r="F3" s="38" t="s">
        <v>0</v>
      </c>
      <c r="G3" s="39"/>
      <c r="H3" s="40"/>
      <c r="I3" s="38" t="s">
        <v>1</v>
      </c>
      <c r="J3" s="39"/>
      <c r="K3" s="40"/>
      <c r="L3" s="38" t="s">
        <v>2</v>
      </c>
      <c r="M3" s="39"/>
      <c r="N3" s="40"/>
    </row>
    <row r="4" spans="1:14" ht="22.5" thickTop="1" thickBot="1" x14ac:dyDescent="0.35">
      <c r="B4" s="29" t="s">
        <v>27</v>
      </c>
      <c r="C4" s="24" t="s">
        <v>4</v>
      </c>
      <c r="D4" s="25" t="s">
        <v>5</v>
      </c>
      <c r="E4" s="26" t="s">
        <v>6</v>
      </c>
      <c r="F4" s="24" t="s">
        <v>4</v>
      </c>
      <c r="G4" s="25" t="s">
        <v>5</v>
      </c>
      <c r="H4" s="26" t="s">
        <v>6</v>
      </c>
      <c r="I4" s="24" t="s">
        <v>4</v>
      </c>
      <c r="J4" s="25" t="s">
        <v>5</v>
      </c>
      <c r="K4" s="26" t="s">
        <v>6</v>
      </c>
      <c r="L4" s="24" t="s">
        <v>4</v>
      </c>
      <c r="M4" s="25" t="s">
        <v>5</v>
      </c>
      <c r="N4" s="26" t="s">
        <v>6</v>
      </c>
    </row>
    <row r="5" spans="1:14" ht="21.75" thickTop="1" x14ac:dyDescent="0.3">
      <c r="B5" s="18" t="s">
        <v>28</v>
      </c>
      <c r="C5" s="30">
        <v>54.6</v>
      </c>
      <c r="D5" s="31">
        <v>46</v>
      </c>
      <c r="E5" s="21">
        <f t="shared" ref="E5" si="0">(C5-D5)/C5</f>
        <v>0.15750915750915753</v>
      </c>
      <c r="F5" s="30">
        <v>106.6</v>
      </c>
      <c r="G5" s="31">
        <v>107.5</v>
      </c>
      <c r="H5" s="21">
        <f t="shared" ref="H5" si="1">(F5-G5)/F5</f>
        <v>-8.4427767354597165E-3</v>
      </c>
      <c r="I5" s="30">
        <v>148.30000000000001</v>
      </c>
      <c r="J5" s="31">
        <v>147.1</v>
      </c>
      <c r="K5" s="21">
        <f t="shared" ref="K5" si="2">(I5-J5)/I5</f>
        <v>8.0917060013487325E-3</v>
      </c>
      <c r="L5" s="30">
        <v>225.6</v>
      </c>
      <c r="M5" s="31">
        <v>206.7</v>
      </c>
      <c r="N5" s="21">
        <f t="shared" ref="N5" si="3">(L5-M5)/L5</f>
        <v>8.3776595744680882E-2</v>
      </c>
    </row>
    <row r="6" spans="1:14" ht="21" x14ac:dyDescent="0.3">
      <c r="B6" s="19" t="s">
        <v>29</v>
      </c>
      <c r="C6" s="32">
        <v>56.9</v>
      </c>
      <c r="D6" s="33">
        <v>57.9</v>
      </c>
      <c r="E6" s="22">
        <f>(C6-D6)/C6</f>
        <v>-1.7574692442882251E-2</v>
      </c>
      <c r="F6" s="32">
        <v>108.1</v>
      </c>
      <c r="G6" s="33">
        <v>108.2</v>
      </c>
      <c r="H6" s="22">
        <f>(F6-G6)/F6</f>
        <v>-9.2506938020359424E-4</v>
      </c>
      <c r="I6" s="32">
        <v>149.4</v>
      </c>
      <c r="J6" s="33">
        <v>149.6</v>
      </c>
      <c r="K6" s="22">
        <f>(I6-J6)/I6</f>
        <v>-1.3386880856759613E-3</v>
      </c>
      <c r="L6" s="32">
        <v>226</v>
      </c>
      <c r="M6" s="33">
        <v>228</v>
      </c>
      <c r="N6" s="22">
        <f>(L6-M6)/L6</f>
        <v>-8.8495575221238937E-3</v>
      </c>
    </row>
    <row r="7" spans="1:14" ht="21.75" thickBot="1" x14ac:dyDescent="0.35">
      <c r="B7" s="20" t="s">
        <v>30</v>
      </c>
      <c r="C7" s="34">
        <v>59.1</v>
      </c>
      <c r="D7" s="35">
        <v>69.8</v>
      </c>
      <c r="E7" s="23">
        <f t="shared" ref="E7" si="4">(C7-D7)/C7</f>
        <v>-0.18104906937394238</v>
      </c>
      <c r="F7" s="34">
        <v>109.6</v>
      </c>
      <c r="G7" s="35">
        <v>108.9</v>
      </c>
      <c r="H7" s="23">
        <f t="shared" ref="H7" si="5">(F7-G7)/F7</f>
        <v>6.3868613138685099E-3</v>
      </c>
      <c r="I7" s="34">
        <v>150.9</v>
      </c>
      <c r="J7" s="35">
        <v>152.1</v>
      </c>
      <c r="K7" s="23">
        <f t="shared" ref="K7" si="6">(I7-J7)/I7</f>
        <v>-7.9522862823060876E-3</v>
      </c>
      <c r="L7" s="34">
        <v>228.4</v>
      </c>
      <c r="M7" s="35">
        <v>249.3</v>
      </c>
      <c r="N7" s="23">
        <f t="shared" ref="N7" si="7">(L7-M7)/L7</f>
        <v>-9.1506129597197922E-2</v>
      </c>
    </row>
    <row r="8" spans="1:14" ht="19.5" thickTop="1" x14ac:dyDescent="0.3"/>
    <row r="9" spans="1:14" x14ac:dyDescent="0.3">
      <c r="B9" s="1" t="s">
        <v>16</v>
      </c>
      <c r="C9" s="11">
        <f>AVERAGE(C5:C7)</f>
        <v>56.866666666666667</v>
      </c>
      <c r="D9" s="11">
        <f>AVERAGE(D5:D7)</f>
        <v>57.9</v>
      </c>
      <c r="E9" s="11"/>
      <c r="F9" s="11">
        <f>AVERAGE(F5:F7)</f>
        <v>108.09999999999998</v>
      </c>
      <c r="G9" s="11">
        <f>AVERAGE(G5:G7)</f>
        <v>108.2</v>
      </c>
      <c r="H9" s="11"/>
      <c r="I9" s="11">
        <f>AVERAGE(I5:I7)</f>
        <v>149.53333333333333</v>
      </c>
      <c r="J9" s="11">
        <f>AVERAGE(J5:J7)</f>
        <v>149.6</v>
      </c>
      <c r="K9" s="11"/>
      <c r="L9" s="11">
        <f>AVERAGE(L5:L7)</f>
        <v>226.66666666666666</v>
      </c>
      <c r="M9" s="11">
        <f>AVERAGE(M5:M7)</f>
        <v>228</v>
      </c>
      <c r="N9" s="11"/>
    </row>
    <row r="11" spans="1:14" x14ac:dyDescent="0.3">
      <c r="A11" s="15" t="s">
        <v>10</v>
      </c>
      <c r="B11" s="16">
        <v>149.59787069999999</v>
      </c>
      <c r="C11" s="13"/>
      <c r="D11" s="13"/>
      <c r="F11" s="12"/>
    </row>
    <row r="12" spans="1:14" x14ac:dyDescent="0.3">
      <c r="A12" s="15"/>
      <c r="B12" s="16"/>
      <c r="C12" s="13"/>
      <c r="D12" s="13"/>
      <c r="F12" s="12"/>
    </row>
    <row r="13" spans="1:14" x14ac:dyDescent="0.3">
      <c r="A13" s="15"/>
      <c r="B13" s="16"/>
      <c r="C13" s="13"/>
      <c r="D13" s="13"/>
      <c r="F13" s="12"/>
    </row>
    <row r="14" spans="1:14" x14ac:dyDescent="0.3">
      <c r="A14" s="15"/>
      <c r="B14" s="16"/>
      <c r="C14" s="13"/>
      <c r="D14" s="13"/>
      <c r="F14" s="12"/>
    </row>
    <row r="15" spans="1:14" x14ac:dyDescent="0.3">
      <c r="A15" s="15"/>
      <c r="B15" s="16"/>
      <c r="C15" s="13"/>
      <c r="D15" s="13"/>
      <c r="F15" s="12"/>
    </row>
    <row r="16" spans="1:14" x14ac:dyDescent="0.3">
      <c r="A16" s="15"/>
      <c r="B16" s="16"/>
      <c r="C16" s="13"/>
      <c r="D16" s="13"/>
      <c r="F16" s="12"/>
    </row>
    <row r="17" spans="1:14" x14ac:dyDescent="0.3">
      <c r="A17" s="15"/>
      <c r="B17" s="16"/>
      <c r="C17" s="13"/>
      <c r="D17" s="13"/>
      <c r="F17" s="12"/>
    </row>
    <row r="18" spans="1:14" x14ac:dyDescent="0.3">
      <c r="A18" s="15"/>
      <c r="B18" s="16"/>
      <c r="C18" s="13"/>
      <c r="D18" s="13"/>
      <c r="F18" s="12"/>
    </row>
    <row r="19" spans="1:14" x14ac:dyDescent="0.3">
      <c r="A19" s="15"/>
      <c r="B19" s="16"/>
      <c r="C19" s="13"/>
      <c r="D19" s="13"/>
      <c r="F19" s="12"/>
    </row>
    <row r="20" spans="1:14" x14ac:dyDescent="0.3">
      <c r="A20" s="15"/>
      <c r="B20" s="16"/>
      <c r="C20" s="13"/>
      <c r="D20" s="13"/>
      <c r="F20" s="12"/>
    </row>
    <row r="21" spans="1:14" x14ac:dyDescent="0.3">
      <c r="A21" s="15"/>
      <c r="B21" s="16"/>
      <c r="C21" s="13"/>
      <c r="D21" s="13"/>
      <c r="F21" s="12"/>
    </row>
    <row r="22" spans="1:14" x14ac:dyDescent="0.3">
      <c r="A22" s="15"/>
      <c r="B22" s="16"/>
      <c r="C22" s="13"/>
      <c r="D22" s="13"/>
      <c r="F22" s="12"/>
    </row>
    <row r="23" spans="1:14" x14ac:dyDescent="0.3">
      <c r="A23" s="15"/>
      <c r="B23" s="16"/>
      <c r="C23" s="13"/>
      <c r="D23" s="13"/>
      <c r="F23" s="12"/>
    </row>
    <row r="24" spans="1:14" x14ac:dyDescent="0.3">
      <c r="A24" s="15"/>
      <c r="B24" s="16"/>
      <c r="C24" s="13"/>
      <c r="D24" s="13"/>
      <c r="F24" s="12"/>
    </row>
    <row r="25" spans="1:14" x14ac:dyDescent="0.3">
      <c r="A25" s="15"/>
      <c r="B25" s="16"/>
      <c r="C25" s="13"/>
      <c r="D25" s="13"/>
      <c r="F25" s="12"/>
    </row>
    <row r="26" spans="1:14" x14ac:dyDescent="0.3">
      <c r="C26" s="37" t="s">
        <v>11</v>
      </c>
      <c r="D26" s="37"/>
      <c r="E26" s="37"/>
      <c r="F26" s="37"/>
      <c r="G26" s="37"/>
      <c r="H26" s="37"/>
      <c r="I26" s="37"/>
      <c r="J26" s="37"/>
      <c r="K26" s="37"/>
      <c r="L26" s="37"/>
    </row>
    <row r="27" spans="1:14" x14ac:dyDescent="0.3">
      <c r="C27" s="2" t="s">
        <v>17</v>
      </c>
      <c r="D27" s="2" t="s">
        <v>18</v>
      </c>
      <c r="F27" s="2" t="s">
        <v>17</v>
      </c>
      <c r="G27" s="2" t="s">
        <v>18</v>
      </c>
      <c r="I27" s="2" t="s">
        <v>17</v>
      </c>
      <c r="J27" s="2" t="s">
        <v>18</v>
      </c>
      <c r="L27" s="2" t="s">
        <v>17</v>
      </c>
      <c r="M27" s="2" t="s">
        <v>18</v>
      </c>
    </row>
    <row r="28" spans="1:14" x14ac:dyDescent="0.3">
      <c r="B28" s="12" t="s">
        <v>13</v>
      </c>
      <c r="C28" s="2">
        <f t="shared" ref="C28:D30" si="8">C5/$B$11</f>
        <v>0.36497845687585717</v>
      </c>
      <c r="D28" s="2">
        <f t="shared" si="8"/>
        <v>0.3074910076243485</v>
      </c>
      <c r="E28" s="17">
        <f t="shared" ref="E28:E30" si="9">(C28-D28)/C28</f>
        <v>0.15750915750915759</v>
      </c>
      <c r="F28" s="2">
        <f t="shared" ref="F28:G30" si="10">F5/$B$11</f>
        <v>0.71257698723381635</v>
      </c>
      <c r="G28" s="2">
        <f t="shared" si="10"/>
        <v>0.71859311564385797</v>
      </c>
      <c r="H28" s="17">
        <f t="shared" ref="H28:H30" si="11">(F28-G28)/F28</f>
        <v>-8.4427767354596905E-3</v>
      </c>
      <c r="I28" s="2">
        <f t="shared" ref="I28:J30" si="12">I5/$B$11</f>
        <v>0.99132427023241065</v>
      </c>
      <c r="J28" s="2">
        <f t="shared" si="12"/>
        <v>0.98330276568568842</v>
      </c>
      <c r="K28" s="17">
        <f t="shared" ref="K28:K30" si="13">(I28-J28)/I28</f>
        <v>8.0917060013487186E-3</v>
      </c>
      <c r="L28" s="2">
        <f t="shared" ref="L28:M30" si="14">L5/$B$11</f>
        <v>1.5080428547837614</v>
      </c>
      <c r="M28" s="2">
        <f t="shared" si="14"/>
        <v>1.3817041581728877</v>
      </c>
      <c r="N28" s="17">
        <f t="shared" ref="N28:N30" si="15">(L28-M28)/L28</f>
        <v>8.377659574468091E-2</v>
      </c>
    </row>
    <row r="29" spans="1:14" x14ac:dyDescent="0.3">
      <c r="B29" s="12" t="s">
        <v>14</v>
      </c>
      <c r="C29" s="2">
        <f t="shared" si="8"/>
        <v>0.38035300725707455</v>
      </c>
      <c r="D29" s="2">
        <f t="shared" si="8"/>
        <v>0.38703759437934304</v>
      </c>
      <c r="E29" s="17">
        <f t="shared" si="9"/>
        <v>-1.7574692442882373E-2</v>
      </c>
      <c r="F29" s="2">
        <f t="shared" si="10"/>
        <v>0.72260386791721898</v>
      </c>
      <c r="G29" s="2">
        <f t="shared" si="10"/>
        <v>0.72327232662944585</v>
      </c>
      <c r="H29" s="17">
        <f t="shared" si="11"/>
        <v>-9.250693802035525E-4</v>
      </c>
      <c r="I29" s="2">
        <f t="shared" si="12"/>
        <v>0.99867731606690591</v>
      </c>
      <c r="J29" s="2">
        <f t="shared" si="12"/>
        <v>1.0000142334913595</v>
      </c>
      <c r="K29" s="17">
        <f t="shared" si="13"/>
        <v>-1.33868808567598E-3</v>
      </c>
      <c r="L29" s="2">
        <f t="shared" si="14"/>
        <v>1.5107166896326689</v>
      </c>
      <c r="M29" s="2">
        <f t="shared" si="14"/>
        <v>1.5240858638772057</v>
      </c>
      <c r="N29" s="17">
        <f t="shared" si="15"/>
        <v>-8.8495575221238087E-3</v>
      </c>
    </row>
    <row r="30" spans="1:14" x14ac:dyDescent="0.3">
      <c r="B30" s="12" t="s">
        <v>15</v>
      </c>
      <c r="C30" s="2">
        <f t="shared" si="8"/>
        <v>0.39505909892606517</v>
      </c>
      <c r="D30" s="2">
        <f t="shared" si="8"/>
        <v>0.46658418113433753</v>
      </c>
      <c r="E30" s="17">
        <f t="shared" si="9"/>
        <v>-0.18104906937394244</v>
      </c>
      <c r="F30" s="2">
        <f t="shared" si="10"/>
        <v>0.73263074860062161</v>
      </c>
      <c r="G30" s="2">
        <f t="shared" si="10"/>
        <v>0.72795153761503384</v>
      </c>
      <c r="H30" s="17">
        <f t="shared" si="11"/>
        <v>6.3868613138684163E-3</v>
      </c>
      <c r="I30" s="2">
        <f t="shared" si="12"/>
        <v>1.0087041967503085</v>
      </c>
      <c r="J30" s="2">
        <f t="shared" si="12"/>
        <v>1.0167257012970305</v>
      </c>
      <c r="K30" s="17">
        <f t="shared" si="13"/>
        <v>-7.9522862823060425E-3</v>
      </c>
      <c r="L30" s="2">
        <f t="shared" si="14"/>
        <v>1.5267596987261132</v>
      </c>
      <c r="M30" s="2">
        <f t="shared" si="14"/>
        <v>1.6664675695815236</v>
      </c>
      <c r="N30" s="17">
        <f t="shared" si="15"/>
        <v>-9.1506129597197866E-2</v>
      </c>
    </row>
    <row r="32" spans="1:14" x14ac:dyDescent="0.3">
      <c r="D32" s="14" t="s">
        <v>12</v>
      </c>
    </row>
    <row r="33" spans="2:14" x14ac:dyDescent="0.3">
      <c r="I33" s="1" t="s">
        <v>19</v>
      </c>
    </row>
    <row r="34" spans="2:14" x14ac:dyDescent="0.3">
      <c r="I34" s="1" t="s">
        <v>20</v>
      </c>
    </row>
    <row r="35" spans="2:14" x14ac:dyDescent="0.3">
      <c r="I35" s="1" t="s">
        <v>21</v>
      </c>
    </row>
    <row r="38" spans="2:14" ht="21.75" thickBot="1" x14ac:dyDescent="0.35">
      <c r="B38" s="3" t="s">
        <v>9</v>
      </c>
      <c r="C38" s="8">
        <v>54.6</v>
      </c>
      <c r="D38" s="9">
        <v>46</v>
      </c>
      <c r="E38" s="10">
        <f t="shared" ref="E38" si="16">(C38-D38)/C38</f>
        <v>0.15750915750915753</v>
      </c>
      <c r="F38" s="8">
        <v>106.6</v>
      </c>
      <c r="G38" s="9">
        <v>107.5</v>
      </c>
      <c r="H38" s="10">
        <f t="shared" ref="H38" si="17">(F38-G38)/F38</f>
        <v>-8.4427767354597165E-3</v>
      </c>
      <c r="I38" s="8">
        <v>148.30000000000001</v>
      </c>
      <c r="J38" s="9">
        <v>147.1</v>
      </c>
      <c r="K38" s="10">
        <f t="shared" ref="K38" si="18">(I38-J38)/I38</f>
        <v>8.0917060013487325E-3</v>
      </c>
      <c r="L38" s="8">
        <v>225.6</v>
      </c>
      <c r="M38" s="9">
        <v>206.7</v>
      </c>
      <c r="N38" s="10">
        <f t="shared" ref="N38" si="19">(L38-M38)/L38</f>
        <v>8.3776595744680882E-2</v>
      </c>
    </row>
    <row r="39" spans="2:14" ht="21.75" thickTop="1" x14ac:dyDescent="0.3">
      <c r="B39" s="4" t="s">
        <v>8</v>
      </c>
      <c r="C39" s="5">
        <v>56.9</v>
      </c>
      <c r="D39" s="6">
        <v>57.9</v>
      </c>
      <c r="E39" s="7">
        <f>(C39-D39)/C39</f>
        <v>-1.7574692442882251E-2</v>
      </c>
      <c r="F39" s="5">
        <v>108.1</v>
      </c>
      <c r="G39" s="6">
        <v>108.2</v>
      </c>
      <c r="H39" s="7">
        <f>(F39-G39)/F39</f>
        <v>-9.2506938020359424E-4</v>
      </c>
      <c r="I39" s="5">
        <v>149.4</v>
      </c>
      <c r="J39" s="6">
        <v>149.6</v>
      </c>
      <c r="K39" s="7">
        <f>(I39-J39)/I39</f>
        <v>-1.3386880856759613E-3</v>
      </c>
      <c r="L39" s="5">
        <v>226</v>
      </c>
      <c r="M39" s="6">
        <v>228</v>
      </c>
      <c r="N39" s="7">
        <f>(L39-M39)/L39</f>
        <v>-8.8495575221238937E-3</v>
      </c>
    </row>
    <row r="59" spans="3:3" x14ac:dyDescent="0.3">
      <c r="C59" s="28" t="s">
        <v>23</v>
      </c>
    </row>
    <row r="60" spans="3:3" x14ac:dyDescent="0.3">
      <c r="C60" s="28" t="s">
        <v>24</v>
      </c>
    </row>
    <row r="61" spans="3:3" x14ac:dyDescent="0.3">
      <c r="C61" s="28" t="s">
        <v>25</v>
      </c>
    </row>
    <row r="62" spans="3:3" x14ac:dyDescent="0.3">
      <c r="C62" s="28" t="s">
        <v>26</v>
      </c>
    </row>
    <row r="63" spans="3:3" x14ac:dyDescent="0.3">
      <c r="C63" s="28"/>
    </row>
    <row r="64" spans="3:3" x14ac:dyDescent="0.3">
      <c r="C64" s="28"/>
    </row>
    <row r="65" spans="3:3" x14ac:dyDescent="0.3">
      <c r="C65" s="28"/>
    </row>
    <row r="66" spans="3:3" x14ac:dyDescent="0.3">
      <c r="C66" s="28"/>
    </row>
    <row r="67" spans="3:3" x14ac:dyDescent="0.3">
      <c r="C67" s="28"/>
    </row>
  </sheetData>
  <mergeCells count="6">
    <mergeCell ref="B1:N1"/>
    <mergeCell ref="C3:E3"/>
    <mergeCell ref="F3:H3"/>
    <mergeCell ref="I3:K3"/>
    <mergeCell ref="L3:N3"/>
    <mergeCell ref="C26:L26"/>
  </mergeCells>
  <hyperlinks>
    <hyperlink ref="D32" r:id="rId1" xr:uid="{2217FCF0-C4BC-47B6-B7D9-A355AE8A9E07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2023-05-23T11:38:03Z</dcterms:created>
  <dcterms:modified xsi:type="dcterms:W3CDTF">2023-06-30T11:44:03Z</dcterms:modified>
</cp:coreProperties>
</file>