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deratta/Desktop/FISH546_Bioinformatics/project/"/>
    </mc:Choice>
  </mc:AlternateContent>
  <xr:revisionPtr revIDLastSave="0" documentId="13_ncr:1_{520C9B88-4043-BC42-B1E8-9353D3759701}" xr6:coauthVersionLast="40" xr6:coauthVersionMax="40" xr10:uidLastSave="{00000000-0000-0000-0000-000000000000}"/>
  <bookViews>
    <workbookView xWindow="140" yWindow="2940" windowWidth="17360" windowHeight="14740" xr2:uid="{08C80730-B75E-8944-B9FB-D3E8174360BB}"/>
  </bookViews>
  <sheets>
    <sheet name="Sheet1" sheetId="1" r:id="rId1"/>
  </sheets>
  <definedNames>
    <definedName name="_xlnm._FilterDatabase" localSheetId="0" hidden="1">Sheet1!$A$1:$E$29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1" l="1"/>
  <c r="Z12" i="1"/>
  <c r="Z10" i="1"/>
  <c r="Z8" i="1"/>
  <c r="Z6" i="1"/>
  <c r="Z4" i="1"/>
  <c r="Z2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6" i="1"/>
  <c r="P15" i="1"/>
  <c r="P14" i="1"/>
  <c r="P13" i="1"/>
  <c r="P12" i="1"/>
  <c r="P11" i="1"/>
  <c r="P10" i="1"/>
  <c r="P9" i="1"/>
  <c r="P8" i="1"/>
  <c r="P7" i="1"/>
  <c r="P5" i="1"/>
  <c r="P4" i="1"/>
  <c r="P3" i="1"/>
  <c r="P2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<sst xmlns="http://schemas.openxmlformats.org/spreadsheetml/2006/main" count="109" uniqueCount="25">
  <si>
    <t>Sample</t>
  </si>
  <si>
    <t>TORN_Pool_4_S4</t>
  </si>
  <si>
    <t>TORN_Pool_5_S5</t>
  </si>
  <si>
    <t>TORN_Pool_6_S6</t>
  </si>
  <si>
    <t>TORN_Pool_7_S7</t>
  </si>
  <si>
    <t>TORN_Pool_8_S8</t>
  </si>
  <si>
    <t>TORN_Pool_9_S9</t>
  </si>
  <si>
    <t>TORN_Pool_10_S10</t>
  </si>
  <si>
    <t>Raw Name (.fastq)</t>
  </si>
  <si>
    <t>Lane</t>
  </si>
  <si>
    <t>R</t>
  </si>
  <si>
    <t>L006</t>
  </si>
  <si>
    <t>L008</t>
  </si>
  <si>
    <t>R1</t>
  </si>
  <si>
    <t>R2</t>
  </si>
  <si>
    <t>mean</t>
  </si>
  <si>
    <t>sd</t>
  </si>
  <si>
    <t>counts</t>
  </si>
  <si>
    <t>Merge Name (.fastq)</t>
  </si>
  <si>
    <t>Trim-Galore Name (.fq)</t>
  </si>
  <si>
    <t>Preads-rmrep Name (.fq)</t>
  </si>
  <si>
    <t>Preads-bandp Name (.fq)</t>
  </si>
  <si>
    <t>ave counts</t>
  </si>
  <si>
    <t>sd counts</t>
  </si>
  <si>
    <t>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</si>
</sst>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9990-01B9-0048-AFA6-E8905F61B5C3}">
  <dimension ref="A1:Z29"/>
  <sheetViews>
    <sheetView tabSelected="1" topLeftCell="L1" workbookViewId="0">
      <selection activeCell="Z8" sqref="Z8"/>
    </sheetView>
  </sheetViews>
  <sheetFormatPr baseColWidth="10" defaultRowHeight="16" x14ac:dyDescent="0.2"/>
  <cols>
    <col min="1" max="1" width="17.5" customWidth="1"/>
    <col min="2" max="2" width="6.1640625" customWidth="1"/>
    <col min="3" max="3" width="3.83203125" customWidth="1"/>
    <col min="4" max="4" width="29.1640625" customWidth="1"/>
    <col min="5" max="5" width="8.1640625" customWidth="1"/>
    <col min="6" max="6" width="5.6640625" customWidth="1"/>
    <col min="7" max="7" width="2.83203125" customWidth="1"/>
    <col min="8" max="8" width="20.83203125" bestFit="1" customWidth="1"/>
    <col min="9" max="9" width="8.33203125" customWidth="1"/>
    <col min="10" max="10" width="5.6640625" customWidth="1"/>
    <col min="11" max="11" width="3.33203125" customWidth="1"/>
    <col min="12" max="12" width="20.83203125" bestFit="1" customWidth="1"/>
    <col min="13" max="13" width="8.33203125" customWidth="1"/>
    <col min="14" max="14" width="5.6640625" customWidth="1"/>
    <col min="15" max="15" width="3.33203125" customWidth="1"/>
    <col min="16" max="16" width="26.6640625" customWidth="1"/>
    <col min="17" max="17" width="8.33203125" customWidth="1"/>
    <col min="18" max="18" width="5.6640625" customWidth="1"/>
    <col min="19" max="19" width="3.33203125" customWidth="1"/>
    <col min="20" max="20" width="24.5" customWidth="1"/>
    <col min="21" max="21" width="6.33203125" customWidth="1"/>
    <col min="22" max="22" width="9.5" customWidth="1"/>
    <col min="23" max="23" width="8.5" customWidth="1"/>
    <col min="24" max="24" width="5.6640625" customWidth="1"/>
    <col min="25" max="25" width="3.33203125" customWidth="1"/>
  </cols>
  <sheetData>
    <row r="1" spans="1:26" x14ac:dyDescent="0.2">
      <c r="A1" t="s">
        <v>0</v>
      </c>
      <c r="B1" t="s">
        <v>9</v>
      </c>
      <c r="C1" t="s">
        <v>10</v>
      </c>
      <c r="D1" t="s">
        <v>8</v>
      </c>
      <c r="E1" t="s">
        <v>17</v>
      </c>
      <c r="F1" t="s">
        <v>15</v>
      </c>
      <c r="G1" t="s">
        <v>16</v>
      </c>
      <c r="H1" t="s">
        <v>18</v>
      </c>
      <c r="I1" t="s">
        <v>17</v>
      </c>
      <c r="J1" t="s">
        <v>15</v>
      </c>
      <c r="K1" t="s">
        <v>16</v>
      </c>
      <c r="L1" t="s">
        <v>19</v>
      </c>
      <c r="M1" t="s">
        <v>17</v>
      </c>
      <c r="N1" t="s">
        <v>15</v>
      </c>
      <c r="O1" t="s">
        <v>16</v>
      </c>
      <c r="P1" t="s">
        <v>20</v>
      </c>
      <c r="Q1" t="s">
        <v>17</v>
      </c>
      <c r="R1" t="s">
        <v>15</v>
      </c>
      <c r="S1" t="s">
        <v>16</v>
      </c>
      <c r="T1" t="s">
        <v>21</v>
      </c>
      <c r="U1" t="s">
        <v>24</v>
      </c>
      <c r="V1" t="s">
        <v>22</v>
      </c>
      <c r="W1" t="s">
        <v>23</v>
      </c>
      <c r="X1" t="s">
        <v>15</v>
      </c>
      <c r="Y1" t="s">
        <v>16</v>
      </c>
    </row>
    <row r="2" spans="1:26" x14ac:dyDescent="0.2">
      <c r="A2" t="s">
        <v>1</v>
      </c>
      <c r="B2" t="s">
        <v>11</v>
      </c>
      <c r="C2" t="s">
        <v>13</v>
      </c>
      <c r="D2" s="1" t="str">
        <f>$A2&amp;"_"&amp;$B2&amp;"_"&amp;$C2&amp;"_001"</f>
        <v>TORN_Pool_4_S4_L006_R1_001</v>
      </c>
      <c r="E2">
        <v>3061218</v>
      </c>
      <c r="F2">
        <v>150</v>
      </c>
      <c r="G2">
        <v>0</v>
      </c>
      <c r="H2" s="1" t="str">
        <f>$A2&amp;"_"&amp;$C2</f>
        <v>TORN_Pool_4_S4_R1</v>
      </c>
      <c r="I2">
        <v>5567859</v>
      </c>
      <c r="J2">
        <v>150</v>
      </c>
      <c r="K2">
        <v>0</v>
      </c>
      <c r="L2" s="1" t="str">
        <f>$A2&amp;"_"&amp;$C2</f>
        <v>TORN_Pool_4_S4_R1</v>
      </c>
      <c r="M2">
        <v>4977295</v>
      </c>
      <c r="N2">
        <v>140.0324</v>
      </c>
      <c r="O2">
        <v>24.228629999999999</v>
      </c>
      <c r="P2" s="1" t="str">
        <f>$A2&amp;"_rmrep_"&amp;$C2</f>
        <v>TORN_Pool_4_S4_rmrep_R1</v>
      </c>
      <c r="Q2">
        <v>2764977</v>
      </c>
      <c r="R2">
        <v>139.16820000000001</v>
      </c>
      <c r="S2">
        <v>25.990130000000001</v>
      </c>
      <c r="T2" s="1" t="str">
        <f>$A2&amp;"_results"</f>
        <v>TORN_Pool_4_S4_results</v>
      </c>
      <c r="U2" s="1">
        <v>7997</v>
      </c>
      <c r="V2">
        <v>71.658869999999993</v>
      </c>
      <c r="W2">
        <v>193.8665</v>
      </c>
      <c r="X2">
        <v>139.16820000000001</v>
      </c>
      <c r="Y2">
        <v>25.990130000000001</v>
      </c>
      <c r="Z2">
        <f>U2*V2/2</f>
        <v>286527.99169499998</v>
      </c>
    </row>
    <row r="3" spans="1:26" x14ac:dyDescent="0.2">
      <c r="A3" t="s">
        <v>1</v>
      </c>
      <c r="B3" t="s">
        <v>11</v>
      </c>
      <c r="C3" t="s">
        <v>14</v>
      </c>
      <c r="D3" s="1" t="str">
        <f t="shared" ref="D3:D29" si="0">$A3&amp;"_"&amp;$B3&amp;"_"&amp;$C3&amp;"_001"</f>
        <v>TORN_Pool_4_S4_L006_R2_001</v>
      </c>
      <c r="E3">
        <v>3061218</v>
      </c>
      <c r="F3">
        <v>150</v>
      </c>
      <c r="G3">
        <v>0</v>
      </c>
      <c r="H3" s="1" t="str">
        <f t="shared" ref="H3:H15" si="1">$A3&amp;"_"&amp;$C3</f>
        <v>TORN_Pool_4_S4_R2</v>
      </c>
      <c r="I3">
        <v>5567859</v>
      </c>
      <c r="J3">
        <v>150</v>
      </c>
      <c r="K3">
        <v>0</v>
      </c>
      <c r="L3" s="1" t="str">
        <f t="shared" ref="L3:L15" si="2">$A3&amp;"_"&amp;$C3</f>
        <v>TORN_Pool_4_S4_R2</v>
      </c>
      <c r="M3">
        <v>4977295</v>
      </c>
      <c r="N3">
        <v>125.8288</v>
      </c>
      <c r="O3">
        <v>38.214509999999997</v>
      </c>
      <c r="P3" s="1" t="str">
        <f t="shared" ref="P3:P15" si="3">$A3&amp;"_rmrep_"&amp;$C3</f>
        <v>TORN_Pool_4_S4_rmrep_R2</v>
      </c>
      <c r="Q3">
        <v>2764977</v>
      </c>
      <c r="R3">
        <v>124.39790000000001</v>
      </c>
      <c r="S3">
        <v>40.026690000000002</v>
      </c>
      <c r="T3" s="1" t="str">
        <f t="shared" ref="T3:T15" si="4">$A3&amp;"_results"</f>
        <v>TORN_Pool_4_S4_results</v>
      </c>
      <c r="U3" s="1"/>
    </row>
    <row r="4" spans="1:26" x14ac:dyDescent="0.2">
      <c r="A4" t="s">
        <v>2</v>
      </c>
      <c r="B4" t="s">
        <v>11</v>
      </c>
      <c r="C4" t="s">
        <v>13</v>
      </c>
      <c r="D4" s="1" t="str">
        <f t="shared" si="0"/>
        <v>TORN_Pool_5_S5_L006_R1_001</v>
      </c>
      <c r="E4">
        <v>1248025</v>
      </c>
      <c r="F4">
        <v>150</v>
      </c>
      <c r="G4">
        <v>0</v>
      </c>
      <c r="H4" s="1" t="str">
        <f t="shared" si="1"/>
        <v>TORN_Pool_5_S5_R1</v>
      </c>
      <c r="I4">
        <v>2118129</v>
      </c>
      <c r="J4">
        <v>150</v>
      </c>
      <c r="K4">
        <v>0</v>
      </c>
      <c r="L4" s="1" t="str">
        <f t="shared" si="2"/>
        <v>TORN_Pool_5_S5_R1</v>
      </c>
      <c r="M4">
        <v>1947113</v>
      </c>
      <c r="N4">
        <v>135.887</v>
      </c>
      <c r="O4">
        <v>28.18826</v>
      </c>
      <c r="P4" s="1" t="str">
        <f t="shared" si="3"/>
        <v>TORN_Pool_5_S5_rmrep_R1</v>
      </c>
      <c r="Q4">
        <v>1616161</v>
      </c>
      <c r="R4">
        <v>135.7234</v>
      </c>
      <c r="S4">
        <v>28.681640000000002</v>
      </c>
      <c r="T4" s="1" t="str">
        <f t="shared" si="4"/>
        <v>TORN_Pool_5_S5_results</v>
      </c>
      <c r="U4" s="1">
        <v>9664</v>
      </c>
      <c r="V4">
        <v>41.150039999999997</v>
      </c>
      <c r="W4">
        <v>104.00488</v>
      </c>
      <c r="X4">
        <v>145.37129999999999</v>
      </c>
      <c r="Y4">
        <v>16.53313</v>
      </c>
      <c r="Z4">
        <f>U4*V4/2</f>
        <v>198836.99328</v>
      </c>
    </row>
    <row r="5" spans="1:26" x14ac:dyDescent="0.2">
      <c r="A5" t="s">
        <v>2</v>
      </c>
      <c r="B5" t="s">
        <v>11</v>
      </c>
      <c r="C5" t="s">
        <v>14</v>
      </c>
      <c r="D5" s="1" t="str">
        <f t="shared" si="0"/>
        <v>TORN_Pool_5_S5_L006_R2_001</v>
      </c>
      <c r="E5">
        <v>1248025</v>
      </c>
      <c r="F5">
        <v>150</v>
      </c>
      <c r="G5">
        <v>0</v>
      </c>
      <c r="H5" s="1" t="str">
        <f t="shared" si="1"/>
        <v>TORN_Pool_5_S5_R2</v>
      </c>
      <c r="I5">
        <v>2118129</v>
      </c>
      <c r="J5">
        <v>150</v>
      </c>
      <c r="K5">
        <v>0</v>
      </c>
      <c r="L5" s="1" t="str">
        <f t="shared" si="2"/>
        <v>TORN_Pool_5_S5_R2</v>
      </c>
      <c r="M5">
        <v>1947113</v>
      </c>
      <c r="N5">
        <v>119.0287</v>
      </c>
      <c r="O5">
        <v>40.76491</v>
      </c>
      <c r="P5" s="1" t="str">
        <f t="shared" si="3"/>
        <v>TORN_Pool_5_S5_rmrep_R2</v>
      </c>
      <c r="Q5">
        <v>1616161</v>
      </c>
      <c r="R5">
        <v>119.2038</v>
      </c>
      <c r="S5">
        <v>41.01343</v>
      </c>
      <c r="T5" s="1" t="str">
        <f t="shared" si="4"/>
        <v>TORN_Pool_5_S5_results</v>
      </c>
      <c r="U5" s="1"/>
    </row>
    <row r="6" spans="1:26" x14ac:dyDescent="0.2">
      <c r="A6" t="s">
        <v>3</v>
      </c>
      <c r="B6" t="s">
        <v>11</v>
      </c>
      <c r="C6" t="s">
        <v>13</v>
      </c>
      <c r="D6" s="1" t="str">
        <f t="shared" si="0"/>
        <v>TORN_Pool_6_S6_L006_R1_001</v>
      </c>
      <c r="E6">
        <v>3406559</v>
      </c>
      <c r="F6">
        <v>150</v>
      </c>
      <c r="G6">
        <v>0</v>
      </c>
      <c r="H6" s="1" t="str">
        <f t="shared" si="1"/>
        <v>TORN_Pool_6_S6_R1</v>
      </c>
      <c r="I6">
        <v>6514426</v>
      </c>
      <c r="J6">
        <v>150</v>
      </c>
      <c r="K6">
        <v>0</v>
      </c>
      <c r="L6" s="1" t="str">
        <f t="shared" si="2"/>
        <v>TORN_Pool_6_S6_R1</v>
      </c>
      <c r="M6">
        <v>5877982</v>
      </c>
      <c r="N6">
        <v>137.03049999999999</v>
      </c>
      <c r="O6">
        <v>28.067530000000001</v>
      </c>
      <c r="P6" s="1" t="str">
        <f>$A6&amp;"_rmrep_"&amp;$C6</f>
        <v>TORN_Pool_6_S6_rmrep_R1</v>
      </c>
      <c r="Q6">
        <v>3896831</v>
      </c>
      <c r="R6">
        <v>137.16229999999999</v>
      </c>
      <c r="S6">
        <v>28.484829999999999</v>
      </c>
      <c r="T6" s="1" t="str">
        <f t="shared" si="4"/>
        <v>TORN_Pool_6_S6_results</v>
      </c>
      <c r="U6" s="1">
        <v>8595</v>
      </c>
      <c r="V6">
        <v>82.269919999999999</v>
      </c>
      <c r="W6">
        <v>216.11190999999999</v>
      </c>
      <c r="X6">
        <v>145.58670000000001</v>
      </c>
      <c r="Y6">
        <v>16.703220000000002</v>
      </c>
      <c r="Z6">
        <f>U6*V6/2</f>
        <v>353554.98119999998</v>
      </c>
    </row>
    <row r="7" spans="1:26" x14ac:dyDescent="0.2">
      <c r="A7" t="s">
        <v>3</v>
      </c>
      <c r="B7" t="s">
        <v>11</v>
      </c>
      <c r="C7" t="s">
        <v>14</v>
      </c>
      <c r="D7" s="1" t="str">
        <f t="shared" si="0"/>
        <v>TORN_Pool_6_S6_L006_R2_001</v>
      </c>
      <c r="E7">
        <v>3406559</v>
      </c>
      <c r="F7">
        <v>150</v>
      </c>
      <c r="G7">
        <v>0</v>
      </c>
      <c r="H7" s="1" t="str">
        <f t="shared" si="1"/>
        <v>TORN_Pool_6_S6_R2</v>
      </c>
      <c r="I7">
        <v>6514426</v>
      </c>
      <c r="J7">
        <v>150</v>
      </c>
      <c r="K7">
        <v>0</v>
      </c>
      <c r="L7" s="1" t="str">
        <f t="shared" si="2"/>
        <v>TORN_Pool_6_S6_R2</v>
      </c>
      <c r="M7">
        <v>5877982</v>
      </c>
      <c r="N7">
        <v>122.1297</v>
      </c>
      <c r="O7">
        <v>40.684130000000003</v>
      </c>
      <c r="P7" s="1" t="str">
        <f t="shared" si="3"/>
        <v>TORN_Pool_6_S6_rmrep_R2</v>
      </c>
      <c r="Q7">
        <v>3896831</v>
      </c>
      <c r="R7">
        <v>123.2278</v>
      </c>
      <c r="S7">
        <v>40.692520000000002</v>
      </c>
      <c r="T7" s="1" t="str">
        <f t="shared" si="4"/>
        <v>TORN_Pool_6_S6_results</v>
      </c>
      <c r="U7" s="1"/>
    </row>
    <row r="8" spans="1:26" x14ac:dyDescent="0.2">
      <c r="A8" t="s">
        <v>4</v>
      </c>
      <c r="B8" t="s">
        <v>11</v>
      </c>
      <c r="C8" t="s">
        <v>13</v>
      </c>
      <c r="D8" s="1" t="str">
        <f t="shared" si="0"/>
        <v>TORN_Pool_7_S7_L006_R1_001</v>
      </c>
      <c r="E8">
        <v>2565256</v>
      </c>
      <c r="F8">
        <v>150</v>
      </c>
      <c r="G8">
        <v>0</v>
      </c>
      <c r="H8" s="1" t="str">
        <f t="shared" si="1"/>
        <v>TORN_Pool_7_S7_R1</v>
      </c>
      <c r="I8">
        <v>5742640</v>
      </c>
      <c r="J8">
        <v>150</v>
      </c>
      <c r="K8">
        <v>0</v>
      </c>
      <c r="L8" s="1" t="str">
        <f t="shared" si="2"/>
        <v>TORN_Pool_7_S7_R1</v>
      </c>
      <c r="M8">
        <v>5249544</v>
      </c>
      <c r="N8">
        <v>144.0044</v>
      </c>
      <c r="O8">
        <v>18.590319999999998</v>
      </c>
      <c r="P8" s="1" t="str">
        <f t="shared" si="3"/>
        <v>TORN_Pool_7_S7_rmrep_R1</v>
      </c>
      <c r="Q8">
        <v>3866424</v>
      </c>
      <c r="R8">
        <v>143.9778</v>
      </c>
      <c r="S8">
        <v>18.819600000000001</v>
      </c>
      <c r="T8" s="1" t="str">
        <f t="shared" si="4"/>
        <v>TORN_Pool_7_S7_results</v>
      </c>
      <c r="U8" s="1">
        <v>10218</v>
      </c>
      <c r="V8">
        <v>90.892930000000007</v>
      </c>
      <c r="W8">
        <v>230.57328000000001</v>
      </c>
      <c r="X8">
        <v>145.80459999999999</v>
      </c>
      <c r="Y8">
        <v>16.498069999999998</v>
      </c>
      <c r="Z8">
        <f>U8*V8/2</f>
        <v>464371.97937000002</v>
      </c>
    </row>
    <row r="9" spans="1:26" x14ac:dyDescent="0.2">
      <c r="A9" t="s">
        <v>4</v>
      </c>
      <c r="B9" t="s">
        <v>11</v>
      </c>
      <c r="C9" t="s">
        <v>14</v>
      </c>
      <c r="D9" s="1" t="str">
        <f t="shared" si="0"/>
        <v>TORN_Pool_7_S7_L006_R2_001</v>
      </c>
      <c r="E9">
        <v>2565256</v>
      </c>
      <c r="F9">
        <v>150</v>
      </c>
      <c r="G9">
        <v>0</v>
      </c>
      <c r="H9" s="1" t="str">
        <f t="shared" si="1"/>
        <v>TORN_Pool_7_S7_R2</v>
      </c>
      <c r="I9">
        <v>5742640</v>
      </c>
      <c r="J9">
        <v>150</v>
      </c>
      <c r="K9">
        <v>0</v>
      </c>
      <c r="L9" s="1" t="str">
        <f t="shared" si="2"/>
        <v>TORN_Pool_7_S7_R2</v>
      </c>
      <c r="M9">
        <v>5249544</v>
      </c>
      <c r="N9">
        <v>136.08580000000001</v>
      </c>
      <c r="O9">
        <v>30.48875</v>
      </c>
      <c r="P9" s="1" t="str">
        <f t="shared" si="3"/>
        <v>TORN_Pool_7_S7_rmrep_R2</v>
      </c>
      <c r="Q9">
        <v>3866424</v>
      </c>
      <c r="R9">
        <v>135.16130000000001</v>
      </c>
      <c r="S9">
        <v>31.79993</v>
      </c>
      <c r="T9" s="1" t="str">
        <f t="shared" si="4"/>
        <v>TORN_Pool_7_S7_results</v>
      </c>
      <c r="U9" s="1"/>
    </row>
    <row r="10" spans="1:26" x14ac:dyDescent="0.2">
      <c r="A10" t="s">
        <v>5</v>
      </c>
      <c r="B10" t="s">
        <v>11</v>
      </c>
      <c r="C10" t="s">
        <v>13</v>
      </c>
      <c r="D10" s="1" t="str">
        <f t="shared" si="0"/>
        <v>TORN_Pool_8_S8_L006_R1_001</v>
      </c>
      <c r="E10">
        <v>2083571</v>
      </c>
      <c r="F10">
        <v>150</v>
      </c>
      <c r="G10">
        <v>0</v>
      </c>
      <c r="H10" s="1" t="str">
        <f t="shared" si="1"/>
        <v>TORN_Pool_8_S8_R1</v>
      </c>
      <c r="I10">
        <v>4358215</v>
      </c>
      <c r="J10">
        <v>150</v>
      </c>
      <c r="K10">
        <v>0</v>
      </c>
      <c r="L10" s="1" t="str">
        <f t="shared" si="2"/>
        <v>TORN_Pool_8_S8_R1</v>
      </c>
      <c r="M10">
        <v>3987046</v>
      </c>
      <c r="N10">
        <v>141.74080000000001</v>
      </c>
      <c r="O10">
        <v>22.31138</v>
      </c>
      <c r="P10" s="1" t="str">
        <f t="shared" si="3"/>
        <v>TORN_Pool_8_S8_rmrep_R1</v>
      </c>
      <c r="Q10">
        <v>2759475</v>
      </c>
      <c r="R10">
        <v>142.05840000000001</v>
      </c>
      <c r="S10">
        <v>22.2255</v>
      </c>
      <c r="T10" s="1" t="str">
        <f t="shared" si="4"/>
        <v>TORN_Pool_8_S8_results</v>
      </c>
      <c r="U10" s="1">
        <v>10760</v>
      </c>
      <c r="V10">
        <v>28.706320000000002</v>
      </c>
      <c r="W10">
        <v>89.620090000000005</v>
      </c>
      <c r="X10">
        <v>144.65600000000001</v>
      </c>
      <c r="Y10">
        <v>18.024180000000001</v>
      </c>
      <c r="Z10">
        <f>U10*V10/2</f>
        <v>154440.00160000002</v>
      </c>
    </row>
    <row r="11" spans="1:26" x14ac:dyDescent="0.2">
      <c r="A11" t="s">
        <v>5</v>
      </c>
      <c r="B11" t="s">
        <v>11</v>
      </c>
      <c r="C11" t="s">
        <v>14</v>
      </c>
      <c r="D11" s="1" t="str">
        <f t="shared" si="0"/>
        <v>TORN_Pool_8_S8_L006_R2_001</v>
      </c>
      <c r="E11">
        <v>2083571</v>
      </c>
      <c r="F11">
        <v>150</v>
      </c>
      <c r="G11">
        <v>0</v>
      </c>
      <c r="H11" s="1" t="str">
        <f t="shared" si="1"/>
        <v>TORN_Pool_8_S8_R2</v>
      </c>
      <c r="I11">
        <v>4358215</v>
      </c>
      <c r="J11">
        <v>150</v>
      </c>
      <c r="K11">
        <v>0</v>
      </c>
      <c r="L11" s="1" t="str">
        <f t="shared" si="2"/>
        <v>TORN_Pool_8_S8_R2</v>
      </c>
      <c r="M11">
        <v>3987046</v>
      </c>
      <c r="N11">
        <v>129.892</v>
      </c>
      <c r="O11">
        <v>35.93871</v>
      </c>
      <c r="P11" s="1" t="str">
        <f t="shared" si="3"/>
        <v>TORN_Pool_8_S8_rmrep_R2</v>
      </c>
      <c r="Q11">
        <v>2759475</v>
      </c>
      <c r="R11">
        <v>130.37129999999999</v>
      </c>
      <c r="S11">
        <v>36.097670000000001</v>
      </c>
      <c r="T11" s="1" t="str">
        <f t="shared" si="4"/>
        <v>TORN_Pool_8_S8_results</v>
      </c>
      <c r="U11" s="1"/>
    </row>
    <row r="12" spans="1:26" x14ac:dyDescent="0.2">
      <c r="A12" t="s">
        <v>6</v>
      </c>
      <c r="B12" t="s">
        <v>11</v>
      </c>
      <c r="C12" t="s">
        <v>13</v>
      </c>
      <c r="D12" s="1" t="str">
        <f t="shared" si="0"/>
        <v>TORN_Pool_9_S9_L006_R1_001</v>
      </c>
      <c r="E12">
        <v>2924224</v>
      </c>
      <c r="F12">
        <v>150</v>
      </c>
      <c r="G12">
        <v>0</v>
      </c>
      <c r="H12" s="1" t="str">
        <f t="shared" si="1"/>
        <v>TORN_Pool_9_S9_R1</v>
      </c>
      <c r="I12">
        <v>5039221</v>
      </c>
      <c r="J12">
        <v>150</v>
      </c>
      <c r="K12">
        <v>0</v>
      </c>
      <c r="L12" s="1" t="str">
        <f t="shared" si="2"/>
        <v>TORN_Pool_9_S9_R1</v>
      </c>
      <c r="M12">
        <v>4650897</v>
      </c>
      <c r="N12">
        <v>135.6713</v>
      </c>
      <c r="O12">
        <v>28.569690000000001</v>
      </c>
      <c r="P12" s="1" t="str">
        <f t="shared" si="3"/>
        <v>TORN_Pool_9_S9_rmrep_R1</v>
      </c>
      <c r="Q12">
        <v>2900635</v>
      </c>
      <c r="R12">
        <v>134.482</v>
      </c>
      <c r="S12">
        <v>30.283249999999999</v>
      </c>
      <c r="T12" s="1" t="str">
        <f t="shared" si="4"/>
        <v>TORN_Pool_9_S9_results</v>
      </c>
      <c r="U12" s="1">
        <v>9946</v>
      </c>
      <c r="V12">
        <v>62.799120000000002</v>
      </c>
      <c r="W12">
        <v>144.54258999999999</v>
      </c>
      <c r="X12">
        <v>145.11869999999999</v>
      </c>
      <c r="Y12">
        <v>17.57544</v>
      </c>
      <c r="Z12">
        <f>U12*V12/2</f>
        <v>312300.02376000001</v>
      </c>
    </row>
    <row r="13" spans="1:26" x14ac:dyDescent="0.2">
      <c r="A13" t="s">
        <v>6</v>
      </c>
      <c r="B13" t="s">
        <v>11</v>
      </c>
      <c r="C13" t="s">
        <v>14</v>
      </c>
      <c r="D13" s="1" t="str">
        <f t="shared" si="0"/>
        <v>TORN_Pool_9_S9_L006_R2_001</v>
      </c>
      <c r="E13">
        <v>2924224</v>
      </c>
      <c r="F13">
        <v>150</v>
      </c>
      <c r="G13">
        <v>0</v>
      </c>
      <c r="H13" s="1" t="str">
        <f t="shared" si="1"/>
        <v>TORN_Pool_9_S9_R2</v>
      </c>
      <c r="I13">
        <v>5039221</v>
      </c>
      <c r="J13">
        <v>150</v>
      </c>
      <c r="K13">
        <v>0</v>
      </c>
      <c r="L13" s="1" t="str">
        <f t="shared" si="2"/>
        <v>TORN_Pool_9_S9_R2</v>
      </c>
      <c r="M13">
        <v>4650897</v>
      </c>
      <c r="N13">
        <v>117.8824</v>
      </c>
      <c r="O13">
        <v>41.313639999999999</v>
      </c>
      <c r="P13" s="1" t="str">
        <f t="shared" si="3"/>
        <v>TORN_Pool_9_S9_rmrep_R2</v>
      </c>
      <c r="Q13">
        <v>2900635</v>
      </c>
      <c r="R13">
        <v>116.6756</v>
      </c>
      <c r="S13">
        <v>42.43779</v>
      </c>
      <c r="T13" s="1" t="str">
        <f t="shared" si="4"/>
        <v>TORN_Pool_9_S9_results</v>
      </c>
      <c r="U13" s="1"/>
    </row>
    <row r="14" spans="1:26" x14ac:dyDescent="0.2">
      <c r="A14" t="s">
        <v>7</v>
      </c>
      <c r="B14" t="s">
        <v>11</v>
      </c>
      <c r="C14" t="s">
        <v>13</v>
      </c>
      <c r="D14" s="1" t="str">
        <f t="shared" si="0"/>
        <v>TORN_Pool_10_S10_L006_R1_001</v>
      </c>
      <c r="E14">
        <v>2419885</v>
      </c>
      <c r="F14">
        <v>150</v>
      </c>
      <c r="G14">
        <v>0</v>
      </c>
      <c r="H14" s="1" t="str">
        <f t="shared" si="1"/>
        <v>TORN_Pool_10_S10_R1</v>
      </c>
      <c r="I14">
        <v>3917453</v>
      </c>
      <c r="J14">
        <v>150</v>
      </c>
      <c r="K14">
        <v>0</v>
      </c>
      <c r="L14" s="1" t="str">
        <f t="shared" si="2"/>
        <v>TORN_Pool_10_S10_R1</v>
      </c>
      <c r="M14">
        <v>3575446</v>
      </c>
      <c r="N14">
        <v>132.41290000000001</v>
      </c>
      <c r="O14">
        <v>31.458590000000001</v>
      </c>
      <c r="P14" s="1" t="str">
        <f t="shared" si="3"/>
        <v>TORN_Pool_10_S10_rmrep_R1</v>
      </c>
      <c r="Q14">
        <v>2036996</v>
      </c>
      <c r="R14">
        <v>129.99340000000001</v>
      </c>
      <c r="S14">
        <v>33.909730000000003</v>
      </c>
      <c r="T14" s="1" t="str">
        <f t="shared" si="4"/>
        <v>TORN_Pool_10_S10_results</v>
      </c>
      <c r="U14" s="1">
        <v>7834</v>
      </c>
      <c r="V14">
        <v>47.766660000000002</v>
      </c>
      <c r="W14">
        <v>117.26805</v>
      </c>
      <c r="X14">
        <v>142.57910000000001</v>
      </c>
      <c r="Y14">
        <v>22.483149999999998</v>
      </c>
      <c r="Z14">
        <f>U14*V14/2</f>
        <v>187102.00722</v>
      </c>
    </row>
    <row r="15" spans="1:26" x14ac:dyDescent="0.2">
      <c r="A15" t="s">
        <v>7</v>
      </c>
      <c r="B15" t="s">
        <v>11</v>
      </c>
      <c r="C15" t="s">
        <v>14</v>
      </c>
      <c r="D15" s="1" t="str">
        <f t="shared" si="0"/>
        <v>TORN_Pool_10_S10_L006_R2_001</v>
      </c>
      <c r="E15">
        <v>2419885</v>
      </c>
      <c r="F15">
        <v>150</v>
      </c>
      <c r="G15">
        <v>0</v>
      </c>
      <c r="H15" s="1" t="str">
        <f t="shared" si="1"/>
        <v>TORN_Pool_10_S10_R2</v>
      </c>
      <c r="I15">
        <v>3917453</v>
      </c>
      <c r="J15">
        <v>150</v>
      </c>
      <c r="K15">
        <v>0</v>
      </c>
      <c r="L15" s="1" t="str">
        <f t="shared" si="2"/>
        <v>TORN_Pool_10_S10_R2</v>
      </c>
      <c r="M15">
        <v>3575446</v>
      </c>
      <c r="N15">
        <v>108.94880000000001</v>
      </c>
      <c r="O15">
        <v>44.51829</v>
      </c>
      <c r="P15" s="1" t="str">
        <f t="shared" si="3"/>
        <v>TORN_Pool_10_S10_rmrep_R2</v>
      </c>
      <c r="Q15">
        <v>2036996</v>
      </c>
      <c r="R15">
        <v>105.8948</v>
      </c>
      <c r="S15">
        <v>45.979109999999999</v>
      </c>
      <c r="T15" s="1" t="str">
        <f t="shared" si="4"/>
        <v>TORN_Pool_10_S10_results</v>
      </c>
      <c r="U15" s="1"/>
    </row>
    <row r="16" spans="1:26" x14ac:dyDescent="0.2">
      <c r="A16" t="s">
        <v>1</v>
      </c>
      <c r="B16" t="s">
        <v>12</v>
      </c>
      <c r="C16" t="s">
        <v>13</v>
      </c>
      <c r="D16" s="1" t="str">
        <f t="shared" si="0"/>
        <v>TORN_Pool_4_S4_L008_R1_001</v>
      </c>
      <c r="E16">
        <v>2506641</v>
      </c>
      <c r="F16">
        <v>150</v>
      </c>
      <c r="G16">
        <v>0</v>
      </c>
    </row>
    <row r="17" spans="1:7" x14ac:dyDescent="0.2">
      <c r="A17" t="s">
        <v>1</v>
      </c>
      <c r="B17" t="s">
        <v>12</v>
      </c>
      <c r="C17" t="s">
        <v>14</v>
      </c>
      <c r="D17" s="1" t="str">
        <f t="shared" si="0"/>
        <v>TORN_Pool_4_S4_L008_R2_001</v>
      </c>
      <c r="E17">
        <v>2506641</v>
      </c>
      <c r="F17">
        <v>150</v>
      </c>
      <c r="G17">
        <v>0</v>
      </c>
    </row>
    <row r="18" spans="1:7" x14ac:dyDescent="0.2">
      <c r="A18" t="s">
        <v>2</v>
      </c>
      <c r="B18" t="s">
        <v>12</v>
      </c>
      <c r="C18" t="s">
        <v>13</v>
      </c>
      <c r="D18" s="1" t="str">
        <f t="shared" si="0"/>
        <v>TORN_Pool_5_S5_L008_R1_001</v>
      </c>
      <c r="E18">
        <v>870104</v>
      </c>
      <c r="F18">
        <v>150</v>
      </c>
      <c r="G18">
        <v>0</v>
      </c>
    </row>
    <row r="19" spans="1:7" x14ac:dyDescent="0.2">
      <c r="A19" t="s">
        <v>2</v>
      </c>
      <c r="B19" t="s">
        <v>12</v>
      </c>
      <c r="C19" t="s">
        <v>14</v>
      </c>
      <c r="D19" s="1" t="str">
        <f t="shared" si="0"/>
        <v>TORN_Pool_5_S5_L008_R2_001</v>
      </c>
      <c r="E19">
        <v>870104</v>
      </c>
      <c r="F19">
        <v>150</v>
      </c>
      <c r="G19">
        <v>0</v>
      </c>
    </row>
    <row r="20" spans="1:7" x14ac:dyDescent="0.2">
      <c r="A20" t="s">
        <v>3</v>
      </c>
      <c r="B20" t="s">
        <v>12</v>
      </c>
      <c r="C20" t="s">
        <v>13</v>
      </c>
      <c r="D20" s="1" t="str">
        <f t="shared" si="0"/>
        <v>TORN_Pool_6_S6_L008_R1_001</v>
      </c>
      <c r="E20">
        <v>3107867</v>
      </c>
      <c r="F20">
        <v>150</v>
      </c>
      <c r="G20">
        <v>0</v>
      </c>
    </row>
    <row r="21" spans="1:7" x14ac:dyDescent="0.2">
      <c r="A21" t="s">
        <v>3</v>
      </c>
      <c r="B21" t="s">
        <v>12</v>
      </c>
      <c r="C21" t="s">
        <v>14</v>
      </c>
      <c r="D21" s="1" t="str">
        <f t="shared" si="0"/>
        <v>TORN_Pool_6_S6_L008_R2_001</v>
      </c>
      <c r="E21">
        <v>3107867</v>
      </c>
      <c r="F21">
        <v>150</v>
      </c>
      <c r="G21">
        <v>0</v>
      </c>
    </row>
    <row r="22" spans="1:7" x14ac:dyDescent="0.2">
      <c r="A22" t="s">
        <v>4</v>
      </c>
      <c r="B22" t="s">
        <v>12</v>
      </c>
      <c r="C22" t="s">
        <v>13</v>
      </c>
      <c r="D22" s="1" t="str">
        <f t="shared" si="0"/>
        <v>TORN_Pool_7_S7_L008_R1_001</v>
      </c>
      <c r="E22">
        <v>3177384</v>
      </c>
      <c r="F22">
        <v>150</v>
      </c>
      <c r="G22">
        <v>0</v>
      </c>
    </row>
    <row r="23" spans="1:7" x14ac:dyDescent="0.2">
      <c r="A23" t="s">
        <v>4</v>
      </c>
      <c r="B23" t="s">
        <v>12</v>
      </c>
      <c r="C23" t="s">
        <v>14</v>
      </c>
      <c r="D23" s="1" t="str">
        <f t="shared" si="0"/>
        <v>TORN_Pool_7_S7_L008_R2_001</v>
      </c>
      <c r="E23">
        <v>3177384</v>
      </c>
      <c r="F23">
        <v>150</v>
      </c>
      <c r="G23">
        <v>0</v>
      </c>
    </row>
    <row r="24" spans="1:7" x14ac:dyDescent="0.2">
      <c r="A24" t="s">
        <v>5</v>
      </c>
      <c r="B24" t="s">
        <v>12</v>
      </c>
      <c r="C24" t="s">
        <v>13</v>
      </c>
      <c r="D24" s="1" t="str">
        <f t="shared" si="0"/>
        <v>TORN_Pool_8_S8_L008_R1_001</v>
      </c>
      <c r="E24">
        <v>2274644</v>
      </c>
      <c r="F24">
        <v>150</v>
      </c>
      <c r="G24">
        <v>0</v>
      </c>
    </row>
    <row r="25" spans="1:7" x14ac:dyDescent="0.2">
      <c r="A25" t="s">
        <v>5</v>
      </c>
      <c r="B25" t="s">
        <v>12</v>
      </c>
      <c r="C25" t="s">
        <v>14</v>
      </c>
      <c r="D25" s="1" t="str">
        <f t="shared" si="0"/>
        <v>TORN_Pool_8_S8_L008_R2_001</v>
      </c>
      <c r="E25">
        <v>2274644</v>
      </c>
      <c r="F25">
        <v>150</v>
      </c>
      <c r="G25">
        <v>0</v>
      </c>
    </row>
    <row r="26" spans="1:7" x14ac:dyDescent="0.2">
      <c r="A26" t="s">
        <v>6</v>
      </c>
      <c r="B26" t="s">
        <v>12</v>
      </c>
      <c r="C26" t="s">
        <v>13</v>
      </c>
      <c r="D26" s="1" t="str">
        <f t="shared" si="0"/>
        <v>TORN_Pool_9_S9_L008_R1_001</v>
      </c>
      <c r="E26">
        <v>2114997</v>
      </c>
      <c r="F26">
        <v>150</v>
      </c>
      <c r="G26">
        <v>0</v>
      </c>
    </row>
    <row r="27" spans="1:7" x14ac:dyDescent="0.2">
      <c r="A27" t="s">
        <v>6</v>
      </c>
      <c r="B27" t="s">
        <v>12</v>
      </c>
      <c r="C27" t="s">
        <v>14</v>
      </c>
      <c r="D27" s="1" t="str">
        <f t="shared" si="0"/>
        <v>TORN_Pool_9_S9_L008_R2_001</v>
      </c>
      <c r="E27">
        <v>2114997</v>
      </c>
      <c r="F27">
        <v>150</v>
      </c>
      <c r="G27">
        <v>0</v>
      </c>
    </row>
    <row r="28" spans="1:7" x14ac:dyDescent="0.2">
      <c r="A28" t="s">
        <v>7</v>
      </c>
      <c r="B28" t="s">
        <v>12</v>
      </c>
      <c r="C28" t="s">
        <v>13</v>
      </c>
      <c r="D28" s="1" t="str">
        <f t="shared" si="0"/>
        <v>TORN_Pool_10_S10_L008_R1_001</v>
      </c>
      <c r="E28">
        <v>1497568</v>
      </c>
      <c r="F28">
        <v>150</v>
      </c>
      <c r="G28">
        <v>0</v>
      </c>
    </row>
    <row r="29" spans="1:7" x14ac:dyDescent="0.2">
      <c r="A29" t="s">
        <v>7</v>
      </c>
      <c r="B29" t="s">
        <v>12</v>
      </c>
      <c r="C29" t="s">
        <v>14</v>
      </c>
      <c r="D29" s="1" t="str">
        <f t="shared" si="0"/>
        <v>TORN_Pool_10_S10_L008_R2_001</v>
      </c>
      <c r="E29">
        <v>1497568</v>
      </c>
      <c r="F29">
        <v>150</v>
      </c>
      <c r="G29">
        <v>0</v>
      </c>
    </row>
  </sheetData>
  <autoFilter ref="A1:E29" xr:uid="{66483352-45F9-ED41-8144-192E690D43EE}">
    <sortState ref="A2:E29">
      <sortCondition ref="B1:B29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Atta</dc:creator>
  <cp:lastModifiedBy>Morris Atta</cp:lastModifiedBy>
  <dcterms:created xsi:type="dcterms:W3CDTF">2018-12-03T08:44:54Z</dcterms:created>
  <dcterms:modified xsi:type="dcterms:W3CDTF">2018-12-04T02:49:41Z</dcterms:modified>
</cp:coreProperties>
</file>